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345" windowWidth="14805" windowHeight="7770" firstSheet="1" activeTab="1"/>
  </bookViews>
  <sheets>
    <sheet name="Расходы (2)" sheetId="7" state="hidden" r:id="rId1"/>
    <sheet name="Расходы " sheetId="8" r:id="rId2"/>
    <sheet name="Лист1" sheetId="6" r:id="rId3"/>
  </sheets>
  <externalReferences>
    <externalReference r:id="rId4"/>
  </externalReferences>
  <definedNames>
    <definedName name="range" localSheetId="1">#REF!</definedName>
    <definedName name="range" localSheetId="0">#REF!</definedName>
    <definedName name="range">#REF!</definedName>
  </definedNames>
  <calcPr calcId="145621"/>
</workbook>
</file>

<file path=xl/calcChain.xml><?xml version="1.0" encoding="utf-8"?>
<calcChain xmlns="http://schemas.openxmlformats.org/spreadsheetml/2006/main">
  <c r="H212" i="8" l="1"/>
  <c r="I212" i="8"/>
  <c r="J212" i="8"/>
  <c r="K212" i="8"/>
  <c r="L212" i="8"/>
  <c r="M212" i="8"/>
  <c r="N212" i="8"/>
  <c r="O212" i="8"/>
  <c r="H8" i="8"/>
  <c r="I8" i="8"/>
  <c r="J8" i="8"/>
  <c r="K8" i="8"/>
  <c r="L8" i="8"/>
  <c r="M8" i="8"/>
  <c r="N8" i="8"/>
  <c r="O8" i="8"/>
  <c r="G8" i="8"/>
  <c r="O97" i="8"/>
  <c r="O98" i="8"/>
  <c r="O99" i="8"/>
  <c r="O100" i="8"/>
  <c r="O101" i="8"/>
  <c r="L97" i="8"/>
  <c r="L98" i="8"/>
  <c r="L99" i="8"/>
  <c r="L100" i="8"/>
  <c r="L101" i="8"/>
  <c r="I100" i="8"/>
  <c r="I101" i="8"/>
  <c r="H99" i="8"/>
  <c r="H98" i="8" s="1"/>
  <c r="H97" i="8" s="1"/>
  <c r="I97" i="8" s="1"/>
  <c r="J99" i="8"/>
  <c r="J98" i="8" s="1"/>
  <c r="J97" i="8" s="1"/>
  <c r="K99" i="8"/>
  <c r="K98" i="8" s="1"/>
  <c r="K97" i="8" s="1"/>
  <c r="M99" i="8"/>
  <c r="M98" i="8" s="1"/>
  <c r="M97" i="8" s="1"/>
  <c r="N99" i="8"/>
  <c r="N98" i="8" s="1"/>
  <c r="N97" i="8" s="1"/>
  <c r="G99" i="8"/>
  <c r="G98" i="8"/>
  <c r="G97" i="8" s="1"/>
  <c r="H533" i="8"/>
  <c r="G533" i="8"/>
  <c r="O550" i="8"/>
  <c r="O549" i="8" s="1"/>
  <c r="O548" i="8" s="1"/>
  <c r="O547" i="8" s="1"/>
  <c r="O533" i="8" s="1"/>
  <c r="O551" i="8"/>
  <c r="L549" i="8"/>
  <c r="L550" i="8"/>
  <c r="L551" i="8"/>
  <c r="I550" i="8"/>
  <c r="I551" i="8"/>
  <c r="H549" i="8"/>
  <c r="H548" i="8" s="1"/>
  <c r="H547" i="8" s="1"/>
  <c r="J549" i="8"/>
  <c r="J548" i="8" s="1"/>
  <c r="J547" i="8" s="1"/>
  <c r="J533" i="8" s="1"/>
  <c r="K549" i="8"/>
  <c r="K548" i="8" s="1"/>
  <c r="K547" i="8" s="1"/>
  <c r="K533" i="8" s="1"/>
  <c r="M549" i="8"/>
  <c r="M548" i="8" s="1"/>
  <c r="M547" i="8" s="1"/>
  <c r="M533" i="8" s="1"/>
  <c r="N549" i="8"/>
  <c r="N548" i="8" s="1"/>
  <c r="N547" i="8" s="1"/>
  <c r="N533" i="8" s="1"/>
  <c r="G549" i="8"/>
  <c r="I99" i="8" l="1"/>
  <c r="I98" i="8"/>
  <c r="L547" i="8"/>
  <c r="L533" i="8" s="1"/>
  <c r="L548" i="8"/>
  <c r="I549" i="8"/>
  <c r="G548" i="8"/>
  <c r="G547" i="8" l="1"/>
  <c r="I547" i="8" s="1"/>
  <c r="I548" i="8"/>
  <c r="O219" i="8" l="1"/>
  <c r="O218" i="8" s="1"/>
  <c r="O217" i="8" s="1"/>
  <c r="L219" i="8"/>
  <c r="I219" i="8"/>
  <c r="N218" i="8"/>
  <c r="M218" i="8"/>
  <c r="M217" i="8" s="1"/>
  <c r="L218" i="8"/>
  <c r="L217" i="8" s="1"/>
  <c r="K218" i="8"/>
  <c r="K217" i="8" s="1"/>
  <c r="J218" i="8"/>
  <c r="H218" i="8"/>
  <c r="G218" i="8"/>
  <c r="G217" i="8" s="1"/>
  <c r="N217" i="8"/>
  <c r="J217" i="8"/>
  <c r="H203" i="8"/>
  <c r="H202" i="8" s="1"/>
  <c r="J203" i="8"/>
  <c r="J202" i="8" s="1"/>
  <c r="K203" i="8"/>
  <c r="K202" i="8" s="1"/>
  <c r="M203" i="8"/>
  <c r="M202" i="8" s="1"/>
  <c r="N203" i="8"/>
  <c r="N202" i="8" s="1"/>
  <c r="G203" i="8"/>
  <c r="G202" i="8" s="1"/>
  <c r="P202" i="8" s="1"/>
  <c r="P12" i="8"/>
  <c r="P13" i="8"/>
  <c r="P16" i="8"/>
  <c r="P20" i="8"/>
  <c r="P21" i="8"/>
  <c r="P24" i="8"/>
  <c r="P28" i="8"/>
  <c r="P32" i="8"/>
  <c r="P33" i="8"/>
  <c r="P36" i="8"/>
  <c r="P40" i="8"/>
  <c r="P41" i="8"/>
  <c r="P44" i="8"/>
  <c r="P48" i="8"/>
  <c r="P49" i="8"/>
  <c r="P53" i="8"/>
  <c r="P54" i="8"/>
  <c r="P55" i="8"/>
  <c r="P58" i="8"/>
  <c r="P59" i="8"/>
  <c r="P60" i="8"/>
  <c r="P63" i="8"/>
  <c r="P64" i="8"/>
  <c r="P68" i="8"/>
  <c r="P72" i="8"/>
  <c r="P76" i="8"/>
  <c r="P80" i="8"/>
  <c r="P84" i="8"/>
  <c r="P88" i="8"/>
  <c r="P92" i="8"/>
  <c r="P96" i="8"/>
  <c r="P106" i="8"/>
  <c r="P111" i="8"/>
  <c r="P115" i="8"/>
  <c r="P119" i="8"/>
  <c r="P123" i="8"/>
  <c r="P129" i="8"/>
  <c r="P130" i="8"/>
  <c r="P133" i="8"/>
  <c r="P139" i="8"/>
  <c r="P140" i="8"/>
  <c r="P143" i="8"/>
  <c r="P146" i="8"/>
  <c r="P150" i="8"/>
  <c r="P156" i="8"/>
  <c r="P161" i="8"/>
  <c r="P166" i="8"/>
  <c r="P170" i="8"/>
  <c r="P174" i="8"/>
  <c r="P179" i="8"/>
  <c r="P183" i="8"/>
  <c r="P184" i="8"/>
  <c r="P187" i="8"/>
  <c r="P191" i="8"/>
  <c r="P194" i="8"/>
  <c r="P200" i="8"/>
  <c r="P203" i="8"/>
  <c r="P204" i="8"/>
  <c r="P205" i="8"/>
  <c r="P206" i="8"/>
  <c r="P208" i="8"/>
  <c r="P211" i="8"/>
  <c r="P216" i="8"/>
  <c r="P224" i="8"/>
  <c r="P230" i="8"/>
  <c r="P234" i="8"/>
  <c r="P240" i="8"/>
  <c r="P246" i="8"/>
  <c r="P247" i="8"/>
  <c r="P251" i="8"/>
  <c r="P255" i="8"/>
  <c r="P259" i="8"/>
  <c r="P265" i="8"/>
  <c r="P269" i="8"/>
  <c r="P273" i="8"/>
  <c r="P274" i="8"/>
  <c r="P278" i="8"/>
  <c r="P279" i="8"/>
  <c r="P283" i="8"/>
  <c r="P286" i="8"/>
  <c r="P290" i="8"/>
  <c r="P293" i="8"/>
  <c r="P296" i="8"/>
  <c r="P297" i="8"/>
  <c r="P301" i="8"/>
  <c r="P305" i="8"/>
  <c r="P309" i="8"/>
  <c r="P314" i="8"/>
  <c r="P320" i="8"/>
  <c r="P325" i="8"/>
  <c r="P328" i="8"/>
  <c r="P332" i="8"/>
  <c r="P337" i="8"/>
  <c r="P343" i="8"/>
  <c r="P347" i="8"/>
  <c r="P350" i="8"/>
  <c r="P351" i="8"/>
  <c r="P354" i="8"/>
  <c r="P358" i="8"/>
  <c r="P362" i="8"/>
  <c r="P366" i="8"/>
  <c r="P370" i="8"/>
  <c r="P377" i="8"/>
  <c r="P381" i="8"/>
  <c r="P385" i="8"/>
  <c r="P389" i="8"/>
  <c r="P393" i="8"/>
  <c r="P398" i="8"/>
  <c r="P402" i="8"/>
  <c r="P406" i="8"/>
  <c r="P410" i="8"/>
  <c r="P414" i="8"/>
  <c r="P418" i="8"/>
  <c r="P422" i="8"/>
  <c r="P426" i="8"/>
  <c r="P430" i="8"/>
  <c r="P434" i="8"/>
  <c r="P438" i="8"/>
  <c r="P442" i="8"/>
  <c r="P446" i="8"/>
  <c r="P451" i="8"/>
  <c r="P456" i="8"/>
  <c r="P457" i="8"/>
  <c r="P460" i="8"/>
  <c r="P464" i="8"/>
  <c r="P465" i="8"/>
  <c r="P468" i="8"/>
  <c r="P469" i="8"/>
  <c r="P472" i="8"/>
  <c r="P473" i="8"/>
  <c r="P476" i="8"/>
  <c r="P477" i="8"/>
  <c r="P483" i="8"/>
  <c r="P488" i="8"/>
  <c r="P492" i="8"/>
  <c r="P496" i="8"/>
  <c r="P498" i="8"/>
  <c r="P503" i="8"/>
  <c r="P509" i="8"/>
  <c r="P514" i="8"/>
  <c r="P518" i="8"/>
  <c r="P522" i="8"/>
  <c r="P526" i="8"/>
  <c r="P530" i="8"/>
  <c r="P537" i="8"/>
  <c r="P538" i="8"/>
  <c r="P539" i="8"/>
  <c r="P542" i="8"/>
  <c r="P546" i="8"/>
  <c r="P555" i="8"/>
  <c r="P559" i="8"/>
  <c r="P565" i="8"/>
  <c r="P569" i="8"/>
  <c r="P576" i="8"/>
  <c r="P577" i="8"/>
  <c r="P580" i="8"/>
  <c r="P587" i="8"/>
  <c r="P591" i="8"/>
  <c r="P592" i="8"/>
  <c r="P593" i="8"/>
  <c r="P597" i="8"/>
  <c r="O600" i="8"/>
  <c r="L600" i="8"/>
  <c r="H600" i="8"/>
  <c r="O597" i="8"/>
  <c r="O596" i="8" s="1"/>
  <c r="O595" i="8" s="1"/>
  <c r="O594" i="8" s="1"/>
  <c r="L597" i="8"/>
  <c r="I597" i="8"/>
  <c r="N596" i="8"/>
  <c r="N595" i="8" s="1"/>
  <c r="N594" i="8" s="1"/>
  <c r="M596" i="8"/>
  <c r="L596" i="8"/>
  <c r="L595" i="8" s="1"/>
  <c r="L594" i="8" s="1"/>
  <c r="K596" i="8"/>
  <c r="K595" i="8" s="1"/>
  <c r="K594" i="8" s="1"/>
  <c r="J596" i="8"/>
  <c r="J595" i="8" s="1"/>
  <c r="J594" i="8" s="1"/>
  <c r="H596" i="8"/>
  <c r="G596" i="8"/>
  <c r="G595" i="8" s="1"/>
  <c r="P595" i="8" s="1"/>
  <c r="M595" i="8"/>
  <c r="M594" i="8" s="1"/>
  <c r="H595" i="8"/>
  <c r="H594" i="8" s="1"/>
  <c r="O593" i="8"/>
  <c r="L593" i="8"/>
  <c r="I593" i="8"/>
  <c r="O592" i="8"/>
  <c r="L592" i="8"/>
  <c r="I592" i="8"/>
  <c r="O591" i="8"/>
  <c r="L591" i="8"/>
  <c r="I591" i="8"/>
  <c r="O590" i="8"/>
  <c r="O589" i="8" s="1"/>
  <c r="O588" i="8" s="1"/>
  <c r="N590" i="8"/>
  <c r="N589" i="8" s="1"/>
  <c r="N588" i="8" s="1"/>
  <c r="M590" i="8"/>
  <c r="M589" i="8" s="1"/>
  <c r="M588" i="8" s="1"/>
  <c r="K590" i="8"/>
  <c r="K589" i="8" s="1"/>
  <c r="K588" i="8" s="1"/>
  <c r="J590" i="8"/>
  <c r="J589" i="8" s="1"/>
  <c r="J588" i="8" s="1"/>
  <c r="H590" i="8"/>
  <c r="H589" i="8" s="1"/>
  <c r="H588" i="8" s="1"/>
  <c r="G590" i="8"/>
  <c r="O587" i="8"/>
  <c r="O586" i="8" s="1"/>
  <c r="O585" i="8" s="1"/>
  <c r="O584" i="8" s="1"/>
  <c r="L587" i="8"/>
  <c r="L586" i="8" s="1"/>
  <c r="L585" i="8" s="1"/>
  <c r="L584" i="8" s="1"/>
  <c r="I587" i="8"/>
  <c r="N586" i="8"/>
  <c r="M586" i="8"/>
  <c r="M585" i="8" s="1"/>
  <c r="M584" i="8" s="1"/>
  <c r="K586" i="8"/>
  <c r="K585" i="8" s="1"/>
  <c r="K584" i="8" s="1"/>
  <c r="K583" i="8" s="1"/>
  <c r="K582" i="8" s="1"/>
  <c r="K581" i="8" s="1"/>
  <c r="J586" i="8"/>
  <c r="H586" i="8"/>
  <c r="H585" i="8" s="1"/>
  <c r="H584" i="8" s="1"/>
  <c r="G586" i="8"/>
  <c r="P586" i="8" s="1"/>
  <c r="N585" i="8"/>
  <c r="N584" i="8" s="1"/>
  <c r="N583" i="8" s="1"/>
  <c r="N582" i="8" s="1"/>
  <c r="N581" i="8" s="1"/>
  <c r="J585" i="8"/>
  <c r="J584" i="8" s="1"/>
  <c r="G585" i="8"/>
  <c r="G584" i="8" s="1"/>
  <c r="P584" i="8" s="1"/>
  <c r="O580" i="8"/>
  <c r="O579" i="8" s="1"/>
  <c r="O578" i="8" s="1"/>
  <c r="L580" i="8"/>
  <c r="I580" i="8"/>
  <c r="N579" i="8"/>
  <c r="N578" i="8" s="1"/>
  <c r="M579" i="8"/>
  <c r="M578" i="8" s="1"/>
  <c r="L579" i="8"/>
  <c r="L578" i="8" s="1"/>
  <c r="K579" i="8"/>
  <c r="K578" i="8" s="1"/>
  <c r="J579" i="8"/>
  <c r="J578" i="8" s="1"/>
  <c r="H579" i="8"/>
  <c r="G579" i="8"/>
  <c r="G578" i="8" s="1"/>
  <c r="H578" i="8"/>
  <c r="O577" i="8"/>
  <c r="L577" i="8"/>
  <c r="L575" i="8" s="1"/>
  <c r="L574" i="8" s="1"/>
  <c r="L573" i="8" s="1"/>
  <c r="L572" i="8" s="1"/>
  <c r="L571" i="8" s="1"/>
  <c r="L570" i="8" s="1"/>
  <c r="I577" i="8"/>
  <c r="O576" i="8"/>
  <c r="L576" i="8"/>
  <c r="I576" i="8"/>
  <c r="N575" i="8"/>
  <c r="N574" i="8" s="1"/>
  <c r="N573" i="8" s="1"/>
  <c r="N572" i="8" s="1"/>
  <c r="N571" i="8" s="1"/>
  <c r="N570" i="8" s="1"/>
  <c r="M575" i="8"/>
  <c r="M574" i="8" s="1"/>
  <c r="M573" i="8" s="1"/>
  <c r="M572" i="8" s="1"/>
  <c r="M571" i="8" s="1"/>
  <c r="M570" i="8" s="1"/>
  <c r="K575" i="8"/>
  <c r="J575" i="8"/>
  <c r="J574" i="8" s="1"/>
  <c r="J573" i="8" s="1"/>
  <c r="J572" i="8" s="1"/>
  <c r="J571" i="8" s="1"/>
  <c r="J570" i="8" s="1"/>
  <c r="H575" i="8"/>
  <c r="G575" i="8"/>
  <c r="K574" i="8"/>
  <c r="H574" i="8"/>
  <c r="H573" i="8" s="1"/>
  <c r="H572" i="8" s="1"/>
  <c r="H571" i="8" s="1"/>
  <c r="H570" i="8" s="1"/>
  <c r="O569" i="8"/>
  <c r="L569" i="8"/>
  <c r="L568" i="8" s="1"/>
  <c r="L567" i="8" s="1"/>
  <c r="L566" i="8" s="1"/>
  <c r="I569" i="8"/>
  <c r="O568" i="8"/>
  <c r="O567" i="8" s="1"/>
  <c r="O566" i="8" s="1"/>
  <c r="N568" i="8"/>
  <c r="M568" i="8"/>
  <c r="M567" i="8" s="1"/>
  <c r="M566" i="8" s="1"/>
  <c r="K568" i="8"/>
  <c r="K567" i="8" s="1"/>
  <c r="K566" i="8" s="1"/>
  <c r="J568" i="8"/>
  <c r="J567" i="8" s="1"/>
  <c r="J566" i="8" s="1"/>
  <c r="H568" i="8"/>
  <c r="G568" i="8"/>
  <c r="P568" i="8" s="1"/>
  <c r="N567" i="8"/>
  <c r="N566" i="8" s="1"/>
  <c r="H567" i="8"/>
  <c r="H566" i="8" s="1"/>
  <c r="O565" i="8"/>
  <c r="O564" i="8" s="1"/>
  <c r="O563" i="8" s="1"/>
  <c r="O562" i="8" s="1"/>
  <c r="O561" i="8" s="1"/>
  <c r="L565" i="8"/>
  <c r="L564" i="8" s="1"/>
  <c r="L563" i="8" s="1"/>
  <c r="L562" i="8" s="1"/>
  <c r="L561" i="8" s="1"/>
  <c r="I565" i="8"/>
  <c r="N564" i="8"/>
  <c r="M564" i="8"/>
  <c r="M563" i="8" s="1"/>
  <c r="M562" i="8" s="1"/>
  <c r="M561" i="8" s="1"/>
  <c r="K564" i="8"/>
  <c r="K563" i="8" s="1"/>
  <c r="K562" i="8" s="1"/>
  <c r="K561" i="8" s="1"/>
  <c r="K560" i="8" s="1"/>
  <c r="J564" i="8"/>
  <c r="H564" i="8"/>
  <c r="H563" i="8" s="1"/>
  <c r="H562" i="8" s="1"/>
  <c r="H561" i="8" s="1"/>
  <c r="H560" i="8" s="1"/>
  <c r="G564" i="8"/>
  <c r="P564" i="8" s="1"/>
  <c r="N563" i="8"/>
  <c r="N562" i="8" s="1"/>
  <c r="N561" i="8" s="1"/>
  <c r="J563" i="8"/>
  <c r="J562" i="8" s="1"/>
  <c r="J561" i="8" s="1"/>
  <c r="O559" i="8"/>
  <c r="O557" i="8" s="1"/>
  <c r="O556" i="8" s="1"/>
  <c r="L559" i="8"/>
  <c r="I559" i="8"/>
  <c r="N558" i="8"/>
  <c r="M558" i="8"/>
  <c r="K558" i="8"/>
  <c r="J558" i="8"/>
  <c r="H558" i="8"/>
  <c r="I558" i="8" s="1"/>
  <c r="G558" i="8"/>
  <c r="P558" i="8" s="1"/>
  <c r="N557" i="8"/>
  <c r="N556" i="8" s="1"/>
  <c r="M557" i="8"/>
  <c r="M556" i="8" s="1"/>
  <c r="K557" i="8"/>
  <c r="J557" i="8"/>
  <c r="J556" i="8" s="1"/>
  <c r="H557" i="8"/>
  <c r="G557" i="8"/>
  <c r="P557" i="8" s="1"/>
  <c r="K556" i="8"/>
  <c r="O555" i="8"/>
  <c r="O554" i="8" s="1"/>
  <c r="O553" i="8" s="1"/>
  <c r="O552" i="8" s="1"/>
  <c r="L555" i="8"/>
  <c r="L554" i="8" s="1"/>
  <c r="L553" i="8" s="1"/>
  <c r="L552" i="8" s="1"/>
  <c r="I555" i="8"/>
  <c r="I554" i="8" s="1"/>
  <c r="I553" i="8" s="1"/>
  <c r="I552" i="8" s="1"/>
  <c r="N554" i="8"/>
  <c r="M554" i="8"/>
  <c r="M553" i="8" s="1"/>
  <c r="M552" i="8" s="1"/>
  <c r="K554" i="8"/>
  <c r="K553" i="8" s="1"/>
  <c r="K552" i="8" s="1"/>
  <c r="J554" i="8"/>
  <c r="H554" i="8"/>
  <c r="G554" i="8"/>
  <c r="N553" i="8"/>
  <c r="J553" i="8"/>
  <c r="H553" i="8"/>
  <c r="H552" i="8" s="1"/>
  <c r="N552" i="8"/>
  <c r="J552" i="8"/>
  <c r="O546" i="8"/>
  <c r="O545" i="8" s="1"/>
  <c r="O544" i="8" s="1"/>
  <c r="O543" i="8" s="1"/>
  <c r="L546" i="8"/>
  <c r="L545" i="8" s="1"/>
  <c r="L544" i="8" s="1"/>
  <c r="L543" i="8" s="1"/>
  <c r="I546" i="8"/>
  <c r="N545" i="8"/>
  <c r="N544" i="8" s="1"/>
  <c r="N543" i="8" s="1"/>
  <c r="M545" i="8"/>
  <c r="M544" i="8" s="1"/>
  <c r="M543" i="8" s="1"/>
  <c r="K545" i="8"/>
  <c r="J545" i="8"/>
  <c r="H545" i="8"/>
  <c r="G545" i="8"/>
  <c r="P545" i="8" s="1"/>
  <c r="K544" i="8"/>
  <c r="J544" i="8"/>
  <c r="J543" i="8" s="1"/>
  <c r="H544" i="8"/>
  <c r="H543" i="8" s="1"/>
  <c r="K543" i="8"/>
  <c r="O542" i="8"/>
  <c r="L542" i="8"/>
  <c r="L541" i="8" s="1"/>
  <c r="L540" i="8" s="1"/>
  <c r="I542" i="8"/>
  <c r="O541" i="8"/>
  <c r="O540" i="8" s="1"/>
  <c r="N541" i="8"/>
  <c r="M541" i="8"/>
  <c r="M540" i="8" s="1"/>
  <c r="K541" i="8"/>
  <c r="K540" i="8" s="1"/>
  <c r="J541" i="8"/>
  <c r="H541" i="8"/>
  <c r="H540" i="8" s="1"/>
  <c r="G541" i="8"/>
  <c r="P541" i="8" s="1"/>
  <c r="N540" i="8"/>
  <c r="J540" i="8"/>
  <c r="O539" i="8"/>
  <c r="L539" i="8"/>
  <c r="I539" i="8"/>
  <c r="O538" i="8"/>
  <c r="L538" i="8"/>
  <c r="I538" i="8"/>
  <c r="O537" i="8"/>
  <c r="L537" i="8"/>
  <c r="I537" i="8"/>
  <c r="N536" i="8"/>
  <c r="N535" i="8" s="1"/>
  <c r="N534" i="8" s="1"/>
  <c r="M536" i="8"/>
  <c r="M535" i="8" s="1"/>
  <c r="M534" i="8" s="1"/>
  <c r="K536" i="8"/>
  <c r="J536" i="8"/>
  <c r="J535" i="8" s="1"/>
  <c r="J534" i="8" s="1"/>
  <c r="H536" i="8"/>
  <c r="H535" i="8" s="1"/>
  <c r="G536" i="8"/>
  <c r="G535" i="8" s="1"/>
  <c r="P535" i="8" s="1"/>
  <c r="K535" i="8"/>
  <c r="K534" i="8" s="1"/>
  <c r="O530" i="8"/>
  <c r="O529" i="8" s="1"/>
  <c r="O528" i="8" s="1"/>
  <c r="O527" i="8" s="1"/>
  <c r="L530" i="8"/>
  <c r="L529" i="8" s="1"/>
  <c r="L528" i="8" s="1"/>
  <c r="L527" i="8" s="1"/>
  <c r="I530" i="8"/>
  <c r="N529" i="8"/>
  <c r="M529" i="8"/>
  <c r="M528" i="8" s="1"/>
  <c r="M527" i="8" s="1"/>
  <c r="K529" i="8"/>
  <c r="K528" i="8" s="1"/>
  <c r="K527" i="8" s="1"/>
  <c r="J529" i="8"/>
  <c r="H529" i="8"/>
  <c r="H528" i="8" s="1"/>
  <c r="H527" i="8" s="1"/>
  <c r="G529" i="8"/>
  <c r="G528" i="8" s="1"/>
  <c r="N528" i="8"/>
  <c r="N527" i="8" s="1"/>
  <c r="J528" i="8"/>
  <c r="J527" i="8" s="1"/>
  <c r="O526" i="8"/>
  <c r="O525" i="8" s="1"/>
  <c r="O524" i="8" s="1"/>
  <c r="O523" i="8" s="1"/>
  <c r="L526" i="8"/>
  <c r="L525" i="8" s="1"/>
  <c r="L524" i="8" s="1"/>
  <c r="L523" i="8" s="1"/>
  <c r="I526" i="8"/>
  <c r="N525" i="8"/>
  <c r="N524" i="8" s="1"/>
  <c r="N523" i="8" s="1"/>
  <c r="M525" i="8"/>
  <c r="M524" i="8" s="1"/>
  <c r="M523" i="8" s="1"/>
  <c r="K525" i="8"/>
  <c r="K524" i="8" s="1"/>
  <c r="K523" i="8" s="1"/>
  <c r="J525" i="8"/>
  <c r="H525" i="8"/>
  <c r="H524" i="8" s="1"/>
  <c r="H523" i="8" s="1"/>
  <c r="G525" i="8"/>
  <c r="J524" i="8"/>
  <c r="J523" i="8" s="1"/>
  <c r="O522" i="8"/>
  <c r="O521" i="8" s="1"/>
  <c r="O520" i="8" s="1"/>
  <c r="O519" i="8" s="1"/>
  <c r="L522" i="8"/>
  <c r="L521" i="8" s="1"/>
  <c r="L520" i="8" s="1"/>
  <c r="L519" i="8" s="1"/>
  <c r="I522" i="8"/>
  <c r="N521" i="8"/>
  <c r="N520" i="8" s="1"/>
  <c r="N519" i="8" s="1"/>
  <c r="M521" i="8"/>
  <c r="M520" i="8" s="1"/>
  <c r="M519" i="8" s="1"/>
  <c r="K521" i="8"/>
  <c r="K520" i="8" s="1"/>
  <c r="K519" i="8" s="1"/>
  <c r="J521" i="8"/>
  <c r="J520" i="8" s="1"/>
  <c r="J519" i="8" s="1"/>
  <c r="H521" i="8"/>
  <c r="H520" i="8" s="1"/>
  <c r="H519" i="8" s="1"/>
  <c r="G521" i="8"/>
  <c r="P521" i="8" s="1"/>
  <c r="O518" i="8"/>
  <c r="O517" i="8" s="1"/>
  <c r="O516" i="8" s="1"/>
  <c r="O515" i="8" s="1"/>
  <c r="L518" i="8"/>
  <c r="L517" i="8" s="1"/>
  <c r="L516" i="8" s="1"/>
  <c r="L515" i="8" s="1"/>
  <c r="I518" i="8"/>
  <c r="N517" i="8"/>
  <c r="M517" i="8"/>
  <c r="M516" i="8" s="1"/>
  <c r="M515" i="8" s="1"/>
  <c r="K517" i="8"/>
  <c r="K516" i="8" s="1"/>
  <c r="K515" i="8" s="1"/>
  <c r="J517" i="8"/>
  <c r="J516" i="8" s="1"/>
  <c r="J515" i="8" s="1"/>
  <c r="H517" i="8"/>
  <c r="H516" i="8" s="1"/>
  <c r="H515" i="8" s="1"/>
  <c r="G517" i="8"/>
  <c r="I517" i="8" s="1"/>
  <c r="N516" i="8"/>
  <c r="N515" i="8" s="1"/>
  <c r="O514" i="8"/>
  <c r="O513" i="8" s="1"/>
  <c r="O512" i="8" s="1"/>
  <c r="O511" i="8" s="1"/>
  <c r="L514" i="8"/>
  <c r="L513" i="8" s="1"/>
  <c r="L512" i="8" s="1"/>
  <c r="L511" i="8" s="1"/>
  <c r="I514" i="8"/>
  <c r="N513" i="8"/>
  <c r="N512" i="8" s="1"/>
  <c r="N511" i="8" s="1"/>
  <c r="M513" i="8"/>
  <c r="M512" i="8" s="1"/>
  <c r="M511" i="8" s="1"/>
  <c r="K513" i="8"/>
  <c r="K512" i="8" s="1"/>
  <c r="K511" i="8" s="1"/>
  <c r="J513" i="8"/>
  <c r="J512" i="8" s="1"/>
  <c r="J511" i="8" s="1"/>
  <c r="H513" i="8"/>
  <c r="H512" i="8" s="1"/>
  <c r="H511" i="8" s="1"/>
  <c r="G513" i="8"/>
  <c r="P513" i="8" s="1"/>
  <c r="O509" i="8"/>
  <c r="O508" i="8" s="1"/>
  <c r="O507" i="8" s="1"/>
  <c r="O506" i="8" s="1"/>
  <c r="O505" i="8" s="1"/>
  <c r="L509" i="8"/>
  <c r="L508" i="8" s="1"/>
  <c r="L507" i="8" s="1"/>
  <c r="I509" i="8"/>
  <c r="N508" i="8"/>
  <c r="N507" i="8" s="1"/>
  <c r="N506" i="8" s="1"/>
  <c r="N505" i="8" s="1"/>
  <c r="M508" i="8"/>
  <c r="M507" i="8" s="1"/>
  <c r="M506" i="8" s="1"/>
  <c r="M505" i="8" s="1"/>
  <c r="K508" i="8"/>
  <c r="J508" i="8"/>
  <c r="J507" i="8" s="1"/>
  <c r="J506" i="8" s="1"/>
  <c r="J505" i="8" s="1"/>
  <c r="H508" i="8"/>
  <c r="H507" i="8" s="1"/>
  <c r="H506" i="8" s="1"/>
  <c r="H505" i="8" s="1"/>
  <c r="G508" i="8"/>
  <c r="P508" i="8" s="1"/>
  <c r="K507" i="8"/>
  <c r="K506" i="8" s="1"/>
  <c r="K505" i="8" s="1"/>
  <c r="L506" i="8"/>
  <c r="L505" i="8" s="1"/>
  <c r="O503" i="8"/>
  <c r="O502" i="8" s="1"/>
  <c r="O501" i="8" s="1"/>
  <c r="O500" i="8" s="1"/>
  <c r="O499" i="8" s="1"/>
  <c r="L503" i="8"/>
  <c r="L502" i="8" s="1"/>
  <c r="L501" i="8" s="1"/>
  <c r="I503" i="8"/>
  <c r="N502" i="8"/>
  <c r="N501" i="8" s="1"/>
  <c r="N500" i="8" s="1"/>
  <c r="N499" i="8" s="1"/>
  <c r="M502" i="8"/>
  <c r="M501" i="8" s="1"/>
  <c r="M500" i="8" s="1"/>
  <c r="M499" i="8" s="1"/>
  <c r="K502" i="8"/>
  <c r="K501" i="8" s="1"/>
  <c r="K500" i="8" s="1"/>
  <c r="K499" i="8" s="1"/>
  <c r="J502" i="8"/>
  <c r="J501" i="8" s="1"/>
  <c r="J500" i="8" s="1"/>
  <c r="J499" i="8" s="1"/>
  <c r="H502" i="8"/>
  <c r="G502" i="8"/>
  <c r="P502" i="8" s="1"/>
  <c r="H501" i="8"/>
  <c r="H500" i="8" s="1"/>
  <c r="H499" i="8" s="1"/>
  <c r="L500" i="8"/>
  <c r="L499" i="8" s="1"/>
  <c r="O498" i="8"/>
  <c r="O497" i="8" s="1"/>
  <c r="L498" i="8"/>
  <c r="L497" i="8" s="1"/>
  <c r="I498" i="8"/>
  <c r="N497" i="8"/>
  <c r="M497" i="8"/>
  <c r="K497" i="8"/>
  <c r="J497" i="8"/>
  <c r="H497" i="8"/>
  <c r="I497" i="8" s="1"/>
  <c r="G497" i="8"/>
  <c r="P497" i="8" s="1"/>
  <c r="O496" i="8"/>
  <c r="O495" i="8" s="1"/>
  <c r="L496" i="8"/>
  <c r="L495" i="8" s="1"/>
  <c r="I496" i="8"/>
  <c r="N495" i="8"/>
  <c r="M495" i="8"/>
  <c r="K495" i="8"/>
  <c r="K494" i="8" s="1"/>
  <c r="K493" i="8" s="1"/>
  <c r="J495" i="8"/>
  <c r="J494" i="8" s="1"/>
  <c r="J493" i="8" s="1"/>
  <c r="H495" i="8"/>
  <c r="G495" i="8"/>
  <c r="P495" i="8" s="1"/>
  <c r="N494" i="8"/>
  <c r="N493" i="8" s="1"/>
  <c r="G494" i="8"/>
  <c r="P494" i="8" s="1"/>
  <c r="O492" i="8"/>
  <c r="L492" i="8"/>
  <c r="L491" i="8" s="1"/>
  <c r="L490" i="8" s="1"/>
  <c r="L489" i="8" s="1"/>
  <c r="I492" i="8"/>
  <c r="O491" i="8"/>
  <c r="O490" i="8" s="1"/>
  <c r="O489" i="8" s="1"/>
  <c r="N491" i="8"/>
  <c r="N490" i="8" s="1"/>
  <c r="N489" i="8" s="1"/>
  <c r="M491" i="8"/>
  <c r="M490" i="8" s="1"/>
  <c r="M489" i="8" s="1"/>
  <c r="K491" i="8"/>
  <c r="K490" i="8" s="1"/>
  <c r="K489" i="8" s="1"/>
  <c r="J491" i="8"/>
  <c r="J490" i="8" s="1"/>
  <c r="J489" i="8" s="1"/>
  <c r="H491" i="8"/>
  <c r="H490" i="8" s="1"/>
  <c r="H489" i="8" s="1"/>
  <c r="G491" i="8"/>
  <c r="P491" i="8" s="1"/>
  <c r="O488" i="8"/>
  <c r="O487" i="8" s="1"/>
  <c r="O486" i="8" s="1"/>
  <c r="L488" i="8"/>
  <c r="L487" i="8" s="1"/>
  <c r="L486" i="8" s="1"/>
  <c r="L485" i="8" s="1"/>
  <c r="I488" i="8"/>
  <c r="N487" i="8"/>
  <c r="M487" i="8"/>
  <c r="M486" i="8" s="1"/>
  <c r="M485" i="8" s="1"/>
  <c r="K487" i="8"/>
  <c r="K486" i="8" s="1"/>
  <c r="K485" i="8" s="1"/>
  <c r="J487" i="8"/>
  <c r="J486" i="8" s="1"/>
  <c r="J485" i="8" s="1"/>
  <c r="H487" i="8"/>
  <c r="H486" i="8" s="1"/>
  <c r="G487" i="8"/>
  <c r="P487" i="8" s="1"/>
  <c r="N486" i="8"/>
  <c r="N485" i="8" s="1"/>
  <c r="N484" i="8" s="1"/>
  <c r="G486" i="8"/>
  <c r="P486" i="8" s="1"/>
  <c r="O485" i="8"/>
  <c r="O483" i="8"/>
  <c r="O482" i="8" s="1"/>
  <c r="O481" i="8" s="1"/>
  <c r="O480" i="8" s="1"/>
  <c r="O479" i="8" s="1"/>
  <c r="L483" i="8"/>
  <c r="L482" i="8" s="1"/>
  <c r="L481" i="8" s="1"/>
  <c r="L480" i="8" s="1"/>
  <c r="L479" i="8" s="1"/>
  <c r="I483" i="8"/>
  <c r="N482" i="8"/>
  <c r="M482" i="8"/>
  <c r="M481" i="8" s="1"/>
  <c r="M480" i="8" s="1"/>
  <c r="M479" i="8" s="1"/>
  <c r="K482" i="8"/>
  <c r="K481" i="8" s="1"/>
  <c r="K480" i="8" s="1"/>
  <c r="K479" i="8" s="1"/>
  <c r="J482" i="8"/>
  <c r="H482" i="8"/>
  <c r="H481" i="8" s="1"/>
  <c r="H480" i="8" s="1"/>
  <c r="H479" i="8" s="1"/>
  <c r="G482" i="8"/>
  <c r="N481" i="8"/>
  <c r="N480" i="8" s="1"/>
  <c r="N479" i="8" s="1"/>
  <c r="J481" i="8"/>
  <c r="J480" i="8" s="1"/>
  <c r="J479" i="8" s="1"/>
  <c r="O477" i="8"/>
  <c r="L477" i="8"/>
  <c r="I477" i="8"/>
  <c r="O476" i="8"/>
  <c r="L476" i="8"/>
  <c r="I476" i="8"/>
  <c r="O475" i="8"/>
  <c r="O474" i="8" s="1"/>
  <c r="N475" i="8"/>
  <c r="M475" i="8"/>
  <c r="M474" i="8" s="1"/>
  <c r="K475" i="8"/>
  <c r="K474" i="8" s="1"/>
  <c r="J475" i="8"/>
  <c r="J474" i="8" s="1"/>
  <c r="H475" i="8"/>
  <c r="G475" i="8"/>
  <c r="G474" i="8" s="1"/>
  <c r="P474" i="8" s="1"/>
  <c r="N474" i="8"/>
  <c r="O473" i="8"/>
  <c r="L473" i="8"/>
  <c r="I473" i="8"/>
  <c r="O472" i="8"/>
  <c r="L472" i="8"/>
  <c r="L471" i="8" s="1"/>
  <c r="I472" i="8"/>
  <c r="N471" i="8"/>
  <c r="M471" i="8"/>
  <c r="M470" i="8" s="1"/>
  <c r="K471" i="8"/>
  <c r="K470" i="8" s="1"/>
  <c r="J471" i="8"/>
  <c r="H471" i="8"/>
  <c r="G471" i="8"/>
  <c r="G470" i="8" s="1"/>
  <c r="P470" i="8" s="1"/>
  <c r="N470" i="8"/>
  <c r="J470" i="8"/>
  <c r="H470" i="8"/>
  <c r="O469" i="8"/>
  <c r="L469" i="8"/>
  <c r="I469" i="8"/>
  <c r="O468" i="8"/>
  <c r="L468" i="8"/>
  <c r="I468" i="8"/>
  <c r="N467" i="8"/>
  <c r="M467" i="8"/>
  <c r="K467" i="8"/>
  <c r="J467" i="8"/>
  <c r="H467" i="8"/>
  <c r="G467" i="8"/>
  <c r="I467" i="8" s="1"/>
  <c r="N466" i="8"/>
  <c r="J466" i="8"/>
  <c r="O465" i="8"/>
  <c r="L465" i="8"/>
  <c r="I465" i="8"/>
  <c r="O464" i="8"/>
  <c r="L464" i="8"/>
  <c r="L463" i="8" s="1"/>
  <c r="L462" i="8" s="1"/>
  <c r="L461" i="8" s="1"/>
  <c r="I464" i="8"/>
  <c r="N463" i="8"/>
  <c r="M463" i="8"/>
  <c r="M462" i="8" s="1"/>
  <c r="K463" i="8"/>
  <c r="K462" i="8" s="1"/>
  <c r="K461" i="8" s="1"/>
  <c r="J463" i="8"/>
  <c r="H463" i="8"/>
  <c r="G463" i="8"/>
  <c r="G462" i="8" s="1"/>
  <c r="P462" i="8" s="1"/>
  <c r="N462" i="8"/>
  <c r="N461" i="8" s="1"/>
  <c r="J462" i="8"/>
  <c r="J461" i="8" s="1"/>
  <c r="H462" i="8"/>
  <c r="M461" i="8"/>
  <c r="H461" i="8"/>
  <c r="O460" i="8"/>
  <c r="L460" i="8"/>
  <c r="L459" i="8" s="1"/>
  <c r="L458" i="8" s="1"/>
  <c r="I460" i="8"/>
  <c r="O459" i="8"/>
  <c r="O458" i="8" s="1"/>
  <c r="N459" i="8"/>
  <c r="M459" i="8"/>
  <c r="K459" i="8"/>
  <c r="K458" i="8" s="1"/>
  <c r="J459" i="8"/>
  <c r="J458" i="8" s="1"/>
  <c r="H459" i="8"/>
  <c r="H458" i="8" s="1"/>
  <c r="G459" i="8"/>
  <c r="G458" i="8" s="1"/>
  <c r="N458" i="8"/>
  <c r="M458" i="8"/>
  <c r="O457" i="8"/>
  <c r="L457" i="8"/>
  <c r="I457" i="8"/>
  <c r="O456" i="8"/>
  <c r="L456" i="8"/>
  <c r="I456" i="8"/>
  <c r="N455" i="8"/>
  <c r="N454" i="8" s="1"/>
  <c r="N453" i="8" s="1"/>
  <c r="N452" i="8" s="1"/>
  <c r="M455" i="8"/>
  <c r="M454" i="8" s="1"/>
  <c r="M453" i="8" s="1"/>
  <c r="K455" i="8"/>
  <c r="J455" i="8"/>
  <c r="J454" i="8" s="1"/>
  <c r="I455" i="8"/>
  <c r="H455" i="8"/>
  <c r="H454" i="8" s="1"/>
  <c r="G455" i="8"/>
  <c r="P455" i="8" s="1"/>
  <c r="K454" i="8"/>
  <c r="G454" i="8"/>
  <c r="P454" i="8" s="1"/>
  <c r="G453" i="8"/>
  <c r="P453" i="8" s="1"/>
  <c r="O451" i="8"/>
  <c r="O450" i="8" s="1"/>
  <c r="O449" i="8" s="1"/>
  <c r="O448" i="8" s="1"/>
  <c r="O447" i="8" s="1"/>
  <c r="L451" i="8"/>
  <c r="L450" i="8" s="1"/>
  <c r="L449" i="8" s="1"/>
  <c r="L448" i="8" s="1"/>
  <c r="L447" i="8" s="1"/>
  <c r="I451" i="8"/>
  <c r="N450" i="8"/>
  <c r="M450" i="8"/>
  <c r="M449" i="8" s="1"/>
  <c r="M448" i="8" s="1"/>
  <c r="M447" i="8" s="1"/>
  <c r="K450" i="8"/>
  <c r="K449" i="8" s="1"/>
  <c r="K448" i="8" s="1"/>
  <c r="K447" i="8" s="1"/>
  <c r="J450" i="8"/>
  <c r="H450" i="8"/>
  <c r="H449" i="8" s="1"/>
  <c r="H448" i="8" s="1"/>
  <c r="H447" i="8" s="1"/>
  <c r="G450" i="8"/>
  <c r="N449" i="8"/>
  <c r="N448" i="8" s="1"/>
  <c r="N447" i="8" s="1"/>
  <c r="J449" i="8"/>
  <c r="J448" i="8" s="1"/>
  <c r="J447" i="8" s="1"/>
  <c r="O446" i="8"/>
  <c r="O445" i="8" s="1"/>
  <c r="O444" i="8" s="1"/>
  <c r="O443" i="8" s="1"/>
  <c r="L446" i="8"/>
  <c r="I446" i="8"/>
  <c r="N445" i="8"/>
  <c r="N444" i="8" s="1"/>
  <c r="N443" i="8" s="1"/>
  <c r="M445" i="8"/>
  <c r="M444" i="8" s="1"/>
  <c r="M443" i="8" s="1"/>
  <c r="L445" i="8"/>
  <c r="K445" i="8"/>
  <c r="K444" i="8" s="1"/>
  <c r="K443" i="8" s="1"/>
  <c r="J445" i="8"/>
  <c r="J444" i="8" s="1"/>
  <c r="J443" i="8" s="1"/>
  <c r="H445" i="8"/>
  <c r="H444" i="8" s="1"/>
  <c r="H443" i="8" s="1"/>
  <c r="G445" i="8"/>
  <c r="L444" i="8"/>
  <c r="L443" i="8" s="1"/>
  <c r="G444" i="8"/>
  <c r="P444" i="8" s="1"/>
  <c r="O442" i="8"/>
  <c r="O441" i="8" s="1"/>
  <c r="O440" i="8" s="1"/>
  <c r="O439" i="8" s="1"/>
  <c r="L442" i="8"/>
  <c r="I442" i="8"/>
  <c r="N441" i="8"/>
  <c r="N440" i="8" s="1"/>
  <c r="N439" i="8" s="1"/>
  <c r="M441" i="8"/>
  <c r="M440" i="8" s="1"/>
  <c r="M439" i="8" s="1"/>
  <c r="L441" i="8"/>
  <c r="L440" i="8" s="1"/>
  <c r="L439" i="8" s="1"/>
  <c r="K441" i="8"/>
  <c r="K440" i="8" s="1"/>
  <c r="J441" i="8"/>
  <c r="J440" i="8" s="1"/>
  <c r="J439" i="8" s="1"/>
  <c r="H441" i="8"/>
  <c r="H440" i="8" s="1"/>
  <c r="H439" i="8" s="1"/>
  <c r="G441" i="8"/>
  <c r="K439" i="8"/>
  <c r="O438" i="8"/>
  <c r="O437" i="8" s="1"/>
  <c r="O436" i="8" s="1"/>
  <c r="O435" i="8" s="1"/>
  <c r="L438" i="8"/>
  <c r="I438" i="8"/>
  <c r="N437" i="8"/>
  <c r="N436" i="8" s="1"/>
  <c r="N435" i="8" s="1"/>
  <c r="M437" i="8"/>
  <c r="M436" i="8" s="1"/>
  <c r="M435" i="8" s="1"/>
  <c r="L437" i="8"/>
  <c r="L436" i="8" s="1"/>
  <c r="L435" i="8" s="1"/>
  <c r="K437" i="8"/>
  <c r="K436" i="8" s="1"/>
  <c r="K435" i="8" s="1"/>
  <c r="J437" i="8"/>
  <c r="J436" i="8" s="1"/>
  <c r="J435" i="8" s="1"/>
  <c r="H437" i="8"/>
  <c r="H436" i="8" s="1"/>
  <c r="H435" i="8" s="1"/>
  <c r="G437" i="8"/>
  <c r="G436" i="8"/>
  <c r="P436" i="8" s="1"/>
  <c r="O434" i="8"/>
  <c r="O433" i="8" s="1"/>
  <c r="O432" i="8" s="1"/>
  <c r="O431" i="8" s="1"/>
  <c r="L434" i="8"/>
  <c r="L433" i="8" s="1"/>
  <c r="L432" i="8" s="1"/>
  <c r="L431" i="8" s="1"/>
  <c r="I434" i="8"/>
  <c r="N433" i="8"/>
  <c r="M433" i="8"/>
  <c r="M432" i="8" s="1"/>
  <c r="M431" i="8" s="1"/>
  <c r="K433" i="8"/>
  <c r="K432" i="8" s="1"/>
  <c r="K431" i="8" s="1"/>
  <c r="J433" i="8"/>
  <c r="H433" i="8"/>
  <c r="H432" i="8" s="1"/>
  <c r="H431" i="8" s="1"/>
  <c r="G433" i="8"/>
  <c r="N432" i="8"/>
  <c r="N431" i="8" s="1"/>
  <c r="J432" i="8"/>
  <c r="J431" i="8" s="1"/>
  <c r="O430" i="8"/>
  <c r="O429" i="8" s="1"/>
  <c r="O428" i="8" s="1"/>
  <c r="O427" i="8" s="1"/>
  <c r="L430" i="8"/>
  <c r="I430" i="8"/>
  <c r="N429" i="8"/>
  <c r="N428" i="8" s="1"/>
  <c r="N427" i="8" s="1"/>
  <c r="M429" i="8"/>
  <c r="M428" i="8" s="1"/>
  <c r="M427" i="8" s="1"/>
  <c r="L429" i="8"/>
  <c r="L428" i="8" s="1"/>
  <c r="L427" i="8" s="1"/>
  <c r="K429" i="8"/>
  <c r="K428" i="8" s="1"/>
  <c r="K427" i="8" s="1"/>
  <c r="J429" i="8"/>
  <c r="J428" i="8" s="1"/>
  <c r="J427" i="8" s="1"/>
  <c r="H429" i="8"/>
  <c r="H428" i="8" s="1"/>
  <c r="H427" i="8" s="1"/>
  <c r="G429" i="8"/>
  <c r="O426" i="8"/>
  <c r="O425" i="8" s="1"/>
  <c r="O424" i="8" s="1"/>
  <c r="O423" i="8" s="1"/>
  <c r="L426" i="8"/>
  <c r="L425" i="8" s="1"/>
  <c r="L424" i="8" s="1"/>
  <c r="L423" i="8" s="1"/>
  <c r="I426" i="8"/>
  <c r="N425" i="8"/>
  <c r="M425" i="8"/>
  <c r="M424" i="8" s="1"/>
  <c r="M423" i="8" s="1"/>
  <c r="K425" i="8"/>
  <c r="K424" i="8" s="1"/>
  <c r="K423" i="8" s="1"/>
  <c r="J425" i="8"/>
  <c r="J424" i="8" s="1"/>
  <c r="J423" i="8" s="1"/>
  <c r="H425" i="8"/>
  <c r="H424" i="8" s="1"/>
  <c r="H423" i="8" s="1"/>
  <c r="G425" i="8"/>
  <c r="N424" i="8"/>
  <c r="N423" i="8" s="1"/>
  <c r="O422" i="8"/>
  <c r="O421" i="8" s="1"/>
  <c r="O420" i="8" s="1"/>
  <c r="O419" i="8" s="1"/>
  <c r="L422" i="8"/>
  <c r="L421" i="8" s="1"/>
  <c r="L420" i="8" s="1"/>
  <c r="L419" i="8" s="1"/>
  <c r="I422" i="8"/>
  <c r="N421" i="8"/>
  <c r="N420" i="8" s="1"/>
  <c r="N419" i="8" s="1"/>
  <c r="M421" i="8"/>
  <c r="M420" i="8" s="1"/>
  <c r="M419" i="8" s="1"/>
  <c r="K421" i="8"/>
  <c r="K420" i="8" s="1"/>
  <c r="K419" i="8" s="1"/>
  <c r="J421" i="8"/>
  <c r="J420" i="8" s="1"/>
  <c r="J419" i="8" s="1"/>
  <c r="H421" i="8"/>
  <c r="H420" i="8" s="1"/>
  <c r="H419" i="8" s="1"/>
  <c r="G421" i="8"/>
  <c r="G420" i="8" s="1"/>
  <c r="P420" i="8" s="1"/>
  <c r="O418" i="8"/>
  <c r="O417" i="8" s="1"/>
  <c r="O416" i="8" s="1"/>
  <c r="L418" i="8"/>
  <c r="I418" i="8"/>
  <c r="N417" i="8"/>
  <c r="N416" i="8" s="1"/>
  <c r="N415" i="8" s="1"/>
  <c r="M417" i="8"/>
  <c r="L417" i="8"/>
  <c r="L416" i="8" s="1"/>
  <c r="L415" i="8" s="1"/>
  <c r="K417" i="8"/>
  <c r="K416" i="8" s="1"/>
  <c r="J417" i="8"/>
  <c r="J416" i="8" s="1"/>
  <c r="J415" i="8" s="1"/>
  <c r="H417" i="8"/>
  <c r="H416" i="8" s="1"/>
  <c r="H415" i="8" s="1"/>
  <c r="G417" i="8"/>
  <c r="M416" i="8"/>
  <c r="M415" i="8" s="1"/>
  <c r="O415" i="8"/>
  <c r="K415" i="8"/>
  <c r="O414" i="8"/>
  <c r="O413" i="8" s="1"/>
  <c r="O412" i="8" s="1"/>
  <c r="O411" i="8" s="1"/>
  <c r="L414" i="8"/>
  <c r="I414" i="8"/>
  <c r="N413" i="8"/>
  <c r="N412" i="8" s="1"/>
  <c r="N411" i="8" s="1"/>
  <c r="M413" i="8"/>
  <c r="M412" i="8" s="1"/>
  <c r="M411" i="8" s="1"/>
  <c r="L413" i="8"/>
  <c r="K413" i="8"/>
  <c r="K412" i="8" s="1"/>
  <c r="K411" i="8" s="1"/>
  <c r="J413" i="8"/>
  <c r="J412" i="8" s="1"/>
  <c r="J411" i="8" s="1"/>
  <c r="H413" i="8"/>
  <c r="H412" i="8" s="1"/>
  <c r="H411" i="8" s="1"/>
  <c r="G413" i="8"/>
  <c r="L412" i="8"/>
  <c r="L411" i="8" s="1"/>
  <c r="G412" i="8"/>
  <c r="P412" i="8" s="1"/>
  <c r="O410" i="8"/>
  <c r="L410" i="8"/>
  <c r="I410" i="8"/>
  <c r="N409" i="8"/>
  <c r="N408" i="8" s="1"/>
  <c r="N407" i="8" s="1"/>
  <c r="M409" i="8"/>
  <c r="K409" i="8"/>
  <c r="K408" i="8" s="1"/>
  <c r="K407" i="8" s="1"/>
  <c r="J409" i="8"/>
  <c r="H409" i="8"/>
  <c r="H408" i="8" s="1"/>
  <c r="H407" i="8" s="1"/>
  <c r="G409" i="8"/>
  <c r="M408" i="8"/>
  <c r="O406" i="8"/>
  <c r="O405" i="8" s="1"/>
  <c r="O404" i="8" s="1"/>
  <c r="O403" i="8" s="1"/>
  <c r="L406" i="8"/>
  <c r="I406" i="8"/>
  <c r="N405" i="8"/>
  <c r="N404" i="8" s="1"/>
  <c r="N403" i="8" s="1"/>
  <c r="M405" i="8"/>
  <c r="M404" i="8" s="1"/>
  <c r="M403" i="8" s="1"/>
  <c r="L405" i="8"/>
  <c r="L404" i="8" s="1"/>
  <c r="L403" i="8" s="1"/>
  <c r="K405" i="8"/>
  <c r="K404" i="8" s="1"/>
  <c r="K403" i="8" s="1"/>
  <c r="J405" i="8"/>
  <c r="J404" i="8" s="1"/>
  <c r="J403" i="8" s="1"/>
  <c r="H405" i="8"/>
  <c r="H404" i="8" s="1"/>
  <c r="H403" i="8" s="1"/>
  <c r="G405" i="8"/>
  <c r="G404" i="8"/>
  <c r="P404" i="8" s="1"/>
  <c r="O402" i="8"/>
  <c r="O401" i="8" s="1"/>
  <c r="O400" i="8" s="1"/>
  <c r="O399" i="8" s="1"/>
  <c r="L402" i="8"/>
  <c r="I402" i="8"/>
  <c r="N401" i="8"/>
  <c r="N400" i="8" s="1"/>
  <c r="N399" i="8" s="1"/>
  <c r="M401" i="8"/>
  <c r="M400" i="8" s="1"/>
  <c r="M399" i="8" s="1"/>
  <c r="L401" i="8"/>
  <c r="L400" i="8" s="1"/>
  <c r="L399" i="8" s="1"/>
  <c r="K401" i="8"/>
  <c r="J401" i="8"/>
  <c r="J400" i="8" s="1"/>
  <c r="J399" i="8" s="1"/>
  <c r="H401" i="8"/>
  <c r="G401" i="8"/>
  <c r="P401" i="8" s="1"/>
  <c r="K400" i="8"/>
  <c r="K399" i="8" s="1"/>
  <c r="G400" i="8"/>
  <c r="P400" i="8" s="1"/>
  <c r="O398" i="8"/>
  <c r="O397" i="8" s="1"/>
  <c r="L398" i="8"/>
  <c r="I398" i="8"/>
  <c r="N397" i="8"/>
  <c r="N396" i="8" s="1"/>
  <c r="N395" i="8" s="1"/>
  <c r="M397" i="8"/>
  <c r="L397" i="8"/>
  <c r="K397" i="8"/>
  <c r="K396" i="8" s="1"/>
  <c r="K395" i="8" s="1"/>
  <c r="J397" i="8"/>
  <c r="J396" i="8" s="1"/>
  <c r="J395" i="8" s="1"/>
  <c r="H397" i="8"/>
  <c r="G397" i="8"/>
  <c r="O396" i="8"/>
  <c r="O395" i="8" s="1"/>
  <c r="M396" i="8"/>
  <c r="M395" i="8" s="1"/>
  <c r="L396" i="8"/>
  <c r="L395" i="8" s="1"/>
  <c r="H396" i="8"/>
  <c r="H395" i="8" s="1"/>
  <c r="G396" i="8"/>
  <c r="P396" i="8" s="1"/>
  <c r="O393" i="8"/>
  <c r="O392" i="8" s="1"/>
  <c r="O391" i="8" s="1"/>
  <c r="O390" i="8" s="1"/>
  <c r="L393" i="8"/>
  <c r="L392" i="8" s="1"/>
  <c r="L391" i="8" s="1"/>
  <c r="I393" i="8"/>
  <c r="N392" i="8"/>
  <c r="M392" i="8"/>
  <c r="M391" i="8" s="1"/>
  <c r="M390" i="8" s="1"/>
  <c r="K392" i="8"/>
  <c r="K391" i="8" s="1"/>
  <c r="K390" i="8" s="1"/>
  <c r="J392" i="8"/>
  <c r="H392" i="8"/>
  <c r="H391" i="8" s="1"/>
  <c r="H390" i="8" s="1"/>
  <c r="G392" i="8"/>
  <c r="P392" i="8" s="1"/>
  <c r="N391" i="8"/>
  <c r="N390" i="8" s="1"/>
  <c r="J391" i="8"/>
  <c r="J390" i="8" s="1"/>
  <c r="L390" i="8"/>
  <c r="O389" i="8"/>
  <c r="O388" i="8" s="1"/>
  <c r="O387" i="8" s="1"/>
  <c r="O386" i="8" s="1"/>
  <c r="L389" i="8"/>
  <c r="L388" i="8" s="1"/>
  <c r="L387" i="8" s="1"/>
  <c r="L386" i="8" s="1"/>
  <c r="I389" i="8"/>
  <c r="N388" i="8"/>
  <c r="M388" i="8"/>
  <c r="M387" i="8" s="1"/>
  <c r="M386" i="8" s="1"/>
  <c r="K388" i="8"/>
  <c r="K387" i="8" s="1"/>
  <c r="K386" i="8" s="1"/>
  <c r="J388" i="8"/>
  <c r="J387" i="8" s="1"/>
  <c r="J386" i="8" s="1"/>
  <c r="H388" i="8"/>
  <c r="H387" i="8" s="1"/>
  <c r="H386" i="8" s="1"/>
  <c r="G388" i="8"/>
  <c r="P388" i="8" s="1"/>
  <c r="N387" i="8"/>
  <c r="N386" i="8" s="1"/>
  <c r="O385" i="8"/>
  <c r="O384" i="8" s="1"/>
  <c r="O383" i="8" s="1"/>
  <c r="O382" i="8" s="1"/>
  <c r="L385" i="8"/>
  <c r="L384" i="8" s="1"/>
  <c r="L383" i="8" s="1"/>
  <c r="I385" i="8"/>
  <c r="N384" i="8"/>
  <c r="N383" i="8" s="1"/>
  <c r="N382" i="8" s="1"/>
  <c r="M384" i="8"/>
  <c r="M383" i="8" s="1"/>
  <c r="M382" i="8" s="1"/>
  <c r="K384" i="8"/>
  <c r="J384" i="8"/>
  <c r="J383" i="8" s="1"/>
  <c r="J382" i="8" s="1"/>
  <c r="H384" i="8"/>
  <c r="G384" i="8"/>
  <c r="P384" i="8" s="1"/>
  <c r="K383" i="8"/>
  <c r="K382" i="8" s="1"/>
  <c r="L382" i="8"/>
  <c r="O381" i="8"/>
  <c r="O380" i="8" s="1"/>
  <c r="O379" i="8" s="1"/>
  <c r="L381" i="8"/>
  <c r="L380" i="8" s="1"/>
  <c r="L379" i="8" s="1"/>
  <c r="I381" i="8"/>
  <c r="N380" i="8"/>
  <c r="N379" i="8" s="1"/>
  <c r="N378" i="8" s="1"/>
  <c r="M380" i="8"/>
  <c r="K380" i="8"/>
  <c r="K379" i="8" s="1"/>
  <c r="K378" i="8" s="1"/>
  <c r="J380" i="8"/>
  <c r="J379" i="8" s="1"/>
  <c r="J378" i="8" s="1"/>
  <c r="H380" i="8"/>
  <c r="H379" i="8" s="1"/>
  <c r="H378" i="8" s="1"/>
  <c r="G380" i="8"/>
  <c r="P380" i="8" s="1"/>
  <c r="M379" i="8"/>
  <c r="M378" i="8" s="1"/>
  <c r="O377" i="8"/>
  <c r="O376" i="8" s="1"/>
  <c r="O375" i="8" s="1"/>
  <c r="O374" i="8" s="1"/>
  <c r="L377" i="8"/>
  <c r="L376" i="8" s="1"/>
  <c r="L375" i="8" s="1"/>
  <c r="I377" i="8"/>
  <c r="N376" i="8"/>
  <c r="M376" i="8"/>
  <c r="M375" i="8" s="1"/>
  <c r="M374" i="8" s="1"/>
  <c r="K376" i="8"/>
  <c r="K375" i="8" s="1"/>
  <c r="K374" i="8" s="1"/>
  <c r="J376" i="8"/>
  <c r="J375" i="8" s="1"/>
  <c r="J374" i="8" s="1"/>
  <c r="H376" i="8"/>
  <c r="G376" i="8"/>
  <c r="P376" i="8" s="1"/>
  <c r="N375" i="8"/>
  <c r="N374" i="8" s="1"/>
  <c r="H375" i="8"/>
  <c r="H374" i="8" s="1"/>
  <c r="L374" i="8"/>
  <c r="O370" i="8"/>
  <c r="O369" i="8" s="1"/>
  <c r="O368" i="8" s="1"/>
  <c r="O367" i="8" s="1"/>
  <c r="L370" i="8"/>
  <c r="I370" i="8"/>
  <c r="N369" i="8"/>
  <c r="N368" i="8" s="1"/>
  <c r="N367" i="8" s="1"/>
  <c r="M369" i="8"/>
  <c r="L369" i="8"/>
  <c r="L368" i="8" s="1"/>
  <c r="L367" i="8" s="1"/>
  <c r="K369" i="8"/>
  <c r="K368" i="8" s="1"/>
  <c r="K367" i="8" s="1"/>
  <c r="J369" i="8"/>
  <c r="J368" i="8" s="1"/>
  <c r="J367" i="8" s="1"/>
  <c r="H369" i="8"/>
  <c r="G369" i="8"/>
  <c r="M368" i="8"/>
  <c r="M367" i="8" s="1"/>
  <c r="H368" i="8"/>
  <c r="H367" i="8" s="1"/>
  <c r="G368" i="8"/>
  <c r="P368" i="8" s="1"/>
  <c r="O366" i="8"/>
  <c r="O365" i="8" s="1"/>
  <c r="O364" i="8" s="1"/>
  <c r="O363" i="8" s="1"/>
  <c r="L366" i="8"/>
  <c r="I366" i="8"/>
  <c r="N365" i="8"/>
  <c r="N364" i="8" s="1"/>
  <c r="N363" i="8" s="1"/>
  <c r="M365" i="8"/>
  <c r="M364" i="8" s="1"/>
  <c r="M363" i="8" s="1"/>
  <c r="L365" i="8"/>
  <c r="L364" i="8" s="1"/>
  <c r="L363" i="8" s="1"/>
  <c r="K365" i="8"/>
  <c r="J365" i="8"/>
  <c r="J364" i="8" s="1"/>
  <c r="J363" i="8" s="1"/>
  <c r="H365" i="8"/>
  <c r="G365" i="8"/>
  <c r="P365" i="8" s="1"/>
  <c r="K364" i="8"/>
  <c r="K363" i="8"/>
  <c r="O362" i="8"/>
  <c r="L362" i="8"/>
  <c r="L361" i="8" s="1"/>
  <c r="L360" i="8" s="1"/>
  <c r="L359" i="8" s="1"/>
  <c r="I362" i="8"/>
  <c r="O361" i="8"/>
  <c r="N361" i="8"/>
  <c r="N360" i="8" s="1"/>
  <c r="N359" i="8" s="1"/>
  <c r="M361" i="8"/>
  <c r="M360" i="8" s="1"/>
  <c r="M359" i="8" s="1"/>
  <c r="K361" i="8"/>
  <c r="K360" i="8" s="1"/>
  <c r="K359" i="8" s="1"/>
  <c r="J361" i="8"/>
  <c r="J360" i="8" s="1"/>
  <c r="J359" i="8" s="1"/>
  <c r="H361" i="8"/>
  <c r="H360" i="8" s="1"/>
  <c r="H359" i="8" s="1"/>
  <c r="G361" i="8"/>
  <c r="P361" i="8" s="1"/>
  <c r="O360" i="8"/>
  <c r="O359" i="8" s="1"/>
  <c r="G360" i="8"/>
  <c r="P360" i="8" s="1"/>
  <c r="O358" i="8"/>
  <c r="O357" i="8" s="1"/>
  <c r="O356" i="8" s="1"/>
  <c r="O355" i="8" s="1"/>
  <c r="L358" i="8"/>
  <c r="I358" i="8"/>
  <c r="N357" i="8"/>
  <c r="M357" i="8"/>
  <c r="M356" i="8" s="1"/>
  <c r="M355" i="8" s="1"/>
  <c r="L357" i="8"/>
  <c r="L356" i="8" s="1"/>
  <c r="L355" i="8" s="1"/>
  <c r="K357" i="8"/>
  <c r="K356" i="8" s="1"/>
  <c r="K355" i="8" s="1"/>
  <c r="J357" i="8"/>
  <c r="H357" i="8"/>
  <c r="H356" i="8" s="1"/>
  <c r="H355" i="8" s="1"/>
  <c r="G357" i="8"/>
  <c r="P357" i="8" s="1"/>
  <c r="N356" i="8"/>
  <c r="J356" i="8"/>
  <c r="J355" i="8" s="1"/>
  <c r="N355" i="8"/>
  <c r="O354" i="8"/>
  <c r="O353" i="8" s="1"/>
  <c r="O352" i="8" s="1"/>
  <c r="L354" i="8"/>
  <c r="I354" i="8"/>
  <c r="N353" i="8"/>
  <c r="N352" i="8" s="1"/>
  <c r="M353" i="8"/>
  <c r="M352" i="8" s="1"/>
  <c r="L353" i="8"/>
  <c r="L352" i="8" s="1"/>
  <c r="K353" i="8"/>
  <c r="J353" i="8"/>
  <c r="J352" i="8" s="1"/>
  <c r="H353" i="8"/>
  <c r="H352" i="8" s="1"/>
  <c r="G353" i="8"/>
  <c r="G352" i="8" s="1"/>
  <c r="K352" i="8"/>
  <c r="O351" i="8"/>
  <c r="L351" i="8"/>
  <c r="I351" i="8"/>
  <c r="O350" i="8"/>
  <c r="L350" i="8"/>
  <c r="I350" i="8"/>
  <c r="N349" i="8"/>
  <c r="M349" i="8"/>
  <c r="K349" i="8"/>
  <c r="J349" i="8"/>
  <c r="H349" i="8"/>
  <c r="G349" i="8"/>
  <c r="O347" i="8"/>
  <c r="O346" i="8" s="1"/>
  <c r="O345" i="8" s="1"/>
  <c r="O344" i="8" s="1"/>
  <c r="L347" i="8"/>
  <c r="L346" i="8" s="1"/>
  <c r="L345" i="8" s="1"/>
  <c r="L344" i="8" s="1"/>
  <c r="I347" i="8"/>
  <c r="N346" i="8"/>
  <c r="N345" i="8" s="1"/>
  <c r="N344" i="8" s="1"/>
  <c r="M346" i="8"/>
  <c r="M345" i="8" s="1"/>
  <c r="M344" i="8" s="1"/>
  <c r="K346" i="8"/>
  <c r="J346" i="8"/>
  <c r="J345" i="8" s="1"/>
  <c r="J344" i="8" s="1"/>
  <c r="G346" i="8"/>
  <c r="P346" i="8" s="1"/>
  <c r="K345" i="8"/>
  <c r="K344" i="8" s="1"/>
  <c r="O343" i="8"/>
  <c r="O342" i="8" s="1"/>
  <c r="O341" i="8" s="1"/>
  <c r="O340" i="8" s="1"/>
  <c r="L343" i="8"/>
  <c r="I343" i="8"/>
  <c r="N342" i="8"/>
  <c r="N341" i="8" s="1"/>
  <c r="N340" i="8" s="1"/>
  <c r="M342" i="8"/>
  <c r="M341" i="8" s="1"/>
  <c r="M340" i="8" s="1"/>
  <c r="L342" i="8"/>
  <c r="L341" i="8" s="1"/>
  <c r="L340" i="8" s="1"/>
  <c r="K342" i="8"/>
  <c r="J342" i="8"/>
  <c r="J341" i="8" s="1"/>
  <c r="J340" i="8" s="1"/>
  <c r="H342" i="8"/>
  <c r="H341" i="8" s="1"/>
  <c r="H340" i="8" s="1"/>
  <c r="G342" i="8"/>
  <c r="K341" i="8"/>
  <c r="K340" i="8" s="1"/>
  <c r="O337" i="8"/>
  <c r="O336" i="8" s="1"/>
  <c r="O335" i="8" s="1"/>
  <c r="O334" i="8" s="1"/>
  <c r="O333" i="8" s="1"/>
  <c r="L337" i="8"/>
  <c r="I337" i="8"/>
  <c r="N336" i="8"/>
  <c r="N335" i="8" s="1"/>
  <c r="N334" i="8" s="1"/>
  <c r="N333" i="8" s="1"/>
  <c r="M336" i="8"/>
  <c r="M335" i="8" s="1"/>
  <c r="M334" i="8" s="1"/>
  <c r="M333" i="8" s="1"/>
  <c r="L336" i="8"/>
  <c r="L335" i="8" s="1"/>
  <c r="L334" i="8" s="1"/>
  <c r="L333" i="8" s="1"/>
  <c r="K336" i="8"/>
  <c r="J336" i="8"/>
  <c r="J335" i="8" s="1"/>
  <c r="J334" i="8" s="1"/>
  <c r="J333" i="8" s="1"/>
  <c r="H336" i="8"/>
  <c r="H335" i="8" s="1"/>
  <c r="H334" i="8" s="1"/>
  <c r="H333" i="8" s="1"/>
  <c r="G336" i="8"/>
  <c r="P336" i="8" s="1"/>
  <c r="K335" i="8"/>
  <c r="K334" i="8" s="1"/>
  <c r="K333" i="8" s="1"/>
  <c r="G335" i="8"/>
  <c r="P335" i="8" s="1"/>
  <c r="O332" i="8"/>
  <c r="O331" i="8" s="1"/>
  <c r="O330" i="8" s="1"/>
  <c r="O329" i="8" s="1"/>
  <c r="L332" i="8"/>
  <c r="L331" i="8" s="1"/>
  <c r="L330" i="8" s="1"/>
  <c r="L329" i="8" s="1"/>
  <c r="I332" i="8"/>
  <c r="N331" i="8"/>
  <c r="N330" i="8" s="1"/>
  <c r="N329" i="8" s="1"/>
  <c r="M331" i="8"/>
  <c r="M330" i="8" s="1"/>
  <c r="M329" i="8" s="1"/>
  <c r="K331" i="8"/>
  <c r="J331" i="8"/>
  <c r="H331" i="8"/>
  <c r="H330" i="8" s="1"/>
  <c r="H329" i="8" s="1"/>
  <c r="G331" i="8"/>
  <c r="P331" i="8" s="1"/>
  <c r="K330" i="8"/>
  <c r="K329" i="8" s="1"/>
  <c r="J330" i="8"/>
  <c r="J329" i="8" s="1"/>
  <c r="G330" i="8"/>
  <c r="P330" i="8" s="1"/>
  <c r="O328" i="8"/>
  <c r="L328" i="8"/>
  <c r="I328" i="8"/>
  <c r="O327" i="8"/>
  <c r="O326" i="8" s="1"/>
  <c r="N327" i="8"/>
  <c r="M327" i="8"/>
  <c r="M326" i="8" s="1"/>
  <c r="L327" i="8"/>
  <c r="L326" i="8" s="1"/>
  <c r="K327" i="8"/>
  <c r="K326" i="8" s="1"/>
  <c r="J327" i="8"/>
  <c r="H327" i="8"/>
  <c r="G327" i="8"/>
  <c r="P327" i="8" s="1"/>
  <c r="N326" i="8"/>
  <c r="J326" i="8"/>
  <c r="H326" i="8"/>
  <c r="O325" i="8"/>
  <c r="O324" i="8" s="1"/>
  <c r="O323" i="8" s="1"/>
  <c r="L325" i="8"/>
  <c r="I325" i="8"/>
  <c r="N324" i="8"/>
  <c r="N323" i="8" s="1"/>
  <c r="N322" i="8" s="1"/>
  <c r="M324" i="8"/>
  <c r="L324" i="8"/>
  <c r="L323" i="8" s="1"/>
  <c r="K324" i="8"/>
  <c r="K323" i="8" s="1"/>
  <c r="K322" i="8" s="1"/>
  <c r="J324" i="8"/>
  <c r="J323" i="8" s="1"/>
  <c r="J322" i="8" s="1"/>
  <c r="H324" i="8"/>
  <c r="G324" i="8"/>
  <c r="P324" i="8" s="1"/>
  <c r="M323" i="8"/>
  <c r="G323" i="8"/>
  <c r="P323" i="8" s="1"/>
  <c r="O322" i="8"/>
  <c r="O320" i="8"/>
  <c r="L320" i="8"/>
  <c r="I320" i="8"/>
  <c r="O319" i="8"/>
  <c r="O318" i="8" s="1"/>
  <c r="O317" i="8" s="1"/>
  <c r="O316" i="8" s="1"/>
  <c r="N319" i="8"/>
  <c r="M319" i="8"/>
  <c r="M318" i="8" s="1"/>
  <c r="M317" i="8" s="1"/>
  <c r="M316" i="8" s="1"/>
  <c r="L319" i="8"/>
  <c r="L318" i="8" s="1"/>
  <c r="L317" i="8" s="1"/>
  <c r="L316" i="8" s="1"/>
  <c r="K319" i="8"/>
  <c r="K318" i="8" s="1"/>
  <c r="K317" i="8" s="1"/>
  <c r="K316" i="8" s="1"/>
  <c r="J319" i="8"/>
  <c r="H319" i="8"/>
  <c r="G319" i="8"/>
  <c r="P319" i="8" s="1"/>
  <c r="N318" i="8"/>
  <c r="J318" i="8"/>
  <c r="H318" i="8"/>
  <c r="H317" i="8" s="1"/>
  <c r="H316" i="8" s="1"/>
  <c r="N317" i="8"/>
  <c r="N316" i="8" s="1"/>
  <c r="J317" i="8"/>
  <c r="J316" i="8" s="1"/>
  <c r="O314" i="8"/>
  <c r="O313" i="8" s="1"/>
  <c r="O312" i="8" s="1"/>
  <c r="O311" i="8" s="1"/>
  <c r="O310" i="8" s="1"/>
  <c r="L314" i="8"/>
  <c r="L313" i="8" s="1"/>
  <c r="I314" i="8"/>
  <c r="N313" i="8"/>
  <c r="N312" i="8" s="1"/>
  <c r="N311" i="8" s="1"/>
  <c r="N310" i="8" s="1"/>
  <c r="M313" i="8"/>
  <c r="M312" i="8" s="1"/>
  <c r="M311" i="8" s="1"/>
  <c r="M310" i="8" s="1"/>
  <c r="K313" i="8"/>
  <c r="K312" i="8" s="1"/>
  <c r="K311" i="8" s="1"/>
  <c r="J313" i="8"/>
  <c r="J312" i="8" s="1"/>
  <c r="J311" i="8" s="1"/>
  <c r="J310" i="8" s="1"/>
  <c r="H313" i="8"/>
  <c r="H312" i="8" s="1"/>
  <c r="H311" i="8" s="1"/>
  <c r="H310" i="8" s="1"/>
  <c r="G313" i="8"/>
  <c r="P313" i="8" s="1"/>
  <c r="L312" i="8"/>
  <c r="L311" i="8" s="1"/>
  <c r="L310" i="8" s="1"/>
  <c r="K310" i="8"/>
  <c r="O309" i="8"/>
  <c r="O308" i="8" s="1"/>
  <c r="O307" i="8" s="1"/>
  <c r="O306" i="8" s="1"/>
  <c r="L309" i="8"/>
  <c r="I309" i="8"/>
  <c r="N308" i="8"/>
  <c r="N307" i="8" s="1"/>
  <c r="N306" i="8" s="1"/>
  <c r="M308" i="8"/>
  <c r="L308" i="8"/>
  <c r="L307" i="8" s="1"/>
  <c r="L306" i="8" s="1"/>
  <c r="K308" i="8"/>
  <c r="K307" i="8" s="1"/>
  <c r="K306" i="8" s="1"/>
  <c r="J308" i="8"/>
  <c r="J307" i="8" s="1"/>
  <c r="J306" i="8" s="1"/>
  <c r="H308" i="8"/>
  <c r="G308" i="8"/>
  <c r="M307" i="8"/>
  <c r="M306" i="8" s="1"/>
  <c r="H307" i="8"/>
  <c r="H306" i="8" s="1"/>
  <c r="O305" i="8"/>
  <c r="O304" i="8" s="1"/>
  <c r="O303" i="8" s="1"/>
  <c r="O302" i="8" s="1"/>
  <c r="L305" i="8"/>
  <c r="I305" i="8"/>
  <c r="N304" i="8"/>
  <c r="M304" i="8"/>
  <c r="M303" i="8" s="1"/>
  <c r="M302" i="8" s="1"/>
  <c r="L304" i="8"/>
  <c r="L303" i="8" s="1"/>
  <c r="L302" i="8" s="1"/>
  <c r="K304" i="8"/>
  <c r="K303" i="8" s="1"/>
  <c r="K302" i="8" s="1"/>
  <c r="J304" i="8"/>
  <c r="H304" i="8"/>
  <c r="H303" i="8" s="1"/>
  <c r="H302" i="8" s="1"/>
  <c r="G304" i="8"/>
  <c r="N303" i="8"/>
  <c r="N302" i="8" s="1"/>
  <c r="J303" i="8"/>
  <c r="J302" i="8" s="1"/>
  <c r="G303" i="8"/>
  <c r="P303" i="8" s="1"/>
  <c r="O301" i="8"/>
  <c r="O300" i="8" s="1"/>
  <c r="O299" i="8" s="1"/>
  <c r="O298" i="8" s="1"/>
  <c r="L301" i="8"/>
  <c r="I301" i="8"/>
  <c r="N300" i="8"/>
  <c r="N299" i="8" s="1"/>
  <c r="N298" i="8" s="1"/>
  <c r="M300" i="8"/>
  <c r="M299" i="8" s="1"/>
  <c r="M298" i="8" s="1"/>
  <c r="L300" i="8"/>
  <c r="K300" i="8"/>
  <c r="K299" i="8" s="1"/>
  <c r="K298" i="8" s="1"/>
  <c r="J300" i="8"/>
  <c r="J299" i="8" s="1"/>
  <c r="J298" i="8" s="1"/>
  <c r="H300" i="8"/>
  <c r="H299" i="8" s="1"/>
  <c r="H298" i="8" s="1"/>
  <c r="G300" i="8"/>
  <c r="L299" i="8"/>
  <c r="L298" i="8" s="1"/>
  <c r="G299" i="8"/>
  <c r="P299" i="8" s="1"/>
  <c r="O297" i="8"/>
  <c r="L297" i="8"/>
  <c r="I297" i="8"/>
  <c r="O296" i="8"/>
  <c r="L296" i="8"/>
  <c r="I296" i="8"/>
  <c r="N295" i="8"/>
  <c r="N294" i="8" s="1"/>
  <c r="M295" i="8"/>
  <c r="M294" i="8" s="1"/>
  <c r="L295" i="8"/>
  <c r="L294" i="8" s="1"/>
  <c r="K295" i="8"/>
  <c r="J295" i="8"/>
  <c r="H295" i="8"/>
  <c r="H294" i="8" s="1"/>
  <c r="G295" i="8"/>
  <c r="K294" i="8"/>
  <c r="J294" i="8"/>
  <c r="O293" i="8"/>
  <c r="O292" i="8" s="1"/>
  <c r="L293" i="8"/>
  <c r="I293" i="8"/>
  <c r="N292" i="8"/>
  <c r="N291" i="8" s="1"/>
  <c r="M292" i="8"/>
  <c r="L292" i="8"/>
  <c r="K292" i="8"/>
  <c r="J292" i="8"/>
  <c r="J291" i="8" s="1"/>
  <c r="H292" i="8"/>
  <c r="G292" i="8"/>
  <c r="P292" i="8" s="1"/>
  <c r="K291" i="8"/>
  <c r="G291" i="8"/>
  <c r="P291" i="8" s="1"/>
  <c r="O290" i="8"/>
  <c r="O289" i="8" s="1"/>
  <c r="O288" i="8" s="1"/>
  <c r="O287" i="8" s="1"/>
  <c r="L290" i="8"/>
  <c r="L289" i="8" s="1"/>
  <c r="L288" i="8" s="1"/>
  <c r="L287" i="8" s="1"/>
  <c r="I290" i="8"/>
  <c r="N289" i="8"/>
  <c r="N288" i="8" s="1"/>
  <c r="N287" i="8" s="1"/>
  <c r="M289" i="8"/>
  <c r="M288" i="8" s="1"/>
  <c r="K289" i="8"/>
  <c r="K288" i="8" s="1"/>
  <c r="K287" i="8" s="1"/>
  <c r="J289" i="8"/>
  <c r="J288" i="8" s="1"/>
  <c r="J287" i="8" s="1"/>
  <c r="H289" i="8"/>
  <c r="G289" i="8"/>
  <c r="H288" i="8"/>
  <c r="H287" i="8" s="1"/>
  <c r="M287" i="8"/>
  <c r="O286" i="8"/>
  <c r="O285" i="8" s="1"/>
  <c r="O284" i="8" s="1"/>
  <c r="L286" i="8"/>
  <c r="L285" i="8" s="1"/>
  <c r="I286" i="8"/>
  <c r="N285" i="8"/>
  <c r="N284" i="8" s="1"/>
  <c r="M285" i="8"/>
  <c r="M284" i="8" s="1"/>
  <c r="K285" i="8"/>
  <c r="K284" i="8" s="1"/>
  <c r="J285" i="8"/>
  <c r="H285" i="8"/>
  <c r="H284" i="8" s="1"/>
  <c r="G285" i="8"/>
  <c r="L284" i="8"/>
  <c r="J284" i="8"/>
  <c r="O283" i="8"/>
  <c r="O282" i="8" s="1"/>
  <c r="O281" i="8" s="1"/>
  <c r="L283" i="8"/>
  <c r="I283" i="8"/>
  <c r="N282" i="8"/>
  <c r="N281" i="8" s="1"/>
  <c r="M282" i="8"/>
  <c r="M281" i="8" s="1"/>
  <c r="L282" i="8"/>
  <c r="L281" i="8" s="1"/>
  <c r="K282" i="8"/>
  <c r="K281" i="8" s="1"/>
  <c r="K280" i="8" s="1"/>
  <c r="J282" i="8"/>
  <c r="J281" i="8" s="1"/>
  <c r="H282" i="8"/>
  <c r="H281" i="8" s="1"/>
  <c r="G282" i="8"/>
  <c r="G281" i="8"/>
  <c r="J280" i="8"/>
  <c r="O279" i="8"/>
  <c r="L279" i="8"/>
  <c r="I279" i="8"/>
  <c r="O278" i="8"/>
  <c r="L278" i="8"/>
  <c r="L277" i="8" s="1"/>
  <c r="L276" i="8" s="1"/>
  <c r="L275" i="8" s="1"/>
  <c r="I278" i="8"/>
  <c r="N277" i="8"/>
  <c r="N276" i="8" s="1"/>
  <c r="N275" i="8" s="1"/>
  <c r="M277" i="8"/>
  <c r="M276" i="8" s="1"/>
  <c r="M275" i="8" s="1"/>
  <c r="K277" i="8"/>
  <c r="K276" i="8" s="1"/>
  <c r="K275" i="8" s="1"/>
  <c r="J277" i="8"/>
  <c r="H277" i="8"/>
  <c r="H276" i="8" s="1"/>
  <c r="H275" i="8" s="1"/>
  <c r="G277" i="8"/>
  <c r="J276" i="8"/>
  <c r="J275" i="8" s="1"/>
  <c r="O274" i="8"/>
  <c r="L274" i="8"/>
  <c r="L272" i="8" s="1"/>
  <c r="L271" i="8" s="1"/>
  <c r="L270" i="8" s="1"/>
  <c r="I274" i="8"/>
  <c r="O273" i="8"/>
  <c r="O272" i="8" s="1"/>
  <c r="O271" i="8" s="1"/>
  <c r="O270" i="8" s="1"/>
  <c r="L273" i="8"/>
  <c r="I273" i="8"/>
  <c r="N272" i="8"/>
  <c r="N271" i="8" s="1"/>
  <c r="N270" i="8" s="1"/>
  <c r="M272" i="8"/>
  <c r="M271" i="8" s="1"/>
  <c r="M270" i="8" s="1"/>
  <c r="K272" i="8"/>
  <c r="J272" i="8"/>
  <c r="J271" i="8" s="1"/>
  <c r="J270" i="8" s="1"/>
  <c r="H272" i="8"/>
  <c r="G272" i="8"/>
  <c r="P272" i="8" s="1"/>
  <c r="K271" i="8"/>
  <c r="K270" i="8" s="1"/>
  <c r="G271" i="8"/>
  <c r="O269" i="8"/>
  <c r="O268" i="8" s="1"/>
  <c r="O267" i="8" s="1"/>
  <c r="O266" i="8" s="1"/>
  <c r="L269" i="8"/>
  <c r="I269" i="8"/>
  <c r="N268" i="8"/>
  <c r="N267" i="8" s="1"/>
  <c r="M268" i="8"/>
  <c r="M267" i="8" s="1"/>
  <c r="M266" i="8" s="1"/>
  <c r="L268" i="8"/>
  <c r="L267" i="8" s="1"/>
  <c r="L266" i="8" s="1"/>
  <c r="K268" i="8"/>
  <c r="K267" i="8" s="1"/>
  <c r="K266" i="8" s="1"/>
  <c r="J268" i="8"/>
  <c r="J267" i="8" s="1"/>
  <c r="J266" i="8" s="1"/>
  <c r="H268" i="8"/>
  <c r="H267" i="8" s="1"/>
  <c r="H266" i="8" s="1"/>
  <c r="G268" i="8"/>
  <c r="G267" i="8" s="1"/>
  <c r="N266" i="8"/>
  <c r="O265" i="8"/>
  <c r="O264" i="8" s="1"/>
  <c r="O263" i="8" s="1"/>
  <c r="O262" i="8" s="1"/>
  <c r="L265" i="8"/>
  <c r="I265" i="8"/>
  <c r="N264" i="8"/>
  <c r="N263" i="8" s="1"/>
  <c r="M264" i="8"/>
  <c r="M263" i="8" s="1"/>
  <c r="M262" i="8" s="1"/>
  <c r="L264" i="8"/>
  <c r="L263" i="8" s="1"/>
  <c r="L262" i="8" s="1"/>
  <c r="K264" i="8"/>
  <c r="K263" i="8" s="1"/>
  <c r="K262" i="8" s="1"/>
  <c r="J264" i="8"/>
  <c r="J263" i="8" s="1"/>
  <c r="H264" i="8"/>
  <c r="G264" i="8"/>
  <c r="N262" i="8"/>
  <c r="J262" i="8"/>
  <c r="O259" i="8"/>
  <c r="O258" i="8" s="1"/>
  <c r="O257" i="8" s="1"/>
  <c r="O256" i="8" s="1"/>
  <c r="L259" i="8"/>
  <c r="I259" i="8"/>
  <c r="N258" i="8"/>
  <c r="N257" i="8" s="1"/>
  <c r="N256" i="8" s="1"/>
  <c r="M258" i="8"/>
  <c r="M257" i="8" s="1"/>
  <c r="M256" i="8" s="1"/>
  <c r="L258" i="8"/>
  <c r="L257" i="8" s="1"/>
  <c r="L256" i="8" s="1"/>
  <c r="K258" i="8"/>
  <c r="J258" i="8"/>
  <c r="J257" i="8" s="1"/>
  <c r="J256" i="8" s="1"/>
  <c r="H258" i="8"/>
  <c r="G258" i="8"/>
  <c r="P258" i="8" s="1"/>
  <c r="K257" i="8"/>
  <c r="K256" i="8" s="1"/>
  <c r="O255" i="8"/>
  <c r="O254" i="8" s="1"/>
  <c r="O253" i="8" s="1"/>
  <c r="O252" i="8" s="1"/>
  <c r="L255" i="8"/>
  <c r="I255" i="8"/>
  <c r="N254" i="8"/>
  <c r="N253" i="8" s="1"/>
  <c r="N252" i="8" s="1"/>
  <c r="M254" i="8"/>
  <c r="M253" i="8" s="1"/>
  <c r="M252" i="8" s="1"/>
  <c r="L254" i="8"/>
  <c r="L253" i="8" s="1"/>
  <c r="L252" i="8" s="1"/>
  <c r="K254" i="8"/>
  <c r="J254" i="8"/>
  <c r="J253" i="8" s="1"/>
  <c r="J252" i="8" s="1"/>
  <c r="H254" i="8"/>
  <c r="H253" i="8" s="1"/>
  <c r="H252" i="8" s="1"/>
  <c r="G254" i="8"/>
  <c r="P254" i="8" s="1"/>
  <c r="K253" i="8"/>
  <c r="K252" i="8" s="1"/>
  <c r="G253" i="8"/>
  <c r="O251" i="8"/>
  <c r="O250" i="8" s="1"/>
  <c r="O249" i="8" s="1"/>
  <c r="O248" i="8" s="1"/>
  <c r="L251" i="8"/>
  <c r="I251" i="8"/>
  <c r="N250" i="8"/>
  <c r="N249" i="8" s="1"/>
  <c r="N248" i="8" s="1"/>
  <c r="M250" i="8"/>
  <c r="M249" i="8" s="1"/>
  <c r="M248" i="8" s="1"/>
  <c r="L250" i="8"/>
  <c r="L249" i="8" s="1"/>
  <c r="L248" i="8" s="1"/>
  <c r="K250" i="8"/>
  <c r="K249" i="8" s="1"/>
  <c r="K248" i="8" s="1"/>
  <c r="J250" i="8"/>
  <c r="J249" i="8" s="1"/>
  <c r="J248" i="8" s="1"/>
  <c r="H250" i="8"/>
  <c r="G250" i="8"/>
  <c r="O247" i="8"/>
  <c r="O243" i="8" s="1"/>
  <c r="O242" i="8" s="1"/>
  <c r="O241" i="8" s="1"/>
  <c r="L247" i="8"/>
  <c r="L243" i="8" s="1"/>
  <c r="L242" i="8" s="1"/>
  <c r="L241" i="8" s="1"/>
  <c r="I247" i="8"/>
  <c r="O246" i="8"/>
  <c r="L246" i="8"/>
  <c r="I246" i="8"/>
  <c r="M245" i="8"/>
  <c r="J245" i="8"/>
  <c r="L245" i="8" s="1"/>
  <c r="G245" i="8"/>
  <c r="N243" i="8"/>
  <c r="N242" i="8" s="1"/>
  <c r="N241" i="8" s="1"/>
  <c r="M243" i="8"/>
  <c r="M242" i="8" s="1"/>
  <c r="K243" i="8"/>
  <c r="K242" i="8" s="1"/>
  <c r="K241" i="8" s="1"/>
  <c r="J243" i="8"/>
  <c r="H243" i="8"/>
  <c r="G243" i="8"/>
  <c r="J242" i="8"/>
  <c r="J241" i="8" s="1"/>
  <c r="H242" i="8"/>
  <c r="H241" i="8" s="1"/>
  <c r="M241" i="8"/>
  <c r="O240" i="8"/>
  <c r="O239" i="8" s="1"/>
  <c r="O238" i="8" s="1"/>
  <c r="O237" i="8" s="1"/>
  <c r="L240" i="8"/>
  <c r="L239" i="8" s="1"/>
  <c r="L238" i="8" s="1"/>
  <c r="L237" i="8" s="1"/>
  <c r="I240" i="8"/>
  <c r="N239" i="8"/>
  <c r="N238" i="8" s="1"/>
  <c r="N237" i="8" s="1"/>
  <c r="M239" i="8"/>
  <c r="M238" i="8" s="1"/>
  <c r="K239" i="8"/>
  <c r="K238" i="8" s="1"/>
  <c r="K237" i="8" s="1"/>
  <c r="J239" i="8"/>
  <c r="J238" i="8" s="1"/>
  <c r="J237" i="8" s="1"/>
  <c r="H239" i="8"/>
  <c r="H238" i="8" s="1"/>
  <c r="H237" i="8" s="1"/>
  <c r="G239" i="8"/>
  <c r="M237" i="8"/>
  <c r="O234" i="8"/>
  <c r="O233" i="8" s="1"/>
  <c r="O232" i="8" s="1"/>
  <c r="O231" i="8" s="1"/>
  <c r="L234" i="8"/>
  <c r="L233" i="8" s="1"/>
  <c r="L232" i="8" s="1"/>
  <c r="L231" i="8" s="1"/>
  <c r="I234" i="8"/>
  <c r="N233" i="8"/>
  <c r="N232" i="8" s="1"/>
  <c r="N231" i="8" s="1"/>
  <c r="M233" i="8"/>
  <c r="M232" i="8" s="1"/>
  <c r="M231" i="8" s="1"/>
  <c r="K233" i="8"/>
  <c r="K232" i="8" s="1"/>
  <c r="K231" i="8" s="1"/>
  <c r="J233" i="8"/>
  <c r="H233" i="8"/>
  <c r="H232" i="8" s="1"/>
  <c r="H231" i="8" s="1"/>
  <c r="G233" i="8"/>
  <c r="P233" i="8" s="1"/>
  <c r="J232" i="8"/>
  <c r="J231" i="8" s="1"/>
  <c r="O230" i="8"/>
  <c r="O229" i="8" s="1"/>
  <c r="O228" i="8" s="1"/>
  <c r="O227" i="8" s="1"/>
  <c r="L230" i="8"/>
  <c r="L229" i="8" s="1"/>
  <c r="L228" i="8" s="1"/>
  <c r="L227" i="8" s="1"/>
  <c r="I230" i="8"/>
  <c r="N229" i="8"/>
  <c r="N228" i="8" s="1"/>
  <c r="N227" i="8" s="1"/>
  <c r="M229" i="8"/>
  <c r="M228" i="8" s="1"/>
  <c r="M227" i="8" s="1"/>
  <c r="K229" i="8"/>
  <c r="K228" i="8" s="1"/>
  <c r="K227" i="8" s="1"/>
  <c r="J229" i="8"/>
  <c r="H229" i="8"/>
  <c r="H228" i="8" s="1"/>
  <c r="H227" i="8" s="1"/>
  <c r="G229" i="8"/>
  <c r="P229" i="8" s="1"/>
  <c r="J228" i="8"/>
  <c r="J227" i="8" s="1"/>
  <c r="O224" i="8"/>
  <c r="O223" i="8" s="1"/>
  <c r="O222" i="8" s="1"/>
  <c r="O221" i="8" s="1"/>
  <c r="O220" i="8" s="1"/>
  <c r="L224" i="8"/>
  <c r="L223" i="8" s="1"/>
  <c r="L222" i="8" s="1"/>
  <c r="L221" i="8" s="1"/>
  <c r="L220" i="8" s="1"/>
  <c r="I224" i="8"/>
  <c r="N223" i="8"/>
  <c r="N222" i="8" s="1"/>
  <c r="N221" i="8" s="1"/>
  <c r="N220" i="8" s="1"/>
  <c r="M223" i="8"/>
  <c r="M222" i="8" s="1"/>
  <c r="M221" i="8" s="1"/>
  <c r="M220" i="8" s="1"/>
  <c r="K223" i="8"/>
  <c r="K222" i="8" s="1"/>
  <c r="K221" i="8" s="1"/>
  <c r="K220" i="8" s="1"/>
  <c r="J223" i="8"/>
  <c r="H223" i="8"/>
  <c r="H222" i="8" s="1"/>
  <c r="H221" i="8" s="1"/>
  <c r="H220" i="8" s="1"/>
  <c r="G223" i="8"/>
  <c r="P223" i="8" s="1"/>
  <c r="J222" i="8"/>
  <c r="J221" i="8" s="1"/>
  <c r="J220" i="8" s="1"/>
  <c r="O216" i="8"/>
  <c r="O215" i="8" s="1"/>
  <c r="O214" i="8" s="1"/>
  <c r="O213" i="8" s="1"/>
  <c r="L216" i="8"/>
  <c r="I216" i="8"/>
  <c r="N215" i="8"/>
  <c r="N214" i="8" s="1"/>
  <c r="N213" i="8" s="1"/>
  <c r="M215" i="8"/>
  <c r="M214" i="8" s="1"/>
  <c r="M213" i="8" s="1"/>
  <c r="L215" i="8"/>
  <c r="L214" i="8" s="1"/>
  <c r="L213" i="8" s="1"/>
  <c r="K215" i="8"/>
  <c r="K214" i="8" s="1"/>
  <c r="K213" i="8" s="1"/>
  <c r="J215" i="8"/>
  <c r="J214" i="8" s="1"/>
  <c r="J213" i="8" s="1"/>
  <c r="H215" i="8"/>
  <c r="H214" i="8" s="1"/>
  <c r="H213" i="8" s="1"/>
  <c r="G215" i="8"/>
  <c r="P215" i="8" s="1"/>
  <c r="O211" i="8"/>
  <c r="O210" i="8" s="1"/>
  <c r="O209" i="8" s="1"/>
  <c r="L211" i="8"/>
  <c r="I211" i="8"/>
  <c r="N210" i="8"/>
  <c r="M210" i="8"/>
  <c r="M209" i="8" s="1"/>
  <c r="L210" i="8"/>
  <c r="L209" i="8" s="1"/>
  <c r="K210" i="8"/>
  <c r="K209" i="8" s="1"/>
  <c r="J210" i="8"/>
  <c r="J209" i="8" s="1"/>
  <c r="H210" i="8"/>
  <c r="G210" i="8"/>
  <c r="G209" i="8" s="1"/>
  <c r="P209" i="8" s="1"/>
  <c r="N209" i="8"/>
  <c r="O208" i="8"/>
  <c r="O207" i="8" s="1"/>
  <c r="L208" i="8"/>
  <c r="I208" i="8"/>
  <c r="N207" i="8"/>
  <c r="M207" i="8"/>
  <c r="L207" i="8"/>
  <c r="K207" i="8"/>
  <c r="J207" i="8"/>
  <c r="H207" i="8"/>
  <c r="G207" i="8"/>
  <c r="P207" i="8" s="1"/>
  <c r="O206" i="8"/>
  <c r="L206" i="8"/>
  <c r="I206" i="8"/>
  <c r="O205" i="8"/>
  <c r="L205" i="8"/>
  <c r="I205" i="8"/>
  <c r="O204" i="8"/>
  <c r="L204" i="8"/>
  <c r="I204" i="8"/>
  <c r="O200" i="8"/>
  <c r="O199" i="8" s="1"/>
  <c r="O198" i="8" s="1"/>
  <c r="O197" i="8" s="1"/>
  <c r="L200" i="8"/>
  <c r="I200" i="8"/>
  <c r="N199" i="8"/>
  <c r="N198" i="8" s="1"/>
  <c r="N197" i="8" s="1"/>
  <c r="M199" i="8"/>
  <c r="M198" i="8" s="1"/>
  <c r="M197" i="8" s="1"/>
  <c r="L199" i="8"/>
  <c r="L198" i="8" s="1"/>
  <c r="L197" i="8" s="1"/>
  <c r="K199" i="8"/>
  <c r="K198" i="8" s="1"/>
  <c r="K197" i="8" s="1"/>
  <c r="J199" i="8"/>
  <c r="J198" i="8" s="1"/>
  <c r="J197" i="8" s="1"/>
  <c r="H199" i="8"/>
  <c r="H198" i="8" s="1"/>
  <c r="H197" i="8" s="1"/>
  <c r="G199" i="8"/>
  <c r="P199" i="8" s="1"/>
  <c r="G198" i="8"/>
  <c r="O194" i="8"/>
  <c r="L194" i="8"/>
  <c r="I194" i="8"/>
  <c r="M193" i="8"/>
  <c r="J193" i="8"/>
  <c r="J192" i="8" s="1"/>
  <c r="L192" i="8" s="1"/>
  <c r="G193" i="8"/>
  <c r="P193" i="8" s="1"/>
  <c r="O191" i="8"/>
  <c r="L191" i="8"/>
  <c r="I191" i="8"/>
  <c r="M190" i="8"/>
  <c r="M189" i="8" s="1"/>
  <c r="O189" i="8" s="1"/>
  <c r="J190" i="8"/>
  <c r="L190" i="8" s="1"/>
  <c r="G190" i="8"/>
  <c r="G189" i="8" s="1"/>
  <c r="P189" i="8" s="1"/>
  <c r="O187" i="8"/>
  <c r="O186" i="8" s="1"/>
  <c r="O185" i="8" s="1"/>
  <c r="L187" i="8"/>
  <c r="L186" i="8" s="1"/>
  <c r="L185" i="8" s="1"/>
  <c r="I187" i="8"/>
  <c r="N186" i="8"/>
  <c r="N185" i="8" s="1"/>
  <c r="M186" i="8"/>
  <c r="M185" i="8" s="1"/>
  <c r="K186" i="8"/>
  <c r="K185" i="8" s="1"/>
  <c r="J186" i="8"/>
  <c r="J185" i="8" s="1"/>
  <c r="H186" i="8"/>
  <c r="H185" i="8" s="1"/>
  <c r="G186" i="8"/>
  <c r="G185" i="8"/>
  <c r="P185" i="8" s="1"/>
  <c r="O184" i="8"/>
  <c r="O182" i="8" s="1"/>
  <c r="O181" i="8" s="1"/>
  <c r="O180" i="8" s="1"/>
  <c r="L184" i="8"/>
  <c r="L182" i="8" s="1"/>
  <c r="L181" i="8" s="1"/>
  <c r="L180" i="8" s="1"/>
  <c r="I184" i="8"/>
  <c r="I183" i="8"/>
  <c r="I182" i="8" s="1"/>
  <c r="N182" i="8"/>
  <c r="M182" i="8"/>
  <c r="K182" i="8"/>
  <c r="K181" i="8" s="1"/>
  <c r="K180" i="8" s="1"/>
  <c r="J182" i="8"/>
  <c r="H182" i="8"/>
  <c r="H181" i="8" s="1"/>
  <c r="H180" i="8" s="1"/>
  <c r="G182" i="8"/>
  <c r="N181" i="8"/>
  <c r="N180" i="8" s="1"/>
  <c r="M181" i="8"/>
  <c r="M180" i="8" s="1"/>
  <c r="J181" i="8"/>
  <c r="J180" i="8" s="1"/>
  <c r="O179" i="8"/>
  <c r="O178" i="8" s="1"/>
  <c r="O177" i="8" s="1"/>
  <c r="O176" i="8" s="1"/>
  <c r="L179" i="8"/>
  <c r="L178" i="8" s="1"/>
  <c r="I179" i="8"/>
  <c r="N178" i="8"/>
  <c r="N177" i="8" s="1"/>
  <c r="N176" i="8" s="1"/>
  <c r="M178" i="8"/>
  <c r="M177" i="8" s="1"/>
  <c r="M176" i="8" s="1"/>
  <c r="K178" i="8"/>
  <c r="K177" i="8" s="1"/>
  <c r="K176" i="8" s="1"/>
  <c r="J178" i="8"/>
  <c r="J177" i="8" s="1"/>
  <c r="J176" i="8" s="1"/>
  <c r="H178" i="8"/>
  <c r="H177" i="8" s="1"/>
  <c r="H176" i="8" s="1"/>
  <c r="G178" i="8"/>
  <c r="P178" i="8" s="1"/>
  <c r="L177" i="8"/>
  <c r="L176" i="8" s="1"/>
  <c r="O174" i="8"/>
  <c r="O173" i="8" s="1"/>
  <c r="O172" i="8" s="1"/>
  <c r="O171" i="8" s="1"/>
  <c r="L174" i="8"/>
  <c r="L173" i="8" s="1"/>
  <c r="L172" i="8" s="1"/>
  <c r="L171" i="8" s="1"/>
  <c r="I174" i="8"/>
  <c r="N173" i="8"/>
  <c r="N172" i="8" s="1"/>
  <c r="N171" i="8" s="1"/>
  <c r="M173" i="8"/>
  <c r="M172" i="8" s="1"/>
  <c r="M171" i="8" s="1"/>
  <c r="K173" i="8"/>
  <c r="K172" i="8" s="1"/>
  <c r="K171" i="8" s="1"/>
  <c r="J173" i="8"/>
  <c r="J172" i="8" s="1"/>
  <c r="J171" i="8" s="1"/>
  <c r="H173" i="8"/>
  <c r="H172" i="8" s="1"/>
  <c r="H171" i="8" s="1"/>
  <c r="G173" i="8"/>
  <c r="P173" i="8" s="1"/>
  <c r="O170" i="8"/>
  <c r="O169" i="8" s="1"/>
  <c r="O168" i="8" s="1"/>
  <c r="O167" i="8" s="1"/>
  <c r="L170" i="8"/>
  <c r="L169" i="8" s="1"/>
  <c r="L168" i="8" s="1"/>
  <c r="L167" i="8" s="1"/>
  <c r="I170" i="8"/>
  <c r="N169" i="8"/>
  <c r="N168" i="8" s="1"/>
  <c r="N167" i="8" s="1"/>
  <c r="M169" i="8"/>
  <c r="M168" i="8" s="1"/>
  <c r="M167" i="8" s="1"/>
  <c r="K169" i="8"/>
  <c r="K168" i="8" s="1"/>
  <c r="K167" i="8" s="1"/>
  <c r="J169" i="8"/>
  <c r="J168" i="8" s="1"/>
  <c r="J167" i="8" s="1"/>
  <c r="H169" i="8"/>
  <c r="H168" i="8" s="1"/>
  <c r="H167" i="8" s="1"/>
  <c r="G169" i="8"/>
  <c r="P169" i="8" s="1"/>
  <c r="O166" i="8"/>
  <c r="O165" i="8" s="1"/>
  <c r="O164" i="8" s="1"/>
  <c r="O163" i="8" s="1"/>
  <c r="L166" i="8"/>
  <c r="L165" i="8" s="1"/>
  <c r="L164" i="8" s="1"/>
  <c r="L163" i="8" s="1"/>
  <c r="I166" i="8"/>
  <c r="N165" i="8"/>
  <c r="N164" i="8" s="1"/>
  <c r="N163" i="8" s="1"/>
  <c r="M165" i="8"/>
  <c r="M164" i="8" s="1"/>
  <c r="M163" i="8" s="1"/>
  <c r="K165" i="8"/>
  <c r="K164" i="8" s="1"/>
  <c r="K163" i="8" s="1"/>
  <c r="J165" i="8"/>
  <c r="J164" i="8" s="1"/>
  <c r="J163" i="8" s="1"/>
  <c r="H165" i="8"/>
  <c r="H164" i="8" s="1"/>
  <c r="H163" i="8" s="1"/>
  <c r="G165" i="8"/>
  <c r="P165" i="8" s="1"/>
  <c r="O161" i="8"/>
  <c r="O160" i="8" s="1"/>
  <c r="O159" i="8" s="1"/>
  <c r="O158" i="8" s="1"/>
  <c r="O157" i="8" s="1"/>
  <c r="L161" i="8"/>
  <c r="L160" i="8" s="1"/>
  <c r="L159" i="8" s="1"/>
  <c r="L158" i="8" s="1"/>
  <c r="L157" i="8" s="1"/>
  <c r="I161" i="8"/>
  <c r="N160" i="8"/>
  <c r="N159" i="8" s="1"/>
  <c r="N158" i="8" s="1"/>
  <c r="N157" i="8" s="1"/>
  <c r="M160" i="8"/>
  <c r="M159" i="8" s="1"/>
  <c r="M158" i="8" s="1"/>
  <c r="M157" i="8" s="1"/>
  <c r="K160" i="8"/>
  <c r="K159" i="8" s="1"/>
  <c r="K158" i="8" s="1"/>
  <c r="K157" i="8" s="1"/>
  <c r="J160" i="8"/>
  <c r="H160" i="8"/>
  <c r="H159" i="8" s="1"/>
  <c r="H158" i="8" s="1"/>
  <c r="H157" i="8" s="1"/>
  <c r="G160" i="8"/>
  <c r="J159" i="8"/>
  <c r="J158" i="8" s="1"/>
  <c r="J157" i="8" s="1"/>
  <c r="O156" i="8"/>
  <c r="L156" i="8"/>
  <c r="I156" i="8"/>
  <c r="N155" i="8"/>
  <c r="N154" i="8" s="1"/>
  <c r="N153" i="8" s="1"/>
  <c r="N152" i="8" s="1"/>
  <c r="M155" i="8"/>
  <c r="M154" i="8" s="1"/>
  <c r="M153" i="8" s="1"/>
  <c r="M152" i="8" s="1"/>
  <c r="K155" i="8"/>
  <c r="K154" i="8" s="1"/>
  <c r="K153" i="8" s="1"/>
  <c r="K152" i="8" s="1"/>
  <c r="J155" i="8"/>
  <c r="J154" i="8" s="1"/>
  <c r="J153" i="8" s="1"/>
  <c r="J152" i="8" s="1"/>
  <c r="H155" i="8"/>
  <c r="H154" i="8" s="1"/>
  <c r="H153" i="8" s="1"/>
  <c r="H152" i="8" s="1"/>
  <c r="G155" i="8"/>
  <c r="P155" i="8" s="1"/>
  <c r="O150" i="8"/>
  <c r="O149" i="8" s="1"/>
  <c r="O148" i="8" s="1"/>
  <c r="O147" i="8" s="1"/>
  <c r="L150" i="8"/>
  <c r="L149" i="8" s="1"/>
  <c r="L148" i="8" s="1"/>
  <c r="L147" i="8" s="1"/>
  <c r="I150" i="8"/>
  <c r="N149" i="8"/>
  <c r="N148" i="8" s="1"/>
  <c r="N147" i="8" s="1"/>
  <c r="M149" i="8"/>
  <c r="M148" i="8" s="1"/>
  <c r="M147" i="8" s="1"/>
  <c r="K149" i="8"/>
  <c r="K148" i="8" s="1"/>
  <c r="K147" i="8" s="1"/>
  <c r="J149" i="8"/>
  <c r="J148" i="8" s="1"/>
  <c r="H149" i="8"/>
  <c r="H148" i="8" s="1"/>
  <c r="H147" i="8" s="1"/>
  <c r="G149" i="8"/>
  <c r="P149" i="8" s="1"/>
  <c r="J147" i="8"/>
  <c r="O146" i="8"/>
  <c r="O145" i="8" s="1"/>
  <c r="O144" i="8" s="1"/>
  <c r="L146" i="8"/>
  <c r="L145" i="8" s="1"/>
  <c r="L144" i="8" s="1"/>
  <c r="I146" i="8"/>
  <c r="N145" i="8"/>
  <c r="N144" i="8" s="1"/>
  <c r="M145" i="8"/>
  <c r="M144" i="8" s="1"/>
  <c r="K145" i="8"/>
  <c r="K144" i="8" s="1"/>
  <c r="J145" i="8"/>
  <c r="J144" i="8" s="1"/>
  <c r="H145" i="8"/>
  <c r="H144" i="8" s="1"/>
  <c r="G145" i="8"/>
  <c r="P145" i="8" s="1"/>
  <c r="O143" i="8"/>
  <c r="O142" i="8" s="1"/>
  <c r="O141" i="8" s="1"/>
  <c r="L143" i="8"/>
  <c r="L142" i="8" s="1"/>
  <c r="I143" i="8"/>
  <c r="N142" i="8"/>
  <c r="N141" i="8" s="1"/>
  <c r="M142" i="8"/>
  <c r="M141" i="8" s="1"/>
  <c r="K142" i="8"/>
  <c r="K141" i="8" s="1"/>
  <c r="J142" i="8"/>
  <c r="J141" i="8" s="1"/>
  <c r="H142" i="8"/>
  <c r="H141" i="8" s="1"/>
  <c r="G142" i="8"/>
  <c r="L141" i="8"/>
  <c r="O140" i="8"/>
  <c r="L140" i="8"/>
  <c r="I140" i="8"/>
  <c r="O139" i="8"/>
  <c r="L139" i="8"/>
  <c r="I139" i="8"/>
  <c r="N138" i="8"/>
  <c r="N137" i="8" s="1"/>
  <c r="M138" i="8"/>
  <c r="M137" i="8" s="1"/>
  <c r="K138" i="8"/>
  <c r="K137" i="8" s="1"/>
  <c r="J138" i="8"/>
  <c r="J137" i="8" s="1"/>
  <c r="H138" i="8"/>
  <c r="G138" i="8"/>
  <c r="H137" i="8"/>
  <c r="O133" i="8"/>
  <c r="O132" i="8" s="1"/>
  <c r="O131" i="8" s="1"/>
  <c r="L133" i="8"/>
  <c r="L132" i="8" s="1"/>
  <c r="L131" i="8" s="1"/>
  <c r="I133" i="8"/>
  <c r="N132" i="8"/>
  <c r="N131" i="8" s="1"/>
  <c r="M132" i="8"/>
  <c r="M131" i="8" s="1"/>
  <c r="K132" i="8"/>
  <c r="K131" i="8" s="1"/>
  <c r="J132" i="8"/>
  <c r="J131" i="8" s="1"/>
  <c r="H132" i="8"/>
  <c r="H131" i="8" s="1"/>
  <c r="G132" i="8"/>
  <c r="O130" i="8"/>
  <c r="L130" i="8"/>
  <c r="I130" i="8"/>
  <c r="O129" i="8"/>
  <c r="O128" i="8" s="1"/>
  <c r="O127" i="8" s="1"/>
  <c r="O126" i="8" s="1"/>
  <c r="O125" i="8" s="1"/>
  <c r="O124" i="8" s="1"/>
  <c r="L129" i="8"/>
  <c r="I129" i="8"/>
  <c r="N128" i="8"/>
  <c r="N127" i="8" s="1"/>
  <c r="M128" i="8"/>
  <c r="M127" i="8" s="1"/>
  <c r="M126" i="8" s="1"/>
  <c r="M125" i="8" s="1"/>
  <c r="M124" i="8" s="1"/>
  <c r="K128" i="8"/>
  <c r="J128" i="8"/>
  <c r="J127" i="8" s="1"/>
  <c r="H128" i="8"/>
  <c r="H127" i="8" s="1"/>
  <c r="H126" i="8" s="1"/>
  <c r="H125" i="8" s="1"/>
  <c r="H124" i="8" s="1"/>
  <c r="G128" i="8"/>
  <c r="K127" i="8"/>
  <c r="O123" i="8"/>
  <c r="O122" i="8" s="1"/>
  <c r="O121" i="8" s="1"/>
  <c r="O120" i="8" s="1"/>
  <c r="L123" i="8"/>
  <c r="L122" i="8" s="1"/>
  <c r="L121" i="8" s="1"/>
  <c r="L120" i="8" s="1"/>
  <c r="I123" i="8"/>
  <c r="N122" i="8"/>
  <c r="N121" i="8" s="1"/>
  <c r="N120" i="8" s="1"/>
  <c r="M122" i="8"/>
  <c r="M121" i="8" s="1"/>
  <c r="M120" i="8" s="1"/>
  <c r="K122" i="8"/>
  <c r="K121" i="8" s="1"/>
  <c r="K120" i="8" s="1"/>
  <c r="J122" i="8"/>
  <c r="J121" i="8" s="1"/>
  <c r="J120" i="8" s="1"/>
  <c r="H122" i="8"/>
  <c r="G122" i="8"/>
  <c r="P122" i="8" s="1"/>
  <c r="H121" i="8"/>
  <c r="H120" i="8" s="1"/>
  <c r="O119" i="8"/>
  <c r="O118" i="8" s="1"/>
  <c r="O117" i="8" s="1"/>
  <c r="O116" i="8" s="1"/>
  <c r="L119" i="8"/>
  <c r="L118" i="8" s="1"/>
  <c r="L117" i="8" s="1"/>
  <c r="L116" i="8" s="1"/>
  <c r="I119" i="8"/>
  <c r="N118" i="8"/>
  <c r="N117" i="8" s="1"/>
  <c r="N116" i="8" s="1"/>
  <c r="M118" i="8"/>
  <c r="M117" i="8" s="1"/>
  <c r="M116" i="8" s="1"/>
  <c r="K118" i="8"/>
  <c r="K117" i="8" s="1"/>
  <c r="K116" i="8" s="1"/>
  <c r="J118" i="8"/>
  <c r="J117" i="8" s="1"/>
  <c r="J116" i="8" s="1"/>
  <c r="H118" i="8"/>
  <c r="H117" i="8" s="1"/>
  <c r="H116" i="8" s="1"/>
  <c r="G118" i="8"/>
  <c r="O115" i="8"/>
  <c r="O114" i="8" s="1"/>
  <c r="O113" i="8" s="1"/>
  <c r="O112" i="8" s="1"/>
  <c r="L115" i="8"/>
  <c r="L114" i="8" s="1"/>
  <c r="L113" i="8" s="1"/>
  <c r="L112" i="8" s="1"/>
  <c r="I115" i="8"/>
  <c r="N114" i="8"/>
  <c r="N113" i="8" s="1"/>
  <c r="N112" i="8" s="1"/>
  <c r="M114" i="8"/>
  <c r="M113" i="8" s="1"/>
  <c r="M112" i="8" s="1"/>
  <c r="K114" i="8"/>
  <c r="J114" i="8"/>
  <c r="J113" i="8" s="1"/>
  <c r="J112" i="8" s="1"/>
  <c r="H114" i="8"/>
  <c r="G114" i="8"/>
  <c r="P114" i="8" s="1"/>
  <c r="K113" i="8"/>
  <c r="K112" i="8" s="1"/>
  <c r="H113" i="8"/>
  <c r="H112" i="8" s="1"/>
  <c r="O111" i="8"/>
  <c r="O110" i="8" s="1"/>
  <c r="O109" i="8" s="1"/>
  <c r="O108" i="8" s="1"/>
  <c r="L111" i="8"/>
  <c r="L110" i="8" s="1"/>
  <c r="L109" i="8" s="1"/>
  <c r="L108" i="8" s="1"/>
  <c r="I111" i="8"/>
  <c r="N110" i="8"/>
  <c r="M110" i="8"/>
  <c r="M109" i="8" s="1"/>
  <c r="M108" i="8" s="1"/>
  <c r="K110" i="8"/>
  <c r="K109" i="8" s="1"/>
  <c r="K108" i="8" s="1"/>
  <c r="J110" i="8"/>
  <c r="H110" i="8"/>
  <c r="H109" i="8" s="1"/>
  <c r="H108" i="8" s="1"/>
  <c r="G110" i="8"/>
  <c r="N109" i="8"/>
  <c r="N108" i="8" s="1"/>
  <c r="J109" i="8"/>
  <c r="J108" i="8" s="1"/>
  <c r="O106" i="8"/>
  <c r="O105" i="8" s="1"/>
  <c r="O104" i="8" s="1"/>
  <c r="O103" i="8" s="1"/>
  <c r="O102" i="8" s="1"/>
  <c r="L106" i="8"/>
  <c r="I106" i="8"/>
  <c r="N105" i="8"/>
  <c r="N104" i="8" s="1"/>
  <c r="N103" i="8" s="1"/>
  <c r="N102" i="8" s="1"/>
  <c r="M105" i="8"/>
  <c r="M104" i="8" s="1"/>
  <c r="M103" i="8" s="1"/>
  <c r="M102" i="8" s="1"/>
  <c r="L105" i="8"/>
  <c r="L104" i="8" s="1"/>
  <c r="L103" i="8" s="1"/>
  <c r="L102" i="8" s="1"/>
  <c r="K105" i="8"/>
  <c r="K104" i="8" s="1"/>
  <c r="K103" i="8" s="1"/>
  <c r="K102" i="8" s="1"/>
  <c r="J105" i="8"/>
  <c r="J104" i="8" s="1"/>
  <c r="J103" i="8" s="1"/>
  <c r="J102" i="8" s="1"/>
  <c r="H105" i="8"/>
  <c r="H104" i="8" s="1"/>
  <c r="H103" i="8" s="1"/>
  <c r="H102" i="8" s="1"/>
  <c r="G105" i="8"/>
  <c r="P105" i="8" s="1"/>
  <c r="O96" i="8"/>
  <c r="O95" i="8" s="1"/>
  <c r="O94" i="8" s="1"/>
  <c r="O93" i="8" s="1"/>
  <c r="L96" i="8"/>
  <c r="L95" i="8" s="1"/>
  <c r="L94" i="8" s="1"/>
  <c r="L93" i="8" s="1"/>
  <c r="I96" i="8"/>
  <c r="N95" i="8"/>
  <c r="N94" i="8" s="1"/>
  <c r="N93" i="8" s="1"/>
  <c r="M95" i="8"/>
  <c r="M94" i="8" s="1"/>
  <c r="M93" i="8" s="1"/>
  <c r="K95" i="8"/>
  <c r="K94" i="8" s="1"/>
  <c r="K93" i="8" s="1"/>
  <c r="J95" i="8"/>
  <c r="J94" i="8" s="1"/>
  <c r="J93" i="8" s="1"/>
  <c r="H95" i="8"/>
  <c r="H94" i="8" s="1"/>
  <c r="H93" i="8" s="1"/>
  <c r="G95" i="8"/>
  <c r="G94" i="8" s="1"/>
  <c r="P94" i="8" s="1"/>
  <c r="O92" i="8"/>
  <c r="O91" i="8" s="1"/>
  <c r="O90" i="8" s="1"/>
  <c r="O89" i="8" s="1"/>
  <c r="L92" i="8"/>
  <c r="L91" i="8" s="1"/>
  <c r="L90" i="8" s="1"/>
  <c r="L89" i="8" s="1"/>
  <c r="I92" i="8"/>
  <c r="N91" i="8"/>
  <c r="N90" i="8" s="1"/>
  <c r="N89" i="8" s="1"/>
  <c r="M91" i="8"/>
  <c r="M90" i="8" s="1"/>
  <c r="M89" i="8" s="1"/>
  <c r="K91" i="8"/>
  <c r="K90" i="8" s="1"/>
  <c r="K89" i="8" s="1"/>
  <c r="J91" i="8"/>
  <c r="H91" i="8"/>
  <c r="H90" i="8" s="1"/>
  <c r="H89" i="8" s="1"/>
  <c r="G91" i="8"/>
  <c r="J90" i="8"/>
  <c r="J89" i="8" s="1"/>
  <c r="O88" i="8"/>
  <c r="O87" i="8" s="1"/>
  <c r="O86" i="8" s="1"/>
  <c r="O85" i="8" s="1"/>
  <c r="L88" i="8"/>
  <c r="L87" i="8" s="1"/>
  <c r="L86" i="8" s="1"/>
  <c r="L85" i="8" s="1"/>
  <c r="I88" i="8"/>
  <c r="N87" i="8"/>
  <c r="N86" i="8" s="1"/>
  <c r="N85" i="8" s="1"/>
  <c r="M87" i="8"/>
  <c r="M86" i="8" s="1"/>
  <c r="M85" i="8" s="1"/>
  <c r="K87" i="8"/>
  <c r="K86" i="8" s="1"/>
  <c r="K85" i="8" s="1"/>
  <c r="J87" i="8"/>
  <c r="J86" i="8" s="1"/>
  <c r="J85" i="8" s="1"/>
  <c r="H87" i="8"/>
  <c r="H86" i="8" s="1"/>
  <c r="H85" i="8" s="1"/>
  <c r="G87" i="8"/>
  <c r="O84" i="8"/>
  <c r="O83" i="8" s="1"/>
  <c r="O82" i="8" s="1"/>
  <c r="O81" i="8" s="1"/>
  <c r="L84" i="8"/>
  <c r="L83" i="8" s="1"/>
  <c r="L82" i="8" s="1"/>
  <c r="L81" i="8" s="1"/>
  <c r="I84" i="8"/>
  <c r="N83" i="8"/>
  <c r="N82" i="8" s="1"/>
  <c r="N81" i="8" s="1"/>
  <c r="M83" i="8"/>
  <c r="M82" i="8" s="1"/>
  <c r="M81" i="8" s="1"/>
  <c r="K83" i="8"/>
  <c r="K82" i="8" s="1"/>
  <c r="K81" i="8" s="1"/>
  <c r="J83" i="8"/>
  <c r="J82" i="8" s="1"/>
  <c r="J81" i="8" s="1"/>
  <c r="H83" i="8"/>
  <c r="H82" i="8" s="1"/>
  <c r="H81" i="8" s="1"/>
  <c r="G83" i="8"/>
  <c r="O80" i="8"/>
  <c r="O79" i="8" s="1"/>
  <c r="O78" i="8" s="1"/>
  <c r="O77" i="8" s="1"/>
  <c r="L80" i="8"/>
  <c r="L79" i="8" s="1"/>
  <c r="L78" i="8" s="1"/>
  <c r="L77" i="8" s="1"/>
  <c r="I80" i="8"/>
  <c r="N79" i="8"/>
  <c r="N78" i="8" s="1"/>
  <c r="N77" i="8" s="1"/>
  <c r="M79" i="8"/>
  <c r="M78" i="8" s="1"/>
  <c r="M77" i="8" s="1"/>
  <c r="K79" i="8"/>
  <c r="K78" i="8" s="1"/>
  <c r="K77" i="8" s="1"/>
  <c r="J79" i="8"/>
  <c r="J78" i="8" s="1"/>
  <c r="J77" i="8" s="1"/>
  <c r="H79" i="8"/>
  <c r="H78" i="8" s="1"/>
  <c r="H77" i="8" s="1"/>
  <c r="G79" i="8"/>
  <c r="G78" i="8"/>
  <c r="P78" i="8" s="1"/>
  <c r="O76" i="8"/>
  <c r="L76" i="8"/>
  <c r="I76" i="8"/>
  <c r="N75" i="8"/>
  <c r="N74" i="8" s="1"/>
  <c r="N73" i="8" s="1"/>
  <c r="M75" i="8"/>
  <c r="M74" i="8" s="1"/>
  <c r="M73" i="8" s="1"/>
  <c r="K75" i="8"/>
  <c r="K74" i="8" s="1"/>
  <c r="K73" i="8" s="1"/>
  <c r="J75" i="8"/>
  <c r="H75" i="8"/>
  <c r="H74" i="8" s="1"/>
  <c r="H73" i="8" s="1"/>
  <c r="G75" i="8"/>
  <c r="O72" i="8"/>
  <c r="O71" i="8" s="1"/>
  <c r="O70" i="8" s="1"/>
  <c r="O69" i="8" s="1"/>
  <c r="L72" i="8"/>
  <c r="L71" i="8" s="1"/>
  <c r="I72" i="8"/>
  <c r="N71" i="8"/>
  <c r="N70" i="8" s="1"/>
  <c r="N69" i="8" s="1"/>
  <c r="M71" i="8"/>
  <c r="M70" i="8" s="1"/>
  <c r="K71" i="8"/>
  <c r="K70" i="8" s="1"/>
  <c r="K69" i="8" s="1"/>
  <c r="J71" i="8"/>
  <c r="J70" i="8" s="1"/>
  <c r="J69" i="8" s="1"/>
  <c r="H71" i="8"/>
  <c r="H70" i="8" s="1"/>
  <c r="H69" i="8" s="1"/>
  <c r="G71" i="8"/>
  <c r="P71" i="8" s="1"/>
  <c r="L70" i="8"/>
  <c r="L69" i="8" s="1"/>
  <c r="M69" i="8"/>
  <c r="O68" i="8"/>
  <c r="O67" i="8" s="1"/>
  <c r="O66" i="8" s="1"/>
  <c r="O65" i="8" s="1"/>
  <c r="L68" i="8"/>
  <c r="L67" i="8" s="1"/>
  <c r="L66" i="8" s="1"/>
  <c r="L65" i="8" s="1"/>
  <c r="I68" i="8"/>
  <c r="N67" i="8"/>
  <c r="N66" i="8" s="1"/>
  <c r="N65" i="8" s="1"/>
  <c r="M67" i="8"/>
  <c r="M66" i="8" s="1"/>
  <c r="M65" i="8" s="1"/>
  <c r="K67" i="8"/>
  <c r="K66" i="8" s="1"/>
  <c r="K65" i="8" s="1"/>
  <c r="J67" i="8"/>
  <c r="H67" i="8"/>
  <c r="H66" i="8" s="1"/>
  <c r="H65" i="8" s="1"/>
  <c r="G67" i="8"/>
  <c r="J66" i="8"/>
  <c r="J65" i="8" s="1"/>
  <c r="O64" i="8"/>
  <c r="L64" i="8"/>
  <c r="I64" i="8"/>
  <c r="O63" i="8"/>
  <c r="L63" i="8"/>
  <c r="I63" i="8"/>
  <c r="N62" i="8"/>
  <c r="M62" i="8"/>
  <c r="M61" i="8" s="1"/>
  <c r="K62" i="8"/>
  <c r="K61" i="8" s="1"/>
  <c r="J62" i="8"/>
  <c r="H62" i="8"/>
  <c r="H61" i="8" s="1"/>
  <c r="G62" i="8"/>
  <c r="P62" i="8" s="1"/>
  <c r="N61" i="8"/>
  <c r="J61" i="8"/>
  <c r="G61" i="8"/>
  <c r="P61" i="8" s="1"/>
  <c r="O60" i="8"/>
  <c r="L60" i="8"/>
  <c r="I60" i="8"/>
  <c r="O59" i="8"/>
  <c r="L59" i="8"/>
  <c r="I59" i="8"/>
  <c r="O58" i="8"/>
  <c r="L58" i="8"/>
  <c r="I58" i="8"/>
  <c r="N57" i="8"/>
  <c r="N56" i="8" s="1"/>
  <c r="M57" i="8"/>
  <c r="K57" i="8"/>
  <c r="J57" i="8"/>
  <c r="J56" i="8" s="1"/>
  <c r="H57" i="8"/>
  <c r="H56" i="8" s="1"/>
  <c r="G57" i="8"/>
  <c r="P57" i="8" s="1"/>
  <c r="M56" i="8"/>
  <c r="K56" i="8"/>
  <c r="O55" i="8"/>
  <c r="L55" i="8"/>
  <c r="I55" i="8"/>
  <c r="O54" i="8"/>
  <c r="L54" i="8"/>
  <c r="I54" i="8"/>
  <c r="O53" i="8"/>
  <c r="L53" i="8"/>
  <c r="I53" i="8"/>
  <c r="N52" i="8"/>
  <c r="N51" i="8" s="1"/>
  <c r="M52" i="8"/>
  <c r="K52" i="8"/>
  <c r="K51" i="8" s="1"/>
  <c r="J52" i="8"/>
  <c r="J51" i="8" s="1"/>
  <c r="H52" i="8"/>
  <c r="G52" i="8"/>
  <c r="P52" i="8" s="1"/>
  <c r="M51" i="8"/>
  <c r="M50" i="8" s="1"/>
  <c r="H51" i="8"/>
  <c r="O49" i="8"/>
  <c r="O47" i="8" s="1"/>
  <c r="O46" i="8" s="1"/>
  <c r="O45" i="8" s="1"/>
  <c r="L49" i="8"/>
  <c r="I49" i="8"/>
  <c r="O48" i="8"/>
  <c r="L48" i="8"/>
  <c r="I48" i="8"/>
  <c r="N47" i="8"/>
  <c r="N46" i="8" s="1"/>
  <c r="N45" i="8" s="1"/>
  <c r="M47" i="8"/>
  <c r="M46" i="8" s="1"/>
  <c r="M45" i="8" s="1"/>
  <c r="K47" i="8"/>
  <c r="K46" i="8" s="1"/>
  <c r="K45" i="8" s="1"/>
  <c r="J47" i="8"/>
  <c r="H47" i="8"/>
  <c r="H46" i="8" s="1"/>
  <c r="H45" i="8" s="1"/>
  <c r="G47" i="8"/>
  <c r="P47" i="8" s="1"/>
  <c r="J46" i="8"/>
  <c r="J45" i="8" s="1"/>
  <c r="O44" i="8"/>
  <c r="O43" i="8" s="1"/>
  <c r="O42" i="8" s="1"/>
  <c r="L44" i="8"/>
  <c r="I44" i="8"/>
  <c r="N43" i="8"/>
  <c r="N42" i="8" s="1"/>
  <c r="M43" i="8"/>
  <c r="M42" i="8" s="1"/>
  <c r="L43" i="8"/>
  <c r="L42" i="8" s="1"/>
  <c r="K43" i="8"/>
  <c r="K42" i="8" s="1"/>
  <c r="J43" i="8"/>
  <c r="J42" i="8" s="1"/>
  <c r="H43" i="8"/>
  <c r="H42" i="8" s="1"/>
  <c r="G43" i="8"/>
  <c r="O41" i="8"/>
  <c r="L41" i="8"/>
  <c r="I41" i="8"/>
  <c r="O40" i="8"/>
  <c r="L40" i="8"/>
  <c r="L39" i="8" s="1"/>
  <c r="L38" i="8" s="1"/>
  <c r="I40" i="8"/>
  <c r="N39" i="8"/>
  <c r="N38" i="8" s="1"/>
  <c r="M39" i="8"/>
  <c r="K39" i="8"/>
  <c r="K38" i="8" s="1"/>
  <c r="J39" i="8"/>
  <c r="J38" i="8" s="1"/>
  <c r="H39" i="8"/>
  <c r="H38" i="8" s="1"/>
  <c r="G39" i="8"/>
  <c r="M38" i="8"/>
  <c r="O36" i="8"/>
  <c r="O35" i="8" s="1"/>
  <c r="O34" i="8" s="1"/>
  <c r="L36" i="8"/>
  <c r="L35" i="8" s="1"/>
  <c r="L34" i="8" s="1"/>
  <c r="I36" i="8"/>
  <c r="N35" i="8"/>
  <c r="N34" i="8" s="1"/>
  <c r="M35" i="8"/>
  <c r="M34" i="8" s="1"/>
  <c r="K35" i="8"/>
  <c r="K34" i="8" s="1"/>
  <c r="J35" i="8"/>
  <c r="J34" i="8" s="1"/>
  <c r="H35" i="8"/>
  <c r="H34" i="8" s="1"/>
  <c r="G35" i="8"/>
  <c r="P35" i="8" s="1"/>
  <c r="O33" i="8"/>
  <c r="L33" i="8"/>
  <c r="I33" i="8"/>
  <c r="O32" i="8"/>
  <c r="L32" i="8"/>
  <c r="L31" i="8" s="1"/>
  <c r="L30" i="8" s="1"/>
  <c r="I32" i="8"/>
  <c r="N31" i="8"/>
  <c r="N30" i="8" s="1"/>
  <c r="N29" i="8" s="1"/>
  <c r="M31" i="8"/>
  <c r="M30" i="8" s="1"/>
  <c r="K31" i="8"/>
  <c r="J31" i="8"/>
  <c r="H31" i="8"/>
  <c r="H30" i="8" s="1"/>
  <c r="H29" i="8" s="1"/>
  <c r="G31" i="8"/>
  <c r="P31" i="8" s="1"/>
  <c r="K30" i="8"/>
  <c r="J30" i="8"/>
  <c r="O28" i="8"/>
  <c r="O27" i="8" s="1"/>
  <c r="O26" i="8" s="1"/>
  <c r="O25" i="8" s="1"/>
  <c r="L28" i="8"/>
  <c r="L27" i="8" s="1"/>
  <c r="L26" i="8" s="1"/>
  <c r="L25" i="8" s="1"/>
  <c r="I28" i="8"/>
  <c r="N27" i="8"/>
  <c r="N26" i="8" s="1"/>
  <c r="N25" i="8" s="1"/>
  <c r="M27" i="8"/>
  <c r="M26" i="8" s="1"/>
  <c r="M25" i="8" s="1"/>
  <c r="K27" i="8"/>
  <c r="K26" i="8" s="1"/>
  <c r="K25" i="8" s="1"/>
  <c r="J27" i="8"/>
  <c r="J26" i="8" s="1"/>
  <c r="J25" i="8" s="1"/>
  <c r="H27" i="8"/>
  <c r="G27" i="8"/>
  <c r="P27" i="8" s="1"/>
  <c r="H26" i="8"/>
  <c r="H25" i="8" s="1"/>
  <c r="O24" i="8"/>
  <c r="O23" i="8" s="1"/>
  <c r="O22" i="8" s="1"/>
  <c r="L24" i="8"/>
  <c r="L23" i="8" s="1"/>
  <c r="L22" i="8" s="1"/>
  <c r="I24" i="8"/>
  <c r="N23" i="8"/>
  <c r="N22" i="8" s="1"/>
  <c r="M23" i="8"/>
  <c r="K23" i="8"/>
  <c r="K22" i="8" s="1"/>
  <c r="J23" i="8"/>
  <c r="J22" i="8" s="1"/>
  <c r="H23" i="8"/>
  <c r="H22" i="8" s="1"/>
  <c r="G23" i="8"/>
  <c r="P23" i="8" s="1"/>
  <c r="M22" i="8"/>
  <c r="O21" i="8"/>
  <c r="L21" i="8"/>
  <c r="I21" i="8"/>
  <c r="O20" i="8"/>
  <c r="L20" i="8"/>
  <c r="I20" i="8"/>
  <c r="N19" i="8"/>
  <c r="N18" i="8" s="1"/>
  <c r="M19" i="8"/>
  <c r="M18" i="8" s="1"/>
  <c r="K19" i="8"/>
  <c r="K18" i="8" s="1"/>
  <c r="J19" i="8"/>
  <c r="J18" i="8" s="1"/>
  <c r="H19" i="8"/>
  <c r="H18" i="8" s="1"/>
  <c r="G19" i="8"/>
  <c r="P19" i="8" s="1"/>
  <c r="G18" i="8"/>
  <c r="P18" i="8" s="1"/>
  <c r="O16" i="8"/>
  <c r="O15" i="8" s="1"/>
  <c r="O14" i="8" s="1"/>
  <c r="L16" i="8"/>
  <c r="I16" i="8"/>
  <c r="N15" i="8"/>
  <c r="N14" i="8" s="1"/>
  <c r="M15" i="8"/>
  <c r="M14" i="8" s="1"/>
  <c r="L15" i="8"/>
  <c r="L14" i="8" s="1"/>
  <c r="K15" i="8"/>
  <c r="J15" i="8"/>
  <c r="J14" i="8" s="1"/>
  <c r="H15" i="8"/>
  <c r="G15" i="8"/>
  <c r="K14" i="8"/>
  <c r="H14" i="8"/>
  <c r="O13" i="8"/>
  <c r="L13" i="8"/>
  <c r="I13" i="8"/>
  <c r="O12" i="8"/>
  <c r="L12" i="8"/>
  <c r="I12" i="8"/>
  <c r="O11" i="8"/>
  <c r="O10" i="8" s="1"/>
  <c r="N11" i="8"/>
  <c r="N10" i="8" s="1"/>
  <c r="M11" i="8"/>
  <c r="M10" i="8" s="1"/>
  <c r="M9" i="8" s="1"/>
  <c r="K11" i="8"/>
  <c r="K10" i="8" s="1"/>
  <c r="J11" i="8"/>
  <c r="J10" i="8" s="1"/>
  <c r="J9" i="8" s="1"/>
  <c r="H11" i="8"/>
  <c r="H10" i="8" s="1"/>
  <c r="H9" i="8" s="1"/>
  <c r="G11" i="8"/>
  <c r="L57" i="8" l="1"/>
  <c r="L56" i="8" s="1"/>
  <c r="O558" i="8"/>
  <c r="L19" i="8"/>
  <c r="L18" i="8" s="1"/>
  <c r="L75" i="8"/>
  <c r="L74" i="8" s="1"/>
  <c r="L73" i="8" s="1"/>
  <c r="M175" i="8"/>
  <c r="J189" i="8"/>
  <c r="I198" i="8"/>
  <c r="O560" i="8"/>
  <c r="K17" i="8"/>
  <c r="G56" i="8"/>
  <c r="P56" i="8" s="1"/>
  <c r="H162" i="8"/>
  <c r="G391" i="8"/>
  <c r="G390" i="8" s="1"/>
  <c r="O463" i="8"/>
  <c r="O462" i="8" s="1"/>
  <c r="O461" i="8" s="1"/>
  <c r="L475" i="8"/>
  <c r="L474" i="8" s="1"/>
  <c r="I502" i="8"/>
  <c r="H534" i="8"/>
  <c r="I575" i="8"/>
  <c r="P579" i="8"/>
  <c r="G26" i="8"/>
  <c r="P26" i="8" s="1"/>
  <c r="G164" i="8"/>
  <c r="G163" i="8" s="1"/>
  <c r="P163" i="8" s="1"/>
  <c r="G177" i="8"/>
  <c r="P177" i="8" s="1"/>
  <c r="I189" i="8"/>
  <c r="L203" i="8"/>
  <c r="L202" i="8" s="1"/>
  <c r="H348" i="8"/>
  <c r="M348" i="8"/>
  <c r="M339" i="8" s="1"/>
  <c r="M338" i="8" s="1"/>
  <c r="I384" i="8"/>
  <c r="K453" i="8"/>
  <c r="O471" i="8"/>
  <c r="O470" i="8" s="1"/>
  <c r="I475" i="8"/>
  <c r="G501" i="8"/>
  <c r="P501" i="8" s="1"/>
  <c r="G507" i="8"/>
  <c r="P507" i="8" s="1"/>
  <c r="I557" i="8"/>
  <c r="G563" i="8"/>
  <c r="G562" i="8" s="1"/>
  <c r="P562" i="8" s="1"/>
  <c r="G144" i="8"/>
  <c r="G172" i="8"/>
  <c r="P172" i="8" s="1"/>
  <c r="G214" i="8"/>
  <c r="I214" i="8" s="1"/>
  <c r="G383" i="8"/>
  <c r="P383" i="8" s="1"/>
  <c r="M532" i="8"/>
  <c r="I545" i="8"/>
  <c r="G556" i="8"/>
  <c r="P556" i="8" s="1"/>
  <c r="K348" i="8"/>
  <c r="G375" i="8"/>
  <c r="G374" i="8" s="1"/>
  <c r="P374" i="8" s="1"/>
  <c r="I376" i="8"/>
  <c r="G399" i="8"/>
  <c r="P399" i="8" s="1"/>
  <c r="H466" i="8"/>
  <c r="M560" i="8"/>
  <c r="I218" i="8"/>
  <c r="J244" i="8"/>
  <c r="L244" i="8" s="1"/>
  <c r="L349" i="8"/>
  <c r="G485" i="8"/>
  <c r="P485" i="8" s="1"/>
  <c r="I487" i="8"/>
  <c r="L536" i="8"/>
  <c r="L535" i="8" s="1"/>
  <c r="N37" i="8"/>
  <c r="N280" i="8"/>
  <c r="H383" i="8"/>
  <c r="H382" i="8" s="1"/>
  <c r="O467" i="8"/>
  <c r="O466" i="8" s="1"/>
  <c r="J29" i="8"/>
  <c r="J37" i="8"/>
  <c r="L52" i="8"/>
  <c r="L51" i="8" s="1"/>
  <c r="O52" i="8"/>
  <c r="O51" i="8" s="1"/>
  <c r="L62" i="8"/>
  <c r="L61" i="8" s="1"/>
  <c r="L226" i="8"/>
  <c r="L225" i="8" s="1"/>
  <c r="O295" i="8"/>
  <c r="O294" i="8" s="1"/>
  <c r="O349" i="8"/>
  <c r="L409" i="8"/>
  <c r="N510" i="8"/>
  <c r="J17" i="8"/>
  <c r="J74" i="8"/>
  <c r="J73" i="8" s="1"/>
  <c r="K9" i="8"/>
  <c r="N17" i="8"/>
  <c r="L29" i="8"/>
  <c r="M37" i="8"/>
  <c r="K37" i="8"/>
  <c r="L47" i="8"/>
  <c r="L46" i="8" s="1"/>
  <c r="L45" i="8" s="1"/>
  <c r="I186" i="8"/>
  <c r="J453" i="8"/>
  <c r="I508" i="8"/>
  <c r="M510" i="8"/>
  <c r="L590" i="8"/>
  <c r="L589" i="8" s="1"/>
  <c r="L588" i="8" s="1"/>
  <c r="H217" i="8"/>
  <c r="I217" i="8" s="1"/>
  <c r="K29" i="8"/>
  <c r="G266" i="8"/>
  <c r="P266" i="8" s="1"/>
  <c r="P267" i="8"/>
  <c r="I267" i="8"/>
  <c r="I39" i="8"/>
  <c r="P39" i="8"/>
  <c r="I43" i="8"/>
  <c r="P43" i="8"/>
  <c r="J50" i="8"/>
  <c r="N9" i="8"/>
  <c r="M17" i="8"/>
  <c r="I19" i="8"/>
  <c r="G30" i="8"/>
  <c r="G46" i="8"/>
  <c r="G74" i="8"/>
  <c r="P75" i="8"/>
  <c r="O75" i="8"/>
  <c r="O74" i="8" s="1"/>
  <c r="O73" i="8" s="1"/>
  <c r="G82" i="8"/>
  <c r="P83" i="8"/>
  <c r="I95" i="8"/>
  <c r="P95" i="8"/>
  <c r="I132" i="8"/>
  <c r="P132" i="8"/>
  <c r="I144" i="8"/>
  <c r="O155" i="8"/>
  <c r="O154" i="8" s="1"/>
  <c r="O153" i="8" s="1"/>
  <c r="O152" i="8" s="1"/>
  <c r="I203" i="8"/>
  <c r="I202" i="8" s="1"/>
  <c r="G222" i="8"/>
  <c r="P222" i="8" s="1"/>
  <c r="G252" i="8"/>
  <c r="P253" i="8"/>
  <c r="J236" i="8"/>
  <c r="J235" i="8" s="1"/>
  <c r="P264" i="8"/>
  <c r="G263" i="8"/>
  <c r="P263" i="8" s="1"/>
  <c r="G270" i="8"/>
  <c r="P270" i="8" s="1"/>
  <c r="P271" i="8"/>
  <c r="I282" i="8"/>
  <c r="P282" i="8"/>
  <c r="L280" i="8"/>
  <c r="M291" i="8"/>
  <c r="G302" i="8"/>
  <c r="I308" i="8"/>
  <c r="P308" i="8"/>
  <c r="I87" i="8"/>
  <c r="P87" i="8"/>
  <c r="I128" i="8"/>
  <c r="P128" i="8"/>
  <c r="J226" i="8"/>
  <c r="J225" i="8" s="1"/>
  <c r="M244" i="8"/>
  <c r="O244" i="8" s="1"/>
  <c r="O245" i="8"/>
  <c r="K261" i="8"/>
  <c r="K260" i="8" s="1"/>
  <c r="G276" i="8"/>
  <c r="P277" i="8"/>
  <c r="P295" i="8"/>
  <c r="G294" i="8"/>
  <c r="P294" i="8" s="1"/>
  <c r="L37" i="8"/>
  <c r="O39" i="8"/>
  <c r="O38" i="8" s="1"/>
  <c r="O37" i="8" s="1"/>
  <c r="I57" i="8"/>
  <c r="G66" i="8"/>
  <c r="P66" i="8" s="1"/>
  <c r="P67" i="8"/>
  <c r="G86" i="8"/>
  <c r="P86" i="8" s="1"/>
  <c r="G90" i="8"/>
  <c r="P91" i="8"/>
  <c r="G109" i="8"/>
  <c r="G108" i="8" s="1"/>
  <c r="P110" i="8"/>
  <c r="L107" i="8"/>
  <c r="N126" i="8"/>
  <c r="N125" i="8" s="1"/>
  <c r="N124" i="8" s="1"/>
  <c r="H136" i="8"/>
  <c r="H135" i="8" s="1"/>
  <c r="H134" i="8" s="1"/>
  <c r="K136" i="8"/>
  <c r="K135" i="8" s="1"/>
  <c r="K134" i="8" s="1"/>
  <c r="L138" i="8"/>
  <c r="L137" i="8" s="1"/>
  <c r="L136" i="8" s="1"/>
  <c r="I142" i="8"/>
  <c r="P142" i="8"/>
  <c r="G159" i="8"/>
  <c r="P159" i="8" s="1"/>
  <c r="P160" i="8"/>
  <c r="G181" i="8"/>
  <c r="P181" i="8" s="1"/>
  <c r="P182" i="8"/>
  <c r="O203" i="8"/>
  <c r="O202" i="8" s="1"/>
  <c r="O201" i="8" s="1"/>
  <c r="N226" i="8"/>
  <c r="N225" i="8" s="1"/>
  <c r="K226" i="8"/>
  <c r="K225" i="8" s="1"/>
  <c r="G244" i="8"/>
  <c r="P245" i="8"/>
  <c r="I245" i="8"/>
  <c r="P250" i="8"/>
  <c r="G249" i="8"/>
  <c r="I268" i="8"/>
  <c r="P268" i="8"/>
  <c r="P281" i="8"/>
  <c r="I281" i="8"/>
  <c r="I285" i="8"/>
  <c r="P304" i="8"/>
  <c r="I304" i="8"/>
  <c r="I352" i="8"/>
  <c r="P352" i="8"/>
  <c r="L348" i="8"/>
  <c r="L339" i="8" s="1"/>
  <c r="L338" i="8" s="1"/>
  <c r="G34" i="8"/>
  <c r="P34" i="8" s="1"/>
  <c r="I11" i="8"/>
  <c r="P11" i="8"/>
  <c r="L11" i="8"/>
  <c r="L10" i="8" s="1"/>
  <c r="L9" i="8" s="1"/>
  <c r="I15" i="8"/>
  <c r="P15" i="8"/>
  <c r="I18" i="8"/>
  <c r="O19" i="8"/>
  <c r="O18" i="8" s="1"/>
  <c r="O17" i="8" s="1"/>
  <c r="H37" i="8"/>
  <c r="I47" i="8"/>
  <c r="H50" i="8"/>
  <c r="I56" i="8"/>
  <c r="N50" i="8"/>
  <c r="I62" i="8"/>
  <c r="I79" i="8"/>
  <c r="P79" i="8"/>
  <c r="O107" i="8"/>
  <c r="G117" i="8"/>
  <c r="P117" i="8" s="1"/>
  <c r="P118" i="8"/>
  <c r="J126" i="8"/>
  <c r="J125" i="8" s="1"/>
  <c r="J124" i="8" s="1"/>
  <c r="I138" i="8"/>
  <c r="P138" i="8"/>
  <c r="M136" i="8"/>
  <c r="M135" i="8" s="1"/>
  <c r="M134" i="8" s="1"/>
  <c r="O138" i="8"/>
  <c r="O137" i="8" s="1"/>
  <c r="K162" i="8"/>
  <c r="I199" i="8"/>
  <c r="I207" i="8"/>
  <c r="I223" i="8"/>
  <c r="G238" i="8"/>
  <c r="P239" i="8"/>
  <c r="G257" i="8"/>
  <c r="P257" i="8" s="1"/>
  <c r="O277" i="8"/>
  <c r="O276" i="8" s="1"/>
  <c r="O275" i="8" s="1"/>
  <c r="G284" i="8"/>
  <c r="P284" i="8" s="1"/>
  <c r="P285" i="8"/>
  <c r="I289" i="8"/>
  <c r="M373" i="8"/>
  <c r="I421" i="8"/>
  <c r="P421" i="8"/>
  <c r="P433" i="8"/>
  <c r="G432" i="8"/>
  <c r="G440" i="8"/>
  <c r="P440" i="8" s="1"/>
  <c r="P441" i="8"/>
  <c r="I342" i="8"/>
  <c r="P342" i="8"/>
  <c r="I353" i="8"/>
  <c r="P353" i="8"/>
  <c r="K373" i="8"/>
  <c r="I405" i="8"/>
  <c r="P405" i="8"/>
  <c r="I437" i="8"/>
  <c r="P437" i="8"/>
  <c r="G449" i="8"/>
  <c r="P450" i="8"/>
  <c r="G527" i="8"/>
  <c r="P528" i="8"/>
  <c r="K339" i="8"/>
  <c r="K338" i="8" s="1"/>
  <c r="I369" i="8"/>
  <c r="P369" i="8"/>
  <c r="I390" i="8"/>
  <c r="P390" i="8"/>
  <c r="I391" i="8"/>
  <c r="P391" i="8"/>
  <c r="I392" i="8"/>
  <c r="G416" i="8"/>
  <c r="P416" i="8" s="1"/>
  <c r="P417" i="8"/>
  <c r="I429" i="8"/>
  <c r="P429" i="8"/>
  <c r="K236" i="8"/>
  <c r="K235" i="8" s="1"/>
  <c r="G242" i="8"/>
  <c r="P243" i="8"/>
  <c r="H280" i="8"/>
  <c r="O280" i="8"/>
  <c r="G288" i="8"/>
  <c r="P289" i="8"/>
  <c r="I300" i="8"/>
  <c r="P300" i="8"/>
  <c r="L322" i="8"/>
  <c r="L321" i="8" s="1"/>
  <c r="L315" i="8" s="1"/>
  <c r="G345" i="8"/>
  <c r="I349" i="8"/>
  <c r="I348" i="8" s="1"/>
  <c r="P349" i="8"/>
  <c r="J348" i="8"/>
  <c r="N348" i="8"/>
  <c r="G356" i="8"/>
  <c r="I357" i="8"/>
  <c r="G364" i="8"/>
  <c r="I375" i="8"/>
  <c r="I397" i="8"/>
  <c r="P397" i="8"/>
  <c r="J408" i="8"/>
  <c r="P409" i="8"/>
  <c r="I409" i="8"/>
  <c r="G408" i="8"/>
  <c r="I413" i="8"/>
  <c r="P413" i="8"/>
  <c r="G428" i="8"/>
  <c r="P428" i="8" s="1"/>
  <c r="L534" i="8"/>
  <c r="O409" i="8"/>
  <c r="G424" i="8"/>
  <c r="P425" i="8"/>
  <c r="I445" i="8"/>
  <c r="P445" i="8"/>
  <c r="L455" i="8"/>
  <c r="L454" i="8" s="1"/>
  <c r="O455" i="8"/>
  <c r="O454" i="8" s="1"/>
  <c r="O453" i="8" s="1"/>
  <c r="O452" i="8" s="1"/>
  <c r="I458" i="8"/>
  <c r="P458" i="8"/>
  <c r="L467" i="8"/>
  <c r="H474" i="8"/>
  <c r="H494" i="8"/>
  <c r="M494" i="8"/>
  <c r="M493" i="8" s="1"/>
  <c r="O494" i="8"/>
  <c r="O493" i="8" s="1"/>
  <c r="J510" i="8"/>
  <c r="J504" i="8" s="1"/>
  <c r="G544" i="8"/>
  <c r="H556" i="8"/>
  <c r="I564" i="8"/>
  <c r="G574" i="8"/>
  <c r="P574" i="8" s="1"/>
  <c r="I579" i="8"/>
  <c r="I585" i="8"/>
  <c r="P596" i="8"/>
  <c r="P585" i="8"/>
  <c r="P575" i="8"/>
  <c r="P467" i="8"/>
  <c r="G493" i="8"/>
  <c r="P493" i="8" s="1"/>
  <c r="I495" i="8"/>
  <c r="I536" i="8"/>
  <c r="P536" i="8"/>
  <c r="P563" i="8"/>
  <c r="N560" i="8"/>
  <c r="M583" i="8"/>
  <c r="M582" i="8" s="1"/>
  <c r="M581" i="8" s="1"/>
  <c r="G589" i="8"/>
  <c r="P589" i="8" s="1"/>
  <c r="P590" i="8"/>
  <c r="P471" i="8"/>
  <c r="P459" i="8"/>
  <c r="G481" i="8"/>
  <c r="P482" i="8"/>
  <c r="G524" i="8"/>
  <c r="I524" i="8" s="1"/>
  <c r="P525" i="8"/>
  <c r="O536" i="8"/>
  <c r="O535" i="8" s="1"/>
  <c r="O534" i="8" s="1"/>
  <c r="O532" i="8" s="1"/>
  <c r="O531" i="8" s="1"/>
  <c r="K573" i="8"/>
  <c r="K572" i="8" s="1"/>
  <c r="K571" i="8" s="1"/>
  <c r="K570" i="8" s="1"/>
  <c r="O575" i="8"/>
  <c r="O574" i="8" s="1"/>
  <c r="I578" i="8"/>
  <c r="P578" i="8"/>
  <c r="I586" i="8"/>
  <c r="P475" i="8"/>
  <c r="N504" i="8"/>
  <c r="G516" i="8"/>
  <c r="P516" i="8" s="1"/>
  <c r="P517" i="8"/>
  <c r="I529" i="8"/>
  <c r="P529" i="8"/>
  <c r="N532" i="8"/>
  <c r="G553" i="8"/>
  <c r="P554" i="8"/>
  <c r="I556" i="8"/>
  <c r="J560" i="8"/>
  <c r="P463" i="8"/>
  <c r="M201" i="8"/>
  <c r="K201" i="8"/>
  <c r="J201" i="8"/>
  <c r="N201" i="8"/>
  <c r="N196" i="8" s="1"/>
  <c r="N195" i="8" s="1"/>
  <c r="H201" i="8"/>
  <c r="I108" i="8"/>
  <c r="P108" i="8"/>
  <c r="G22" i="8"/>
  <c r="I22" i="8" s="1"/>
  <c r="M29" i="8"/>
  <c r="M7" i="8" s="1"/>
  <c r="K107" i="8"/>
  <c r="G116" i="8"/>
  <c r="I118" i="8"/>
  <c r="L128" i="8"/>
  <c r="L127" i="8" s="1"/>
  <c r="L126" i="8" s="1"/>
  <c r="L125" i="8" s="1"/>
  <c r="L124" i="8" s="1"/>
  <c r="I165" i="8"/>
  <c r="J175" i="8"/>
  <c r="P109" i="8"/>
  <c r="O9" i="8"/>
  <c r="I75" i="8"/>
  <c r="I83" i="8"/>
  <c r="I91" i="8"/>
  <c r="I110" i="8"/>
  <c r="I122" i="8"/>
  <c r="L155" i="8"/>
  <c r="L154" i="8" s="1"/>
  <c r="L153" i="8" s="1"/>
  <c r="L152" i="8" s="1"/>
  <c r="G158" i="8"/>
  <c r="P158" i="8" s="1"/>
  <c r="L162" i="8"/>
  <c r="N175" i="8"/>
  <c r="L193" i="8"/>
  <c r="P198" i="8"/>
  <c r="P164" i="8"/>
  <c r="P144" i="8"/>
  <c r="O62" i="8"/>
  <c r="O61" i="8" s="1"/>
  <c r="G65" i="8"/>
  <c r="I67" i="8"/>
  <c r="M107" i="8"/>
  <c r="I114" i="8"/>
  <c r="M162" i="8"/>
  <c r="I173" i="8"/>
  <c r="G197" i="8"/>
  <c r="P197" i="8" s="1"/>
  <c r="P82" i="8"/>
  <c r="M196" i="8"/>
  <c r="M195" i="8" s="1"/>
  <c r="I27" i="8"/>
  <c r="I71" i="8"/>
  <c r="H107" i="8"/>
  <c r="L135" i="8"/>
  <c r="L134" i="8" s="1"/>
  <c r="I145" i="8"/>
  <c r="O162" i="8"/>
  <c r="P214" i="8"/>
  <c r="P210" i="8"/>
  <c r="P190" i="8"/>
  <c r="P186" i="8"/>
  <c r="J196" i="8"/>
  <c r="J195" i="8" s="1"/>
  <c r="L201" i="8"/>
  <c r="L196" i="8" s="1"/>
  <c r="L195" i="8" s="1"/>
  <c r="H510" i="8"/>
  <c r="H504" i="8" s="1"/>
  <c r="I525" i="8"/>
  <c r="I383" i="8"/>
  <c r="H373" i="8"/>
  <c r="G382" i="8"/>
  <c r="I361" i="8"/>
  <c r="I336" i="8"/>
  <c r="I331" i="8"/>
  <c r="I178" i="8"/>
  <c r="I160" i="8"/>
  <c r="I163" i="8"/>
  <c r="G77" i="8"/>
  <c r="I78" i="8"/>
  <c r="G93" i="8"/>
  <c r="I94" i="8"/>
  <c r="G104" i="8"/>
  <c r="P104" i="8" s="1"/>
  <c r="I105" i="8"/>
  <c r="G154" i="8"/>
  <c r="P154" i="8" s="1"/>
  <c r="I155" i="8"/>
  <c r="G176" i="8"/>
  <c r="I177" i="8"/>
  <c r="O175" i="8"/>
  <c r="I23" i="8"/>
  <c r="I31" i="8"/>
  <c r="O31" i="8"/>
  <c r="O30" i="8" s="1"/>
  <c r="O29" i="8" s="1"/>
  <c r="I35" i="8"/>
  <c r="I46" i="8"/>
  <c r="K50" i="8"/>
  <c r="O57" i="8"/>
  <c r="O56" i="8" s="1"/>
  <c r="I66" i="8"/>
  <c r="G70" i="8"/>
  <c r="P70" i="8" s="1"/>
  <c r="I74" i="8"/>
  <c r="I109" i="8"/>
  <c r="G113" i="8"/>
  <c r="P113" i="8" s="1"/>
  <c r="I117" i="8"/>
  <c r="G121" i="8"/>
  <c r="P121" i="8" s="1"/>
  <c r="G127" i="8"/>
  <c r="P127" i="8" s="1"/>
  <c r="N136" i="8"/>
  <c r="N135" i="8" s="1"/>
  <c r="N134" i="8" s="1"/>
  <c r="G141" i="8"/>
  <c r="I159" i="8"/>
  <c r="N162" i="8"/>
  <c r="G168" i="8"/>
  <c r="P168" i="8" s="1"/>
  <c r="I169" i="8"/>
  <c r="I172" i="8"/>
  <c r="I185" i="8"/>
  <c r="L175" i="8"/>
  <c r="J188" i="8"/>
  <c r="L188" i="8" s="1"/>
  <c r="K196" i="8"/>
  <c r="K195" i="8" s="1"/>
  <c r="I210" i="8"/>
  <c r="H209" i="8"/>
  <c r="I209" i="8" s="1"/>
  <c r="G232" i="8"/>
  <c r="P232" i="8" s="1"/>
  <c r="I233" i="8"/>
  <c r="M226" i="8"/>
  <c r="M225" i="8" s="1"/>
  <c r="G85" i="8"/>
  <c r="I86" i="8"/>
  <c r="J107" i="8"/>
  <c r="G10" i="8"/>
  <c r="P10" i="8" s="1"/>
  <c r="G14" i="8"/>
  <c r="I30" i="8"/>
  <c r="G38" i="8"/>
  <c r="P38" i="8" s="1"/>
  <c r="G42" i="8"/>
  <c r="G51" i="8"/>
  <c r="P51" i="8" s="1"/>
  <c r="I52" i="8"/>
  <c r="I61" i="8"/>
  <c r="J136" i="8"/>
  <c r="J135" i="8" s="1"/>
  <c r="J134" i="8" s="1"/>
  <c r="I164" i="8"/>
  <c r="H175" i="8"/>
  <c r="H151" i="8" s="1"/>
  <c r="O193" i="8"/>
  <c r="M192" i="8"/>
  <c r="O192" i="8" s="1"/>
  <c r="O196" i="8"/>
  <c r="O195" i="8" s="1"/>
  <c r="I222" i="8"/>
  <c r="G221" i="8"/>
  <c r="P221" i="8" s="1"/>
  <c r="G228" i="8"/>
  <c r="P228" i="8" s="1"/>
  <c r="I229" i="8"/>
  <c r="H226" i="8"/>
  <c r="H225" i="8" s="1"/>
  <c r="L236" i="8"/>
  <c r="L235" i="8" s="1"/>
  <c r="I250" i="8"/>
  <c r="H249" i="8"/>
  <c r="G262" i="8"/>
  <c r="P262" i="8" s="1"/>
  <c r="I272" i="8"/>
  <c r="H271" i="8"/>
  <c r="H17" i="8"/>
  <c r="L17" i="8"/>
  <c r="G25" i="8"/>
  <c r="I26" i="8"/>
  <c r="N107" i="8"/>
  <c r="K126" i="8"/>
  <c r="K125" i="8" s="1"/>
  <c r="K124" i="8" s="1"/>
  <c r="G131" i="8"/>
  <c r="G137" i="8"/>
  <c r="P137" i="8" s="1"/>
  <c r="O136" i="8"/>
  <c r="O135" i="8" s="1"/>
  <c r="O134" i="8" s="1"/>
  <c r="G148" i="8"/>
  <c r="P148" i="8" s="1"/>
  <c r="I149" i="8"/>
  <c r="G157" i="8"/>
  <c r="J162" i="8"/>
  <c r="K175" i="8"/>
  <c r="K151" i="8" s="1"/>
  <c r="I193" i="8"/>
  <c r="G192" i="8"/>
  <c r="G188" i="8" s="1"/>
  <c r="O236" i="8"/>
  <c r="O235" i="8" s="1"/>
  <c r="N236" i="8"/>
  <c r="N235" i="8" s="1"/>
  <c r="G256" i="8"/>
  <c r="L189" i="8"/>
  <c r="I190" i="8"/>
  <c r="O190" i="8"/>
  <c r="G213" i="8"/>
  <c r="P213" i="8" s="1"/>
  <c r="I215" i="8"/>
  <c r="I253" i="8"/>
  <c r="I254" i="8"/>
  <c r="I258" i="8"/>
  <c r="H257" i="8"/>
  <c r="H256" i="8" s="1"/>
  <c r="I264" i="8"/>
  <c r="H263" i="8"/>
  <c r="H262" i="8" s="1"/>
  <c r="M280" i="8"/>
  <c r="M261" i="8" s="1"/>
  <c r="M260" i="8" s="1"/>
  <c r="I284" i="8"/>
  <c r="I288" i="8"/>
  <c r="I292" i="8"/>
  <c r="L291" i="8"/>
  <c r="L261" i="8" s="1"/>
  <c r="L260" i="8" s="1"/>
  <c r="H323" i="8"/>
  <c r="I324" i="8"/>
  <c r="J321" i="8"/>
  <c r="J315" i="8" s="1"/>
  <c r="O321" i="8"/>
  <c r="O315" i="8" s="1"/>
  <c r="G341" i="8"/>
  <c r="P341" i="8" s="1"/>
  <c r="I374" i="8"/>
  <c r="L378" i="8"/>
  <c r="L373" i="8" s="1"/>
  <c r="K394" i="8"/>
  <c r="I238" i="8"/>
  <c r="I242" i="8"/>
  <c r="J261" i="8"/>
  <c r="J260" i="8" s="1"/>
  <c r="J339" i="8"/>
  <c r="J338" i="8" s="1"/>
  <c r="N339" i="8"/>
  <c r="N338" i="8" s="1"/>
  <c r="H346" i="8"/>
  <c r="H364" i="8"/>
  <c r="I365" i="8"/>
  <c r="G367" i="8"/>
  <c r="I368" i="8"/>
  <c r="I428" i="8"/>
  <c r="O226" i="8"/>
  <c r="O225" i="8" s="1"/>
  <c r="M236" i="8"/>
  <c r="M235" i="8" s="1"/>
  <c r="I239" i="8"/>
  <c r="I243" i="8"/>
  <c r="N261" i="8"/>
  <c r="N260" i="8" s="1"/>
  <c r="I266" i="8"/>
  <c r="I277" i="8"/>
  <c r="H291" i="8"/>
  <c r="I291" i="8" s="1"/>
  <c r="I295" i="8"/>
  <c r="G318" i="8"/>
  <c r="P318" i="8" s="1"/>
  <c r="I319" i="8"/>
  <c r="G326" i="8"/>
  <c r="P326" i="8" s="1"/>
  <c r="I327" i="8"/>
  <c r="K321" i="8"/>
  <c r="K315" i="8" s="1"/>
  <c r="G348" i="8"/>
  <c r="P348" i="8" s="1"/>
  <c r="O348" i="8"/>
  <c r="O339" i="8" s="1"/>
  <c r="O338" i="8" s="1"/>
  <c r="J373" i="8"/>
  <c r="I294" i="8"/>
  <c r="G298" i="8"/>
  <c r="I299" i="8"/>
  <c r="I330" i="8"/>
  <c r="G329" i="8"/>
  <c r="P329" i="8" s="1"/>
  <c r="N321" i="8"/>
  <c r="N315" i="8" s="1"/>
  <c r="G334" i="8"/>
  <c r="P334" i="8" s="1"/>
  <c r="I335" i="8"/>
  <c r="G395" i="8"/>
  <c r="P395" i="8" s="1"/>
  <c r="I396" i="8"/>
  <c r="N394" i="8"/>
  <c r="I303" i="8"/>
  <c r="G307" i="8"/>
  <c r="P307" i="8" s="1"/>
  <c r="G312" i="8"/>
  <c r="P312" i="8" s="1"/>
  <c r="I313" i="8"/>
  <c r="M322" i="8"/>
  <c r="N373" i="8"/>
  <c r="G387" i="8"/>
  <c r="P387" i="8" s="1"/>
  <c r="I388" i="8"/>
  <c r="H400" i="8"/>
  <c r="I401" i="8"/>
  <c r="G403" i="8"/>
  <c r="I404" i="8"/>
  <c r="M407" i="8"/>
  <c r="O408" i="8"/>
  <c r="G443" i="8"/>
  <c r="I444" i="8"/>
  <c r="M321" i="8"/>
  <c r="M315" i="8" s="1"/>
  <c r="G359" i="8"/>
  <c r="I360" i="8"/>
  <c r="O378" i="8"/>
  <c r="O373" i="8" s="1"/>
  <c r="G379" i="8"/>
  <c r="P379" i="8" s="1"/>
  <c r="I380" i="8"/>
  <c r="G419" i="8"/>
  <c r="I420" i="8"/>
  <c r="G411" i="8"/>
  <c r="I412" i="8"/>
  <c r="G435" i="8"/>
  <c r="I436" i="8"/>
  <c r="L453" i="8"/>
  <c r="L466" i="8"/>
  <c r="L470" i="8"/>
  <c r="I424" i="8"/>
  <c r="I425" i="8"/>
  <c r="J452" i="8"/>
  <c r="I454" i="8"/>
  <c r="H453" i="8"/>
  <c r="H452" i="8" s="1"/>
  <c r="I462" i="8"/>
  <c r="G461" i="8"/>
  <c r="G490" i="8"/>
  <c r="P490" i="8" s="1"/>
  <c r="I491" i="8"/>
  <c r="L510" i="8"/>
  <c r="L504" i="8" s="1"/>
  <c r="K510" i="8"/>
  <c r="I417" i="8"/>
  <c r="I432" i="8"/>
  <c r="I433" i="8"/>
  <c r="I441" i="8"/>
  <c r="O484" i="8"/>
  <c r="O478" i="8" s="1"/>
  <c r="N478" i="8"/>
  <c r="I516" i="8"/>
  <c r="G515" i="8"/>
  <c r="I450" i="8"/>
  <c r="I459" i="8"/>
  <c r="I463" i="8"/>
  <c r="G466" i="8"/>
  <c r="K466" i="8"/>
  <c r="K452" i="8" s="1"/>
  <c r="I471" i="8"/>
  <c r="I474" i="8"/>
  <c r="G512" i="8"/>
  <c r="P512" i="8" s="1"/>
  <c r="I513" i="8"/>
  <c r="J532" i="8"/>
  <c r="J531" i="8" s="1"/>
  <c r="G573" i="8"/>
  <c r="P573" i="8" s="1"/>
  <c r="M466" i="8"/>
  <c r="M452" i="8" s="1"/>
  <c r="I485" i="8"/>
  <c r="J484" i="8"/>
  <c r="J478" i="8" s="1"/>
  <c r="I486" i="8"/>
  <c r="H485" i="8"/>
  <c r="M484" i="8"/>
  <c r="M478" i="8" s="1"/>
  <c r="L494" i="8"/>
  <c r="L493" i="8" s="1"/>
  <c r="L484" i="8" s="1"/>
  <c r="L478" i="8" s="1"/>
  <c r="G500" i="8"/>
  <c r="P500" i="8" s="1"/>
  <c r="I501" i="8"/>
  <c r="G506" i="8"/>
  <c r="P506" i="8" s="1"/>
  <c r="I507" i="8"/>
  <c r="I535" i="8"/>
  <c r="L560" i="8"/>
  <c r="I470" i="8"/>
  <c r="K484" i="8"/>
  <c r="K478" i="8" s="1"/>
  <c r="I494" i="8"/>
  <c r="H493" i="8"/>
  <c r="I493" i="8" s="1"/>
  <c r="M504" i="8"/>
  <c r="K504" i="8"/>
  <c r="O510" i="8"/>
  <c r="O504" i="8" s="1"/>
  <c r="G520" i="8"/>
  <c r="P520" i="8" s="1"/>
  <c r="I521" i="8"/>
  <c r="O573" i="8"/>
  <c r="O572" i="8" s="1"/>
  <c r="O571" i="8" s="1"/>
  <c r="O570" i="8" s="1"/>
  <c r="I482" i="8"/>
  <c r="I528" i="8"/>
  <c r="L558" i="8"/>
  <c r="L557" i="8"/>
  <c r="L556" i="8" s="1"/>
  <c r="L532" i="8" s="1"/>
  <c r="L583" i="8"/>
  <c r="L582" i="8" s="1"/>
  <c r="L581" i="8" s="1"/>
  <c r="K532" i="8"/>
  <c r="K531" i="8" s="1"/>
  <c r="J583" i="8"/>
  <c r="J582" i="8" s="1"/>
  <c r="J581" i="8" s="1"/>
  <c r="H583" i="8"/>
  <c r="H582" i="8" s="1"/>
  <c r="H581" i="8" s="1"/>
  <c r="O583" i="8"/>
  <c r="O582" i="8" s="1"/>
  <c r="O581" i="8" s="1"/>
  <c r="I589" i="8"/>
  <c r="G588" i="8"/>
  <c r="I595" i="8"/>
  <c r="G594" i="8"/>
  <c r="G540" i="8"/>
  <c r="I541" i="8"/>
  <c r="G561" i="8"/>
  <c r="P561" i="8" s="1"/>
  <c r="I562" i="8"/>
  <c r="G567" i="8"/>
  <c r="P567" i="8" s="1"/>
  <c r="I568" i="8"/>
  <c r="G583" i="8"/>
  <c r="P583" i="8" s="1"/>
  <c r="I584" i="8"/>
  <c r="I590" i="8"/>
  <c r="I596" i="8"/>
  <c r="H198" i="7"/>
  <c r="H197" i="7" s="1"/>
  <c r="H155" i="7"/>
  <c r="H339" i="7"/>
  <c r="I339" i="7" s="1"/>
  <c r="K7" i="8" l="1"/>
  <c r="I440" i="8"/>
  <c r="I574" i="8"/>
  <c r="G427" i="8"/>
  <c r="I427" i="8" s="1"/>
  <c r="O50" i="8"/>
  <c r="G415" i="8"/>
  <c r="N531" i="8"/>
  <c r="I563" i="8"/>
  <c r="P375" i="8"/>
  <c r="G171" i="8"/>
  <c r="N7" i="8"/>
  <c r="L50" i="8"/>
  <c r="L7" i="8" s="1"/>
  <c r="M531" i="8"/>
  <c r="H236" i="8"/>
  <c r="H235" i="8" s="1"/>
  <c r="H196" i="8"/>
  <c r="H195" i="8" s="1"/>
  <c r="J7" i="8"/>
  <c r="I453" i="8"/>
  <c r="H7" i="8"/>
  <c r="I158" i="8"/>
  <c r="I34" i="8"/>
  <c r="O291" i="8"/>
  <c r="O261" i="8" s="1"/>
  <c r="O260" i="8" s="1"/>
  <c r="G212" i="8"/>
  <c r="L531" i="8"/>
  <c r="I359" i="8"/>
  <c r="P359" i="8"/>
  <c r="I540" i="8"/>
  <c r="P540" i="8"/>
  <c r="I298" i="8"/>
  <c r="P298" i="8"/>
  <c r="I367" i="8"/>
  <c r="P367" i="8"/>
  <c r="P256" i="8"/>
  <c r="G439" i="8"/>
  <c r="G552" i="8"/>
  <c r="P552" i="8" s="1"/>
  <c r="P553" i="8"/>
  <c r="P408" i="8"/>
  <c r="G407" i="8"/>
  <c r="I408" i="8"/>
  <c r="P364" i="8"/>
  <c r="G363" i="8"/>
  <c r="P363" i="8" s="1"/>
  <c r="P527" i="8"/>
  <c r="I527" i="8"/>
  <c r="H532" i="8"/>
  <c r="H531" i="8" s="1"/>
  <c r="G248" i="8"/>
  <c r="P248" i="8" s="1"/>
  <c r="P249" i="8"/>
  <c r="P244" i="8"/>
  <c r="I244" i="8"/>
  <c r="I302" i="8"/>
  <c r="P302" i="8"/>
  <c r="I252" i="8"/>
  <c r="P252" i="8"/>
  <c r="I594" i="8"/>
  <c r="P594" i="8"/>
  <c r="I466" i="8"/>
  <c r="P466" i="8"/>
  <c r="I515" i="8"/>
  <c r="P515" i="8"/>
  <c r="I461" i="8"/>
  <c r="P461" i="8"/>
  <c r="I435" i="8"/>
  <c r="P435" i="8"/>
  <c r="I419" i="8"/>
  <c r="P419" i="8"/>
  <c r="I443" i="8"/>
  <c r="P443" i="8"/>
  <c r="I403" i="8"/>
  <c r="P403" i="8"/>
  <c r="I176" i="8"/>
  <c r="P176" i="8"/>
  <c r="G480" i="8"/>
  <c r="P481" i="8"/>
  <c r="I481" i="8"/>
  <c r="P288" i="8"/>
  <c r="G287" i="8"/>
  <c r="P242" i="8"/>
  <c r="G241" i="8"/>
  <c r="G280" i="8"/>
  <c r="G180" i="8"/>
  <c r="G175" i="8" s="1"/>
  <c r="I181" i="8"/>
  <c r="I276" i="8"/>
  <c r="P276" i="8"/>
  <c r="G275" i="8"/>
  <c r="P74" i="8"/>
  <c r="G73" i="8"/>
  <c r="I415" i="8"/>
  <c r="P415" i="8"/>
  <c r="G423" i="8"/>
  <c r="P424" i="8"/>
  <c r="P356" i="8"/>
  <c r="G355" i="8"/>
  <c r="I356" i="8"/>
  <c r="G448" i="8"/>
  <c r="P449" i="8"/>
  <c r="I449" i="8"/>
  <c r="P238" i="8"/>
  <c r="G237" i="8"/>
  <c r="G89" i="8"/>
  <c r="I90" i="8"/>
  <c r="G81" i="8"/>
  <c r="I82" i="8"/>
  <c r="P46" i="8"/>
  <c r="G45" i="8"/>
  <c r="P427" i="8"/>
  <c r="I588" i="8"/>
  <c r="P588" i="8"/>
  <c r="G534" i="8"/>
  <c r="P534" i="8" s="1"/>
  <c r="H484" i="8"/>
  <c r="H478" i="8" s="1"/>
  <c r="L452" i="8"/>
  <c r="I411" i="8"/>
  <c r="P411" i="8"/>
  <c r="I257" i="8"/>
  <c r="I382" i="8"/>
  <c r="P382" i="8"/>
  <c r="I416" i="8"/>
  <c r="P90" i="8"/>
  <c r="G523" i="8"/>
  <c r="P524" i="8"/>
  <c r="I544" i="8"/>
  <c r="P544" i="8"/>
  <c r="G543" i="8"/>
  <c r="P533" i="8" s="1"/>
  <c r="L408" i="8"/>
  <c r="J407" i="8"/>
  <c r="P345" i="8"/>
  <c r="G344" i="8"/>
  <c r="P344" i="8" s="1"/>
  <c r="P432" i="8"/>
  <c r="G431" i="8"/>
  <c r="P30" i="8"/>
  <c r="G29" i="8"/>
  <c r="I188" i="8"/>
  <c r="P188" i="8"/>
  <c r="I25" i="8"/>
  <c r="P25" i="8"/>
  <c r="L151" i="8"/>
  <c r="I65" i="8"/>
  <c r="P65" i="8"/>
  <c r="I197" i="8"/>
  <c r="I192" i="8"/>
  <c r="P192" i="8"/>
  <c r="J151" i="8"/>
  <c r="J6" i="8" s="1"/>
  <c r="N151" i="8"/>
  <c r="O7" i="8"/>
  <c r="I93" i="8"/>
  <c r="P93" i="8"/>
  <c r="I116" i="8"/>
  <c r="P116" i="8"/>
  <c r="I157" i="8"/>
  <c r="P157" i="8"/>
  <c r="I14" i="8"/>
  <c r="P14" i="8"/>
  <c r="I85" i="8"/>
  <c r="P85" i="8"/>
  <c r="P22" i="8"/>
  <c r="G17" i="8"/>
  <c r="P17" i="8" s="1"/>
  <c r="I131" i="8"/>
  <c r="P131" i="8"/>
  <c r="I42" i="8"/>
  <c r="P42" i="8"/>
  <c r="I141" i="8"/>
  <c r="P141" i="8"/>
  <c r="I77" i="8"/>
  <c r="P77" i="8"/>
  <c r="K372" i="8"/>
  <c r="K371" i="8" s="1"/>
  <c r="O407" i="8"/>
  <c r="O394" i="8" s="1"/>
  <c r="O372" i="8" s="1"/>
  <c r="O371" i="8" s="1"/>
  <c r="M394" i="8"/>
  <c r="M372" i="8" s="1"/>
  <c r="M371" i="8" s="1"/>
  <c r="H399" i="8"/>
  <c r="I400" i="8"/>
  <c r="G333" i="8"/>
  <c r="I334" i="8"/>
  <c r="H363" i="8"/>
  <c r="I364" i="8"/>
  <c r="I228" i="8"/>
  <c r="G227" i="8"/>
  <c r="I232" i="8"/>
  <c r="G231" i="8"/>
  <c r="P231" i="8" s="1"/>
  <c r="G120" i="8"/>
  <c r="I121" i="8"/>
  <c r="G153" i="8"/>
  <c r="P153" i="8" s="1"/>
  <c r="I154" i="8"/>
  <c r="I561" i="8"/>
  <c r="G505" i="8"/>
  <c r="P505" i="8" s="1"/>
  <c r="I506" i="8"/>
  <c r="I573" i="8"/>
  <c r="G572" i="8"/>
  <c r="P572" i="8" s="1"/>
  <c r="G394" i="8"/>
  <c r="P394" i="8" s="1"/>
  <c r="I395" i="8"/>
  <c r="G147" i="8"/>
  <c r="I148" i="8"/>
  <c r="K6" i="8"/>
  <c r="I263" i="8"/>
  <c r="G220" i="8"/>
  <c r="I221" i="8"/>
  <c r="G50" i="8"/>
  <c r="I51" i="8"/>
  <c r="G69" i="8"/>
  <c r="I70" i="8"/>
  <c r="I534" i="8"/>
  <c r="G511" i="8"/>
  <c r="P511" i="8" s="1"/>
  <c r="I512" i="8"/>
  <c r="G386" i="8"/>
  <c r="I387" i="8"/>
  <c r="G311" i="8"/>
  <c r="P311" i="8" s="1"/>
  <c r="I312" i="8"/>
  <c r="I329" i="8"/>
  <c r="G317" i="8"/>
  <c r="P317" i="8" s="1"/>
  <c r="I318" i="8"/>
  <c r="H345" i="8"/>
  <c r="I346" i="8"/>
  <c r="G340" i="8"/>
  <c r="P340" i="8" s="1"/>
  <c r="I341" i="8"/>
  <c r="H322" i="8"/>
  <c r="H321" i="8" s="1"/>
  <c r="H315" i="8" s="1"/>
  <c r="I323" i="8"/>
  <c r="I213" i="8"/>
  <c r="I256" i="8"/>
  <c r="I271" i="8"/>
  <c r="H270" i="8"/>
  <c r="I270" i="8" s="1"/>
  <c r="I262" i="8"/>
  <c r="G9" i="8"/>
  <c r="P9" i="8" s="1"/>
  <c r="I10" i="8"/>
  <c r="G167" i="8"/>
  <c r="P167" i="8" s="1"/>
  <c r="I168" i="8"/>
  <c r="G112" i="8"/>
  <c r="P112" i="8" s="1"/>
  <c r="I113" i="8"/>
  <c r="G103" i="8"/>
  <c r="P103" i="8" s="1"/>
  <c r="I104" i="8"/>
  <c r="I583" i="8"/>
  <c r="G582" i="8"/>
  <c r="P582" i="8" s="1"/>
  <c r="I567" i="8"/>
  <c r="G566" i="8"/>
  <c r="G519" i="8"/>
  <c r="I520" i="8"/>
  <c r="G499" i="8"/>
  <c r="I500" i="8"/>
  <c r="G489" i="8"/>
  <c r="P489" i="8" s="1"/>
  <c r="I490" i="8"/>
  <c r="G452" i="8"/>
  <c r="G378" i="8"/>
  <c r="P378" i="8" s="1"/>
  <c r="I379" i="8"/>
  <c r="N372" i="8"/>
  <c r="N371" i="8" s="1"/>
  <c r="G306" i="8"/>
  <c r="I307" i="8"/>
  <c r="I326" i="8"/>
  <c r="G322" i="8"/>
  <c r="G201" i="8"/>
  <c r="P201" i="8" s="1"/>
  <c r="G136" i="8"/>
  <c r="P136" i="8" s="1"/>
  <c r="I137" i="8"/>
  <c r="I249" i="8"/>
  <c r="H248" i="8"/>
  <c r="I248" i="8" s="1"/>
  <c r="M188" i="8"/>
  <c r="G37" i="8"/>
  <c r="I38" i="8"/>
  <c r="G126" i="8"/>
  <c r="P126" i="8" s="1"/>
  <c r="I127" i="8"/>
  <c r="H338" i="7"/>
  <c r="H337" i="7" s="1"/>
  <c r="I533" i="8" l="1"/>
  <c r="L6" i="8"/>
  <c r="P175" i="8"/>
  <c r="I175" i="8"/>
  <c r="I17" i="8"/>
  <c r="P171" i="8"/>
  <c r="I171" i="8"/>
  <c r="N6" i="8"/>
  <c r="I306" i="8"/>
  <c r="P306" i="8"/>
  <c r="I566" i="8"/>
  <c r="P566" i="8"/>
  <c r="I29" i="8"/>
  <c r="P29" i="8"/>
  <c r="I543" i="8"/>
  <c r="P543" i="8"/>
  <c r="P523" i="8"/>
  <c r="I523" i="8"/>
  <c r="P89" i="8"/>
  <c r="I89" i="8"/>
  <c r="P280" i="8"/>
  <c r="I280" i="8"/>
  <c r="I261" i="8" s="1"/>
  <c r="I407" i="8"/>
  <c r="P407" i="8"/>
  <c r="I439" i="8"/>
  <c r="P439" i="8"/>
  <c r="I499" i="8"/>
  <c r="P499" i="8"/>
  <c r="P237" i="8"/>
  <c r="I237" i="8"/>
  <c r="I448" i="8"/>
  <c r="P448" i="8"/>
  <c r="G447" i="8"/>
  <c r="I73" i="8"/>
  <c r="P73" i="8"/>
  <c r="I241" i="8"/>
  <c r="P241" i="8"/>
  <c r="I452" i="8"/>
  <c r="P452" i="8"/>
  <c r="I220" i="8"/>
  <c r="P220" i="8"/>
  <c r="I333" i="8"/>
  <c r="P333" i="8"/>
  <c r="I363" i="8"/>
  <c r="I431" i="8"/>
  <c r="P431" i="8"/>
  <c r="L407" i="8"/>
  <c r="L394" i="8" s="1"/>
  <c r="L372" i="8" s="1"/>
  <c r="L371" i="8" s="1"/>
  <c r="J394" i="8"/>
  <c r="J372" i="8" s="1"/>
  <c r="J371" i="8" s="1"/>
  <c r="J598" i="8" s="1"/>
  <c r="J601" i="8" s="1"/>
  <c r="P81" i="8"/>
  <c r="I81" i="8"/>
  <c r="I423" i="8"/>
  <c r="P423" i="8"/>
  <c r="G236" i="8"/>
  <c r="I322" i="8"/>
  <c r="P322" i="8"/>
  <c r="I519" i="8"/>
  <c r="P519" i="8"/>
  <c r="I386" i="8"/>
  <c r="P386" i="8"/>
  <c r="I50" i="8"/>
  <c r="P50" i="8"/>
  <c r="K598" i="8"/>
  <c r="K601" i="8" s="1"/>
  <c r="I227" i="8"/>
  <c r="P227" i="8"/>
  <c r="I45" i="8"/>
  <c r="P45" i="8"/>
  <c r="I355" i="8"/>
  <c r="P355" i="8"/>
  <c r="I275" i="8"/>
  <c r="P275" i="8"/>
  <c r="I180" i="8"/>
  <c r="P180" i="8"/>
  <c r="I287" i="8"/>
  <c r="P287" i="8"/>
  <c r="I480" i="8"/>
  <c r="P480" i="8"/>
  <c r="G479" i="8"/>
  <c r="I120" i="8"/>
  <c r="P120" i="8"/>
  <c r="I37" i="8"/>
  <c r="P37" i="8"/>
  <c r="P212" i="8"/>
  <c r="I69" i="8"/>
  <c r="P69" i="8"/>
  <c r="I147" i="8"/>
  <c r="P147" i="8"/>
  <c r="I489" i="8"/>
  <c r="G484" i="8"/>
  <c r="P484" i="8" s="1"/>
  <c r="I505" i="8"/>
  <c r="G152" i="8"/>
  <c r="P152" i="8" s="1"/>
  <c r="I153" i="8"/>
  <c r="G107" i="8"/>
  <c r="I112" i="8"/>
  <c r="I201" i="8"/>
  <c r="I196" i="8" s="1"/>
  <c r="G196" i="8"/>
  <c r="I378" i="8"/>
  <c r="G373" i="8"/>
  <c r="P373" i="8" s="1"/>
  <c r="I9" i="8"/>
  <c r="H261" i="8"/>
  <c r="H260" i="8" s="1"/>
  <c r="G339" i="8"/>
  <c r="I340" i="8"/>
  <c r="G571" i="8"/>
  <c r="P571" i="8" s="1"/>
  <c r="I572" i="8"/>
  <c r="G560" i="8"/>
  <c r="O188" i="8"/>
  <c r="O151" i="8" s="1"/>
  <c r="O6" i="8" s="1"/>
  <c r="O598" i="8" s="1"/>
  <c r="O601" i="8" s="1"/>
  <c r="M151" i="8"/>
  <c r="M6" i="8" s="1"/>
  <c r="M598" i="8" s="1"/>
  <c r="M601" i="8" s="1"/>
  <c r="G102" i="8"/>
  <c r="I103" i="8"/>
  <c r="I167" i="8"/>
  <c r="G162" i="8"/>
  <c r="G261" i="8"/>
  <c r="P261" i="8" s="1"/>
  <c r="G316" i="8"/>
  <c r="P316" i="8" s="1"/>
  <c r="I317" i="8"/>
  <c r="I311" i="8"/>
  <c r="G310" i="8"/>
  <c r="G510" i="8"/>
  <c r="I511" i="8"/>
  <c r="I399" i="8"/>
  <c r="H394" i="8"/>
  <c r="H372" i="8" s="1"/>
  <c r="H371" i="8" s="1"/>
  <c r="N598" i="8"/>
  <c r="N601" i="8" s="1"/>
  <c r="G125" i="8"/>
  <c r="P125" i="8" s="1"/>
  <c r="I126" i="8"/>
  <c r="G135" i="8"/>
  <c r="P135" i="8" s="1"/>
  <c r="I136" i="8"/>
  <c r="G581" i="8"/>
  <c r="I582" i="8"/>
  <c r="H344" i="8"/>
  <c r="I345" i="8"/>
  <c r="G321" i="8"/>
  <c r="G532" i="8"/>
  <c r="P532" i="8" s="1"/>
  <c r="G226" i="8"/>
  <c r="P226" i="8" s="1"/>
  <c r="I231" i="8"/>
  <c r="H336" i="7"/>
  <c r="H177" i="7"/>
  <c r="G177" i="7"/>
  <c r="I178" i="7"/>
  <c r="I179" i="7"/>
  <c r="L598" i="8" l="1"/>
  <c r="L601" i="8" s="1"/>
  <c r="I236" i="8"/>
  <c r="I235" i="8" s="1"/>
  <c r="I560" i="8"/>
  <c r="P560" i="8"/>
  <c r="G338" i="8"/>
  <c r="P338" i="8" s="1"/>
  <c r="P339" i="8"/>
  <c r="I310" i="8"/>
  <c r="I260" i="8" s="1"/>
  <c r="P310" i="8"/>
  <c r="I321" i="8"/>
  <c r="P321" i="8"/>
  <c r="I510" i="8"/>
  <c r="P510" i="8"/>
  <c r="I581" i="8"/>
  <c r="P581" i="8"/>
  <c r="P479" i="8"/>
  <c r="I479" i="8"/>
  <c r="G235" i="8"/>
  <c r="P235" i="8" s="1"/>
  <c r="P236" i="8"/>
  <c r="I447" i="8"/>
  <c r="P447" i="8"/>
  <c r="I102" i="8"/>
  <c r="P102" i="8"/>
  <c r="I107" i="8"/>
  <c r="P107" i="8"/>
  <c r="I162" i="8"/>
  <c r="P162" i="8"/>
  <c r="G7" i="8"/>
  <c r="P7" i="8" s="1"/>
  <c r="P8" i="8"/>
  <c r="G195" i="8"/>
  <c r="P196" i="8"/>
  <c r="I571" i="8"/>
  <c r="G570" i="8"/>
  <c r="G504" i="8"/>
  <c r="I394" i="8"/>
  <c r="I226" i="8"/>
  <c r="G225" i="8"/>
  <c r="I125" i="8"/>
  <c r="G124" i="8"/>
  <c r="I344" i="8"/>
  <c r="I339" i="8" s="1"/>
  <c r="H339" i="8"/>
  <c r="H338" i="8" s="1"/>
  <c r="I338" i="8" s="1"/>
  <c r="I316" i="8"/>
  <c r="G315" i="8"/>
  <c r="G372" i="8"/>
  <c r="P372" i="8" s="1"/>
  <c r="I373" i="8"/>
  <c r="I152" i="8"/>
  <c r="G151" i="8"/>
  <c r="G478" i="8"/>
  <c r="I484" i="8"/>
  <c r="I532" i="8"/>
  <c r="G531" i="8"/>
  <c r="I135" i="8"/>
  <c r="G134" i="8"/>
  <c r="G260" i="8"/>
  <c r="P260" i="8" s="1"/>
  <c r="I177" i="7"/>
  <c r="O587" i="7"/>
  <c r="L587" i="7"/>
  <c r="H587" i="7"/>
  <c r="O584" i="7"/>
  <c r="L584" i="7"/>
  <c r="I584" i="7"/>
  <c r="N583" i="7"/>
  <c r="N582" i="7" s="1"/>
  <c r="N581" i="7" s="1"/>
  <c r="M583" i="7"/>
  <c r="M582" i="7" s="1"/>
  <c r="M581" i="7" s="1"/>
  <c r="K583" i="7"/>
  <c r="K582" i="7" s="1"/>
  <c r="K581" i="7" s="1"/>
  <c r="J583" i="7"/>
  <c r="J582" i="7" s="1"/>
  <c r="J581" i="7" s="1"/>
  <c r="H583" i="7"/>
  <c r="H582" i="7" s="1"/>
  <c r="H581" i="7" s="1"/>
  <c r="G583" i="7"/>
  <c r="I583" i="7" s="1"/>
  <c r="G582" i="7"/>
  <c r="O580" i="7"/>
  <c r="L580" i="7"/>
  <c r="I580" i="7"/>
  <c r="O579" i="7"/>
  <c r="L579" i="7"/>
  <c r="I579" i="7"/>
  <c r="O578" i="7"/>
  <c r="L578" i="7"/>
  <c r="I578" i="7"/>
  <c r="N577" i="7"/>
  <c r="N576" i="7" s="1"/>
  <c r="N575" i="7" s="1"/>
  <c r="M577" i="7"/>
  <c r="K577" i="7"/>
  <c r="K576" i="7" s="1"/>
  <c r="K575" i="7" s="1"/>
  <c r="J577" i="7"/>
  <c r="J576" i="7" s="1"/>
  <c r="J575" i="7" s="1"/>
  <c r="H577" i="7"/>
  <c r="H576" i="7" s="1"/>
  <c r="G577" i="7"/>
  <c r="M576" i="7"/>
  <c r="M575" i="7" s="1"/>
  <c r="H575" i="7"/>
  <c r="O574" i="7"/>
  <c r="L574" i="7"/>
  <c r="I574" i="7"/>
  <c r="O573" i="7"/>
  <c r="N573" i="7"/>
  <c r="N572" i="7" s="1"/>
  <c r="M573" i="7"/>
  <c r="M572" i="7" s="1"/>
  <c r="M571" i="7" s="1"/>
  <c r="K573" i="7"/>
  <c r="K572" i="7" s="1"/>
  <c r="K571" i="7" s="1"/>
  <c r="J573" i="7"/>
  <c r="J572" i="7" s="1"/>
  <c r="J571" i="7" s="1"/>
  <c r="H573" i="7"/>
  <c r="H572" i="7" s="1"/>
  <c r="H571" i="7" s="1"/>
  <c r="H570" i="7" s="1"/>
  <c r="H569" i="7" s="1"/>
  <c r="H568" i="7" s="1"/>
  <c r="G573" i="7"/>
  <c r="I573" i="7" s="1"/>
  <c r="O572" i="7"/>
  <c r="G572" i="7"/>
  <c r="N571" i="7"/>
  <c r="O567" i="7"/>
  <c r="L567" i="7"/>
  <c r="I567" i="7"/>
  <c r="O566" i="7"/>
  <c r="N566" i="7"/>
  <c r="N565" i="7" s="1"/>
  <c r="M566" i="7"/>
  <c r="M565" i="7" s="1"/>
  <c r="M560" i="7" s="1"/>
  <c r="M559" i="7" s="1"/>
  <c r="M558" i="7" s="1"/>
  <c r="M557" i="7" s="1"/>
  <c r="K566" i="7"/>
  <c r="K565" i="7" s="1"/>
  <c r="J566" i="7"/>
  <c r="J565" i="7" s="1"/>
  <c r="H566" i="7"/>
  <c r="G566" i="7"/>
  <c r="O565" i="7"/>
  <c r="H565" i="7"/>
  <c r="O564" i="7"/>
  <c r="L564" i="7"/>
  <c r="I564" i="7"/>
  <c r="O563" i="7"/>
  <c r="L563" i="7"/>
  <c r="I563" i="7"/>
  <c r="O562" i="7"/>
  <c r="N562" i="7"/>
  <c r="N561" i="7" s="1"/>
  <c r="N560" i="7" s="1"/>
  <c r="N559" i="7" s="1"/>
  <c r="N558" i="7" s="1"/>
  <c r="N557" i="7" s="1"/>
  <c r="M562" i="7"/>
  <c r="M561" i="7" s="1"/>
  <c r="K562" i="7"/>
  <c r="K561" i="7" s="1"/>
  <c r="J562" i="7"/>
  <c r="J561" i="7" s="1"/>
  <c r="J560" i="7" s="1"/>
  <c r="J559" i="7" s="1"/>
  <c r="J558" i="7" s="1"/>
  <c r="J557" i="7" s="1"/>
  <c r="H562" i="7"/>
  <c r="G562" i="7"/>
  <c r="I562" i="7" s="1"/>
  <c r="O561" i="7"/>
  <c r="H561" i="7"/>
  <c r="G561" i="7"/>
  <c r="O556" i="7"/>
  <c r="L556" i="7"/>
  <c r="I556" i="7"/>
  <c r="O555" i="7"/>
  <c r="N555" i="7"/>
  <c r="N554" i="7" s="1"/>
  <c r="M555" i="7"/>
  <c r="M554" i="7" s="1"/>
  <c r="M553" i="7" s="1"/>
  <c r="K555" i="7"/>
  <c r="K554" i="7" s="1"/>
  <c r="K553" i="7" s="1"/>
  <c r="J555" i="7"/>
  <c r="J554" i="7" s="1"/>
  <c r="J553" i="7" s="1"/>
  <c r="H555" i="7"/>
  <c r="G555" i="7"/>
  <c r="O554" i="7"/>
  <c r="H554" i="7"/>
  <c r="H553" i="7" s="1"/>
  <c r="N553" i="7"/>
  <c r="O552" i="7"/>
  <c r="O551" i="7" s="1"/>
  <c r="L552" i="7"/>
  <c r="L551" i="7" s="1"/>
  <c r="I552" i="7"/>
  <c r="N551" i="7"/>
  <c r="N550" i="7" s="1"/>
  <c r="N549" i="7" s="1"/>
  <c r="N548" i="7" s="1"/>
  <c r="N547" i="7" s="1"/>
  <c r="M551" i="7"/>
  <c r="K551" i="7"/>
  <c r="K550" i="7" s="1"/>
  <c r="K549" i="7" s="1"/>
  <c r="K548" i="7" s="1"/>
  <c r="J551" i="7"/>
  <c r="J550" i="7" s="1"/>
  <c r="J549" i="7" s="1"/>
  <c r="J548" i="7" s="1"/>
  <c r="J547" i="7" s="1"/>
  <c r="H551" i="7"/>
  <c r="H550" i="7" s="1"/>
  <c r="H549" i="7" s="1"/>
  <c r="H548" i="7" s="1"/>
  <c r="G551" i="7"/>
  <c r="M550" i="7"/>
  <c r="M549" i="7" s="1"/>
  <c r="M548" i="7" s="1"/>
  <c r="M547" i="7" s="1"/>
  <c r="O546" i="7"/>
  <c r="L546" i="7"/>
  <c r="I546" i="7"/>
  <c r="N545" i="7"/>
  <c r="M545" i="7"/>
  <c r="K545" i="7"/>
  <c r="J545" i="7"/>
  <c r="H545" i="7"/>
  <c r="G545" i="7"/>
  <c r="N544" i="7"/>
  <c r="N543" i="7" s="1"/>
  <c r="M544" i="7"/>
  <c r="K544" i="7"/>
  <c r="K543" i="7" s="1"/>
  <c r="J544" i="7"/>
  <c r="J543" i="7" s="1"/>
  <c r="H544" i="7"/>
  <c r="H543" i="7" s="1"/>
  <c r="G544" i="7"/>
  <c r="M543" i="7"/>
  <c r="O542" i="7"/>
  <c r="L542" i="7"/>
  <c r="I542" i="7"/>
  <c r="O541" i="7"/>
  <c r="N541" i="7"/>
  <c r="N540" i="7" s="1"/>
  <c r="N539" i="7" s="1"/>
  <c r="M541" i="7"/>
  <c r="K541" i="7"/>
  <c r="K540" i="7" s="1"/>
  <c r="J541" i="7"/>
  <c r="J540" i="7" s="1"/>
  <c r="J539" i="7" s="1"/>
  <c r="H541" i="7"/>
  <c r="H540" i="7" s="1"/>
  <c r="H539" i="7" s="1"/>
  <c r="G541" i="7"/>
  <c r="M540" i="7"/>
  <c r="M539" i="7" s="1"/>
  <c r="K539" i="7"/>
  <c r="O538" i="7"/>
  <c r="L538" i="7"/>
  <c r="I538" i="7"/>
  <c r="O537" i="7"/>
  <c r="N537" i="7"/>
  <c r="M537" i="7"/>
  <c r="M536" i="7" s="1"/>
  <c r="M535" i="7" s="1"/>
  <c r="K537" i="7"/>
  <c r="K536" i="7" s="1"/>
  <c r="K535" i="7" s="1"/>
  <c r="J537" i="7"/>
  <c r="J536" i="7" s="1"/>
  <c r="J535" i="7" s="1"/>
  <c r="H537" i="7"/>
  <c r="H536" i="7" s="1"/>
  <c r="G537" i="7"/>
  <c r="O536" i="7"/>
  <c r="N536" i="7"/>
  <c r="N535" i="7" s="1"/>
  <c r="G536" i="7"/>
  <c r="O535" i="7"/>
  <c r="O534" i="7"/>
  <c r="L534" i="7"/>
  <c r="I534" i="7"/>
  <c r="N533" i="7"/>
  <c r="N532" i="7" s="1"/>
  <c r="M533" i="7"/>
  <c r="M532" i="7" s="1"/>
  <c r="K533" i="7"/>
  <c r="K532" i="7" s="1"/>
  <c r="J533" i="7"/>
  <c r="J532" i="7" s="1"/>
  <c r="I533" i="7"/>
  <c r="H533" i="7"/>
  <c r="G533" i="7"/>
  <c r="H532" i="7"/>
  <c r="G532" i="7"/>
  <c r="O531" i="7"/>
  <c r="L531" i="7"/>
  <c r="I531" i="7"/>
  <c r="O530" i="7"/>
  <c r="L530" i="7"/>
  <c r="I530" i="7"/>
  <c r="O529" i="7"/>
  <c r="O528" i="7" s="1"/>
  <c r="O527" i="7" s="1"/>
  <c r="L529" i="7"/>
  <c r="I529" i="7"/>
  <c r="N528" i="7"/>
  <c r="N527" i="7" s="1"/>
  <c r="N526" i="7" s="1"/>
  <c r="N525" i="7" s="1"/>
  <c r="M528" i="7"/>
  <c r="M527" i="7" s="1"/>
  <c r="M526" i="7" s="1"/>
  <c r="M525" i="7" s="1"/>
  <c r="K528" i="7"/>
  <c r="J528" i="7"/>
  <c r="J527" i="7" s="1"/>
  <c r="I528" i="7"/>
  <c r="H528" i="7"/>
  <c r="G528" i="7"/>
  <c r="K527" i="7"/>
  <c r="H527" i="7"/>
  <c r="G527" i="7"/>
  <c r="O522" i="7"/>
  <c r="L522" i="7"/>
  <c r="I522" i="7"/>
  <c r="N521" i="7"/>
  <c r="N520" i="7" s="1"/>
  <c r="N519" i="7" s="1"/>
  <c r="M521" i="7"/>
  <c r="M520" i="7" s="1"/>
  <c r="M519" i="7" s="1"/>
  <c r="K521" i="7"/>
  <c r="K520" i="7" s="1"/>
  <c r="K519" i="7" s="1"/>
  <c r="J521" i="7"/>
  <c r="J520" i="7" s="1"/>
  <c r="J519" i="7" s="1"/>
  <c r="H521" i="7"/>
  <c r="G521" i="7"/>
  <c r="H520" i="7"/>
  <c r="G520" i="7"/>
  <c r="O518" i="7"/>
  <c r="L518" i="7"/>
  <c r="I518" i="7"/>
  <c r="O517" i="7"/>
  <c r="N517" i="7"/>
  <c r="M517" i="7"/>
  <c r="M516" i="7" s="1"/>
  <c r="M515" i="7" s="1"/>
  <c r="L517" i="7"/>
  <c r="K517" i="7"/>
  <c r="K516" i="7" s="1"/>
  <c r="K515" i="7" s="1"/>
  <c r="J517" i="7"/>
  <c r="H517" i="7"/>
  <c r="G517" i="7"/>
  <c r="N516" i="7"/>
  <c r="N515" i="7" s="1"/>
  <c r="J516" i="7"/>
  <c r="J515" i="7" s="1"/>
  <c r="O514" i="7"/>
  <c r="L514" i="7"/>
  <c r="I514" i="7"/>
  <c r="O513" i="7"/>
  <c r="N513" i="7"/>
  <c r="N512" i="7" s="1"/>
  <c r="N511" i="7" s="1"/>
  <c r="M513" i="7"/>
  <c r="M512" i="7" s="1"/>
  <c r="M511" i="7" s="1"/>
  <c r="K513" i="7"/>
  <c r="K512" i="7" s="1"/>
  <c r="K511" i="7" s="1"/>
  <c r="J513" i="7"/>
  <c r="J512" i="7" s="1"/>
  <c r="J511" i="7" s="1"/>
  <c r="H513" i="7"/>
  <c r="G513" i="7"/>
  <c r="O512" i="7"/>
  <c r="H512" i="7"/>
  <c r="G512" i="7"/>
  <c r="O510" i="7"/>
  <c r="L510" i="7"/>
  <c r="L509" i="7" s="1"/>
  <c r="I510" i="7"/>
  <c r="O509" i="7"/>
  <c r="N509" i="7"/>
  <c r="M509" i="7"/>
  <c r="M508" i="7" s="1"/>
  <c r="M507" i="7" s="1"/>
  <c r="K509" i="7"/>
  <c r="K508" i="7" s="1"/>
  <c r="K507" i="7" s="1"/>
  <c r="J509" i="7"/>
  <c r="H509" i="7"/>
  <c r="G509" i="7"/>
  <c r="N508" i="7"/>
  <c r="N507" i="7" s="1"/>
  <c r="J508" i="7"/>
  <c r="J507" i="7" s="1"/>
  <c r="O506" i="7"/>
  <c r="L506" i="7"/>
  <c r="I506" i="7"/>
  <c r="O505" i="7"/>
  <c r="N505" i="7"/>
  <c r="M505" i="7"/>
  <c r="M504" i="7" s="1"/>
  <c r="M503" i="7" s="1"/>
  <c r="K505" i="7"/>
  <c r="K504" i="7" s="1"/>
  <c r="K503" i="7" s="1"/>
  <c r="J505" i="7"/>
  <c r="J504" i="7" s="1"/>
  <c r="J503" i="7" s="1"/>
  <c r="H505" i="7"/>
  <c r="H504" i="7" s="1"/>
  <c r="H503" i="7" s="1"/>
  <c r="G505" i="7"/>
  <c r="O504" i="7"/>
  <c r="N504" i="7"/>
  <c r="G504" i="7"/>
  <c r="N503" i="7"/>
  <c r="O501" i="7"/>
  <c r="O500" i="7" s="1"/>
  <c r="O499" i="7" s="1"/>
  <c r="L501" i="7"/>
  <c r="I501" i="7"/>
  <c r="N500" i="7"/>
  <c r="N499" i="7" s="1"/>
  <c r="N498" i="7" s="1"/>
  <c r="N497" i="7" s="1"/>
  <c r="M500" i="7"/>
  <c r="M499" i="7" s="1"/>
  <c r="M498" i="7" s="1"/>
  <c r="M497" i="7" s="1"/>
  <c r="K500" i="7"/>
  <c r="J500" i="7"/>
  <c r="H500" i="7"/>
  <c r="H499" i="7" s="1"/>
  <c r="H498" i="7" s="1"/>
  <c r="H497" i="7" s="1"/>
  <c r="G500" i="7"/>
  <c r="G499" i="7" s="1"/>
  <c r="K499" i="7"/>
  <c r="K498" i="7" s="1"/>
  <c r="J499" i="7"/>
  <c r="J498" i="7" s="1"/>
  <c r="J497" i="7" s="1"/>
  <c r="K497" i="7"/>
  <c r="O495" i="7"/>
  <c r="L495" i="7"/>
  <c r="L494" i="7" s="1"/>
  <c r="L493" i="7" s="1"/>
  <c r="I495" i="7"/>
  <c r="O494" i="7"/>
  <c r="N494" i="7"/>
  <c r="M494" i="7"/>
  <c r="K494" i="7"/>
  <c r="K493" i="7" s="1"/>
  <c r="K492" i="7" s="1"/>
  <c r="K491" i="7" s="1"/>
  <c r="J494" i="7"/>
  <c r="J493" i="7" s="1"/>
  <c r="J492" i="7" s="1"/>
  <c r="J491" i="7" s="1"/>
  <c r="H494" i="7"/>
  <c r="G494" i="7"/>
  <c r="N493" i="7"/>
  <c r="N492" i="7" s="1"/>
  <c r="N491" i="7" s="1"/>
  <c r="M493" i="7"/>
  <c r="M492" i="7" s="1"/>
  <c r="M491" i="7" s="1"/>
  <c r="H493" i="7"/>
  <c r="H492" i="7" s="1"/>
  <c r="H491" i="7" s="1"/>
  <c r="O490" i="7"/>
  <c r="L490" i="7"/>
  <c r="I490" i="7"/>
  <c r="O489" i="7"/>
  <c r="N489" i="7"/>
  <c r="M489" i="7"/>
  <c r="K489" i="7"/>
  <c r="J489" i="7"/>
  <c r="H489" i="7"/>
  <c r="G489" i="7"/>
  <c r="O488" i="7"/>
  <c r="L488" i="7"/>
  <c r="I488" i="7"/>
  <c r="O487" i="7"/>
  <c r="N487" i="7"/>
  <c r="M487" i="7"/>
  <c r="M486" i="7" s="1"/>
  <c r="M485" i="7" s="1"/>
  <c r="K487" i="7"/>
  <c r="J487" i="7"/>
  <c r="H487" i="7"/>
  <c r="G487" i="7"/>
  <c r="G486" i="7" s="1"/>
  <c r="O484" i="7"/>
  <c r="L484" i="7"/>
  <c r="I484" i="7"/>
  <c r="N483" i="7"/>
  <c r="N482" i="7" s="1"/>
  <c r="N481" i="7" s="1"/>
  <c r="M483" i="7"/>
  <c r="K483" i="7"/>
  <c r="K482" i="7" s="1"/>
  <c r="K481" i="7" s="1"/>
  <c r="J483" i="7"/>
  <c r="J482" i="7" s="1"/>
  <c r="J481" i="7" s="1"/>
  <c r="H483" i="7"/>
  <c r="G483" i="7"/>
  <c r="M482" i="7"/>
  <c r="M481" i="7" s="1"/>
  <c r="H482" i="7"/>
  <c r="H481" i="7" s="1"/>
  <c r="O480" i="7"/>
  <c r="L480" i="7"/>
  <c r="L479" i="7" s="1"/>
  <c r="I480" i="7"/>
  <c r="O479" i="7"/>
  <c r="N479" i="7"/>
  <c r="M479" i="7"/>
  <c r="M478" i="7" s="1"/>
  <c r="K479" i="7"/>
  <c r="J479" i="7"/>
  <c r="H479" i="7"/>
  <c r="I479" i="7" s="1"/>
  <c r="G479" i="7"/>
  <c r="G478" i="7" s="1"/>
  <c r="O478" i="7"/>
  <c r="N478" i="7"/>
  <c r="N477" i="7" s="1"/>
  <c r="K478" i="7"/>
  <c r="K477" i="7" s="1"/>
  <c r="J478" i="7"/>
  <c r="J477" i="7" s="1"/>
  <c r="M477" i="7"/>
  <c r="O475" i="7"/>
  <c r="L475" i="7"/>
  <c r="I475" i="7"/>
  <c r="O474" i="7"/>
  <c r="N474" i="7"/>
  <c r="N473" i="7" s="1"/>
  <c r="N472" i="7" s="1"/>
  <c r="N471" i="7" s="1"/>
  <c r="M474" i="7"/>
  <c r="M473" i="7" s="1"/>
  <c r="M472" i="7" s="1"/>
  <c r="M471" i="7" s="1"/>
  <c r="K474" i="7"/>
  <c r="K473" i="7" s="1"/>
  <c r="K472" i="7" s="1"/>
  <c r="K471" i="7" s="1"/>
  <c r="J474" i="7"/>
  <c r="J473" i="7" s="1"/>
  <c r="J472" i="7" s="1"/>
  <c r="J471" i="7" s="1"/>
  <c r="H474" i="7"/>
  <c r="G474" i="7"/>
  <c r="O473" i="7"/>
  <c r="G473" i="7"/>
  <c r="O469" i="7"/>
  <c r="L469" i="7"/>
  <c r="I469" i="7"/>
  <c r="O468" i="7"/>
  <c r="L468" i="7"/>
  <c r="I468" i="7"/>
  <c r="N467" i="7"/>
  <c r="M467" i="7"/>
  <c r="K467" i="7"/>
  <c r="K466" i="7" s="1"/>
  <c r="J467" i="7"/>
  <c r="J466" i="7" s="1"/>
  <c r="H467" i="7"/>
  <c r="G467" i="7"/>
  <c r="N466" i="7"/>
  <c r="M466" i="7"/>
  <c r="H466" i="7"/>
  <c r="O465" i="7"/>
  <c r="L465" i="7"/>
  <c r="I465" i="7"/>
  <c r="O464" i="7"/>
  <c r="L464" i="7"/>
  <c r="I464" i="7"/>
  <c r="N463" i="7"/>
  <c r="N462" i="7" s="1"/>
  <c r="M463" i="7"/>
  <c r="M462" i="7" s="1"/>
  <c r="K463" i="7"/>
  <c r="K462" i="7" s="1"/>
  <c r="J463" i="7"/>
  <c r="J462" i="7" s="1"/>
  <c r="H463" i="7"/>
  <c r="G463" i="7"/>
  <c r="H462" i="7"/>
  <c r="O461" i="7"/>
  <c r="L461" i="7"/>
  <c r="I461" i="7"/>
  <c r="O460" i="7"/>
  <c r="O459" i="7" s="1"/>
  <c r="L460" i="7"/>
  <c r="I460" i="7"/>
  <c r="N459" i="7"/>
  <c r="N458" i="7" s="1"/>
  <c r="M459" i="7"/>
  <c r="M458" i="7" s="1"/>
  <c r="K459" i="7"/>
  <c r="J459" i="7"/>
  <c r="H459" i="7"/>
  <c r="G459" i="7"/>
  <c r="H458" i="7"/>
  <c r="O457" i="7"/>
  <c r="L457" i="7"/>
  <c r="I457" i="7"/>
  <c r="O456" i="7"/>
  <c r="L456" i="7"/>
  <c r="I456" i="7"/>
  <c r="N455" i="7"/>
  <c r="N454" i="7" s="1"/>
  <c r="N453" i="7" s="1"/>
  <c r="M455" i="7"/>
  <c r="M454" i="7" s="1"/>
  <c r="M453" i="7" s="1"/>
  <c r="K455" i="7"/>
  <c r="K454" i="7" s="1"/>
  <c r="K453" i="7" s="1"/>
  <c r="J455" i="7"/>
  <c r="J454" i="7" s="1"/>
  <c r="J453" i="7" s="1"/>
  <c r="H455" i="7"/>
  <c r="G455" i="7"/>
  <c r="H454" i="7"/>
  <c r="H453" i="7" s="1"/>
  <c r="O452" i="7"/>
  <c r="L452" i="7"/>
  <c r="I452" i="7"/>
  <c r="N451" i="7"/>
  <c r="N450" i="7" s="1"/>
  <c r="M451" i="7"/>
  <c r="M450" i="7" s="1"/>
  <c r="K451" i="7"/>
  <c r="K450" i="7" s="1"/>
  <c r="J451" i="7"/>
  <c r="H451" i="7"/>
  <c r="G451" i="7"/>
  <c r="I451" i="7" s="1"/>
  <c r="J450" i="7"/>
  <c r="H450" i="7"/>
  <c r="O449" i="7"/>
  <c r="L449" i="7"/>
  <c r="I449" i="7"/>
  <c r="O448" i="7"/>
  <c r="O447" i="7" s="1"/>
  <c r="O446" i="7" s="1"/>
  <c r="L448" i="7"/>
  <c r="I448" i="7"/>
  <c r="N447" i="7"/>
  <c r="N446" i="7" s="1"/>
  <c r="N445" i="7" s="1"/>
  <c r="M447" i="7"/>
  <c r="M446" i="7" s="1"/>
  <c r="K447" i="7"/>
  <c r="K446" i="7" s="1"/>
  <c r="J447" i="7"/>
  <c r="J446" i="7" s="1"/>
  <c r="J445" i="7" s="1"/>
  <c r="H447" i="7"/>
  <c r="G447" i="7"/>
  <c r="H446" i="7"/>
  <c r="H445" i="7" s="1"/>
  <c r="G446" i="7"/>
  <c r="O443" i="7"/>
  <c r="L443" i="7"/>
  <c r="I443" i="7"/>
  <c r="O442" i="7"/>
  <c r="N442" i="7"/>
  <c r="M442" i="7"/>
  <c r="M441" i="7" s="1"/>
  <c r="K442" i="7"/>
  <c r="K441" i="7" s="1"/>
  <c r="K440" i="7" s="1"/>
  <c r="K439" i="7" s="1"/>
  <c r="J442" i="7"/>
  <c r="J441" i="7" s="1"/>
  <c r="J440" i="7" s="1"/>
  <c r="J439" i="7" s="1"/>
  <c r="H442" i="7"/>
  <c r="G442" i="7"/>
  <c r="O441" i="7"/>
  <c r="N441" i="7"/>
  <c r="N440" i="7" s="1"/>
  <c r="N439" i="7" s="1"/>
  <c r="G441" i="7"/>
  <c r="M440" i="7"/>
  <c r="M439" i="7" s="1"/>
  <c r="O438" i="7"/>
  <c r="O437" i="7" s="1"/>
  <c r="O436" i="7" s="1"/>
  <c r="L438" i="7"/>
  <c r="I438" i="7"/>
  <c r="N437" i="7"/>
  <c r="N436" i="7" s="1"/>
  <c r="N435" i="7" s="1"/>
  <c r="M437" i="7"/>
  <c r="M436" i="7" s="1"/>
  <c r="M435" i="7" s="1"/>
  <c r="K437" i="7"/>
  <c r="K436" i="7" s="1"/>
  <c r="K435" i="7" s="1"/>
  <c r="J437" i="7"/>
  <c r="H437" i="7"/>
  <c r="G437" i="7"/>
  <c r="J436" i="7"/>
  <c r="J435" i="7" s="1"/>
  <c r="H436" i="7"/>
  <c r="H435" i="7" s="1"/>
  <c r="O434" i="7"/>
  <c r="L434" i="7"/>
  <c r="I434" i="7"/>
  <c r="O433" i="7"/>
  <c r="N433" i="7"/>
  <c r="N432" i="7" s="1"/>
  <c r="N431" i="7" s="1"/>
  <c r="M433" i="7"/>
  <c r="M432" i="7" s="1"/>
  <c r="M431" i="7" s="1"/>
  <c r="K433" i="7"/>
  <c r="K432" i="7" s="1"/>
  <c r="K431" i="7" s="1"/>
  <c r="J433" i="7"/>
  <c r="J432" i="7" s="1"/>
  <c r="J431" i="7" s="1"/>
  <c r="H433" i="7"/>
  <c r="H432" i="7" s="1"/>
  <c r="H431" i="7" s="1"/>
  <c r="G433" i="7"/>
  <c r="O430" i="7"/>
  <c r="L430" i="7"/>
  <c r="I430" i="7"/>
  <c r="N429" i="7"/>
  <c r="N428" i="7" s="1"/>
  <c r="N427" i="7" s="1"/>
  <c r="M429" i="7"/>
  <c r="M428" i="7" s="1"/>
  <c r="M427" i="7" s="1"/>
  <c r="K429" i="7"/>
  <c r="J429" i="7"/>
  <c r="J428" i="7" s="1"/>
  <c r="J427" i="7" s="1"/>
  <c r="I429" i="7"/>
  <c r="H429" i="7"/>
  <c r="G429" i="7"/>
  <c r="K428" i="7"/>
  <c r="K427" i="7" s="1"/>
  <c r="H428" i="7"/>
  <c r="G428" i="7"/>
  <c r="H427" i="7"/>
  <c r="O426" i="7"/>
  <c r="L426" i="7"/>
  <c r="I426" i="7"/>
  <c r="O425" i="7"/>
  <c r="N425" i="7"/>
  <c r="M425" i="7"/>
  <c r="L425" i="7"/>
  <c r="K425" i="7"/>
  <c r="K424" i="7" s="1"/>
  <c r="K423" i="7" s="1"/>
  <c r="J425" i="7"/>
  <c r="J424" i="7" s="1"/>
  <c r="J423" i="7" s="1"/>
  <c r="H425" i="7"/>
  <c r="G425" i="7"/>
  <c r="N424" i="7"/>
  <c r="N423" i="7" s="1"/>
  <c r="M424" i="7"/>
  <c r="M423" i="7" s="1"/>
  <c r="H424" i="7"/>
  <c r="H423" i="7"/>
  <c r="O422" i="7"/>
  <c r="L422" i="7"/>
  <c r="I422" i="7"/>
  <c r="N421" i="7"/>
  <c r="N420" i="7" s="1"/>
  <c r="N419" i="7" s="1"/>
  <c r="M421" i="7"/>
  <c r="M420" i="7" s="1"/>
  <c r="M419" i="7" s="1"/>
  <c r="K421" i="7"/>
  <c r="K420" i="7" s="1"/>
  <c r="K419" i="7" s="1"/>
  <c r="J421" i="7"/>
  <c r="J420" i="7" s="1"/>
  <c r="J419" i="7" s="1"/>
  <c r="H421" i="7"/>
  <c r="H420" i="7" s="1"/>
  <c r="H419" i="7" s="1"/>
  <c r="G421" i="7"/>
  <c r="O418" i="7"/>
  <c r="O417" i="7" s="1"/>
  <c r="O416" i="7" s="1"/>
  <c r="L418" i="7"/>
  <c r="I418" i="7"/>
  <c r="N417" i="7"/>
  <c r="N416" i="7" s="1"/>
  <c r="N415" i="7" s="1"/>
  <c r="M417" i="7"/>
  <c r="M416" i="7" s="1"/>
  <c r="K417" i="7"/>
  <c r="J417" i="7"/>
  <c r="J416" i="7" s="1"/>
  <c r="J415" i="7" s="1"/>
  <c r="H417" i="7"/>
  <c r="H416" i="7" s="1"/>
  <c r="H415" i="7" s="1"/>
  <c r="G417" i="7"/>
  <c r="K416" i="7"/>
  <c r="K415" i="7" s="1"/>
  <c r="G416" i="7"/>
  <c r="M415" i="7"/>
  <c r="O414" i="7"/>
  <c r="L414" i="7"/>
  <c r="I414" i="7"/>
  <c r="N413" i="7"/>
  <c r="N412" i="7" s="1"/>
  <c r="N411" i="7" s="1"/>
  <c r="M413" i="7"/>
  <c r="K413" i="7"/>
  <c r="K412" i="7" s="1"/>
  <c r="K411" i="7" s="1"/>
  <c r="J413" i="7"/>
  <c r="H413" i="7"/>
  <c r="H412" i="7" s="1"/>
  <c r="H411" i="7" s="1"/>
  <c r="G413" i="7"/>
  <c r="M412" i="7"/>
  <c r="M411" i="7" s="1"/>
  <c r="J412" i="7"/>
  <c r="J411" i="7" s="1"/>
  <c r="O410" i="7"/>
  <c r="L410" i="7"/>
  <c r="I410" i="7"/>
  <c r="O409" i="7"/>
  <c r="N409" i="7"/>
  <c r="M409" i="7"/>
  <c r="M408" i="7" s="1"/>
  <c r="M407" i="7" s="1"/>
  <c r="L409" i="7"/>
  <c r="K409" i="7"/>
  <c r="K408" i="7" s="1"/>
  <c r="K407" i="7" s="1"/>
  <c r="J409" i="7"/>
  <c r="J408" i="7" s="1"/>
  <c r="J407" i="7" s="1"/>
  <c r="H409" i="7"/>
  <c r="H408" i="7" s="1"/>
  <c r="H407" i="7" s="1"/>
  <c r="G409" i="7"/>
  <c r="O408" i="7"/>
  <c r="N408" i="7"/>
  <c r="N407" i="7" s="1"/>
  <c r="O406" i="7"/>
  <c r="L406" i="7"/>
  <c r="I406" i="7"/>
  <c r="N405" i="7"/>
  <c r="M405" i="7"/>
  <c r="K405" i="7"/>
  <c r="K404" i="7" s="1"/>
  <c r="K403" i="7" s="1"/>
  <c r="J405" i="7"/>
  <c r="J404" i="7" s="1"/>
  <c r="J403" i="7" s="1"/>
  <c r="H405" i="7"/>
  <c r="G405" i="7"/>
  <c r="N404" i="7"/>
  <c r="N403" i="7" s="1"/>
  <c r="M404" i="7"/>
  <c r="M403" i="7" s="1"/>
  <c r="H404" i="7"/>
  <c r="H403" i="7" s="1"/>
  <c r="O402" i="7"/>
  <c r="L402" i="7"/>
  <c r="I402" i="7"/>
  <c r="N401" i="7"/>
  <c r="N400" i="7" s="1"/>
  <c r="N399" i="7" s="1"/>
  <c r="M401" i="7"/>
  <c r="K401" i="7"/>
  <c r="J401" i="7"/>
  <c r="J400" i="7" s="1"/>
  <c r="H401" i="7"/>
  <c r="G401" i="7"/>
  <c r="K400" i="7"/>
  <c r="K399" i="7" s="1"/>
  <c r="H400" i="7"/>
  <c r="H399" i="7" s="1"/>
  <c r="G400" i="7"/>
  <c r="O398" i="7"/>
  <c r="L398" i="7"/>
  <c r="I398" i="7"/>
  <c r="N397" i="7"/>
  <c r="N396" i="7" s="1"/>
  <c r="N395" i="7" s="1"/>
  <c r="M397" i="7"/>
  <c r="K397" i="7"/>
  <c r="K396" i="7" s="1"/>
  <c r="K395" i="7" s="1"/>
  <c r="J397" i="7"/>
  <c r="J396" i="7" s="1"/>
  <c r="J395" i="7" s="1"/>
  <c r="H397" i="7"/>
  <c r="H396" i="7" s="1"/>
  <c r="H395" i="7" s="1"/>
  <c r="G397" i="7"/>
  <c r="M396" i="7"/>
  <c r="M395" i="7" s="1"/>
  <c r="O394" i="7"/>
  <c r="L394" i="7"/>
  <c r="I394" i="7"/>
  <c r="N393" i="7"/>
  <c r="N392" i="7" s="1"/>
  <c r="N391" i="7" s="1"/>
  <c r="M393" i="7"/>
  <c r="M392" i="7" s="1"/>
  <c r="M391" i="7" s="1"/>
  <c r="K393" i="7"/>
  <c r="J393" i="7"/>
  <c r="I393" i="7"/>
  <c r="H393" i="7"/>
  <c r="H392" i="7" s="1"/>
  <c r="H391" i="7" s="1"/>
  <c r="G393" i="7"/>
  <c r="G392" i="7" s="1"/>
  <c r="K392" i="7"/>
  <c r="K391" i="7" s="1"/>
  <c r="J392" i="7"/>
  <c r="J391" i="7" s="1"/>
  <c r="O390" i="7"/>
  <c r="L390" i="7"/>
  <c r="I390" i="7"/>
  <c r="O389" i="7"/>
  <c r="N389" i="7"/>
  <c r="N388" i="7" s="1"/>
  <c r="N387" i="7" s="1"/>
  <c r="M389" i="7"/>
  <c r="K389" i="7"/>
  <c r="K388" i="7" s="1"/>
  <c r="J389" i="7"/>
  <c r="J388" i="7" s="1"/>
  <c r="J387" i="7" s="1"/>
  <c r="H389" i="7"/>
  <c r="G389" i="7"/>
  <c r="M388" i="7"/>
  <c r="M387" i="7" s="1"/>
  <c r="H388" i="7"/>
  <c r="H387" i="7" s="1"/>
  <c r="K387" i="7"/>
  <c r="O385" i="7"/>
  <c r="O384" i="7" s="1"/>
  <c r="L385" i="7"/>
  <c r="L384" i="7" s="1"/>
  <c r="L383" i="7" s="1"/>
  <c r="L382" i="7" s="1"/>
  <c r="I385" i="7"/>
  <c r="N384" i="7"/>
  <c r="M384" i="7"/>
  <c r="M383" i="7" s="1"/>
  <c r="M382" i="7" s="1"/>
  <c r="K384" i="7"/>
  <c r="K383" i="7" s="1"/>
  <c r="K382" i="7" s="1"/>
  <c r="J384" i="7"/>
  <c r="H384" i="7"/>
  <c r="H383" i="7" s="1"/>
  <c r="H382" i="7" s="1"/>
  <c r="G384" i="7"/>
  <c r="N383" i="7"/>
  <c r="J383" i="7"/>
  <c r="J382" i="7" s="1"/>
  <c r="N382" i="7"/>
  <c r="O381" i="7"/>
  <c r="O380" i="7" s="1"/>
  <c r="L381" i="7"/>
  <c r="L380" i="7" s="1"/>
  <c r="L379" i="7" s="1"/>
  <c r="I381" i="7"/>
  <c r="N380" i="7"/>
  <c r="N379" i="7" s="1"/>
  <c r="N378" i="7" s="1"/>
  <c r="M380" i="7"/>
  <c r="M379" i="7" s="1"/>
  <c r="M378" i="7" s="1"/>
  <c r="K380" i="7"/>
  <c r="J380" i="7"/>
  <c r="J379" i="7" s="1"/>
  <c r="J378" i="7" s="1"/>
  <c r="H380" i="7"/>
  <c r="I380" i="7" s="1"/>
  <c r="G380" i="7"/>
  <c r="K379" i="7"/>
  <c r="K378" i="7" s="1"/>
  <c r="G379" i="7"/>
  <c r="O377" i="7"/>
  <c r="L377" i="7"/>
  <c r="I377" i="7"/>
  <c r="N376" i="7"/>
  <c r="N375" i="7" s="1"/>
  <c r="N374" i="7" s="1"/>
  <c r="M376" i="7"/>
  <c r="M375" i="7" s="1"/>
  <c r="M374" i="7" s="1"/>
  <c r="K376" i="7"/>
  <c r="K375" i="7" s="1"/>
  <c r="K374" i="7" s="1"/>
  <c r="J376" i="7"/>
  <c r="J375" i="7" s="1"/>
  <c r="J374" i="7" s="1"/>
  <c r="H376" i="7"/>
  <c r="H375" i="7" s="1"/>
  <c r="H374" i="7" s="1"/>
  <c r="G376" i="7"/>
  <c r="O373" i="7"/>
  <c r="L373" i="7"/>
  <c r="I373" i="7"/>
  <c r="N372" i="7"/>
  <c r="M372" i="7"/>
  <c r="K372" i="7"/>
  <c r="K371" i="7" s="1"/>
  <c r="K370" i="7" s="1"/>
  <c r="J372" i="7"/>
  <c r="J371" i="7" s="1"/>
  <c r="J370" i="7" s="1"/>
  <c r="H372" i="7"/>
  <c r="H371" i="7" s="1"/>
  <c r="H370" i="7" s="1"/>
  <c r="G372" i="7"/>
  <c r="N371" i="7"/>
  <c r="N370" i="7" s="1"/>
  <c r="M371" i="7"/>
  <c r="M370" i="7" s="1"/>
  <c r="G371" i="7"/>
  <c r="O369" i="7"/>
  <c r="L369" i="7"/>
  <c r="I369" i="7"/>
  <c r="N368" i="7"/>
  <c r="N367" i="7" s="1"/>
  <c r="N366" i="7" s="1"/>
  <c r="M368" i="7"/>
  <c r="M367" i="7" s="1"/>
  <c r="M366" i="7" s="1"/>
  <c r="K368" i="7"/>
  <c r="K367" i="7" s="1"/>
  <c r="K366" i="7" s="1"/>
  <c r="J368" i="7"/>
  <c r="J367" i="7" s="1"/>
  <c r="J366" i="7" s="1"/>
  <c r="H368" i="7"/>
  <c r="H367" i="7" s="1"/>
  <c r="H366" i="7" s="1"/>
  <c r="G368" i="7"/>
  <c r="O362" i="7"/>
  <c r="O361" i="7" s="1"/>
  <c r="L362" i="7"/>
  <c r="I362" i="7"/>
  <c r="N361" i="7"/>
  <c r="N360" i="7" s="1"/>
  <c r="N359" i="7" s="1"/>
  <c r="M361" i="7"/>
  <c r="M360" i="7" s="1"/>
  <c r="M359" i="7" s="1"/>
  <c r="K361" i="7"/>
  <c r="J361" i="7"/>
  <c r="J360" i="7" s="1"/>
  <c r="J359" i="7" s="1"/>
  <c r="H361" i="7"/>
  <c r="H360" i="7" s="1"/>
  <c r="H359" i="7" s="1"/>
  <c r="G361" i="7"/>
  <c r="K360" i="7"/>
  <c r="K359" i="7" s="1"/>
  <c r="O358" i="7"/>
  <c r="L358" i="7"/>
  <c r="I358" i="7"/>
  <c r="N357" i="7"/>
  <c r="N356" i="7" s="1"/>
  <c r="N355" i="7" s="1"/>
  <c r="M357" i="7"/>
  <c r="M356" i="7" s="1"/>
  <c r="M355" i="7" s="1"/>
  <c r="K357" i="7"/>
  <c r="J357" i="7"/>
  <c r="H357" i="7"/>
  <c r="H356" i="7" s="1"/>
  <c r="H355" i="7" s="1"/>
  <c r="G357" i="7"/>
  <c r="K356" i="7"/>
  <c r="K355" i="7" s="1"/>
  <c r="J356" i="7"/>
  <c r="J355" i="7" s="1"/>
  <c r="O354" i="7"/>
  <c r="O353" i="7" s="1"/>
  <c r="O352" i="7" s="1"/>
  <c r="L354" i="7"/>
  <c r="I354" i="7"/>
  <c r="N353" i="7"/>
  <c r="N352" i="7" s="1"/>
  <c r="N351" i="7" s="1"/>
  <c r="M353" i="7"/>
  <c r="M352" i="7" s="1"/>
  <c r="M351" i="7" s="1"/>
  <c r="K353" i="7"/>
  <c r="K352" i="7" s="1"/>
  <c r="K351" i="7" s="1"/>
  <c r="J353" i="7"/>
  <c r="J352" i="7" s="1"/>
  <c r="J351" i="7" s="1"/>
  <c r="H353" i="7"/>
  <c r="G353" i="7"/>
  <c r="H352" i="7"/>
  <c r="H351" i="7" s="1"/>
  <c r="G352" i="7"/>
  <c r="G351" i="7" s="1"/>
  <c r="O350" i="7"/>
  <c r="O349" i="7" s="1"/>
  <c r="L350" i="7"/>
  <c r="L349" i="7" s="1"/>
  <c r="I350" i="7"/>
  <c r="N349" i="7"/>
  <c r="M349" i="7"/>
  <c r="M348" i="7" s="1"/>
  <c r="M347" i="7" s="1"/>
  <c r="K349" i="7"/>
  <c r="K348" i="7" s="1"/>
  <c r="K347" i="7" s="1"/>
  <c r="J349" i="7"/>
  <c r="H349" i="7"/>
  <c r="H348" i="7" s="1"/>
  <c r="H347" i="7" s="1"/>
  <c r="G349" i="7"/>
  <c r="N348" i="7"/>
  <c r="N347" i="7" s="1"/>
  <c r="J348" i="7"/>
  <c r="J347" i="7" s="1"/>
  <c r="O346" i="7"/>
  <c r="L346" i="7"/>
  <c r="I346" i="7"/>
  <c r="N345" i="7"/>
  <c r="M345" i="7"/>
  <c r="M344" i="7" s="1"/>
  <c r="L345" i="7"/>
  <c r="K345" i="7"/>
  <c r="K344" i="7" s="1"/>
  <c r="J345" i="7"/>
  <c r="J344" i="7" s="1"/>
  <c r="H345" i="7"/>
  <c r="G345" i="7"/>
  <c r="N344" i="7"/>
  <c r="H344" i="7"/>
  <c r="O343" i="7"/>
  <c r="L343" i="7"/>
  <c r="I343" i="7"/>
  <c r="O342" i="7"/>
  <c r="L342" i="7"/>
  <c r="I342" i="7"/>
  <c r="N341" i="7"/>
  <c r="M341" i="7"/>
  <c r="K341" i="7"/>
  <c r="J341" i="7"/>
  <c r="H341" i="7"/>
  <c r="G341" i="7"/>
  <c r="O339" i="7"/>
  <c r="L339" i="7"/>
  <c r="N338" i="7"/>
  <c r="N337" i="7" s="1"/>
  <c r="N336" i="7" s="1"/>
  <c r="M338" i="7"/>
  <c r="K338" i="7"/>
  <c r="K337" i="7" s="1"/>
  <c r="K336" i="7" s="1"/>
  <c r="J338" i="7"/>
  <c r="J337" i="7" s="1"/>
  <c r="J336" i="7" s="1"/>
  <c r="G338" i="7"/>
  <c r="I338" i="7" s="1"/>
  <c r="M337" i="7"/>
  <c r="M336" i="7" s="1"/>
  <c r="O335" i="7"/>
  <c r="O334" i="7" s="1"/>
  <c r="L335" i="7"/>
  <c r="I335" i="7"/>
  <c r="N334" i="7"/>
  <c r="N333" i="7" s="1"/>
  <c r="N332" i="7" s="1"/>
  <c r="M334" i="7"/>
  <c r="M333" i="7" s="1"/>
  <c r="M332" i="7" s="1"/>
  <c r="K334" i="7"/>
  <c r="K333" i="7" s="1"/>
  <c r="K332" i="7" s="1"/>
  <c r="J334" i="7"/>
  <c r="J333" i="7" s="1"/>
  <c r="J332" i="7" s="1"/>
  <c r="H334" i="7"/>
  <c r="H333" i="7" s="1"/>
  <c r="H332" i="7" s="1"/>
  <c r="G334" i="7"/>
  <c r="G333" i="7" s="1"/>
  <c r="O329" i="7"/>
  <c r="L329" i="7"/>
  <c r="I329" i="7"/>
  <c r="N328" i="7"/>
  <c r="N327" i="7" s="1"/>
  <c r="N326" i="7" s="1"/>
  <c r="N325" i="7" s="1"/>
  <c r="M328" i="7"/>
  <c r="K328" i="7"/>
  <c r="K327" i="7" s="1"/>
  <c r="K326" i="7" s="1"/>
  <c r="K325" i="7" s="1"/>
  <c r="J328" i="7"/>
  <c r="J327" i="7" s="1"/>
  <c r="J326" i="7" s="1"/>
  <c r="J325" i="7" s="1"/>
  <c r="H328" i="7"/>
  <c r="G328" i="7"/>
  <c r="M327" i="7"/>
  <c r="M326" i="7" s="1"/>
  <c r="M325" i="7" s="1"/>
  <c r="H327" i="7"/>
  <c r="H326" i="7" s="1"/>
  <c r="H325" i="7" s="1"/>
  <c r="O324" i="7"/>
  <c r="O323" i="7" s="1"/>
  <c r="L324" i="7"/>
  <c r="I324" i="7"/>
  <c r="N323" i="7"/>
  <c r="N322" i="7" s="1"/>
  <c r="N321" i="7" s="1"/>
  <c r="M323" i="7"/>
  <c r="K323" i="7"/>
  <c r="K322" i="7" s="1"/>
  <c r="K321" i="7" s="1"/>
  <c r="J323" i="7"/>
  <c r="J322" i="7" s="1"/>
  <c r="J321" i="7" s="1"/>
  <c r="H323" i="7"/>
  <c r="H322" i="7" s="1"/>
  <c r="H321" i="7" s="1"/>
  <c r="G323" i="7"/>
  <c r="M322" i="7"/>
  <c r="M321" i="7" s="1"/>
  <c r="O320" i="7"/>
  <c r="L320" i="7"/>
  <c r="I320" i="7"/>
  <c r="O319" i="7"/>
  <c r="N319" i="7"/>
  <c r="M319" i="7"/>
  <c r="M318" i="7" s="1"/>
  <c r="L319" i="7"/>
  <c r="K319" i="7"/>
  <c r="K318" i="7" s="1"/>
  <c r="K314" i="7" s="1"/>
  <c r="J319" i="7"/>
  <c r="H319" i="7"/>
  <c r="G319" i="7"/>
  <c r="N318" i="7"/>
  <c r="J318" i="7"/>
  <c r="G318" i="7"/>
  <c r="O317" i="7"/>
  <c r="L317" i="7"/>
  <c r="I317" i="7"/>
  <c r="N316" i="7"/>
  <c r="N315" i="7" s="1"/>
  <c r="M316" i="7"/>
  <c r="M315" i="7" s="1"/>
  <c r="M314" i="7" s="1"/>
  <c r="M313" i="7" s="1"/>
  <c r="K316" i="7"/>
  <c r="J316" i="7"/>
  <c r="J315" i="7" s="1"/>
  <c r="J314" i="7" s="1"/>
  <c r="H316" i="7"/>
  <c r="H315" i="7" s="1"/>
  <c r="G316" i="7"/>
  <c r="K315" i="7"/>
  <c r="O312" i="7"/>
  <c r="L312" i="7"/>
  <c r="I312" i="7"/>
  <c r="N311" i="7"/>
  <c r="N310" i="7" s="1"/>
  <c r="N309" i="7" s="1"/>
  <c r="N308" i="7" s="1"/>
  <c r="M311" i="7"/>
  <c r="M310" i="7" s="1"/>
  <c r="M309" i="7" s="1"/>
  <c r="M308" i="7" s="1"/>
  <c r="K311" i="7"/>
  <c r="K310" i="7" s="1"/>
  <c r="K309" i="7" s="1"/>
  <c r="K308" i="7" s="1"/>
  <c r="J311" i="7"/>
  <c r="J310" i="7" s="1"/>
  <c r="J309" i="7" s="1"/>
  <c r="J308" i="7" s="1"/>
  <c r="H311" i="7"/>
  <c r="H310" i="7" s="1"/>
  <c r="H309" i="7" s="1"/>
  <c r="H308" i="7" s="1"/>
  <c r="G311" i="7"/>
  <c r="O306" i="7"/>
  <c r="L306" i="7"/>
  <c r="I306" i="7"/>
  <c r="N305" i="7"/>
  <c r="M305" i="7"/>
  <c r="M304" i="7" s="1"/>
  <c r="M303" i="7" s="1"/>
  <c r="M302" i="7" s="1"/>
  <c r="L305" i="7"/>
  <c r="K305" i="7"/>
  <c r="K304" i="7" s="1"/>
  <c r="K303" i="7" s="1"/>
  <c r="K302" i="7" s="1"/>
  <c r="J305" i="7"/>
  <c r="H305" i="7"/>
  <c r="H304" i="7" s="1"/>
  <c r="H303" i="7" s="1"/>
  <c r="H302" i="7" s="1"/>
  <c r="G305" i="7"/>
  <c r="I305" i="7" s="1"/>
  <c r="N304" i="7"/>
  <c r="N303" i="7" s="1"/>
  <c r="N302" i="7" s="1"/>
  <c r="J304" i="7"/>
  <c r="J303" i="7" s="1"/>
  <c r="J302" i="7" s="1"/>
  <c r="G304" i="7"/>
  <c r="O301" i="7"/>
  <c r="L301" i="7"/>
  <c r="I301" i="7"/>
  <c r="O300" i="7"/>
  <c r="O299" i="7" s="1"/>
  <c r="N300" i="7"/>
  <c r="M300" i="7"/>
  <c r="M299" i="7" s="1"/>
  <c r="M298" i="7" s="1"/>
  <c r="K300" i="7"/>
  <c r="K299" i="7" s="1"/>
  <c r="K298" i="7" s="1"/>
  <c r="J300" i="7"/>
  <c r="J299" i="7" s="1"/>
  <c r="J298" i="7" s="1"/>
  <c r="H300" i="7"/>
  <c r="H299" i="7" s="1"/>
  <c r="H298" i="7" s="1"/>
  <c r="G300" i="7"/>
  <c r="N299" i="7"/>
  <c r="N298" i="7" s="1"/>
  <c r="O297" i="7"/>
  <c r="L297" i="7"/>
  <c r="I297" i="7"/>
  <c r="N296" i="7"/>
  <c r="N295" i="7" s="1"/>
  <c r="N294" i="7" s="1"/>
  <c r="M296" i="7"/>
  <c r="M295" i="7" s="1"/>
  <c r="M294" i="7" s="1"/>
  <c r="K296" i="7"/>
  <c r="K295" i="7" s="1"/>
  <c r="K294" i="7" s="1"/>
  <c r="J296" i="7"/>
  <c r="J295" i="7" s="1"/>
  <c r="J294" i="7" s="1"/>
  <c r="H296" i="7"/>
  <c r="H295" i="7" s="1"/>
  <c r="H294" i="7" s="1"/>
  <c r="G296" i="7"/>
  <c r="O293" i="7"/>
  <c r="O292" i="7" s="1"/>
  <c r="L293" i="7"/>
  <c r="I293" i="7"/>
  <c r="N292" i="7"/>
  <c r="N291" i="7" s="1"/>
  <c r="N290" i="7" s="1"/>
  <c r="M292" i="7"/>
  <c r="M291" i="7" s="1"/>
  <c r="M290" i="7" s="1"/>
  <c r="K292" i="7"/>
  <c r="J292" i="7"/>
  <c r="J291" i="7" s="1"/>
  <c r="J290" i="7" s="1"/>
  <c r="I292" i="7"/>
  <c r="H292" i="7"/>
  <c r="H291" i="7" s="1"/>
  <c r="H290" i="7" s="1"/>
  <c r="G292" i="7"/>
  <c r="K291" i="7"/>
  <c r="K290" i="7" s="1"/>
  <c r="G291" i="7"/>
  <c r="O289" i="7"/>
  <c r="O287" i="7" s="1"/>
  <c r="L289" i="7"/>
  <c r="I289" i="7"/>
  <c r="O288" i="7"/>
  <c r="L288" i="7"/>
  <c r="I288" i="7"/>
  <c r="N287" i="7"/>
  <c r="N286" i="7" s="1"/>
  <c r="M287" i="7"/>
  <c r="K287" i="7"/>
  <c r="K286" i="7" s="1"/>
  <c r="J287" i="7"/>
  <c r="J286" i="7" s="1"/>
  <c r="H287" i="7"/>
  <c r="H286" i="7" s="1"/>
  <c r="G287" i="7"/>
  <c r="M286" i="7"/>
  <c r="O285" i="7"/>
  <c r="L285" i="7"/>
  <c r="I285" i="7"/>
  <c r="N284" i="7"/>
  <c r="N283" i="7" s="1"/>
  <c r="M284" i="7"/>
  <c r="K284" i="7"/>
  <c r="J284" i="7"/>
  <c r="J283" i="7" s="1"/>
  <c r="H284" i="7"/>
  <c r="H283" i="7" s="1"/>
  <c r="G284" i="7"/>
  <c r="O282" i="7"/>
  <c r="L282" i="7"/>
  <c r="I282" i="7"/>
  <c r="N281" i="7"/>
  <c r="N280" i="7" s="1"/>
  <c r="N279" i="7" s="1"/>
  <c r="M281" i="7"/>
  <c r="K281" i="7"/>
  <c r="K280" i="7" s="1"/>
  <c r="K279" i="7" s="1"/>
  <c r="J281" i="7"/>
  <c r="J280" i="7" s="1"/>
  <c r="J279" i="7" s="1"/>
  <c r="H281" i="7"/>
  <c r="H280" i="7" s="1"/>
  <c r="H279" i="7" s="1"/>
  <c r="G281" i="7"/>
  <c r="M280" i="7"/>
  <c r="M279" i="7" s="1"/>
  <c r="O278" i="7"/>
  <c r="L278" i="7"/>
  <c r="I278" i="7"/>
  <c r="N277" i="7"/>
  <c r="N276" i="7" s="1"/>
  <c r="M277" i="7"/>
  <c r="M276" i="7" s="1"/>
  <c r="L277" i="7"/>
  <c r="K277" i="7"/>
  <c r="K276" i="7" s="1"/>
  <c r="J277" i="7"/>
  <c r="J276" i="7" s="1"/>
  <c r="H277" i="7"/>
  <c r="H276" i="7" s="1"/>
  <c r="G277" i="7"/>
  <c r="O275" i="7"/>
  <c r="L275" i="7"/>
  <c r="I275" i="7"/>
  <c r="N274" i="7"/>
  <c r="N273" i="7" s="1"/>
  <c r="M274" i="7"/>
  <c r="M273" i="7" s="1"/>
  <c r="L274" i="7"/>
  <c r="K274" i="7"/>
  <c r="J274" i="7"/>
  <c r="J273" i="7" s="1"/>
  <c r="H274" i="7"/>
  <c r="H273" i="7" s="1"/>
  <c r="G274" i="7"/>
  <c r="G273" i="7" s="1"/>
  <c r="K273" i="7"/>
  <c r="O271" i="7"/>
  <c r="L271" i="7"/>
  <c r="I271" i="7"/>
  <c r="O270" i="7"/>
  <c r="L270" i="7"/>
  <c r="I270" i="7"/>
  <c r="N269" i="7"/>
  <c r="N268" i="7" s="1"/>
  <c r="N267" i="7" s="1"/>
  <c r="M269" i="7"/>
  <c r="K269" i="7"/>
  <c r="K268" i="7" s="1"/>
  <c r="K267" i="7" s="1"/>
  <c r="J269" i="7"/>
  <c r="J268" i="7" s="1"/>
  <c r="J267" i="7" s="1"/>
  <c r="H269" i="7"/>
  <c r="H268" i="7" s="1"/>
  <c r="H267" i="7" s="1"/>
  <c r="G269" i="7"/>
  <c r="M268" i="7"/>
  <c r="M267" i="7" s="1"/>
  <c r="O266" i="7"/>
  <c r="L266" i="7"/>
  <c r="I266" i="7"/>
  <c r="O265" i="7"/>
  <c r="L265" i="7"/>
  <c r="I265" i="7"/>
  <c r="N264" i="7"/>
  <c r="M264" i="7"/>
  <c r="M263" i="7" s="1"/>
  <c r="M262" i="7" s="1"/>
  <c r="K264" i="7"/>
  <c r="K263" i="7" s="1"/>
  <c r="K262" i="7" s="1"/>
  <c r="J264" i="7"/>
  <c r="H264" i="7"/>
  <c r="H263" i="7" s="1"/>
  <c r="H262" i="7" s="1"/>
  <c r="G264" i="7"/>
  <c r="N263" i="7"/>
  <c r="N262" i="7" s="1"/>
  <c r="J263" i="7"/>
  <c r="J262" i="7" s="1"/>
  <c r="O261" i="7"/>
  <c r="O260" i="7" s="1"/>
  <c r="L261" i="7"/>
  <c r="I261" i="7"/>
  <c r="N260" i="7"/>
  <c r="N259" i="7" s="1"/>
  <c r="N258" i="7" s="1"/>
  <c r="M260" i="7"/>
  <c r="M259" i="7" s="1"/>
  <c r="M258" i="7" s="1"/>
  <c r="K260" i="7"/>
  <c r="K259" i="7" s="1"/>
  <c r="K258" i="7" s="1"/>
  <c r="J260" i="7"/>
  <c r="J259" i="7" s="1"/>
  <c r="J258" i="7" s="1"/>
  <c r="H260" i="7"/>
  <c r="H259" i="7" s="1"/>
  <c r="H258" i="7" s="1"/>
  <c r="G260" i="7"/>
  <c r="O257" i="7"/>
  <c r="L257" i="7"/>
  <c r="I257" i="7"/>
  <c r="N256" i="7"/>
  <c r="M256" i="7"/>
  <c r="M255" i="7" s="1"/>
  <c r="M254" i="7" s="1"/>
  <c r="L256" i="7"/>
  <c r="K256" i="7"/>
  <c r="K255" i="7" s="1"/>
  <c r="K254" i="7" s="1"/>
  <c r="J256" i="7"/>
  <c r="H256" i="7"/>
  <c r="H255" i="7" s="1"/>
  <c r="H254" i="7" s="1"/>
  <c r="G256" i="7"/>
  <c r="G255" i="7" s="1"/>
  <c r="N255" i="7"/>
  <c r="N254" i="7" s="1"/>
  <c r="J255" i="7"/>
  <c r="J254" i="7" s="1"/>
  <c r="O251" i="7"/>
  <c r="O250" i="7" s="1"/>
  <c r="L251" i="7"/>
  <c r="I251" i="7"/>
  <c r="N250" i="7"/>
  <c r="N249" i="7" s="1"/>
  <c r="N248" i="7" s="1"/>
  <c r="M250" i="7"/>
  <c r="M249" i="7" s="1"/>
  <c r="M248" i="7" s="1"/>
  <c r="K250" i="7"/>
  <c r="K249" i="7" s="1"/>
  <c r="K248" i="7" s="1"/>
  <c r="J250" i="7"/>
  <c r="J249" i="7" s="1"/>
  <c r="J248" i="7" s="1"/>
  <c r="H250" i="7"/>
  <c r="H249" i="7" s="1"/>
  <c r="H248" i="7" s="1"/>
  <c r="G250" i="7"/>
  <c r="O247" i="7"/>
  <c r="O246" i="7" s="1"/>
  <c r="L247" i="7"/>
  <c r="I247" i="7"/>
  <c r="N246" i="7"/>
  <c r="M246" i="7"/>
  <c r="M245" i="7" s="1"/>
  <c r="M244" i="7" s="1"/>
  <c r="L246" i="7"/>
  <c r="K246" i="7"/>
  <c r="K245" i="7" s="1"/>
  <c r="K244" i="7" s="1"/>
  <c r="J246" i="7"/>
  <c r="H246" i="7"/>
  <c r="H245" i="7" s="1"/>
  <c r="H244" i="7" s="1"/>
  <c r="G246" i="7"/>
  <c r="G245" i="7" s="1"/>
  <c r="N245" i="7"/>
  <c r="N244" i="7" s="1"/>
  <c r="J245" i="7"/>
  <c r="J244" i="7" s="1"/>
  <c r="O243" i="7"/>
  <c r="O242" i="7" s="1"/>
  <c r="L243" i="7"/>
  <c r="I243" i="7"/>
  <c r="N242" i="7"/>
  <c r="N241" i="7" s="1"/>
  <c r="N240" i="7" s="1"/>
  <c r="M242" i="7"/>
  <c r="K242" i="7"/>
  <c r="K241" i="7" s="1"/>
  <c r="K240" i="7" s="1"/>
  <c r="J242" i="7"/>
  <c r="J241" i="7" s="1"/>
  <c r="J240" i="7" s="1"/>
  <c r="H242" i="7"/>
  <c r="H241" i="7" s="1"/>
  <c r="H240" i="7" s="1"/>
  <c r="G242" i="7"/>
  <c r="M241" i="7"/>
  <c r="M240" i="7" s="1"/>
  <c r="O239" i="7"/>
  <c r="L239" i="7"/>
  <c r="L235" i="7" s="1"/>
  <c r="I239" i="7"/>
  <c r="O238" i="7"/>
  <c r="L238" i="7"/>
  <c r="I238" i="7"/>
  <c r="M237" i="7"/>
  <c r="O237" i="7" s="1"/>
  <c r="J237" i="7"/>
  <c r="L237" i="7" s="1"/>
  <c r="G237" i="7"/>
  <c r="M236" i="7"/>
  <c r="O236" i="7" s="1"/>
  <c r="J236" i="7"/>
  <c r="L236" i="7" s="1"/>
  <c r="O235" i="7"/>
  <c r="N235" i="7"/>
  <c r="N234" i="7" s="1"/>
  <c r="N233" i="7" s="1"/>
  <c r="M235" i="7"/>
  <c r="M234" i="7" s="1"/>
  <c r="M233" i="7" s="1"/>
  <c r="K235" i="7"/>
  <c r="K234" i="7" s="1"/>
  <c r="K233" i="7" s="1"/>
  <c r="J235" i="7"/>
  <c r="J234" i="7" s="1"/>
  <c r="J233" i="7" s="1"/>
  <c r="H235" i="7"/>
  <c r="G235" i="7"/>
  <c r="H234" i="7"/>
  <c r="H233" i="7" s="1"/>
  <c r="O232" i="7"/>
  <c r="L232" i="7"/>
  <c r="I232" i="7"/>
  <c r="N231" i="7"/>
  <c r="M231" i="7"/>
  <c r="M230" i="7" s="1"/>
  <c r="M229" i="7" s="1"/>
  <c r="L231" i="7"/>
  <c r="K231" i="7"/>
  <c r="K230" i="7" s="1"/>
  <c r="K229" i="7" s="1"/>
  <c r="K228" i="7" s="1"/>
  <c r="K227" i="7" s="1"/>
  <c r="J231" i="7"/>
  <c r="H231" i="7"/>
  <c r="H230" i="7" s="1"/>
  <c r="H229" i="7" s="1"/>
  <c r="G231" i="7"/>
  <c r="G230" i="7" s="1"/>
  <c r="N230" i="7"/>
  <c r="N229" i="7" s="1"/>
  <c r="J230" i="7"/>
  <c r="J229" i="7" s="1"/>
  <c r="O226" i="7"/>
  <c r="L226" i="7"/>
  <c r="I226" i="7"/>
  <c r="N225" i="7"/>
  <c r="N224" i="7" s="1"/>
  <c r="N223" i="7" s="1"/>
  <c r="M225" i="7"/>
  <c r="M224" i="7" s="1"/>
  <c r="M223" i="7" s="1"/>
  <c r="K225" i="7"/>
  <c r="K224" i="7" s="1"/>
  <c r="K223" i="7" s="1"/>
  <c r="J225" i="7"/>
  <c r="J224" i="7" s="1"/>
  <c r="J223" i="7" s="1"/>
  <c r="H225" i="7"/>
  <c r="G225" i="7"/>
  <c r="O222" i="7"/>
  <c r="L222" i="7"/>
  <c r="I222" i="7"/>
  <c r="N221" i="7"/>
  <c r="N220" i="7" s="1"/>
  <c r="N219" i="7" s="1"/>
  <c r="M221" i="7"/>
  <c r="M220" i="7" s="1"/>
  <c r="M219" i="7" s="1"/>
  <c r="L221" i="7"/>
  <c r="K221" i="7"/>
  <c r="K220" i="7" s="1"/>
  <c r="K219" i="7" s="1"/>
  <c r="J221" i="7"/>
  <c r="H221" i="7"/>
  <c r="H220" i="7" s="1"/>
  <c r="H219" i="7" s="1"/>
  <c r="G221" i="7"/>
  <c r="J220" i="7"/>
  <c r="J219" i="7" s="1"/>
  <c r="O216" i="7"/>
  <c r="L216" i="7"/>
  <c r="I216" i="7"/>
  <c r="N215" i="7"/>
  <c r="N214" i="7" s="1"/>
  <c r="N213" i="7" s="1"/>
  <c r="N212" i="7" s="1"/>
  <c r="M215" i="7"/>
  <c r="K215" i="7"/>
  <c r="K214" i="7" s="1"/>
  <c r="K213" i="7" s="1"/>
  <c r="K212" i="7" s="1"/>
  <c r="J215" i="7"/>
  <c r="J214" i="7" s="1"/>
  <c r="J213" i="7" s="1"/>
  <c r="J212" i="7" s="1"/>
  <c r="H215" i="7"/>
  <c r="G215" i="7"/>
  <c r="M214" i="7"/>
  <c r="M213" i="7" s="1"/>
  <c r="M212" i="7" s="1"/>
  <c r="H214" i="7"/>
  <c r="H213" i="7" s="1"/>
  <c r="H212" i="7" s="1"/>
  <c r="G214" i="7"/>
  <c r="O211" i="7"/>
  <c r="L211" i="7"/>
  <c r="I211" i="7"/>
  <c r="N210" i="7"/>
  <c r="N209" i="7" s="1"/>
  <c r="M210" i="7"/>
  <c r="K210" i="7"/>
  <c r="K209" i="7" s="1"/>
  <c r="K208" i="7" s="1"/>
  <c r="K207" i="7" s="1"/>
  <c r="J210" i="7"/>
  <c r="J209" i="7" s="1"/>
  <c r="J208" i="7" s="1"/>
  <c r="J207" i="7" s="1"/>
  <c r="H210" i="7"/>
  <c r="G210" i="7"/>
  <c r="M209" i="7"/>
  <c r="H209" i="7"/>
  <c r="H208" i="7" s="1"/>
  <c r="G209" i="7"/>
  <c r="N208" i="7"/>
  <c r="N207" i="7" s="1"/>
  <c r="M208" i="7"/>
  <c r="M207" i="7" s="1"/>
  <c r="H207" i="7"/>
  <c r="O206" i="7"/>
  <c r="L206" i="7"/>
  <c r="I206" i="7"/>
  <c r="N205" i="7"/>
  <c r="N204" i="7" s="1"/>
  <c r="M205" i="7"/>
  <c r="M204" i="7" s="1"/>
  <c r="K205" i="7"/>
  <c r="K204" i="7" s="1"/>
  <c r="J205" i="7"/>
  <c r="J204" i="7" s="1"/>
  <c r="H205" i="7"/>
  <c r="H204" i="7" s="1"/>
  <c r="G205" i="7"/>
  <c r="O203" i="7"/>
  <c r="O202" i="7" s="1"/>
  <c r="L203" i="7"/>
  <c r="I203" i="7"/>
  <c r="N202" i="7"/>
  <c r="M202" i="7"/>
  <c r="K202" i="7"/>
  <c r="J202" i="7"/>
  <c r="H202" i="7"/>
  <c r="H196" i="7" s="1"/>
  <c r="G202" i="7"/>
  <c r="O201" i="7"/>
  <c r="L201" i="7"/>
  <c r="I201" i="7"/>
  <c r="O200" i="7"/>
  <c r="L200" i="7"/>
  <c r="I200" i="7"/>
  <c r="O199" i="7"/>
  <c r="L199" i="7"/>
  <c r="I199" i="7"/>
  <c r="N198" i="7"/>
  <c r="M198" i="7"/>
  <c r="M197" i="7" s="1"/>
  <c r="M196" i="7" s="1"/>
  <c r="K198" i="7"/>
  <c r="K197" i="7" s="1"/>
  <c r="J198" i="7"/>
  <c r="J197" i="7" s="1"/>
  <c r="J196" i="7" s="1"/>
  <c r="G198" i="7"/>
  <c r="N197" i="7"/>
  <c r="N196" i="7" s="1"/>
  <c r="O195" i="7"/>
  <c r="L195" i="7"/>
  <c r="I195" i="7"/>
  <c r="N194" i="7"/>
  <c r="N193" i="7" s="1"/>
  <c r="N192" i="7" s="1"/>
  <c r="M194" i="7"/>
  <c r="M193" i="7" s="1"/>
  <c r="M192" i="7" s="1"/>
  <c r="K194" i="7"/>
  <c r="K193" i="7" s="1"/>
  <c r="K192" i="7" s="1"/>
  <c r="J194" i="7"/>
  <c r="J193" i="7" s="1"/>
  <c r="J192" i="7" s="1"/>
  <c r="H194" i="7"/>
  <c r="H193" i="7" s="1"/>
  <c r="H192" i="7" s="1"/>
  <c r="G194" i="7"/>
  <c r="O189" i="7"/>
  <c r="L189" i="7"/>
  <c r="I189" i="7"/>
  <c r="M188" i="7"/>
  <c r="J188" i="7"/>
  <c r="L188" i="7" s="1"/>
  <c r="G188" i="7"/>
  <c r="O186" i="7"/>
  <c r="L186" i="7"/>
  <c r="I186" i="7"/>
  <c r="M185" i="7"/>
  <c r="M184" i="7" s="1"/>
  <c r="J185" i="7"/>
  <c r="G185" i="7"/>
  <c r="O182" i="7"/>
  <c r="L182" i="7"/>
  <c r="I182" i="7"/>
  <c r="N181" i="7"/>
  <c r="N180" i="7" s="1"/>
  <c r="M181" i="7"/>
  <c r="M180" i="7" s="1"/>
  <c r="L181" i="7"/>
  <c r="K181" i="7"/>
  <c r="J181" i="7"/>
  <c r="H181" i="7"/>
  <c r="H180" i="7" s="1"/>
  <c r="G181" i="7"/>
  <c r="K180" i="7"/>
  <c r="J180" i="7"/>
  <c r="O179" i="7"/>
  <c r="L179" i="7"/>
  <c r="O177" i="7"/>
  <c r="N177" i="7"/>
  <c r="N176" i="7" s="1"/>
  <c r="N175" i="7" s="1"/>
  <c r="M177" i="7"/>
  <c r="M176" i="7" s="1"/>
  <c r="M175" i="7" s="1"/>
  <c r="L177" i="7"/>
  <c r="K177" i="7"/>
  <c r="J177" i="7"/>
  <c r="H176" i="7"/>
  <c r="H175" i="7" s="1"/>
  <c r="K176" i="7"/>
  <c r="K175" i="7" s="1"/>
  <c r="J176" i="7"/>
  <c r="J175" i="7" s="1"/>
  <c r="O174" i="7"/>
  <c r="L174" i="7"/>
  <c r="I174" i="7"/>
  <c r="N173" i="7"/>
  <c r="N172" i="7" s="1"/>
  <c r="N171" i="7" s="1"/>
  <c r="M173" i="7"/>
  <c r="M172" i="7" s="1"/>
  <c r="M171" i="7" s="1"/>
  <c r="K173" i="7"/>
  <c r="K172" i="7" s="1"/>
  <c r="K171" i="7" s="1"/>
  <c r="J173" i="7"/>
  <c r="J172" i="7" s="1"/>
  <c r="J171" i="7" s="1"/>
  <c r="J170" i="7" s="1"/>
  <c r="H173" i="7"/>
  <c r="G173" i="7"/>
  <c r="O169" i="7"/>
  <c r="O168" i="7" s="1"/>
  <c r="L169" i="7"/>
  <c r="I169" i="7"/>
  <c r="N168" i="7"/>
  <c r="N167" i="7" s="1"/>
  <c r="N166" i="7" s="1"/>
  <c r="M168" i="7"/>
  <c r="M167" i="7" s="1"/>
  <c r="M166" i="7" s="1"/>
  <c r="K168" i="7"/>
  <c r="K167" i="7" s="1"/>
  <c r="K166" i="7" s="1"/>
  <c r="J168" i="7"/>
  <c r="H168" i="7"/>
  <c r="G168" i="7"/>
  <c r="J167" i="7"/>
  <c r="J166" i="7" s="1"/>
  <c r="O165" i="7"/>
  <c r="L165" i="7"/>
  <c r="I165" i="7"/>
  <c r="N164" i="7"/>
  <c r="N163" i="7" s="1"/>
  <c r="N162" i="7" s="1"/>
  <c r="M164" i="7"/>
  <c r="M163" i="7" s="1"/>
  <c r="M162" i="7" s="1"/>
  <c r="K164" i="7"/>
  <c r="J164" i="7"/>
  <c r="J163" i="7" s="1"/>
  <c r="J162" i="7" s="1"/>
  <c r="H164" i="7"/>
  <c r="H163" i="7" s="1"/>
  <c r="G164" i="7"/>
  <c r="K163" i="7"/>
  <c r="K162" i="7" s="1"/>
  <c r="O161" i="7"/>
  <c r="L161" i="7"/>
  <c r="I161" i="7"/>
  <c r="N160" i="7"/>
  <c r="N159" i="7" s="1"/>
  <c r="N158" i="7" s="1"/>
  <c r="M160" i="7"/>
  <c r="M159" i="7" s="1"/>
  <c r="M158" i="7" s="1"/>
  <c r="L160" i="7"/>
  <c r="K160" i="7"/>
  <c r="K159" i="7" s="1"/>
  <c r="K158" i="7" s="1"/>
  <c r="J160" i="7"/>
  <c r="H160" i="7"/>
  <c r="G160" i="7"/>
  <c r="J159" i="7"/>
  <c r="J158" i="7" s="1"/>
  <c r="O156" i="7"/>
  <c r="L156" i="7"/>
  <c r="L155" i="7" s="1"/>
  <c r="I156" i="7"/>
  <c r="N155" i="7"/>
  <c r="N154" i="7" s="1"/>
  <c r="N153" i="7" s="1"/>
  <c r="N152" i="7" s="1"/>
  <c r="M155" i="7"/>
  <c r="M154" i="7" s="1"/>
  <c r="M153" i="7" s="1"/>
  <c r="M152" i="7" s="1"/>
  <c r="K155" i="7"/>
  <c r="K154" i="7" s="1"/>
  <c r="K153" i="7" s="1"/>
  <c r="K152" i="7" s="1"/>
  <c r="J155" i="7"/>
  <c r="J154" i="7" s="1"/>
  <c r="J153" i="7" s="1"/>
  <c r="J152" i="7" s="1"/>
  <c r="G155" i="7"/>
  <c r="O151" i="7"/>
  <c r="L151" i="7"/>
  <c r="I151" i="7"/>
  <c r="N150" i="7"/>
  <c r="M150" i="7"/>
  <c r="M149" i="7" s="1"/>
  <c r="M148" i="7" s="1"/>
  <c r="M147" i="7" s="1"/>
  <c r="K150" i="7"/>
  <c r="K149" i="7" s="1"/>
  <c r="K148" i="7" s="1"/>
  <c r="K147" i="7" s="1"/>
  <c r="J150" i="7"/>
  <c r="H150" i="7"/>
  <c r="G150" i="7"/>
  <c r="N149" i="7"/>
  <c r="N148" i="7" s="1"/>
  <c r="N147" i="7" s="1"/>
  <c r="J149" i="7"/>
  <c r="J148" i="7" s="1"/>
  <c r="J147" i="7" s="1"/>
  <c r="O145" i="7"/>
  <c r="L145" i="7"/>
  <c r="I145" i="7"/>
  <c r="O144" i="7"/>
  <c r="N144" i="7"/>
  <c r="N143" i="7" s="1"/>
  <c r="N142" i="7" s="1"/>
  <c r="M144" i="7"/>
  <c r="M143" i="7" s="1"/>
  <c r="M142" i="7" s="1"/>
  <c r="K144" i="7"/>
  <c r="J144" i="7"/>
  <c r="J143" i="7" s="1"/>
  <c r="J142" i="7" s="1"/>
  <c r="H144" i="7"/>
  <c r="G144" i="7"/>
  <c r="K143" i="7"/>
  <c r="K142" i="7" s="1"/>
  <c r="H143" i="7"/>
  <c r="O141" i="7"/>
  <c r="L141" i="7"/>
  <c r="I141" i="7"/>
  <c r="N140" i="7"/>
  <c r="M140" i="7"/>
  <c r="M139" i="7" s="1"/>
  <c r="L140" i="7"/>
  <c r="K140" i="7"/>
  <c r="K139" i="7" s="1"/>
  <c r="J140" i="7"/>
  <c r="H140" i="7"/>
  <c r="G140" i="7"/>
  <c r="N139" i="7"/>
  <c r="J139" i="7"/>
  <c r="O138" i="7"/>
  <c r="L138" i="7"/>
  <c r="I138" i="7"/>
  <c r="N137" i="7"/>
  <c r="N136" i="7" s="1"/>
  <c r="M137" i="7"/>
  <c r="M136" i="7" s="1"/>
  <c r="L137" i="7"/>
  <c r="K137" i="7"/>
  <c r="K136" i="7" s="1"/>
  <c r="J137" i="7"/>
  <c r="J136" i="7" s="1"/>
  <c r="H137" i="7"/>
  <c r="G137" i="7"/>
  <c r="O135" i="7"/>
  <c r="L135" i="7"/>
  <c r="I135" i="7"/>
  <c r="O134" i="7"/>
  <c r="L134" i="7"/>
  <c r="I134" i="7"/>
  <c r="N133" i="7"/>
  <c r="M133" i="7"/>
  <c r="K133" i="7"/>
  <c r="K132" i="7" s="1"/>
  <c r="K131" i="7" s="1"/>
  <c r="K130" i="7" s="1"/>
  <c r="K129" i="7" s="1"/>
  <c r="J133" i="7"/>
  <c r="J132" i="7" s="1"/>
  <c r="H133" i="7"/>
  <c r="G133" i="7"/>
  <c r="N132" i="7"/>
  <c r="M132" i="7"/>
  <c r="O128" i="7"/>
  <c r="L128" i="7"/>
  <c r="I128" i="7"/>
  <c r="N127" i="7"/>
  <c r="N126" i="7" s="1"/>
  <c r="M127" i="7"/>
  <c r="M126" i="7" s="1"/>
  <c r="K127" i="7"/>
  <c r="J127" i="7"/>
  <c r="J126" i="7" s="1"/>
  <c r="H127" i="7"/>
  <c r="G127" i="7"/>
  <c r="K126" i="7"/>
  <c r="G126" i="7"/>
  <c r="O125" i="7"/>
  <c r="L125" i="7"/>
  <c r="I125" i="7"/>
  <c r="O124" i="7"/>
  <c r="L124" i="7"/>
  <c r="I124" i="7"/>
  <c r="N123" i="7"/>
  <c r="N122" i="7" s="1"/>
  <c r="M123" i="7"/>
  <c r="M122" i="7" s="1"/>
  <c r="K123" i="7"/>
  <c r="J123" i="7"/>
  <c r="J122" i="7" s="1"/>
  <c r="H123" i="7"/>
  <c r="H122" i="7" s="1"/>
  <c r="G123" i="7"/>
  <c r="K122" i="7"/>
  <c r="O118" i="7"/>
  <c r="L118" i="7"/>
  <c r="I118" i="7"/>
  <c r="N117" i="7"/>
  <c r="N116" i="7" s="1"/>
  <c r="N115" i="7" s="1"/>
  <c r="M117" i="7"/>
  <c r="M116" i="7" s="1"/>
  <c r="M115" i="7" s="1"/>
  <c r="L117" i="7"/>
  <c r="K117" i="7"/>
  <c r="K116" i="7" s="1"/>
  <c r="K115" i="7" s="1"/>
  <c r="J117" i="7"/>
  <c r="J116" i="7" s="1"/>
  <c r="J115" i="7" s="1"/>
  <c r="H117" i="7"/>
  <c r="H116" i="7" s="1"/>
  <c r="H115" i="7" s="1"/>
  <c r="G117" i="7"/>
  <c r="O114" i="7"/>
  <c r="L114" i="7"/>
  <c r="I114" i="7"/>
  <c r="N113" i="7"/>
  <c r="N112" i="7" s="1"/>
  <c r="M113" i="7"/>
  <c r="M112" i="7" s="1"/>
  <c r="M111" i="7" s="1"/>
  <c r="K113" i="7"/>
  <c r="K112" i="7" s="1"/>
  <c r="K111" i="7" s="1"/>
  <c r="J113" i="7"/>
  <c r="J112" i="7" s="1"/>
  <c r="J111" i="7" s="1"/>
  <c r="H113" i="7"/>
  <c r="I113" i="7" s="1"/>
  <c r="G113" i="7"/>
  <c r="G112" i="7"/>
  <c r="N111" i="7"/>
  <c r="O110" i="7"/>
  <c r="L110" i="7"/>
  <c r="I110" i="7"/>
  <c r="N109" i="7"/>
  <c r="N108" i="7" s="1"/>
  <c r="N107" i="7" s="1"/>
  <c r="M109" i="7"/>
  <c r="M108" i="7" s="1"/>
  <c r="M107" i="7" s="1"/>
  <c r="K109" i="7"/>
  <c r="K108" i="7" s="1"/>
  <c r="K107" i="7" s="1"/>
  <c r="J109" i="7"/>
  <c r="J108" i="7" s="1"/>
  <c r="J107" i="7" s="1"/>
  <c r="H109" i="7"/>
  <c r="H108" i="7" s="1"/>
  <c r="H107" i="7" s="1"/>
  <c r="G109" i="7"/>
  <c r="O106" i="7"/>
  <c r="L106" i="7"/>
  <c r="I106" i="7"/>
  <c r="N105" i="7"/>
  <c r="N104" i="7" s="1"/>
  <c r="N103" i="7" s="1"/>
  <c r="M105" i="7"/>
  <c r="M104" i="7" s="1"/>
  <c r="M103" i="7" s="1"/>
  <c r="K105" i="7"/>
  <c r="J105" i="7"/>
  <c r="J104" i="7" s="1"/>
  <c r="J103" i="7" s="1"/>
  <c r="H105" i="7"/>
  <c r="G105" i="7"/>
  <c r="K104" i="7"/>
  <c r="K103" i="7" s="1"/>
  <c r="G104" i="7"/>
  <c r="O101" i="7"/>
  <c r="L101" i="7"/>
  <c r="I101" i="7"/>
  <c r="N100" i="7"/>
  <c r="N99" i="7" s="1"/>
  <c r="N98" i="7" s="1"/>
  <c r="N97" i="7" s="1"/>
  <c r="M100" i="7"/>
  <c r="M99" i="7" s="1"/>
  <c r="M98" i="7" s="1"/>
  <c r="M97" i="7" s="1"/>
  <c r="K100" i="7"/>
  <c r="K99" i="7" s="1"/>
  <c r="K98" i="7" s="1"/>
  <c r="K97" i="7" s="1"/>
  <c r="J100" i="7"/>
  <c r="J99" i="7" s="1"/>
  <c r="H100" i="7"/>
  <c r="G100" i="7"/>
  <c r="J98" i="7"/>
  <c r="J97" i="7" s="1"/>
  <c r="O96" i="7"/>
  <c r="L96" i="7"/>
  <c r="I96" i="7"/>
  <c r="N95" i="7"/>
  <c r="N94" i="7" s="1"/>
  <c r="N93" i="7" s="1"/>
  <c r="M95" i="7"/>
  <c r="M94" i="7" s="1"/>
  <c r="M93" i="7" s="1"/>
  <c r="L95" i="7"/>
  <c r="K95" i="7"/>
  <c r="K94" i="7" s="1"/>
  <c r="K93" i="7" s="1"/>
  <c r="J95" i="7"/>
  <c r="H95" i="7"/>
  <c r="G95" i="7"/>
  <c r="L94" i="7"/>
  <c r="J94" i="7"/>
  <c r="J93" i="7" s="1"/>
  <c r="H94" i="7"/>
  <c r="H93" i="7" s="1"/>
  <c r="G94" i="7"/>
  <c r="O92" i="7"/>
  <c r="L92" i="7"/>
  <c r="I92" i="7"/>
  <c r="N91" i="7"/>
  <c r="N90" i="7" s="1"/>
  <c r="N89" i="7" s="1"/>
  <c r="M91" i="7"/>
  <c r="M90" i="7" s="1"/>
  <c r="M89" i="7" s="1"/>
  <c r="K91" i="7"/>
  <c r="K90" i="7" s="1"/>
  <c r="K89" i="7" s="1"/>
  <c r="J91" i="7"/>
  <c r="J90" i="7" s="1"/>
  <c r="J89" i="7" s="1"/>
  <c r="H91" i="7"/>
  <c r="G91" i="7"/>
  <c r="H90" i="7"/>
  <c r="H89" i="7" s="1"/>
  <c r="O88" i="7"/>
  <c r="L88" i="7"/>
  <c r="I88" i="7"/>
  <c r="N87" i="7"/>
  <c r="N86" i="7" s="1"/>
  <c r="N85" i="7" s="1"/>
  <c r="M87" i="7"/>
  <c r="M86" i="7" s="1"/>
  <c r="M85" i="7" s="1"/>
  <c r="K87" i="7"/>
  <c r="K86" i="7" s="1"/>
  <c r="K85" i="7" s="1"/>
  <c r="J87" i="7"/>
  <c r="J86" i="7" s="1"/>
  <c r="J85" i="7" s="1"/>
  <c r="H87" i="7"/>
  <c r="G87" i="7"/>
  <c r="O84" i="7"/>
  <c r="L84" i="7"/>
  <c r="I84" i="7"/>
  <c r="N83" i="7"/>
  <c r="N82" i="7" s="1"/>
  <c r="N81" i="7" s="1"/>
  <c r="M83" i="7"/>
  <c r="M82" i="7" s="1"/>
  <c r="M81" i="7" s="1"/>
  <c r="K83" i="7"/>
  <c r="K82" i="7" s="1"/>
  <c r="K81" i="7" s="1"/>
  <c r="J83" i="7"/>
  <c r="J82" i="7" s="1"/>
  <c r="J81" i="7" s="1"/>
  <c r="H83" i="7"/>
  <c r="H82" i="7" s="1"/>
  <c r="H81" i="7" s="1"/>
  <c r="G83" i="7"/>
  <c r="O80" i="7"/>
  <c r="L80" i="7"/>
  <c r="I80" i="7"/>
  <c r="N79" i="7"/>
  <c r="N78" i="7" s="1"/>
  <c r="N77" i="7" s="1"/>
  <c r="M79" i="7"/>
  <c r="M78" i="7" s="1"/>
  <c r="M77" i="7" s="1"/>
  <c r="K79" i="7"/>
  <c r="K78" i="7" s="1"/>
  <c r="K77" i="7" s="1"/>
  <c r="J79" i="7"/>
  <c r="J78" i="7" s="1"/>
  <c r="J77" i="7" s="1"/>
  <c r="H79" i="7"/>
  <c r="G79" i="7"/>
  <c r="O76" i="7"/>
  <c r="L76" i="7"/>
  <c r="I76" i="7"/>
  <c r="N75" i="7"/>
  <c r="N74" i="7" s="1"/>
  <c r="N73" i="7" s="1"/>
  <c r="M75" i="7"/>
  <c r="M74" i="7" s="1"/>
  <c r="M73" i="7" s="1"/>
  <c r="K75" i="7"/>
  <c r="K74" i="7" s="1"/>
  <c r="K73" i="7" s="1"/>
  <c r="J75" i="7"/>
  <c r="J74" i="7" s="1"/>
  <c r="J73" i="7" s="1"/>
  <c r="H75" i="7"/>
  <c r="G75" i="7"/>
  <c r="O72" i="7"/>
  <c r="L72" i="7"/>
  <c r="I72" i="7"/>
  <c r="N71" i="7"/>
  <c r="M71" i="7"/>
  <c r="M70" i="7" s="1"/>
  <c r="M69" i="7" s="1"/>
  <c r="K71" i="7"/>
  <c r="K70" i="7" s="1"/>
  <c r="K69" i="7" s="1"/>
  <c r="J71" i="7"/>
  <c r="H71" i="7"/>
  <c r="G71" i="7"/>
  <c r="N70" i="7"/>
  <c r="N69" i="7" s="1"/>
  <c r="J70" i="7"/>
  <c r="H70" i="7"/>
  <c r="G70" i="7"/>
  <c r="J69" i="7"/>
  <c r="H69" i="7"/>
  <c r="O68" i="7"/>
  <c r="L68" i="7"/>
  <c r="I68" i="7"/>
  <c r="N67" i="7"/>
  <c r="N66" i="7" s="1"/>
  <c r="N65" i="7" s="1"/>
  <c r="M67" i="7"/>
  <c r="M66" i="7" s="1"/>
  <c r="M65" i="7" s="1"/>
  <c r="L67" i="7"/>
  <c r="K67" i="7"/>
  <c r="K66" i="7" s="1"/>
  <c r="J67" i="7"/>
  <c r="J66" i="7" s="1"/>
  <c r="J65" i="7" s="1"/>
  <c r="H67" i="7"/>
  <c r="H66" i="7" s="1"/>
  <c r="H65" i="7" s="1"/>
  <c r="G67" i="7"/>
  <c r="K65" i="7"/>
  <c r="O64" i="7"/>
  <c r="L64" i="7"/>
  <c r="I64" i="7"/>
  <c r="O63" i="7"/>
  <c r="L63" i="7"/>
  <c r="I63" i="7"/>
  <c r="N62" i="7"/>
  <c r="N61" i="7" s="1"/>
  <c r="M62" i="7"/>
  <c r="M61" i="7" s="1"/>
  <c r="K62" i="7"/>
  <c r="J62" i="7"/>
  <c r="H62" i="7"/>
  <c r="I62" i="7" s="1"/>
  <c r="G62" i="7"/>
  <c r="K61" i="7"/>
  <c r="J61" i="7"/>
  <c r="O60" i="7"/>
  <c r="L60" i="7"/>
  <c r="I60" i="7"/>
  <c r="O59" i="7"/>
  <c r="L59" i="7"/>
  <c r="I59" i="7"/>
  <c r="O58" i="7"/>
  <c r="L58" i="7"/>
  <c r="I58" i="7"/>
  <c r="N57" i="7"/>
  <c r="N56" i="7" s="1"/>
  <c r="M57" i="7"/>
  <c r="M56" i="7" s="1"/>
  <c r="K57" i="7"/>
  <c r="J57" i="7"/>
  <c r="J56" i="7" s="1"/>
  <c r="H57" i="7"/>
  <c r="H56" i="7" s="1"/>
  <c r="G57" i="7"/>
  <c r="I57" i="7" s="1"/>
  <c r="K56" i="7"/>
  <c r="O55" i="7"/>
  <c r="L55" i="7"/>
  <c r="I55" i="7"/>
  <c r="O54" i="7"/>
  <c r="L54" i="7"/>
  <c r="I54" i="7"/>
  <c r="O53" i="7"/>
  <c r="L53" i="7"/>
  <c r="I53" i="7"/>
  <c r="N52" i="7"/>
  <c r="N51" i="7" s="1"/>
  <c r="M52" i="7"/>
  <c r="M51" i="7" s="1"/>
  <c r="M50" i="7" s="1"/>
  <c r="K52" i="7"/>
  <c r="K51" i="7" s="1"/>
  <c r="J52" i="7"/>
  <c r="J51" i="7" s="1"/>
  <c r="H52" i="7"/>
  <c r="H51" i="7" s="1"/>
  <c r="G52" i="7"/>
  <c r="O49" i="7"/>
  <c r="L49" i="7"/>
  <c r="I49" i="7"/>
  <c r="O48" i="7"/>
  <c r="L48" i="7"/>
  <c r="I48" i="7"/>
  <c r="N47" i="7"/>
  <c r="M47" i="7"/>
  <c r="K47" i="7"/>
  <c r="K46" i="7" s="1"/>
  <c r="K45" i="7" s="1"/>
  <c r="J47" i="7"/>
  <c r="J46" i="7" s="1"/>
  <c r="J45" i="7" s="1"/>
  <c r="H47" i="7"/>
  <c r="G47" i="7"/>
  <c r="N46" i="7"/>
  <c r="N45" i="7" s="1"/>
  <c r="M46" i="7"/>
  <c r="M45" i="7" s="1"/>
  <c r="H46" i="7"/>
  <c r="H45" i="7" s="1"/>
  <c r="O44" i="7"/>
  <c r="L44" i="7"/>
  <c r="I44" i="7"/>
  <c r="N43" i="7"/>
  <c r="N42" i="7" s="1"/>
  <c r="M43" i="7"/>
  <c r="M42" i="7" s="1"/>
  <c r="K43" i="7"/>
  <c r="K42" i="7" s="1"/>
  <c r="J43" i="7"/>
  <c r="J42" i="7" s="1"/>
  <c r="H43" i="7"/>
  <c r="H42" i="7" s="1"/>
  <c r="G43" i="7"/>
  <c r="O41" i="7"/>
  <c r="L41" i="7"/>
  <c r="I41" i="7"/>
  <c r="O40" i="7"/>
  <c r="L40" i="7"/>
  <c r="I40" i="7"/>
  <c r="N39" i="7"/>
  <c r="M39" i="7"/>
  <c r="M38" i="7" s="1"/>
  <c r="K39" i="7"/>
  <c r="K38" i="7" s="1"/>
  <c r="J39" i="7"/>
  <c r="J38" i="7" s="1"/>
  <c r="H39" i="7"/>
  <c r="G39" i="7"/>
  <c r="G38" i="7" s="1"/>
  <c r="N38" i="7"/>
  <c r="N37" i="7" s="1"/>
  <c r="H38" i="7"/>
  <c r="M37" i="7"/>
  <c r="O36" i="7"/>
  <c r="L36" i="7"/>
  <c r="I36" i="7"/>
  <c r="N35" i="7"/>
  <c r="N34" i="7" s="1"/>
  <c r="M35" i="7"/>
  <c r="M34" i="7" s="1"/>
  <c r="K35" i="7"/>
  <c r="K34" i="7" s="1"/>
  <c r="J35" i="7"/>
  <c r="J34" i="7" s="1"/>
  <c r="H35" i="7"/>
  <c r="H34" i="7" s="1"/>
  <c r="G35" i="7"/>
  <c r="O33" i="7"/>
  <c r="L33" i="7"/>
  <c r="I33" i="7"/>
  <c r="O32" i="7"/>
  <c r="L32" i="7"/>
  <c r="I32" i="7"/>
  <c r="N31" i="7"/>
  <c r="N30" i="7" s="1"/>
  <c r="M31" i="7"/>
  <c r="K31" i="7"/>
  <c r="K30" i="7" s="1"/>
  <c r="J31" i="7"/>
  <c r="J30" i="7" s="1"/>
  <c r="H31" i="7"/>
  <c r="H30" i="7" s="1"/>
  <c r="G31" i="7"/>
  <c r="M30" i="7"/>
  <c r="K29" i="7"/>
  <c r="O28" i="7"/>
  <c r="L28" i="7"/>
  <c r="I28" i="7"/>
  <c r="N27" i="7"/>
  <c r="N26" i="7" s="1"/>
  <c r="N25" i="7" s="1"/>
  <c r="M27" i="7"/>
  <c r="M26" i="7" s="1"/>
  <c r="M25" i="7" s="1"/>
  <c r="K27" i="7"/>
  <c r="K26" i="7" s="1"/>
  <c r="K25" i="7" s="1"/>
  <c r="J27" i="7"/>
  <c r="J26" i="7" s="1"/>
  <c r="J25" i="7" s="1"/>
  <c r="H27" i="7"/>
  <c r="G27" i="7"/>
  <c r="G26" i="7"/>
  <c r="O24" i="7"/>
  <c r="L24" i="7"/>
  <c r="I24" i="7"/>
  <c r="N23" i="7"/>
  <c r="N22" i="7" s="1"/>
  <c r="M23" i="7"/>
  <c r="M22" i="7" s="1"/>
  <c r="K23" i="7"/>
  <c r="K22" i="7" s="1"/>
  <c r="J23" i="7"/>
  <c r="J22" i="7" s="1"/>
  <c r="H23" i="7"/>
  <c r="H22" i="7" s="1"/>
  <c r="G23" i="7"/>
  <c r="O21" i="7"/>
  <c r="L21" i="7"/>
  <c r="I21" i="7"/>
  <c r="O20" i="7"/>
  <c r="L20" i="7"/>
  <c r="I20" i="7"/>
  <c r="N19" i="7"/>
  <c r="N18" i="7" s="1"/>
  <c r="M19" i="7"/>
  <c r="M18" i="7" s="1"/>
  <c r="K19" i="7"/>
  <c r="K18" i="7" s="1"/>
  <c r="J19" i="7"/>
  <c r="J18" i="7" s="1"/>
  <c r="H19" i="7"/>
  <c r="H18" i="7" s="1"/>
  <c r="G19" i="7"/>
  <c r="O16" i="7"/>
  <c r="L16" i="7"/>
  <c r="I16" i="7"/>
  <c r="N15" i="7"/>
  <c r="N14" i="7" s="1"/>
  <c r="M15" i="7"/>
  <c r="M14" i="7" s="1"/>
  <c r="L15" i="7"/>
  <c r="K15" i="7"/>
  <c r="J15" i="7"/>
  <c r="J14" i="7" s="1"/>
  <c r="H15" i="7"/>
  <c r="G15" i="7"/>
  <c r="G14" i="7" s="1"/>
  <c r="K14" i="7"/>
  <c r="O13" i="7"/>
  <c r="L13" i="7"/>
  <c r="I13" i="7"/>
  <c r="O12" i="7"/>
  <c r="L12" i="7"/>
  <c r="I12" i="7"/>
  <c r="N11" i="7"/>
  <c r="N10" i="7" s="1"/>
  <c r="M11" i="7"/>
  <c r="M10" i="7" s="1"/>
  <c r="K11" i="7"/>
  <c r="K10" i="7" s="1"/>
  <c r="K9" i="7" s="1"/>
  <c r="J11" i="7"/>
  <c r="H11" i="7"/>
  <c r="G11" i="7"/>
  <c r="G10" i="7" s="1"/>
  <c r="J10" i="7"/>
  <c r="I225" i="8" l="1"/>
  <c r="P225" i="8"/>
  <c r="I570" i="8"/>
  <c r="P570" i="8"/>
  <c r="I478" i="8"/>
  <c r="P478" i="8"/>
  <c r="I531" i="8"/>
  <c r="P531" i="8"/>
  <c r="I315" i="8"/>
  <c r="P315" i="8"/>
  <c r="I504" i="8"/>
  <c r="P504" i="8"/>
  <c r="I7" i="8"/>
  <c r="I151" i="8"/>
  <c r="P151" i="8"/>
  <c r="I124" i="8"/>
  <c r="P124" i="8"/>
  <c r="I134" i="8"/>
  <c r="P134" i="8"/>
  <c r="I195" i="8"/>
  <c r="P195" i="8"/>
  <c r="H6" i="8"/>
  <c r="H598" i="8" s="1"/>
  <c r="H601" i="8" s="1"/>
  <c r="G6" i="8"/>
  <c r="P6" i="8" s="1"/>
  <c r="G371" i="8"/>
  <c r="I372" i="8"/>
  <c r="I15" i="7"/>
  <c r="L264" i="7"/>
  <c r="H386" i="7"/>
  <c r="I237" i="7"/>
  <c r="G236" i="7"/>
  <c r="I236" i="7" s="1"/>
  <c r="K570" i="7"/>
  <c r="K569" i="7" s="1"/>
  <c r="K568" i="7" s="1"/>
  <c r="M476" i="7"/>
  <c r="M470" i="7" s="1"/>
  <c r="K526" i="7"/>
  <c r="N314" i="7"/>
  <c r="N313" i="7" s="1"/>
  <c r="H37" i="7"/>
  <c r="I225" i="7"/>
  <c r="H272" i="7"/>
  <c r="K283" i="7"/>
  <c r="I353" i="7"/>
  <c r="J458" i="7"/>
  <c r="H486" i="7"/>
  <c r="H485" i="7" s="1"/>
  <c r="I513" i="7"/>
  <c r="M340" i="7"/>
  <c r="M9" i="7"/>
  <c r="J121" i="7"/>
  <c r="J120" i="7" s="1"/>
  <c r="J119" i="7" s="1"/>
  <c r="I11" i="7"/>
  <c r="I105" i="7"/>
  <c r="K121" i="7"/>
  <c r="K120" i="7" s="1"/>
  <c r="K119" i="7" s="1"/>
  <c r="I127" i="7"/>
  <c r="N121" i="7"/>
  <c r="N120" i="7" s="1"/>
  <c r="N119" i="7" s="1"/>
  <c r="H171" i="7"/>
  <c r="H170" i="7" s="1"/>
  <c r="H172" i="7"/>
  <c r="N170" i="7"/>
  <c r="M283" i="7"/>
  <c r="H365" i="7"/>
  <c r="I442" i="7"/>
  <c r="K458" i="7"/>
  <c r="H478" i="7"/>
  <c r="H477" i="7" s="1"/>
  <c r="H476" i="7" s="1"/>
  <c r="J486" i="7"/>
  <c r="J485" i="7" s="1"/>
  <c r="J570" i="7"/>
  <c r="J569" i="7" s="1"/>
  <c r="J568" i="7" s="1"/>
  <c r="I541" i="7"/>
  <c r="I540" i="7" s="1"/>
  <c r="I539" i="7" s="1"/>
  <c r="I417" i="7"/>
  <c r="L52" i="7"/>
  <c r="L51" i="7" s="1"/>
  <c r="N17" i="7"/>
  <c r="N29" i="7"/>
  <c r="H61" i="7"/>
  <c r="H50" i="7" s="1"/>
  <c r="I140" i="7"/>
  <c r="I185" i="7"/>
  <c r="G197" i="7"/>
  <c r="O256" i="7"/>
  <c r="G276" i="7"/>
  <c r="I316" i="7"/>
  <c r="K313" i="7"/>
  <c r="K307" i="7" s="1"/>
  <c r="I333" i="7"/>
  <c r="J29" i="7"/>
  <c r="N50" i="7"/>
  <c r="G224" i="7"/>
  <c r="G223" i="7" s="1"/>
  <c r="I231" i="7"/>
  <c r="J272" i="7"/>
  <c r="N272" i="7"/>
  <c r="I284" i="7"/>
  <c r="I287" i="7"/>
  <c r="L318" i="7"/>
  <c r="I319" i="7"/>
  <c r="L323" i="7"/>
  <c r="I27" i="7"/>
  <c r="G42" i="7"/>
  <c r="I52" i="7"/>
  <c r="G78" i="7"/>
  <c r="I79" i="7"/>
  <c r="G86" i="7"/>
  <c r="I87" i="7"/>
  <c r="G99" i="7"/>
  <c r="I100" i="7"/>
  <c r="H112" i="7"/>
  <c r="H111" i="7" s="1"/>
  <c r="O127" i="7"/>
  <c r="I133" i="7"/>
  <c r="G143" i="7"/>
  <c r="I144" i="7"/>
  <c r="O160" i="7"/>
  <c r="G163" i="7"/>
  <c r="I221" i="7"/>
  <c r="M228" i="7"/>
  <c r="M227" i="7" s="1"/>
  <c r="I260" i="7"/>
  <c r="I291" i="7"/>
  <c r="H318" i="7"/>
  <c r="I318" i="7" s="1"/>
  <c r="I19" i="7"/>
  <c r="G51" i="7"/>
  <c r="G50" i="7" s="1"/>
  <c r="G56" i="7"/>
  <c r="G61" i="7"/>
  <c r="L66" i="7"/>
  <c r="I71" i="7"/>
  <c r="O79" i="7"/>
  <c r="H86" i="7"/>
  <c r="H99" i="7"/>
  <c r="H98" i="7" s="1"/>
  <c r="H97" i="7" s="1"/>
  <c r="G122" i="7"/>
  <c r="I123" i="7"/>
  <c r="L150" i="7"/>
  <c r="I160" i="7"/>
  <c r="G172" i="7"/>
  <c r="G213" i="7"/>
  <c r="I215" i="7"/>
  <c r="G220" i="7"/>
  <c r="G263" i="7"/>
  <c r="O277" i="7"/>
  <c r="O281" i="7"/>
  <c r="O284" i="7"/>
  <c r="O283" i="7" s="1"/>
  <c r="L292" i="7"/>
  <c r="L291" i="7" s="1"/>
  <c r="L300" i="7"/>
  <c r="I311" i="7"/>
  <c r="I334" i="7"/>
  <c r="K547" i="7"/>
  <c r="O338" i="7"/>
  <c r="O341" i="7"/>
  <c r="I345" i="7"/>
  <c r="I349" i="7"/>
  <c r="I352" i="7"/>
  <c r="O360" i="7"/>
  <c r="O372" i="7"/>
  <c r="O376" i="7"/>
  <c r="H379" i="7"/>
  <c r="H378" i="7" s="1"/>
  <c r="L389" i="7"/>
  <c r="O397" i="7"/>
  <c r="O405" i="7"/>
  <c r="O415" i="7"/>
  <c r="O432" i="7"/>
  <c r="L437" i="7"/>
  <c r="O440" i="7"/>
  <c r="L474" i="7"/>
  <c r="N486" i="7"/>
  <c r="N485" i="7" s="1"/>
  <c r="N476" i="7" s="1"/>
  <c r="N470" i="7" s="1"/>
  <c r="O498" i="7"/>
  <c r="O503" i="7"/>
  <c r="J502" i="7"/>
  <c r="I517" i="7"/>
  <c r="L516" i="7"/>
  <c r="I520" i="7"/>
  <c r="L521" i="7"/>
  <c r="K525" i="7"/>
  <c r="L533" i="7"/>
  <c r="H547" i="7"/>
  <c r="I555" i="7"/>
  <c r="H560" i="7"/>
  <c r="H559" i="7" s="1"/>
  <c r="H558" i="7" s="1"/>
  <c r="H557" i="7" s="1"/>
  <c r="I566" i="7"/>
  <c r="M570" i="7"/>
  <c r="M569" i="7" s="1"/>
  <c r="M568" i="7" s="1"/>
  <c r="L573" i="7"/>
  <c r="L577" i="7"/>
  <c r="I582" i="7"/>
  <c r="L338" i="7"/>
  <c r="L341" i="7"/>
  <c r="L344" i="7"/>
  <c r="O345" i="7"/>
  <c r="L353" i="7"/>
  <c r="O357" i="7"/>
  <c r="I361" i="7"/>
  <c r="L361" i="7"/>
  <c r="K365" i="7"/>
  <c r="L368" i="7"/>
  <c r="I372" i="7"/>
  <c r="L372" i="7"/>
  <c r="L378" i="7"/>
  <c r="O379" i="7"/>
  <c r="O393" i="7"/>
  <c r="L397" i="7"/>
  <c r="L405" i="7"/>
  <c r="O413" i="7"/>
  <c r="L421" i="7"/>
  <c r="L424" i="7"/>
  <c r="O429" i="7"/>
  <c r="I437" i="7"/>
  <c r="L442" i="7"/>
  <c r="L447" i="7"/>
  <c r="G450" i="7"/>
  <c r="O451" i="7"/>
  <c r="O455" i="7"/>
  <c r="L459" i="7"/>
  <c r="O463" i="7"/>
  <c r="L467" i="7"/>
  <c r="I474" i="7"/>
  <c r="O477" i="7"/>
  <c r="O486" i="7"/>
  <c r="O493" i="7"/>
  <c r="J496" i="7"/>
  <c r="M496" i="7"/>
  <c r="L500" i="7"/>
  <c r="M502" i="7"/>
  <c r="L505" i="7"/>
  <c r="O511" i="7"/>
  <c r="I521" i="7"/>
  <c r="L545" i="7"/>
  <c r="G554" i="7"/>
  <c r="O553" i="7"/>
  <c r="K560" i="7"/>
  <c r="K559" i="7" s="1"/>
  <c r="K558" i="7" s="1"/>
  <c r="K557" i="7" s="1"/>
  <c r="G565" i="7"/>
  <c r="N570" i="7"/>
  <c r="N569" i="7" s="1"/>
  <c r="N568" i="7" s="1"/>
  <c r="L583" i="7"/>
  <c r="J340" i="7"/>
  <c r="O348" i="7"/>
  <c r="I357" i="7"/>
  <c r="L357" i="7"/>
  <c r="I368" i="7"/>
  <c r="O368" i="7"/>
  <c r="O370" i="7"/>
  <c r="L376" i="7"/>
  <c r="O383" i="7"/>
  <c r="O388" i="7"/>
  <c r="L393" i="7"/>
  <c r="L401" i="7"/>
  <c r="G408" i="7"/>
  <c r="O407" i="7"/>
  <c r="L413" i="7"/>
  <c r="L417" i="7"/>
  <c r="O421" i="7"/>
  <c r="L433" i="7"/>
  <c r="G436" i="7"/>
  <c r="O435" i="7"/>
  <c r="O472" i="7"/>
  <c r="L478" i="7"/>
  <c r="O483" i="7"/>
  <c r="K486" i="7"/>
  <c r="K485" i="7" s="1"/>
  <c r="K476" i="7" s="1"/>
  <c r="K470" i="7" s="1"/>
  <c r="I500" i="7"/>
  <c r="I505" i="7"/>
  <c r="O508" i="7"/>
  <c r="I512" i="7"/>
  <c r="L513" i="7"/>
  <c r="O521" i="7"/>
  <c r="I527" i="7"/>
  <c r="O533" i="7"/>
  <c r="G535" i="7"/>
  <c r="L537" i="7"/>
  <c r="G540" i="7"/>
  <c r="O540" i="7"/>
  <c r="O545" i="7"/>
  <c r="O550" i="7"/>
  <c r="O560" i="7"/>
  <c r="O571" i="7"/>
  <c r="N340" i="7"/>
  <c r="N331" i="7" s="1"/>
  <c r="N330" i="7" s="1"/>
  <c r="K340" i="7"/>
  <c r="L348" i="7"/>
  <c r="O351" i="7"/>
  <c r="N365" i="7"/>
  <c r="G370" i="7"/>
  <c r="L408" i="7"/>
  <c r="O424" i="7"/>
  <c r="L429" i="7"/>
  <c r="N444" i="7"/>
  <c r="M445" i="7"/>
  <c r="M444" i="7" s="1"/>
  <c r="L451" i="7"/>
  <c r="L455" i="7"/>
  <c r="L463" i="7"/>
  <c r="O467" i="7"/>
  <c r="H473" i="7"/>
  <c r="H472" i="7" s="1"/>
  <c r="H471" i="7" s="1"/>
  <c r="L483" i="7"/>
  <c r="L487" i="7"/>
  <c r="L489" i="7"/>
  <c r="L492" i="7"/>
  <c r="I504" i="7"/>
  <c r="I509" i="7"/>
  <c r="L508" i="7"/>
  <c r="O516" i="7"/>
  <c r="L528" i="7"/>
  <c r="I532" i="7"/>
  <c r="L541" i="7"/>
  <c r="I545" i="7"/>
  <c r="L550" i="7"/>
  <c r="L555" i="7"/>
  <c r="L566" i="7"/>
  <c r="O577" i="7"/>
  <c r="O583" i="7"/>
  <c r="M191" i="7"/>
  <c r="M190" i="7" s="1"/>
  <c r="N9" i="7"/>
  <c r="N8" i="7" s="1"/>
  <c r="O11" i="7"/>
  <c r="L14" i="7"/>
  <c r="M17" i="7"/>
  <c r="K17" i="7"/>
  <c r="O27" i="7"/>
  <c r="O31" i="7"/>
  <c r="O35" i="7"/>
  <c r="O39" i="7"/>
  <c r="O62" i="7"/>
  <c r="O83" i="7"/>
  <c r="O91" i="7"/>
  <c r="O100" i="7"/>
  <c r="O105" i="7"/>
  <c r="O109" i="7"/>
  <c r="O123" i="7"/>
  <c r="L127" i="7"/>
  <c r="J131" i="7"/>
  <c r="J130" i="7" s="1"/>
  <c r="J129" i="7" s="1"/>
  <c r="O133" i="7"/>
  <c r="I137" i="7"/>
  <c r="L136" i="7"/>
  <c r="L144" i="7"/>
  <c r="L154" i="7"/>
  <c r="O164" i="7"/>
  <c r="L173" i="7"/>
  <c r="G184" i="7"/>
  <c r="J187" i="7"/>
  <c r="L187" i="7" s="1"/>
  <c r="O194" i="7"/>
  <c r="O198" i="7"/>
  <c r="I210" i="7"/>
  <c r="O210" i="7"/>
  <c r="I214" i="7"/>
  <c r="O215" i="7"/>
  <c r="L225" i="7"/>
  <c r="O231" i="7"/>
  <c r="L234" i="7"/>
  <c r="I246" i="7"/>
  <c r="I250" i="7"/>
  <c r="L250" i="7"/>
  <c r="L260" i="7"/>
  <c r="K272" i="7"/>
  <c r="K253" i="7" s="1"/>
  <c r="K252" i="7" s="1"/>
  <c r="L273" i="7"/>
  <c r="I281" i="7"/>
  <c r="L281" i="7"/>
  <c r="L284" i="7"/>
  <c r="L287" i="7"/>
  <c r="L304" i="7"/>
  <c r="L322" i="7"/>
  <c r="O333" i="7"/>
  <c r="J9" i="7"/>
  <c r="L11" i="7"/>
  <c r="L19" i="7"/>
  <c r="M29" i="7"/>
  <c r="L35" i="7"/>
  <c r="L43" i="7"/>
  <c r="L47" i="7"/>
  <c r="O52" i="7"/>
  <c r="O57" i="7"/>
  <c r="L62" i="7"/>
  <c r="L79" i="7"/>
  <c r="L87" i="7"/>
  <c r="O95" i="7"/>
  <c r="L109" i="7"/>
  <c r="L113" i="7"/>
  <c r="I117" i="7"/>
  <c r="L116" i="7"/>
  <c r="M131" i="7"/>
  <c r="M130" i="7" s="1"/>
  <c r="M129" i="7" s="1"/>
  <c r="O159" i="7"/>
  <c r="I164" i="7"/>
  <c r="O167" i="7"/>
  <c r="O173" i="7"/>
  <c r="O176" i="7"/>
  <c r="G180" i="7"/>
  <c r="L194" i="7"/>
  <c r="L198" i="7"/>
  <c r="L205" i="7"/>
  <c r="G219" i="7"/>
  <c r="O225" i="7"/>
  <c r="O234" i="7"/>
  <c r="O241" i="7"/>
  <c r="O245" i="7"/>
  <c r="O264" i="7"/>
  <c r="L269" i="7"/>
  <c r="I274" i="7"/>
  <c r="O291" i="7"/>
  <c r="L296" i="7"/>
  <c r="L311" i="7"/>
  <c r="L316" i="7"/>
  <c r="O318" i="7"/>
  <c r="O328" i="7"/>
  <c r="L23" i="7"/>
  <c r="L27" i="7"/>
  <c r="O43" i="7"/>
  <c r="L71" i="7"/>
  <c r="L100" i="7"/>
  <c r="O113" i="7"/>
  <c r="O117" i="7"/>
  <c r="N131" i="7"/>
  <c r="N130" i="7" s="1"/>
  <c r="N129" i="7" s="1"/>
  <c r="L139" i="7"/>
  <c r="L149" i="7"/>
  <c r="L159" i="7"/>
  <c r="L176" i="7"/>
  <c r="L180" i="7"/>
  <c r="L202" i="7"/>
  <c r="O205" i="7"/>
  <c r="L220" i="7"/>
  <c r="N218" i="7"/>
  <c r="N217" i="7" s="1"/>
  <c r="G229" i="7"/>
  <c r="O249" i="7"/>
  <c r="O259" i="7"/>
  <c r="L263" i="7"/>
  <c r="O280" i="7"/>
  <c r="O286" i="7"/>
  <c r="O296" i="7"/>
  <c r="O298" i="7"/>
  <c r="O322" i="7"/>
  <c r="L334" i="7"/>
  <c r="O15" i="7"/>
  <c r="O19" i="7"/>
  <c r="O23" i="7"/>
  <c r="L31" i="7"/>
  <c r="L39" i="7"/>
  <c r="O47" i="7"/>
  <c r="O67" i="7"/>
  <c r="O71" i="7"/>
  <c r="L75" i="7"/>
  <c r="L83" i="7"/>
  <c r="O87" i="7"/>
  <c r="L91" i="7"/>
  <c r="I94" i="7"/>
  <c r="L93" i="7"/>
  <c r="L105" i="7"/>
  <c r="L123" i="7"/>
  <c r="O126" i="7"/>
  <c r="L133" i="7"/>
  <c r="O137" i="7"/>
  <c r="O140" i="7"/>
  <c r="O143" i="7"/>
  <c r="O155" i="7"/>
  <c r="L164" i="7"/>
  <c r="L168" i="7"/>
  <c r="O181" i="7"/>
  <c r="L210" i="7"/>
  <c r="L215" i="7"/>
  <c r="O221" i="7"/>
  <c r="L230" i="7"/>
  <c r="L242" i="7"/>
  <c r="L245" i="7"/>
  <c r="L255" i="7"/>
  <c r="O269" i="7"/>
  <c r="O274" i="7"/>
  <c r="L276" i="7"/>
  <c r="L299" i="7"/>
  <c r="O305" i="7"/>
  <c r="O311" i="7"/>
  <c r="O316" i="7"/>
  <c r="L328" i="7"/>
  <c r="I256" i="7"/>
  <c r="I155" i="7"/>
  <c r="I143" i="7"/>
  <c r="N524" i="7"/>
  <c r="N523" i="7" s="1"/>
  <c r="O544" i="7"/>
  <c r="M524" i="7"/>
  <c r="M523" i="7" s="1"/>
  <c r="K524" i="7"/>
  <c r="N386" i="7"/>
  <c r="I376" i="7"/>
  <c r="G375" i="7"/>
  <c r="H340" i="7"/>
  <c r="H331" i="7" s="1"/>
  <c r="H330" i="7" s="1"/>
  <c r="J331" i="7"/>
  <c r="J330" i="7" s="1"/>
  <c r="I300" i="7"/>
  <c r="G299" i="7"/>
  <c r="I296" i="7"/>
  <c r="I276" i="7"/>
  <c r="I277" i="7"/>
  <c r="I269" i="7"/>
  <c r="H253" i="7"/>
  <c r="H252" i="7" s="1"/>
  <c r="I263" i="7"/>
  <c r="I264" i="7"/>
  <c r="I242" i="7"/>
  <c r="H228" i="7"/>
  <c r="H227" i="7" s="1"/>
  <c r="H224" i="7"/>
  <c r="H223" i="7" s="1"/>
  <c r="I205" i="7"/>
  <c r="G204" i="7"/>
  <c r="H191" i="7"/>
  <c r="H190" i="7" s="1"/>
  <c r="I150" i="7"/>
  <c r="I163" i="7"/>
  <c r="L57" i="7"/>
  <c r="H104" i="7"/>
  <c r="H103" i="7" s="1"/>
  <c r="H102" i="7" s="1"/>
  <c r="H17" i="7"/>
  <c r="I43" i="7"/>
  <c r="O75" i="7"/>
  <c r="H78" i="7"/>
  <c r="H77" i="7" s="1"/>
  <c r="I83" i="7"/>
  <c r="M102" i="7"/>
  <c r="O150" i="7"/>
  <c r="I168" i="7"/>
  <c r="I23" i="7"/>
  <c r="H29" i="7"/>
  <c r="H126" i="7"/>
  <c r="H121" i="7" s="1"/>
  <c r="H120" i="7" s="1"/>
  <c r="H119" i="7" s="1"/>
  <c r="M157" i="7"/>
  <c r="M170" i="7"/>
  <c r="I173" i="7"/>
  <c r="I56" i="7"/>
  <c r="M8" i="7"/>
  <c r="M7" i="7" s="1"/>
  <c r="J50" i="7"/>
  <c r="J17" i="7"/>
  <c r="J37" i="7"/>
  <c r="H10" i="7"/>
  <c r="H14" i="7"/>
  <c r="I14" i="7" s="1"/>
  <c r="H26" i="7"/>
  <c r="H25" i="7" s="1"/>
  <c r="I39" i="7"/>
  <c r="I42" i="7"/>
  <c r="K50" i="7"/>
  <c r="H74" i="7"/>
  <c r="H73" i="7" s="1"/>
  <c r="H85" i="7"/>
  <c r="I95" i="7"/>
  <c r="I99" i="7"/>
  <c r="N102" i="7"/>
  <c r="K102" i="7"/>
  <c r="I112" i="7"/>
  <c r="N157" i="7"/>
  <c r="N146" i="7" s="1"/>
  <c r="K157" i="7"/>
  <c r="K170" i="7"/>
  <c r="J191" i="7"/>
  <c r="J190" i="7" s="1"/>
  <c r="I219" i="7"/>
  <c r="G9" i="7"/>
  <c r="G18" i="7"/>
  <c r="G22" i="7"/>
  <c r="G25" i="7"/>
  <c r="K37" i="7"/>
  <c r="I47" i="7"/>
  <c r="G46" i="7"/>
  <c r="I51" i="7"/>
  <c r="I61" i="7"/>
  <c r="I86" i="7"/>
  <c r="I91" i="7"/>
  <c r="I109" i="7"/>
  <c r="M121" i="7"/>
  <c r="M120" i="7" s="1"/>
  <c r="M119" i="7" s="1"/>
  <c r="I172" i="7"/>
  <c r="G171" i="7"/>
  <c r="I213" i="7"/>
  <c r="G212" i="7"/>
  <c r="M218" i="7"/>
  <c r="M217" i="7" s="1"/>
  <c r="I31" i="7"/>
  <c r="G30" i="7"/>
  <c r="I35" i="7"/>
  <c r="G34" i="7"/>
  <c r="I38" i="7"/>
  <c r="G37" i="7"/>
  <c r="I67" i="7"/>
  <c r="G66" i="7"/>
  <c r="I70" i="7"/>
  <c r="G69" i="7"/>
  <c r="I75" i="7"/>
  <c r="I104" i="7"/>
  <c r="J102" i="7"/>
  <c r="J157" i="7"/>
  <c r="O184" i="7"/>
  <c r="N191" i="7"/>
  <c r="N190" i="7" s="1"/>
  <c r="K218" i="7"/>
  <c r="K217" i="7" s="1"/>
  <c r="K146" i="7"/>
  <c r="G74" i="7"/>
  <c r="G77" i="7"/>
  <c r="G82" i="7"/>
  <c r="G85" i="7"/>
  <c r="G90" i="7"/>
  <c r="G93" i="7"/>
  <c r="G98" i="7"/>
  <c r="G103" i="7"/>
  <c r="G108" i="7"/>
  <c r="G111" i="7"/>
  <c r="G116" i="7"/>
  <c r="G121" i="7"/>
  <c r="G132" i="7"/>
  <c r="G136" i="7"/>
  <c r="G139" i="7"/>
  <c r="G142" i="7"/>
  <c r="G149" i="7"/>
  <c r="G154" i="7"/>
  <c r="G159" i="7"/>
  <c r="G162" i="7"/>
  <c r="G167" i="7"/>
  <c r="G176" i="7"/>
  <c r="I184" i="7"/>
  <c r="O185" i="7"/>
  <c r="I198" i="7"/>
  <c r="I202" i="7"/>
  <c r="G208" i="7"/>
  <c r="I220" i="7"/>
  <c r="J218" i="7"/>
  <c r="J217" i="7" s="1"/>
  <c r="I230" i="7"/>
  <c r="N228" i="7"/>
  <c r="N227" i="7" s="1"/>
  <c r="I245" i="7"/>
  <c r="N253" i="7"/>
  <c r="N252" i="7" s="1"/>
  <c r="M272" i="7"/>
  <c r="M253" i="7" s="1"/>
  <c r="M252" i="7" s="1"/>
  <c r="I304" i="7"/>
  <c r="N307" i="7"/>
  <c r="J313" i="7"/>
  <c r="J307" i="7" s="1"/>
  <c r="M365" i="7"/>
  <c r="I370" i="7"/>
  <c r="H132" i="7"/>
  <c r="H136" i="7"/>
  <c r="H139" i="7"/>
  <c r="H142" i="7"/>
  <c r="H149" i="7"/>
  <c r="H148" i="7" s="1"/>
  <c r="H147" i="7" s="1"/>
  <c r="H154" i="7"/>
  <c r="H153" i="7" s="1"/>
  <c r="H152" i="7" s="1"/>
  <c r="H159" i="7"/>
  <c r="H158" i="7" s="1"/>
  <c r="H162" i="7"/>
  <c r="H167" i="7"/>
  <c r="H166" i="7" s="1"/>
  <c r="K196" i="7"/>
  <c r="K191" i="7" s="1"/>
  <c r="K190" i="7" s="1"/>
  <c r="I209" i="7"/>
  <c r="J228" i="7"/>
  <c r="J227" i="7" s="1"/>
  <c r="I235" i="7"/>
  <c r="G234" i="7"/>
  <c r="I255" i="7"/>
  <c r="I273" i="7"/>
  <c r="I180" i="7"/>
  <c r="I181" i="7"/>
  <c r="L185" i="7"/>
  <c r="J184" i="7"/>
  <c r="O188" i="7"/>
  <c r="M187" i="7"/>
  <c r="O187" i="7" s="1"/>
  <c r="I194" i="7"/>
  <c r="G193" i="7"/>
  <c r="I197" i="7"/>
  <c r="G196" i="7"/>
  <c r="J253" i="7"/>
  <c r="J252" i="7" s="1"/>
  <c r="M307" i="7"/>
  <c r="K331" i="7"/>
  <c r="K330" i="7" s="1"/>
  <c r="I188" i="7"/>
  <c r="G187" i="7"/>
  <c r="M331" i="7"/>
  <c r="M330" i="7" s="1"/>
  <c r="G356" i="7"/>
  <c r="G360" i="7"/>
  <c r="I371" i="7"/>
  <c r="I401" i="7"/>
  <c r="G241" i="7"/>
  <c r="G244" i="7"/>
  <c r="G249" i="7"/>
  <c r="G254" i="7"/>
  <c r="G259" i="7"/>
  <c r="G262" i="7"/>
  <c r="G268" i="7"/>
  <c r="G272" i="7"/>
  <c r="G280" i="7"/>
  <c r="G283" i="7"/>
  <c r="G286" i="7"/>
  <c r="G290" i="7"/>
  <c r="G295" i="7"/>
  <c r="G298" i="7"/>
  <c r="G303" i="7"/>
  <c r="G310" i="7"/>
  <c r="G315" i="7"/>
  <c r="I328" i="7"/>
  <c r="G327" i="7"/>
  <c r="G367" i="7"/>
  <c r="N364" i="7"/>
  <c r="L370" i="7"/>
  <c r="L400" i="7"/>
  <c r="J399" i="7"/>
  <c r="L399" i="7" s="1"/>
  <c r="I323" i="7"/>
  <c r="G322" i="7"/>
  <c r="I341" i="7"/>
  <c r="G348" i="7"/>
  <c r="I351" i="7"/>
  <c r="J365" i="7"/>
  <c r="G332" i="7"/>
  <c r="G337" i="7"/>
  <c r="I337" i="7" s="1"/>
  <c r="G344" i="7"/>
  <c r="O401" i="7"/>
  <c r="M400" i="7"/>
  <c r="I409" i="7"/>
  <c r="I421" i="7"/>
  <c r="G420" i="7"/>
  <c r="H441" i="7"/>
  <c r="H440" i="7" s="1"/>
  <c r="H439" i="7" s="1"/>
  <c r="H444" i="7"/>
  <c r="J476" i="7"/>
  <c r="J470" i="7" s="1"/>
  <c r="I379" i="7"/>
  <c r="G378" i="7"/>
  <c r="K386" i="7"/>
  <c r="I389" i="7"/>
  <c r="G388" i="7"/>
  <c r="I392" i="7"/>
  <c r="G391" i="7"/>
  <c r="J444" i="7"/>
  <c r="I384" i="7"/>
  <c r="G383" i="7"/>
  <c r="I397" i="7"/>
  <c r="G396" i="7"/>
  <c r="I400" i="7"/>
  <c r="G399" i="7"/>
  <c r="I405" i="7"/>
  <c r="G404" i="7"/>
  <c r="I408" i="7"/>
  <c r="G407" i="7"/>
  <c r="I413" i="7"/>
  <c r="G412" i="7"/>
  <c r="I416" i="7"/>
  <c r="G415" i="7"/>
  <c r="I433" i="7"/>
  <c r="G432" i="7"/>
  <c r="I436" i="7"/>
  <c r="G435" i="7"/>
  <c r="I447" i="7"/>
  <c r="I450" i="7"/>
  <c r="I473" i="7"/>
  <c r="G472" i="7"/>
  <c r="I487" i="7"/>
  <c r="I489" i="7"/>
  <c r="K502" i="7"/>
  <c r="K496" i="7" s="1"/>
  <c r="N502" i="7"/>
  <c r="N496" i="7" s="1"/>
  <c r="J526" i="7"/>
  <c r="J525" i="7" s="1"/>
  <c r="J524" i="7" s="1"/>
  <c r="J523" i="7" s="1"/>
  <c r="G440" i="7"/>
  <c r="K445" i="7"/>
  <c r="K444" i="7" s="1"/>
  <c r="I455" i="7"/>
  <c r="G454" i="7"/>
  <c r="I459" i="7"/>
  <c r="G458" i="7"/>
  <c r="I463" i="7"/>
  <c r="G462" i="7"/>
  <c r="I467" i="7"/>
  <c r="G466" i="7"/>
  <c r="I478" i="7"/>
  <c r="G477" i="7"/>
  <c r="I499" i="7"/>
  <c r="I446" i="7"/>
  <c r="G445" i="7"/>
  <c r="I483" i="7"/>
  <c r="G482" i="7"/>
  <c r="I486" i="7"/>
  <c r="G485" i="7"/>
  <c r="H535" i="7"/>
  <c r="I535" i="7" s="1"/>
  <c r="I536" i="7"/>
  <c r="I425" i="7"/>
  <c r="G424" i="7"/>
  <c r="I428" i="7"/>
  <c r="G427" i="7"/>
  <c r="I494" i="7"/>
  <c r="G493" i="7"/>
  <c r="G498" i="7"/>
  <c r="G503" i="7"/>
  <c r="G508" i="7"/>
  <c r="G511" i="7"/>
  <c r="G516" i="7"/>
  <c r="G519" i="7"/>
  <c r="G526" i="7"/>
  <c r="I537" i="7"/>
  <c r="I572" i="7"/>
  <c r="G571" i="7"/>
  <c r="H508" i="7"/>
  <c r="H507" i="7" s="1"/>
  <c r="H502" i="7" s="1"/>
  <c r="H511" i="7"/>
  <c r="H516" i="7"/>
  <c r="H515" i="7" s="1"/>
  <c r="H519" i="7"/>
  <c r="H526" i="7"/>
  <c r="I544" i="7"/>
  <c r="G543" i="7"/>
  <c r="L544" i="7"/>
  <c r="I551" i="7"/>
  <c r="G550" i="7"/>
  <c r="L562" i="7"/>
  <c r="I554" i="7"/>
  <c r="G553" i="7"/>
  <c r="I561" i="7"/>
  <c r="G560" i="7"/>
  <c r="I577" i="7"/>
  <c r="G576" i="7"/>
  <c r="G581" i="7"/>
  <c r="I371" i="8" l="1"/>
  <c r="P371" i="8"/>
  <c r="I6" i="8"/>
  <c r="G598" i="8"/>
  <c r="P598" i="8" s="1"/>
  <c r="H525" i="7"/>
  <c r="H364" i="7"/>
  <c r="I223" i="7"/>
  <c r="K523" i="7"/>
  <c r="L561" i="7"/>
  <c r="K364" i="7"/>
  <c r="K363" i="7" s="1"/>
  <c r="J386" i="7"/>
  <c r="J364" i="7" s="1"/>
  <c r="J363" i="7" s="1"/>
  <c r="K8" i="7"/>
  <c r="K7" i="7" s="1"/>
  <c r="K6" i="7" s="1"/>
  <c r="I126" i="7"/>
  <c r="I78" i="7"/>
  <c r="O582" i="7"/>
  <c r="L491" i="7"/>
  <c r="L482" i="7"/>
  <c r="L428" i="7"/>
  <c r="L347" i="7"/>
  <c r="O549" i="7"/>
  <c r="O539" i="7"/>
  <c r="L536" i="7"/>
  <c r="O471" i="7"/>
  <c r="O367" i="7"/>
  <c r="I565" i="7"/>
  <c r="O485" i="7"/>
  <c r="L458" i="7"/>
  <c r="L446" i="7"/>
  <c r="O428" i="7"/>
  <c r="O412" i="7"/>
  <c r="O378" i="7"/>
  <c r="O356" i="7"/>
  <c r="O344" i="7"/>
  <c r="L576" i="7"/>
  <c r="O439" i="7"/>
  <c r="O431" i="7"/>
  <c r="O396" i="7"/>
  <c r="O375" i="7"/>
  <c r="O276" i="7"/>
  <c r="O78" i="7"/>
  <c r="H314" i="7"/>
  <c r="H313" i="7" s="1"/>
  <c r="H307" i="7" s="1"/>
  <c r="O543" i="7"/>
  <c r="O576" i="7"/>
  <c r="L565" i="7"/>
  <c r="L549" i="7"/>
  <c r="L462" i="7"/>
  <c r="L454" i="7"/>
  <c r="L407" i="7"/>
  <c r="O520" i="7"/>
  <c r="L477" i="7"/>
  <c r="L432" i="7"/>
  <c r="L416" i="7"/>
  <c r="O387" i="7"/>
  <c r="L375" i="7"/>
  <c r="L466" i="7"/>
  <c r="O454" i="7"/>
  <c r="L423" i="7"/>
  <c r="L404" i="7"/>
  <c r="L360" i="7"/>
  <c r="L340" i="7"/>
  <c r="L532" i="7"/>
  <c r="L520" i="7"/>
  <c r="L515" i="7"/>
  <c r="O497" i="7"/>
  <c r="L473" i="7"/>
  <c r="O371" i="7"/>
  <c r="O337" i="7"/>
  <c r="I122" i="7"/>
  <c r="L507" i="7"/>
  <c r="L486" i="7"/>
  <c r="O559" i="7"/>
  <c r="G539" i="7"/>
  <c r="O532" i="7"/>
  <c r="H470" i="7"/>
  <c r="L412" i="7"/>
  <c r="L582" i="7"/>
  <c r="L499" i="7"/>
  <c r="O492" i="7"/>
  <c r="O462" i="7"/>
  <c r="O450" i="7"/>
  <c r="L441" i="7"/>
  <c r="L396" i="7"/>
  <c r="L371" i="7"/>
  <c r="L367" i="7"/>
  <c r="L352" i="7"/>
  <c r="L572" i="7"/>
  <c r="L436" i="7"/>
  <c r="L388" i="7"/>
  <c r="O359" i="7"/>
  <c r="L65" i="7"/>
  <c r="L543" i="7"/>
  <c r="I299" i="7"/>
  <c r="L554" i="7"/>
  <c r="L540" i="7"/>
  <c r="L527" i="7"/>
  <c r="O515" i="7"/>
  <c r="O466" i="7"/>
  <c r="O458" i="7"/>
  <c r="L450" i="7"/>
  <c r="O423" i="7"/>
  <c r="L512" i="7"/>
  <c r="O507" i="7"/>
  <c r="O482" i="7"/>
  <c r="O420" i="7"/>
  <c r="L392" i="7"/>
  <c r="O382" i="7"/>
  <c r="L356" i="7"/>
  <c r="O347" i="7"/>
  <c r="L504" i="7"/>
  <c r="L420" i="7"/>
  <c r="O392" i="7"/>
  <c r="L337" i="7"/>
  <c r="O404" i="7"/>
  <c r="O255" i="7"/>
  <c r="O268" i="7"/>
  <c r="L229" i="7"/>
  <c r="L163" i="7"/>
  <c r="O66" i="7"/>
  <c r="H218" i="7"/>
  <c r="H217" i="7" s="1"/>
  <c r="G218" i="7"/>
  <c r="G217" i="7" s="1"/>
  <c r="I229" i="7"/>
  <c r="J8" i="7"/>
  <c r="O315" i="7"/>
  <c r="L298" i="7"/>
  <c r="O154" i="7"/>
  <c r="O136" i="7"/>
  <c r="L122" i="7"/>
  <c r="L90" i="7"/>
  <c r="L74" i="7"/>
  <c r="O46" i="7"/>
  <c r="O22" i="7"/>
  <c r="O112" i="7"/>
  <c r="L70" i="7"/>
  <c r="O42" i="7"/>
  <c r="L22" i="7"/>
  <c r="L315" i="7"/>
  <c r="L295" i="7"/>
  <c r="L268" i="7"/>
  <c r="O240" i="7"/>
  <c r="O224" i="7"/>
  <c r="L193" i="7"/>
  <c r="L112" i="7"/>
  <c r="L46" i="7"/>
  <c r="O230" i="7"/>
  <c r="O214" i="7"/>
  <c r="O163" i="7"/>
  <c r="L143" i="7"/>
  <c r="L126" i="7"/>
  <c r="O90" i="7"/>
  <c r="O34" i="7"/>
  <c r="O10" i="7"/>
  <c r="I26" i="7"/>
  <c r="O310" i="7"/>
  <c r="O273" i="7"/>
  <c r="L254" i="7"/>
  <c r="L241" i="7"/>
  <c r="O220" i="7"/>
  <c r="L209" i="7"/>
  <c r="L167" i="7"/>
  <c r="O142" i="7"/>
  <c r="L132" i="7"/>
  <c r="O86" i="7"/>
  <c r="L38" i="7"/>
  <c r="O18" i="7"/>
  <c r="L333" i="7"/>
  <c r="O279" i="7"/>
  <c r="O258" i="7"/>
  <c r="O248" i="7"/>
  <c r="L219" i="7"/>
  <c r="L175" i="7"/>
  <c r="L148" i="7"/>
  <c r="O327" i="7"/>
  <c r="O290" i="7"/>
  <c r="O263" i="7"/>
  <c r="O172" i="7"/>
  <c r="L115" i="7"/>
  <c r="L108" i="7"/>
  <c r="L86" i="7"/>
  <c r="O56" i="7"/>
  <c r="L303" i="7"/>
  <c r="L283" i="7"/>
  <c r="L259" i="7"/>
  <c r="O197" i="7"/>
  <c r="O132" i="7"/>
  <c r="O104" i="7"/>
  <c r="O61" i="7"/>
  <c r="O149" i="7"/>
  <c r="O74" i="7"/>
  <c r="O304" i="7"/>
  <c r="L290" i="7"/>
  <c r="L104" i="7"/>
  <c r="O70" i="7"/>
  <c r="L30" i="7"/>
  <c r="O14" i="7"/>
  <c r="O116" i="7"/>
  <c r="L99" i="7"/>
  <c r="L26" i="7"/>
  <c r="L310" i="7"/>
  <c r="O244" i="7"/>
  <c r="O233" i="7"/>
  <c r="L204" i="7"/>
  <c r="O158" i="7"/>
  <c r="L78" i="7"/>
  <c r="O51" i="7"/>
  <c r="L42" i="7"/>
  <c r="L18" i="7"/>
  <c r="O332" i="7"/>
  <c r="L272" i="7"/>
  <c r="L233" i="7"/>
  <c r="L224" i="7"/>
  <c r="O193" i="7"/>
  <c r="L172" i="7"/>
  <c r="L153" i="7"/>
  <c r="O122" i="7"/>
  <c r="O99" i="7"/>
  <c r="O82" i="7"/>
  <c r="O30" i="7"/>
  <c r="L56" i="7"/>
  <c r="L327" i="7"/>
  <c r="L244" i="7"/>
  <c r="L214" i="7"/>
  <c r="O180" i="7"/>
  <c r="O139" i="7"/>
  <c r="L82" i="7"/>
  <c r="O321" i="7"/>
  <c r="O295" i="7"/>
  <c r="L262" i="7"/>
  <c r="O204" i="7"/>
  <c r="L158" i="7"/>
  <c r="L197" i="7"/>
  <c r="O175" i="7"/>
  <c r="O166" i="7"/>
  <c r="O94" i="7"/>
  <c r="L61" i="7"/>
  <c r="L34" i="7"/>
  <c r="L10" i="7"/>
  <c r="L321" i="7"/>
  <c r="L286" i="7"/>
  <c r="L280" i="7"/>
  <c r="L249" i="7"/>
  <c r="O209" i="7"/>
  <c r="O108" i="7"/>
  <c r="O38" i="7"/>
  <c r="O26" i="7"/>
  <c r="I375" i="7"/>
  <c r="G374" i="7"/>
  <c r="I224" i="7"/>
  <c r="I204" i="7"/>
  <c r="H9" i="7"/>
  <c r="H8" i="7" s="1"/>
  <c r="H7" i="7" s="1"/>
  <c r="H131" i="7"/>
  <c r="H130" i="7" s="1"/>
  <c r="H129" i="7" s="1"/>
  <c r="I485" i="7"/>
  <c r="I516" i="7"/>
  <c r="G515" i="7"/>
  <c r="I581" i="7"/>
  <c r="I511" i="7"/>
  <c r="I560" i="7"/>
  <c r="G559" i="7"/>
  <c r="I553" i="7"/>
  <c r="G549" i="7"/>
  <c r="I550" i="7"/>
  <c r="I543" i="7"/>
  <c r="H496" i="7"/>
  <c r="I526" i="7"/>
  <c r="G525" i="7"/>
  <c r="I508" i="7"/>
  <c r="G507" i="7"/>
  <c r="G481" i="7"/>
  <c r="G476" i="7" s="1"/>
  <c r="I482" i="7"/>
  <c r="I477" i="7"/>
  <c r="I454" i="7"/>
  <c r="G453" i="7"/>
  <c r="I441" i="7"/>
  <c r="I472" i="7"/>
  <c r="G471" i="7"/>
  <c r="G431" i="7"/>
  <c r="I432" i="7"/>
  <c r="I415" i="7"/>
  <c r="I412" i="7"/>
  <c r="G411" i="7"/>
  <c r="I391" i="7"/>
  <c r="I332" i="7"/>
  <c r="G321" i="7"/>
  <c r="I322" i="7"/>
  <c r="I367" i="7"/>
  <c r="G366" i="7"/>
  <c r="I327" i="7"/>
  <c r="G326" i="7"/>
  <c r="I303" i="7"/>
  <c r="G302" i="7"/>
  <c r="I286" i="7"/>
  <c r="I268" i="7"/>
  <c r="G267" i="7"/>
  <c r="I249" i="7"/>
  <c r="G248" i="7"/>
  <c r="I187" i="7"/>
  <c r="I159" i="7"/>
  <c r="G158" i="7"/>
  <c r="I139" i="7"/>
  <c r="I116" i="7"/>
  <c r="G115" i="7"/>
  <c r="I98" i="7"/>
  <c r="G97" i="7"/>
  <c r="I82" i="7"/>
  <c r="G81" i="7"/>
  <c r="I37" i="7"/>
  <c r="I50" i="7"/>
  <c r="G17" i="7"/>
  <c r="I18" i="7"/>
  <c r="I519" i="7"/>
  <c r="G403" i="7"/>
  <c r="I404" i="7"/>
  <c r="I383" i="7"/>
  <c r="G382" i="7"/>
  <c r="I348" i="7"/>
  <c r="G347" i="7"/>
  <c r="I298" i="7"/>
  <c r="I283" i="7"/>
  <c r="I262" i="7"/>
  <c r="I244" i="7"/>
  <c r="G192" i="7"/>
  <c r="I193" i="7"/>
  <c r="J183" i="7"/>
  <c r="L183" i="7" s="1"/>
  <c r="L184" i="7"/>
  <c r="I208" i="7"/>
  <c r="G207" i="7"/>
  <c r="I176" i="7"/>
  <c r="G175" i="7"/>
  <c r="I154" i="7"/>
  <c r="G153" i="7"/>
  <c r="I136" i="7"/>
  <c r="I111" i="7"/>
  <c r="I93" i="7"/>
  <c r="I77" i="7"/>
  <c r="G183" i="7"/>
  <c r="G65" i="7"/>
  <c r="I66" i="7"/>
  <c r="I212" i="7"/>
  <c r="J7" i="7"/>
  <c r="N7" i="7"/>
  <c r="N6" i="7" s="1"/>
  <c r="I503" i="7"/>
  <c r="I458" i="7"/>
  <c r="I435" i="7"/>
  <c r="I576" i="7"/>
  <c r="G575" i="7"/>
  <c r="I462" i="7"/>
  <c r="I407" i="7"/>
  <c r="I396" i="7"/>
  <c r="G395" i="7"/>
  <c r="I378" i="7"/>
  <c r="I344" i="7"/>
  <c r="I340" i="7" s="1"/>
  <c r="G340" i="7"/>
  <c r="I315" i="7"/>
  <c r="G314" i="7"/>
  <c r="I295" i="7"/>
  <c r="G294" i="7"/>
  <c r="I280" i="7"/>
  <c r="G279" i="7"/>
  <c r="I259" i="7"/>
  <c r="G258" i="7"/>
  <c r="I241" i="7"/>
  <c r="G240" i="7"/>
  <c r="G359" i="7"/>
  <c r="I360" i="7"/>
  <c r="I196" i="7"/>
  <c r="I234" i="7"/>
  <c r="G233" i="7"/>
  <c r="H157" i="7"/>
  <c r="H146" i="7" s="1"/>
  <c r="I167" i="7"/>
  <c r="G166" i="7"/>
  <c r="I149" i="7"/>
  <c r="G148" i="7"/>
  <c r="I132" i="7"/>
  <c r="G131" i="7"/>
  <c r="I108" i="7"/>
  <c r="G107" i="7"/>
  <c r="I90" i="7"/>
  <c r="G89" i="7"/>
  <c r="I74" i="7"/>
  <c r="G73" i="7"/>
  <c r="I69" i="7"/>
  <c r="I30" i="7"/>
  <c r="G29" i="7"/>
  <c r="I25" i="7"/>
  <c r="I493" i="7"/>
  <c r="G492" i="7"/>
  <c r="G570" i="7"/>
  <c r="I571" i="7"/>
  <c r="G497" i="7"/>
  <c r="I498" i="7"/>
  <c r="I424" i="7"/>
  <c r="G423" i="7"/>
  <c r="I427" i="7"/>
  <c r="I445" i="7"/>
  <c r="I466" i="7"/>
  <c r="I440" i="7"/>
  <c r="G439" i="7"/>
  <c r="I399" i="7"/>
  <c r="G387" i="7"/>
  <c r="I388" i="7"/>
  <c r="I420" i="7"/>
  <c r="G419" i="7"/>
  <c r="O400" i="7"/>
  <c r="M399" i="7"/>
  <c r="G336" i="7"/>
  <c r="I336" i="7" s="1"/>
  <c r="N363" i="7"/>
  <c r="I310" i="7"/>
  <c r="G309" i="7"/>
  <c r="I290" i="7"/>
  <c r="I272" i="7"/>
  <c r="I254" i="7"/>
  <c r="G355" i="7"/>
  <c r="I356" i="7"/>
  <c r="I162" i="7"/>
  <c r="I142" i="7"/>
  <c r="I121" i="7"/>
  <c r="G120" i="7"/>
  <c r="I103" i="7"/>
  <c r="I85" i="7"/>
  <c r="M183" i="7"/>
  <c r="I34" i="7"/>
  <c r="I171" i="7"/>
  <c r="G45" i="7"/>
  <c r="I46" i="7"/>
  <c r="I22" i="7"/>
  <c r="I10" i="7"/>
  <c r="I598" i="8" l="1"/>
  <c r="G601" i="8"/>
  <c r="I600" i="8"/>
  <c r="H6" i="7"/>
  <c r="I9" i="7"/>
  <c r="H363" i="7"/>
  <c r="H524" i="7"/>
  <c r="H523" i="7" s="1"/>
  <c r="I331" i="7"/>
  <c r="K585" i="7"/>
  <c r="K588" i="7" s="1"/>
  <c r="G253" i="7"/>
  <c r="O391" i="7"/>
  <c r="L391" i="7"/>
  <c r="L526" i="7"/>
  <c r="L435" i="7"/>
  <c r="L366" i="7"/>
  <c r="L498" i="7"/>
  <c r="L411" i="7"/>
  <c r="L403" i="7"/>
  <c r="L415" i="7"/>
  <c r="O374" i="7"/>
  <c r="L575" i="7"/>
  <c r="O355" i="7"/>
  <c r="O411" i="7"/>
  <c r="O366" i="7"/>
  <c r="L535" i="7"/>
  <c r="I218" i="7"/>
  <c r="G444" i="7"/>
  <c r="O403" i="7"/>
  <c r="L503" i="7"/>
  <c r="L355" i="7"/>
  <c r="O481" i="7"/>
  <c r="L511" i="7"/>
  <c r="L445" i="7"/>
  <c r="O491" i="7"/>
  <c r="L485" i="7"/>
  <c r="L519" i="7"/>
  <c r="O453" i="7"/>
  <c r="L374" i="7"/>
  <c r="O427" i="7"/>
  <c r="G502" i="7"/>
  <c r="O254" i="7"/>
  <c r="L336" i="7"/>
  <c r="L539" i="7"/>
  <c r="L387" i="7"/>
  <c r="L351" i="7"/>
  <c r="L440" i="7"/>
  <c r="L581" i="7"/>
  <c r="O526" i="7"/>
  <c r="O519" i="7"/>
  <c r="O502" i="7" s="1"/>
  <c r="L548" i="7"/>
  <c r="O395" i="7"/>
  <c r="O340" i="7"/>
  <c r="L427" i="7"/>
  <c r="L419" i="7"/>
  <c r="O419" i="7"/>
  <c r="L553" i="7"/>
  <c r="L571" i="7"/>
  <c r="L395" i="7"/>
  <c r="O445" i="7"/>
  <c r="O558" i="7"/>
  <c r="O336" i="7"/>
  <c r="L472" i="7"/>
  <c r="L359" i="7"/>
  <c r="L431" i="7"/>
  <c r="L453" i="7"/>
  <c r="O575" i="7"/>
  <c r="O77" i="7"/>
  <c r="O548" i="7"/>
  <c r="L481" i="7"/>
  <c r="O581" i="7"/>
  <c r="L560" i="7"/>
  <c r="L213" i="7"/>
  <c r="O98" i="7"/>
  <c r="L77" i="7"/>
  <c r="L103" i="7"/>
  <c r="O303" i="7"/>
  <c r="O196" i="7"/>
  <c r="L121" i="7"/>
  <c r="O314" i="7"/>
  <c r="O65" i="7"/>
  <c r="O37" i="7"/>
  <c r="O208" i="7"/>
  <c r="L279" i="7"/>
  <c r="O93" i="7"/>
  <c r="L326" i="7"/>
  <c r="O29" i="7"/>
  <c r="L152" i="7"/>
  <c r="O192" i="7"/>
  <c r="L25" i="7"/>
  <c r="O115" i="7"/>
  <c r="L29" i="7"/>
  <c r="O148" i="7"/>
  <c r="O103" i="7"/>
  <c r="L107" i="7"/>
  <c r="O171" i="7"/>
  <c r="L147" i="7"/>
  <c r="L332" i="7"/>
  <c r="L37" i="7"/>
  <c r="L131" i="7"/>
  <c r="L166" i="7"/>
  <c r="O219" i="7"/>
  <c r="O309" i="7"/>
  <c r="O9" i="7"/>
  <c r="O89" i="7"/>
  <c r="L142" i="7"/>
  <c r="O213" i="7"/>
  <c r="L45" i="7"/>
  <c r="L192" i="7"/>
  <c r="L294" i="7"/>
  <c r="L69" i="7"/>
  <c r="L73" i="7"/>
  <c r="O153" i="7"/>
  <c r="O25" i="7"/>
  <c r="L171" i="7"/>
  <c r="L98" i="7"/>
  <c r="O262" i="7"/>
  <c r="O85" i="7"/>
  <c r="L208" i="7"/>
  <c r="O272" i="7"/>
  <c r="L111" i="7"/>
  <c r="L50" i="7"/>
  <c r="L162" i="7"/>
  <c r="O267" i="7"/>
  <c r="O107" i="7"/>
  <c r="L248" i="7"/>
  <c r="L9" i="7"/>
  <c r="L196" i="7"/>
  <c r="O294" i="7"/>
  <c r="L81" i="7"/>
  <c r="O170" i="7"/>
  <c r="O81" i="7"/>
  <c r="O121" i="7"/>
  <c r="L223" i="7"/>
  <c r="L17" i="7"/>
  <c r="O50" i="7"/>
  <c r="L309" i="7"/>
  <c r="O69" i="7"/>
  <c r="O73" i="7"/>
  <c r="O131" i="7"/>
  <c r="L258" i="7"/>
  <c r="L302" i="7"/>
  <c r="L85" i="7"/>
  <c r="O326" i="7"/>
  <c r="O17" i="7"/>
  <c r="L240" i="7"/>
  <c r="O162" i="7"/>
  <c r="O157" i="7" s="1"/>
  <c r="O229" i="7"/>
  <c r="O223" i="7"/>
  <c r="L267" i="7"/>
  <c r="L314" i="7"/>
  <c r="O111" i="7"/>
  <c r="O45" i="7"/>
  <c r="L89" i="7"/>
  <c r="I374" i="7"/>
  <c r="I570" i="7"/>
  <c r="G569" i="7"/>
  <c r="I217" i="7"/>
  <c r="I89" i="7"/>
  <c r="I233" i="7"/>
  <c r="G228" i="7"/>
  <c r="I258" i="7"/>
  <c r="I65" i="7"/>
  <c r="I309" i="7"/>
  <c r="G308" i="7"/>
  <c r="I419" i="7"/>
  <c r="I444" i="7"/>
  <c r="I423" i="7"/>
  <c r="I497" i="7"/>
  <c r="G496" i="7"/>
  <c r="I492" i="7"/>
  <c r="G491" i="7"/>
  <c r="I73" i="7"/>
  <c r="I148" i="7"/>
  <c r="G147" i="7"/>
  <c r="I314" i="7"/>
  <c r="I183" i="7"/>
  <c r="I175" i="7"/>
  <c r="G170" i="7"/>
  <c r="I347" i="7"/>
  <c r="I382" i="7"/>
  <c r="I97" i="7"/>
  <c r="I158" i="7"/>
  <c r="G157" i="7"/>
  <c r="I321" i="7"/>
  <c r="G313" i="7"/>
  <c r="I313" i="7" s="1"/>
  <c r="I453" i="7"/>
  <c r="I525" i="7"/>
  <c r="G524" i="7"/>
  <c r="O183" i="7"/>
  <c r="M146" i="7"/>
  <c r="M6" i="7" s="1"/>
  <c r="O399" i="7"/>
  <c r="M386" i="7"/>
  <c r="M364" i="7" s="1"/>
  <c r="M363" i="7" s="1"/>
  <c r="I45" i="7"/>
  <c r="I387" i="7"/>
  <c r="G386" i="7"/>
  <c r="I439" i="7"/>
  <c r="I131" i="7"/>
  <c r="G130" i="7"/>
  <c r="I359" i="7"/>
  <c r="I294" i="7"/>
  <c r="I403" i="7"/>
  <c r="I81" i="7"/>
  <c r="I267" i="7"/>
  <c r="I326" i="7"/>
  <c r="G325" i="7"/>
  <c r="I431" i="7"/>
  <c r="I507" i="7"/>
  <c r="I29" i="7"/>
  <c r="G102" i="7"/>
  <c r="I107" i="7"/>
  <c r="I279" i="7"/>
  <c r="N585" i="7"/>
  <c r="N588" i="7" s="1"/>
  <c r="G8" i="7"/>
  <c r="I153" i="7"/>
  <c r="G152" i="7"/>
  <c r="I192" i="7"/>
  <c r="I191" i="7" s="1"/>
  <c r="G191" i="7"/>
  <c r="I248" i="7"/>
  <c r="I302" i="7"/>
  <c r="G331" i="7"/>
  <c r="I549" i="7"/>
  <c r="G548" i="7"/>
  <c r="I559" i="7"/>
  <c r="G558" i="7"/>
  <c r="I515" i="7"/>
  <c r="J146" i="7"/>
  <c r="J6" i="7" s="1"/>
  <c r="J585" i="7" s="1"/>
  <c r="J588" i="7" s="1"/>
  <c r="I355" i="7"/>
  <c r="I120" i="7"/>
  <c r="G119" i="7"/>
  <c r="I166" i="7"/>
  <c r="I240" i="7"/>
  <c r="I395" i="7"/>
  <c r="I575" i="7"/>
  <c r="I502" i="7"/>
  <c r="I207" i="7"/>
  <c r="I17" i="7"/>
  <c r="I115" i="7"/>
  <c r="G365" i="7"/>
  <c r="I366" i="7"/>
  <c r="I411" i="7"/>
  <c r="I471" i="7"/>
  <c r="I476" i="7"/>
  <c r="G470" i="7"/>
  <c r="I481" i="7"/>
  <c r="I601" i="8" l="1"/>
  <c r="H585" i="7"/>
  <c r="G252" i="7"/>
  <c r="L559" i="7"/>
  <c r="L570" i="7"/>
  <c r="L476" i="7"/>
  <c r="O476" i="7"/>
  <c r="O386" i="7"/>
  <c r="O570" i="7"/>
  <c r="O525" i="7"/>
  <c r="O496" i="7"/>
  <c r="L444" i="7"/>
  <c r="L502" i="7"/>
  <c r="O365" i="7"/>
  <c r="L497" i="7"/>
  <c r="L525" i="7"/>
  <c r="O331" i="7"/>
  <c r="O330" i="7" s="1"/>
  <c r="L228" i="7"/>
  <c r="O547" i="7"/>
  <c r="L471" i="7"/>
  <c r="O557" i="7"/>
  <c r="L547" i="7"/>
  <c r="L439" i="7"/>
  <c r="O444" i="7"/>
  <c r="L386" i="7"/>
  <c r="L365" i="7"/>
  <c r="O218" i="7"/>
  <c r="L308" i="7"/>
  <c r="L218" i="7"/>
  <c r="L170" i="7"/>
  <c r="L130" i="7"/>
  <c r="O313" i="7"/>
  <c r="O191" i="7"/>
  <c r="L313" i="7"/>
  <c r="O325" i="7"/>
  <c r="O130" i="7"/>
  <c r="L207" i="7"/>
  <c r="O152" i="7"/>
  <c r="O212" i="7"/>
  <c r="O308" i="7"/>
  <c r="L331" i="7"/>
  <c r="L102" i="7"/>
  <c r="O147" i="7"/>
  <c r="L325" i="7"/>
  <c r="O207" i="7"/>
  <c r="L227" i="7"/>
  <c r="O97" i="7"/>
  <c r="O228" i="7"/>
  <c r="O120" i="7"/>
  <c r="O102" i="7"/>
  <c r="L8" i="7"/>
  <c r="O253" i="7"/>
  <c r="L157" i="7"/>
  <c r="L120" i="7"/>
  <c r="L191" i="7"/>
  <c r="L97" i="7"/>
  <c r="O8" i="7"/>
  <c r="L253" i="7"/>
  <c r="O302" i="7"/>
  <c r="L212" i="7"/>
  <c r="H588" i="7"/>
  <c r="I253" i="7"/>
  <c r="I252" i="7" s="1"/>
  <c r="I8" i="7"/>
  <c r="I102" i="7"/>
  <c r="I170" i="7"/>
  <c r="I147" i="7"/>
  <c r="G146" i="7"/>
  <c r="I308" i="7"/>
  <c r="G307" i="7"/>
  <c r="I307" i="7" s="1"/>
  <c r="I569" i="7"/>
  <c r="G568" i="7"/>
  <c r="I548" i="7"/>
  <c r="G547" i="7"/>
  <c r="G190" i="7"/>
  <c r="I325" i="7"/>
  <c r="M585" i="7"/>
  <c r="M588" i="7" s="1"/>
  <c r="I496" i="7"/>
  <c r="I228" i="7"/>
  <c r="I227" i="7" s="1"/>
  <c r="I119" i="7"/>
  <c r="G557" i="7"/>
  <c r="I558" i="7"/>
  <c r="G7" i="7"/>
  <c r="I130" i="7"/>
  <c r="G129" i="7"/>
  <c r="I491" i="7"/>
  <c r="I470" i="7"/>
  <c r="G364" i="7"/>
  <c r="I365" i="7"/>
  <c r="G330" i="7"/>
  <c r="I330" i="7" s="1"/>
  <c r="I152" i="7"/>
  <c r="I386" i="7"/>
  <c r="I524" i="7"/>
  <c r="I157" i="7"/>
  <c r="G227" i="7"/>
  <c r="I7" i="7" l="1"/>
  <c r="I146" i="7"/>
  <c r="O524" i="7"/>
  <c r="O364" i="7"/>
  <c r="L524" i="7"/>
  <c r="O569" i="7"/>
  <c r="O470" i="7"/>
  <c r="L569" i="7"/>
  <c r="G523" i="7"/>
  <c r="L364" i="7"/>
  <c r="L496" i="7"/>
  <c r="L470" i="7"/>
  <c r="L558" i="7"/>
  <c r="O7" i="7"/>
  <c r="O190" i="7"/>
  <c r="L307" i="7"/>
  <c r="L146" i="7"/>
  <c r="L252" i="7"/>
  <c r="O146" i="7"/>
  <c r="O252" i="7"/>
  <c r="O227" i="7"/>
  <c r="O307" i="7"/>
  <c r="O129" i="7"/>
  <c r="L190" i="7"/>
  <c r="L119" i="7"/>
  <c r="L7" i="7"/>
  <c r="O119" i="7"/>
  <c r="L330" i="7"/>
  <c r="L217" i="7"/>
  <c r="L129" i="7"/>
  <c r="O217" i="7"/>
  <c r="I364" i="7"/>
  <c r="G363" i="7"/>
  <c r="I129" i="7"/>
  <c r="I190" i="7"/>
  <c r="I568" i="7"/>
  <c r="I557" i="7"/>
  <c r="I547" i="7"/>
  <c r="G6" i="7"/>
  <c r="I6" i="7" l="1"/>
  <c r="L523" i="7"/>
  <c r="O523" i="7"/>
  <c r="I523" i="7"/>
  <c r="L363" i="7"/>
  <c r="L568" i="7"/>
  <c r="O568" i="7"/>
  <c r="O363" i="7"/>
  <c r="L557" i="7"/>
  <c r="L6" i="7"/>
  <c r="O6" i="7"/>
  <c r="O585" i="7" s="1"/>
  <c r="G585" i="7"/>
  <c r="I363" i="7"/>
  <c r="I585" i="7" l="1"/>
  <c r="I587" i="7"/>
  <c r="L585" i="7"/>
  <c r="L588" i="7" s="1"/>
  <c r="O588" i="7"/>
  <c r="G588" i="7"/>
  <c r="I588" i="7" l="1"/>
</calcChain>
</file>

<file path=xl/sharedStrings.xml><?xml version="1.0" encoding="utf-8"?>
<sst xmlns="http://schemas.openxmlformats.org/spreadsheetml/2006/main" count="5620" uniqueCount="371">
  <si>
    <t/>
  </si>
  <si>
    <t>рублей</t>
  </si>
  <si>
    <t>Наименование</t>
  </si>
  <si>
    <t>ГРБС</t>
  </si>
  <si>
    <t>Рз</t>
  </si>
  <si>
    <t>Пр</t>
  </si>
  <si>
    <t>ЦСР</t>
  </si>
  <si>
    <t>ВР</t>
  </si>
  <si>
    <t>1</t>
  </si>
  <si>
    <t>2</t>
  </si>
  <si>
    <t>3</t>
  </si>
  <si>
    <t>4</t>
  </si>
  <si>
    <t>5</t>
  </si>
  <si>
    <t>6</t>
  </si>
  <si>
    <t>7</t>
  </si>
  <si>
    <t>8</t>
  </si>
  <si>
    <t>9</t>
  </si>
  <si>
    <t>10</t>
  </si>
  <si>
    <t>11</t>
  </si>
  <si>
    <t>12</t>
  </si>
  <si>
    <t>13</t>
  </si>
  <si>
    <t>14</t>
  </si>
  <si>
    <t>15</t>
  </si>
  <si>
    <t>Приложение 2 к пояснительной записке</t>
  </si>
  <si>
    <t>Общегосударственные вопросы</t>
  </si>
  <si>
    <t>01</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</si>
  <si>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</si>
  <si>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</si>
  <si>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Руководство и управление в сфере установленных функций органов местного самоуправления</t>
  </si>
  <si>
    <t xml:space="preserve">01 </t>
  </si>
  <si>
    <t>70 0 00 80040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</si>
  <si>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</si>
  <si>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</si>
  <si>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120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</si>
  <si>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</si>
  <si>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</si>
  <si>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</si>
  <si>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</si>
  <si>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04</t>
  </si>
  <si>
    <t>Иные бюджетные ассигнования</t>
  </si>
  <si>
    <t>800</t>
  </si>
  <si>
    <t>Уплата налогов, сборов и иных платежей</t>
  </si>
  <si>
    <t>850</t>
  </si>
  <si>
    <t>Членские взносы некоммерческим организациям</t>
  </si>
  <si>
    <t>Реализация переданных полномочий по решению отдельных вопросов местного значения поселений в соответствии с заключенными соглашениями в части формирования архивных фондов поселений</t>
  </si>
  <si>
    <t>Судебная система</t>
  </si>
  <si>
    <t>05</t>
  </si>
  <si>
    <t>Обеспечение деятельности финансовых, налоговых и таможенных органов и органов финансового (финансово-бюджетного) надзора</t>
  </si>
  <si>
    <t>06</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</si>
  <si>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t>
  </si>
  <si>
    <t>Обеспечение деятельности руководителя контрольно-счетного органа муниципального образования и его заместителей</t>
  </si>
  <si>
    <t>70 0 00 80050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</si>
  <si>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t>
  </si>
  <si>
    <t>70 0 00 84200</t>
  </si>
  <si>
    <t>Резервные фонды</t>
  </si>
  <si>
    <t xml:space="preserve">Резервный фонд местной администрации </t>
  </si>
  <si>
    <t>70 0 00 83030</t>
  </si>
  <si>
    <t>Резервные средства</t>
  </si>
  <si>
    <t>870</t>
  </si>
  <si>
    <t>Другие общегосударственные вопросы</t>
  </si>
  <si>
    <t>Межбюджетные трансферты</t>
  </si>
  <si>
    <t>500</t>
  </si>
  <si>
    <t>Оценка имущества, признание прав и регулирование отношений муниципальной собственности</t>
  </si>
  <si>
    <t>Повышение энергетической эффективности и обеспечения энергосбережения</t>
  </si>
  <si>
    <t>Многофункциональные центры предоставления государственных и муниципальных услуг</t>
  </si>
  <si>
    <t>Предоставление субсидий бюджетным, автономным учреждениям и иным некоммерческим организациям</t>
  </si>
  <si>
    <t xml:space="preserve">Субсидии бюджетным учреждениям </t>
  </si>
  <si>
    <t>Условно утвержденные расходы</t>
  </si>
  <si>
    <t>70 0 00 80080</t>
  </si>
  <si>
    <t>Национальная оборона</t>
  </si>
  <si>
    <t>02</t>
  </si>
  <si>
    <t>Мобилизационная и вневойсковая подготовка</t>
  </si>
  <si>
    <t>Национальная безопасность и правоохранительная деятельность</t>
  </si>
  <si>
    <t>09</t>
  </si>
  <si>
    <t>Единые дежурно-диспетчерские службы</t>
  </si>
  <si>
    <t>Расходы на выплаты персоналу казенных учреждений</t>
  </si>
  <si>
    <t>110</t>
  </si>
  <si>
    <t>Оповещение населения об опасностях, возникающих при ведении военных действий и возникновении чрезвычайных ситуаций</t>
  </si>
  <si>
    <t>Национальная экономика</t>
  </si>
  <si>
    <t>Сельское хозяйство и рыболовство</t>
  </si>
  <si>
    <t>Транспорт</t>
  </si>
  <si>
    <t>08</t>
  </si>
  <si>
    <t>Дорожное хозяйство (дорожные фонды)</t>
  </si>
  <si>
    <t>Иные межбюджетные трансферты</t>
  </si>
  <si>
    <t>540</t>
  </si>
  <si>
    <t>Другие вопросы в области национальной экономики</t>
  </si>
  <si>
    <t>Осуществление отдельных полномочий в области охраны труда и уведомительной регистрации территориальных соглашений и коллективных договоров</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</si>
  <si>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</si>
  <si>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</si>
  <si>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</si>
  <si>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части обеспечения проживающих в поселении и нуждающихся в жилых помещениях малоимущих граждан жилыми помещениями, организация содержания муниципального жилищного фонда</t>
  </si>
  <si>
    <t>Коммунальное хозяйство</t>
  </si>
  <si>
    <t>Капитальные вложения в объекты государственной (муниципальной) собственности</t>
  </si>
  <si>
    <t>400</t>
  </si>
  <si>
    <t>Бюджетные инвестиции</t>
  </si>
  <si>
    <t>410</t>
  </si>
  <si>
    <t>Мероприятия в сфере коммунального хозяйства</t>
  </si>
  <si>
    <t>Образование</t>
  </si>
  <si>
    <t>07</t>
  </si>
  <si>
    <t>Дошкольное образование</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</si>
  <si>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дошкольного образования в образовательных организациях (муниципальных дошкольных образовательных организациях, муниципальных общеобразовательных организациях, реализующих образовательные программы дошкольного образования, частных дошкольных образовательных организациях и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и реализующих образовательные программы дошкольного образования)</t>
  </si>
  <si>
    <t>600</t>
  </si>
  <si>
    <t>Субсидии бюджетным учреждениям</t>
  </si>
  <si>
    <t>610</t>
  </si>
  <si>
    <t>Дошкольные образовательные организации</t>
  </si>
  <si>
    <t>Мероприятия по развитию образования</t>
  </si>
  <si>
    <t>Мероприятия по комплексной безопасности муниципальных учреждений</t>
  </si>
  <si>
    <t>Осуществление отдельных полномочий в сфере образования (предоставление мер социальной поддержки педагогическим работникам и специалистам образовательных организаций (за исключением педагогических работников), работающим в сельских населенных пунктах и поселках городского типа на территории Брянской области)</t>
  </si>
  <si>
    <t>Общее образование</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</si>
  <si>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общеобразовательных организациях)</t>
  </si>
  <si>
    <t>Общеобразовательные организации</t>
  </si>
  <si>
    <t>Организации дополнительного образования</t>
  </si>
  <si>
    <t>Молодежная политика</t>
  </si>
  <si>
    <t>Мероприятия по работе с семьей, детьми и молодежью</t>
  </si>
  <si>
    <t>Другие вопросы в области образования</t>
  </si>
  <si>
    <t>Учреждения, обеспечивающие деятельность органов местного самоуправления и муниципальных учреждений</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</si>
  <si>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</si>
  <si>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</si>
  <si>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</si>
  <si>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</si>
  <si>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Культура, кинематография</t>
  </si>
  <si>
    <t>Культура</t>
  </si>
  <si>
    <t>Библиотеки</t>
  </si>
  <si>
    <t>Дворцы и дома культуры, клубы, выставочные залы</t>
  </si>
  <si>
    <t>Мероприятия по развитию культуры</t>
  </si>
  <si>
    <t>Мероприятия по охране, сохранению и популяризации культурного наследия</t>
  </si>
  <si>
    <t xml:space="preserve">Другие вопросы в области культуры, кинематографии </t>
  </si>
  <si>
    <t>Противодействие злоупотреблению наркотиками и их незаконному обороту</t>
  </si>
  <si>
    <t>Социальная политика</t>
  </si>
  <si>
    <t>Пенсионное обеспечение</t>
  </si>
  <si>
    <t>Выплата муниципальных пенсий (доплат к государственным пенсиям)</t>
  </si>
  <si>
    <t>Обеспечение сохранности жилых помещений, закрепленных за детьми-сиротами и детьми, оставшимися без попечения родителей</t>
  </si>
  <si>
    <t>Охрана семьи и детства</t>
  </si>
  <si>
    <t>Реализация мероприятий по обеспечению жильем молодых семей</t>
  </si>
  <si>
    <t>Публичные нормативные социальные выплаты гражданам</t>
  </si>
  <si>
    <t>310</t>
  </si>
  <si>
    <t>Другие вопросы в области социальной политики</t>
  </si>
  <si>
    <t>Физическая культура и спорт</t>
  </si>
  <si>
    <t>Массовый спорт</t>
  </si>
  <si>
    <t>Мероприятия по развитию физической культуры и спорта</t>
  </si>
  <si>
    <t>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 школьного спорта и массового спорта, организации проведения официальных физкультурно-оздоровительных и спортивных мероприятий поселения</t>
  </si>
  <si>
    <t>851</t>
  </si>
  <si>
    <t>Дотации на выравнивание бюджетной обеспеченности субъектов Российской Федерации и муниципальных образований</t>
  </si>
  <si>
    <t>510</t>
  </si>
  <si>
    <t>Дотации</t>
  </si>
  <si>
    <t>ВСЕГО РАСХОДОВ</t>
  </si>
  <si>
    <t>Администрация Клетнянского района</t>
  </si>
  <si>
    <t>Обеспечение деятельности главы местной администрации (исполнительно-распорядительного органа муниципального образования)</t>
  </si>
  <si>
    <t>Расходы на выплаты персоналу государственных (муниципальных) органов</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</si>
  <si>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</si>
  <si>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Уплата налогов, сборов и иных обязательных платежей</t>
  </si>
  <si>
    <t>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t>
  </si>
  <si>
    <t>Реализация мероприятий по поэтапному внедрению Всероссийского физкультурно-спортивного комплекса "Готов к труду и обороне" (ГТО)</t>
  </si>
  <si>
    <t>Управление образования администрации Клетнянского района</t>
  </si>
  <si>
    <t>Мероприятия по проведению оздоровительной кампании детей</t>
  </si>
  <si>
    <t>Дополнительное образование детей</t>
  </si>
  <si>
    <t>Финансовое управление администрации Клетнянского района</t>
  </si>
  <si>
    <t>Резервный фонд местной администрации</t>
  </si>
  <si>
    <t>Межбюджетные трансферты общего характера бюджетам бюджетной системы Российской Федерации</t>
  </si>
  <si>
    <t>Поддержка мер по обеспечению сбалансированности бюджетов поселений</t>
  </si>
  <si>
    <t>Клетнянский районный Совет народных депутатов</t>
  </si>
  <si>
    <t>Контрольно-счетная палата Клетнянского муниципального района</t>
  </si>
  <si>
    <t>Прочая закупка товаров, работ и услуг</t>
  </si>
  <si>
    <t>Фонд оплаты труда государственных (муниципальных) органов</t>
  </si>
  <si>
    <t>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</si>
  <si>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</si>
  <si>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</si>
  <si>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122</t>
  </si>
  <si>
    <t>Иные выплаты персоналу государственных (муниципальных) органов, за исключением фонда оплаты труда</t>
  </si>
  <si>
    <t>852</t>
  </si>
  <si>
    <t>853</t>
  </si>
  <si>
    <t>Уплата налога на имущество организаций и земельного налога</t>
  </si>
  <si>
    <t>Уплата прочих налогов, сборов</t>
  </si>
  <si>
    <t>Уплата иных платежей</t>
  </si>
  <si>
    <t>244</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</si>
  <si>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</si>
  <si>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111</t>
  </si>
  <si>
    <t>119</t>
  </si>
  <si>
    <t>Фонд оплаты труда учреждений</t>
  </si>
  <si>
    <t>Взносы по обязательному социальному страхованию на выплаты по оплате труда работников и иные выплаты работникам учреждений</t>
  </si>
  <si>
    <t>414</t>
  </si>
  <si>
    <t>Бюджетные инвестиции в объекты капитального строительства государственной (муниципальной) собственности</t>
  </si>
  <si>
    <t>243</t>
  </si>
  <si>
    <t>612</t>
  </si>
  <si>
    <t>611</t>
  </si>
  <si>
    <t>412</t>
  </si>
  <si>
    <t>313</t>
  </si>
  <si>
    <t>323</t>
  </si>
  <si>
    <t>511</t>
  </si>
  <si>
    <t>Дотации на выравнивание бюджетной обеспеченности</t>
  </si>
  <si>
    <t>Пособия, компенсации, меры социальной поддержки по публичным нормативным обязательствам</t>
  </si>
  <si>
    <t>Приобретение товаров, работ, услуг в пользу граждан в целях их социального обеспечения</t>
  </si>
  <si>
    <t>Субсидии бюджетным учреждениям на иные цели</t>
  </si>
  <si>
    <t>Бюджетные инвестиции на приобретение объектов недвижимого имущества в государственную (муниципальную) собственность</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</si>
  <si>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</si>
  <si>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247</t>
  </si>
  <si>
    <t>Закупка энергетических ресурсов</t>
  </si>
  <si>
    <t>Опубликование нормативных правовых актов муниципальных образований и иной официальной информации</t>
  </si>
  <si>
    <t>53 4 02 83020</t>
  </si>
  <si>
    <t>53 4 02 15840</t>
  </si>
  <si>
    <t>53 4 01 84400</t>
  </si>
  <si>
    <t>53 4 01 80040</t>
  </si>
  <si>
    <t>52 4 08 16722</t>
  </si>
  <si>
    <t>52 4 08 16723</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</si>
  <si>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</si>
  <si>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</si>
  <si>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52 4 08 16710</t>
  </si>
  <si>
    <t>52 4 02 14780</t>
  </si>
  <si>
    <t>52 4 03 14723</t>
  </si>
  <si>
    <t>52 4 01 80720</t>
  </si>
  <si>
    <t>52 4 01 80040</t>
  </si>
  <si>
    <t>52 4 01 16721</t>
  </si>
  <si>
    <t>52 4 07 82360</t>
  </si>
  <si>
    <t>52 4 02 82430</t>
  </si>
  <si>
    <t>52 4 02 82330</t>
  </si>
  <si>
    <t>52 4 02 80320</t>
  </si>
  <si>
    <t>52 4 06 S4790</t>
  </si>
  <si>
    <t>52 4 02 L3040</t>
  </si>
  <si>
    <t>52 4 02 80310</t>
  </si>
  <si>
    <t>52 4 02 14721</t>
  </si>
  <si>
    <t>52 4 02 80300</t>
  </si>
  <si>
    <t>52 4 02 14722</t>
  </si>
  <si>
    <t>51 4 20 84290</t>
  </si>
  <si>
    <t>51 4 20 82320</t>
  </si>
  <si>
    <t>51 4 20 82300</t>
  </si>
  <si>
    <t>51 4 19 L4970</t>
  </si>
  <si>
    <t>51 4 17 82450</t>
  </si>
  <si>
    <t>51 4 16 81150</t>
  </si>
  <si>
    <t>51 4 14 L5190</t>
  </si>
  <si>
    <t>51 4 14 L4670</t>
  </si>
  <si>
    <t>51 4 14 84260</t>
  </si>
  <si>
    <t>51 4 14 82400</t>
  </si>
  <si>
    <t>51 4 14 80480</t>
  </si>
  <si>
    <t>51 4 14 80450</t>
  </si>
  <si>
    <t>51 4 13 14210</t>
  </si>
  <si>
    <t>51 4 12 14723</t>
  </si>
  <si>
    <t>51 4 11 82330</t>
  </si>
  <si>
    <t>51 4 11 80320</t>
  </si>
  <si>
    <t>51 4 09 81740</t>
  </si>
  <si>
    <t>51 4 09 83760</t>
  </si>
  <si>
    <t>51 4 02 81830</t>
  </si>
  <si>
    <t>51 4 07 83360</t>
  </si>
  <si>
    <t>51 4 06 12510</t>
  </si>
  <si>
    <t>51 4 05 81200</t>
  </si>
  <si>
    <t>51 4 05 80700</t>
  </si>
  <si>
    <t>51 4 04 51180</t>
  </si>
  <si>
    <t>51 4 03 80710</t>
  </si>
  <si>
    <t>51 4 02 80900</t>
  </si>
  <si>
    <t>51 4 01 83260</t>
  </si>
  <si>
    <t>51 4 04 51200</t>
  </si>
  <si>
    <t>51 4 01 84220</t>
  </si>
  <si>
    <t>51 4 01 81410</t>
  </si>
  <si>
    <t>51 4 01 80100</t>
  </si>
  <si>
    <t>51 4 01 80070</t>
  </si>
  <si>
    <t>51 4 01 80040</t>
  </si>
  <si>
    <t>51 4 01 80020</t>
  </si>
  <si>
    <t>51 4 01 17900</t>
  </si>
  <si>
    <t>51 4 01 12023</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</si>
  <si>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</si>
  <si>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51 4 01 12022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</si>
  <si>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t>
  </si>
  <si>
    <t>51 4 01 12021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</si>
  <si>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</si>
  <si>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Защита населения и территории от чрезвычайных ситуаций природного и техногенного характера, пожарная безопасность</t>
  </si>
  <si>
    <t>51 4 15 82410</t>
  </si>
  <si>
    <t>51 4 14 82430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</si>
  <si>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</si>
  <si>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312</t>
  </si>
  <si>
    <t>Иные пенсии, социальные доплаты к пенсиям</t>
  </si>
  <si>
    <t>Охрана окружающей среды</t>
  </si>
  <si>
    <t>Другие вопросы в области охраны окружающей среды</t>
  </si>
  <si>
    <t>Мероприятия в сфере охраны окружающей среды</t>
  </si>
  <si>
    <t>51 4 23 83280</t>
  </si>
  <si>
    <t>Осуществление первичного воинского учета органами местного самоуправления поселений, муниципальных и городских округов</t>
  </si>
  <si>
    <t>51 4 01 17390</t>
  </si>
  <si>
    <t>Установление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</si>
  <si>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Мероприятия по обеспечению функционирования комплекса "Безопасный город"</t>
  </si>
  <si>
    <t>51 4 07 81190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</si>
  <si>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земельного контроля в границах поселений</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</si>
  <si>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жилищного контроля</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</si>
  <si>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</si>
  <si>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в сфере благоустройства</t>
  </si>
  <si>
    <t>51 4 01 84230</t>
  </si>
  <si>
    <t>51 4 01 84440</t>
  </si>
  <si>
    <t>51 4 01 84450</t>
  </si>
  <si>
    <t>51 4 01 84460</t>
  </si>
  <si>
    <t>Спорт высших достижений</t>
  </si>
  <si>
    <t>52 4 02 S7670</t>
  </si>
  <si>
    <t>Развитие материально-технической базы муниципальных образовательных организаций в сфере физической культуры и спорта</t>
  </si>
  <si>
    <t>Прочие межбюджетные трансферты общего характера</t>
  </si>
  <si>
    <t>Субсидии гражданам на приобретение жилья</t>
  </si>
  <si>
    <t>322</t>
  </si>
  <si>
    <t>Установление и описание местоположения границ территориальных зон</t>
  </si>
  <si>
    <t>51 4 02 S3430</t>
  </si>
  <si>
    <t>Изменение 2026 год (+/-)</t>
  </si>
  <si>
    <t>Итог 2026 год</t>
  </si>
  <si>
    <t>Предыдущее решение 2026 год</t>
  </si>
  <si>
    <t>Отдельные мероприятия по развитию образования</t>
  </si>
  <si>
    <t>52 4 05 S4820</t>
  </si>
  <si>
    <t>51 4 18 Д0820</t>
  </si>
  <si>
    <t>Организация транспортного обслуживания населения по муниципальным маршрутам регулярных перевозок по регулируемым тарифам</t>
  </si>
  <si>
    <t>51 4 07 81990</t>
  </si>
  <si>
    <t>Предоставление бесплатного питания обучающимся в муниципальных общеобразовательных организациях из многодетных семей</t>
  </si>
  <si>
    <t>52 4 02 S4840</t>
  </si>
  <si>
    <t>Изменение 2027 год (+/-)</t>
  </si>
  <si>
    <t>Итог 2027 год</t>
  </si>
  <si>
    <t>Эксплуатация и содержание имущества, находящегося в муниципальной собственности, арендованного недвижимого имущества</t>
  </si>
  <si>
    <t>51 4 02 80930</t>
  </si>
  <si>
    <t>Водное хозяйство</t>
  </si>
  <si>
    <t>Содержание, текущий и капитальный ремонт и обеспечение безопасности гидротехнических сооружений</t>
  </si>
  <si>
    <t>51 4 25 83300</t>
  </si>
  <si>
    <t>Развитие транспортной инфраструктуры на сельских территориях</t>
  </si>
  <si>
    <t>51 2 27 L3720</t>
  </si>
  <si>
    <t>Закупка товаров, работ и услуг в целях капитального ремонта государственного (муниципального) имущества</t>
  </si>
  <si>
    <t>Мероприятия в сфере архитектуры и градостроительства</t>
  </si>
  <si>
    <t>51 4 24 83310</t>
  </si>
  <si>
    <t>Государственная поддержка отрасли культуры</t>
  </si>
  <si>
    <t>51 1 Я5 55190</t>
  </si>
  <si>
    <t>Строительство (реконструкция) объектов физической культуры и спорта</t>
  </si>
  <si>
    <t>51 2 26  SИ120</t>
  </si>
  <si>
    <t>Закупка и монтаж оборудования для создания "умных" спортивных площадок</t>
  </si>
  <si>
    <t>51 2 26 L7530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</si>
  <si>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</si>
  <si>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52 1 Ю6 50500</t>
  </si>
  <si>
    <t>52 1 Ю6 51790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</si>
  <si>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</si>
  <si>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52 1 Ю6 53030</t>
  </si>
  <si>
    <t>52 4 02 82370</t>
  </si>
  <si>
    <t xml:space="preserve">Организация временного трудоустройства несовершеннолетних граждан в возрасте от 14 до 18 лет </t>
  </si>
  <si>
    <t>51 4 11 82430</t>
  </si>
  <si>
    <t>Социальное обеспечение населения</t>
  </si>
  <si>
    <t>Предыдущее решение 2028 год</t>
  </si>
  <si>
    <t>Изменение 2028 год (+/-)</t>
  </si>
  <si>
    <t>Итог 2028 год</t>
  </si>
  <si>
    <t>Изменение распределения бюджетных ассигнований по ведомственной структуре расходов бюджета Клетнянского муниципального района Брянской области на 2026 год и на плановый период 2027 и 2028 годов</t>
  </si>
  <si>
    <t>Функционирование Правительства Российской Федерации, высших исполнительных органов субъектов Российской Федерации, местных администраций</t>
  </si>
  <si>
    <t>Информационное освещение деятельности органов местного самоуправления</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</si>
  <si>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</si>
  <si>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Обеспечение сохранности автомобильных дорог местного значения и условий безопасности движения по ним</t>
  </si>
  <si>
    <t>51 4 08 9Д040</t>
  </si>
  <si>
    <t xml:space="preserve">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осуществления дорожной деятельности </t>
  </si>
  <si>
    <t>51 4 08 9Д180</t>
  </si>
  <si>
    <t>Благоустройство</t>
  </si>
  <si>
    <t>Реализация мероприятий по обеспечению сохранности воинских захоронений на территории Российской Федерации (Восстановление (ремонт, реставрация, благоустройство) воинских захоронений)</t>
  </si>
  <si>
    <t>51 2 28 L2032</t>
  </si>
  <si>
    <t>51 1 Я5 55130</t>
  </si>
  <si>
    <t xml:space="preserve">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t>
  </si>
  <si>
    <t>Обеспечение развития и укрепления материально-технической базы домов культуры в населенных пунктах с числом жителей до 50 тысяч человек</t>
  </si>
  <si>
    <t xml:space="preserve">Государственная поддержка отрасли культуры </t>
  </si>
  <si>
    <t xml:space="preserve">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t>
  </si>
  <si>
    <t>Спортивно-оздоровительные комплексы и центры</t>
  </si>
  <si>
    <t>51 4 20 80600</t>
  </si>
  <si>
    <t>51 4 20 82200</t>
  </si>
  <si>
    <t>Организация и осуществление деятельности по опеке и попечительству (содержание органов по опеке и попечительству)</t>
  </si>
  <si>
    <r>
      <t xml:space="preserve">52 4 </t>
    </r>
    <r>
      <rPr>
        <b/>
        <sz val="12"/>
        <rFont val="Arial"/>
        <family val="2"/>
        <charset val="204"/>
      </rPr>
      <t>01</t>
    </r>
    <r>
      <rPr>
        <sz val="12"/>
        <rFont val="Arial"/>
        <family val="2"/>
        <charset val="204"/>
      </rPr>
      <t xml:space="preserve"> 16721</t>
    </r>
  </si>
  <si>
    <t>85</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</si>
  <si>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</si>
  <si>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52 4 07 82300</t>
  </si>
  <si>
    <t xml:space="preserve">Реализация государственных полномочий Брянской области по расчету и предоставлению дотаций на выравнивание бюджетной обеспеченности поселений </t>
  </si>
  <si>
    <t>Выполнение мероприятий за счет экологических платежей</t>
  </si>
  <si>
    <t>51 4 23 81620</t>
  </si>
  <si>
    <r>
      <t xml:space="preserve">
</t>
    </r>
    <r>
      <rPr>
        <sz val="12"/>
        <rFont val="Arial"/>
        <family val="2"/>
        <charset val="204"/>
      </rPr>
      <t xml:space="preserve">Модернизация региональных и (или) муниципальных учреждений культуры </t>
    </r>
  </si>
  <si>
    <t>акупка товаров, работ и услуг в целях капитального ремонта государственного (муниципального) имущества</t>
  </si>
  <si>
    <t>Мероприятия в сфере жилищного хозяйства</t>
  </si>
  <si>
    <t>51 4 09 81750</t>
  </si>
  <si>
    <t>Исполнение судебных актов</t>
  </si>
  <si>
    <t>830</t>
  </si>
  <si>
    <t>Приобретение специализированной техники для предприятий жилищно-коммунального комплекса</t>
  </si>
  <si>
    <t>51 4 09 81850</t>
  </si>
  <si>
    <t>Достижение показателей деятельности органов исполнительной власти субъектов Российской Федерации</t>
  </si>
  <si>
    <t>70 0 00 55490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</si>
</sst>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quot;р.&quot;_-;\-* #,##0.00&quot;р.&quot;_-;_-* &quot;-&quot;??&quot;р.&quot;_-;_-@_-"/>
  </numFmts>
  <fonts count="14" x14ac:knownFonts="1">
    <font>
      <sz val="10"/>
      <color rgb="FF000000"/>
      <name val="Times New Roman"/>
    </font>
    <font>
      <sz val="10"/>
      <color rgb="FF000000"/>
      <name val="Times New Roman"/>
      <family val="1"/>
      <charset val="204"/>
    </font>
    <font>
      <sz val="11"/>
      <name val="Times New Roman"/>
      <family val="1"/>
      <charset val="204"/>
    </font>
    <font>
      <b/>
      <sz val="11"/>
      <name val="Times New Roman"/>
      <family val="1"/>
      <charset val="204"/>
    </font>
    <font>
      <b/>
      <i/>
      <sz val="11"/>
      <name val="Times New Roman"/>
      <family val="1"/>
      <charset val="204"/>
    </font>
    <font>
      <b/>
      <sz val="10"/>
      <color rgb="FF000000"/>
      <name val="Arial Cyr"/>
    </font>
    <font>
      <sz val="10"/>
      <color rgb="FF000000"/>
      <name val="Arial Cyr"/>
    </font>
    <font>
      <sz val="11"/>
      <color theme="1"/>
      <name val="Calibri"/>
      <family val="2"/>
      <scheme val="minor"/>
    </font>
    <font>
      <sz val="12"/>
      <name val="Arial"/>
      <family val="2"/>
      <charset val="204"/>
    </font>
    <font>
      <b/>
      <sz val="12"/>
      <name val="Arial"/>
      <family val="2"/>
      <charset val="204"/>
    </font>
    <font>
      <strike/>
      <sz val="12"/>
      <name val="Arial"/>
      <family val="2"/>
      <charset val="204"/>
    </font>
    <font>
      <sz val="8"/>
      <color rgb="FF000000"/>
      <name val="Arial"/>
      <family val="2"/>
      <charset val="204"/>
    </font>
    <font>
      <sz val="12"/>
      <color rgb="FF000000"/>
      <name val="Arial"/>
      <family val="2"/>
      <charset val="204"/>
    </font>
    <font>
      <sz val="11"/>
      <color theme="0"/>
      <name val="Times New Roman"/>
      <family val="1"/>
      <charset val="204"/>
    </font>
  </fonts>
  <fills count="3">
    <fill>
      <patternFill patternType="none"/>
    </fill>
    <fill>
      <patternFill patternType="gray125"/>
    </fill>
    <fill>
      <patternFill patternType="solid">
        <fgColor rgb="FFFFFF99"/>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right/>
      <top style="thin">
        <color rgb="FF000000"/>
      </top>
      <bottom/>
      <diagonal/>
    </border>
    <border>
      <left style="thin">
        <color indexed="64"/>
      </left>
      <right/>
      <top style="thin">
        <color indexed="64"/>
      </top>
      <bottom/>
      <diagonal/>
    </border>
    <border>
      <left style="thin">
        <color rgb="FF000000"/>
      </left>
      <right style="medium">
        <color rgb="FF000000"/>
      </right>
      <top style="thin">
        <color rgb="FF000000"/>
      </top>
      <bottom style="thin">
        <color rgb="FF000000"/>
      </bottom>
      <diagonal/>
    </border>
  </borders>
  <cellStyleXfs count="11">
    <xf numFmtId="0" fontId="0" fillId="0" borderId="0">
      <alignment vertical="top" wrapText="1"/>
    </xf>
    <xf numFmtId="164" fontId="1" fillId="0" borderId="0">
      <alignment vertical="top" wrapText="1"/>
    </xf>
    <xf numFmtId="0" fontId="5" fillId="0" borderId="1">
      <alignment vertical="top" wrapText="1"/>
    </xf>
    <xf numFmtId="1" fontId="6" fillId="0" borderId="1">
      <alignment horizontal="center" vertical="top" shrinkToFit="1"/>
    </xf>
    <xf numFmtId="4" fontId="5" fillId="2" borderId="1">
      <alignment horizontal="right" vertical="top" shrinkToFit="1"/>
    </xf>
    <xf numFmtId="4" fontId="5" fillId="2" borderId="7">
      <alignment horizontal="right" vertical="top" shrinkToFit="1"/>
    </xf>
    <xf numFmtId="1" fontId="6" fillId="0" borderId="1">
      <alignment horizontal="center" vertical="top" shrinkToFit="1"/>
    </xf>
    <xf numFmtId="0" fontId="7" fillId="0" borderId="0"/>
    <xf numFmtId="0" fontId="11" fillId="0" borderId="9">
      <alignment horizontal="left" wrapText="1" indent="2"/>
    </xf>
    <xf numFmtId="0" fontId="5" fillId="0" borderId="1">
      <alignment vertical="top" wrapText="1"/>
    </xf>
    <xf numFmtId="49" fontId="11" fillId="0" borderId="1">
      <alignment horizontal="center"/>
    </xf>
  </cellStyleXfs>
  <cellXfs count="81">
    <xf numFmtId="0" fontId="0" fillId="0" borderId="0" xfId="0" applyFont="1" applyFill="1" applyAlignment="1">
      <alignment vertical="top" wrapText="1"/>
    </xf>
    <xf numFmtId="0" fontId="2" fillId="0" borderId="1" xfId="0" applyFont="1" applyFill="1" applyBorder="1" applyAlignment="1">
      <alignment horizontal="center" vertical="center" wrapText="1"/>
    </xf>
    <xf numFmtId="0" fontId="8" fillId="0" borderId="0" xfId="7" applyFont="1" applyFill="1" applyAlignment="1">
      <alignment vertical="top"/>
    </xf>
    <xf numFmtId="49" fontId="8" fillId="0" borderId="0" xfId="7" applyNumberFormat="1" applyFont="1" applyFill="1" applyAlignment="1">
      <alignment vertical="top"/>
    </xf>
    <xf numFmtId="0" fontId="2" fillId="0" borderId="0" xfId="7" applyFont="1" applyFill="1" applyAlignment="1">
      <alignment vertical="top"/>
    </xf>
    <xf numFmtId="49" fontId="8" fillId="0" borderId="0" xfId="7" applyNumberFormat="1" applyFont="1" applyFill="1" applyAlignment="1">
      <alignment vertical="top" wrapText="1"/>
    </xf>
    <xf numFmtId="49" fontId="2" fillId="0" borderId="0" xfId="7" applyNumberFormat="1" applyFont="1" applyFill="1" applyAlignment="1">
      <alignment vertical="top"/>
    </xf>
    <xf numFmtId="0" fontId="2" fillId="0" borderId="0" xfId="7" applyFont="1" applyFill="1" applyAlignment="1">
      <alignment vertical="top" wrapText="1"/>
    </xf>
    <xf numFmtId="0" fontId="9" fillId="0" borderId="4" xfId="7" applyFont="1" applyFill="1" applyBorder="1" applyAlignment="1">
      <alignment vertical="top" wrapText="1"/>
    </xf>
    <xf numFmtId="4" fontId="9" fillId="0" borderId="4" xfId="7" applyNumberFormat="1" applyFont="1" applyFill="1" applyBorder="1" applyAlignment="1">
      <alignment vertical="top"/>
    </xf>
    <xf numFmtId="0" fontId="3" fillId="0" borderId="0" xfId="7" applyFont="1" applyFill="1" applyAlignment="1">
      <alignment vertical="top"/>
    </xf>
    <xf numFmtId="4" fontId="8" fillId="0" borderId="4" xfId="7" applyNumberFormat="1" applyFont="1" applyFill="1" applyBorder="1" applyAlignment="1">
      <alignment vertical="top"/>
    </xf>
    <xf numFmtId="0" fontId="8" fillId="0" borderId="4" xfId="7" applyFont="1" applyFill="1" applyBorder="1" applyAlignment="1">
      <alignment vertical="top" wrapText="1"/>
    </xf>
    <xf numFmtId="0" fontId="3" fillId="0" borderId="0" xfId="7" applyFont="1" applyFill="1" applyBorder="1" applyAlignment="1">
      <alignment vertical="top"/>
    </xf>
    <xf numFmtId="0" fontId="4" fillId="0" borderId="0" xfId="7" applyFont="1" applyFill="1" applyAlignment="1">
      <alignment vertical="top"/>
    </xf>
    <xf numFmtId="4" fontId="9" fillId="0" borderId="4" xfId="7" applyNumberFormat="1" applyFont="1" applyFill="1" applyBorder="1" applyAlignment="1">
      <alignment vertical="top" wrapText="1"/>
    </xf>
    <xf numFmtId="49" fontId="2" fillId="0" borderId="0" xfId="7" applyNumberFormat="1" applyFont="1" applyFill="1" applyAlignment="1">
      <alignment vertical="top" wrapText="1"/>
    </xf>
    <xf numFmtId="49" fontId="2" fillId="0" borderId="0" xfId="7" applyNumberFormat="1" applyFont="1" applyFill="1" applyAlignment="1">
      <alignment horizontal="center" vertical="top"/>
    </xf>
    <xf numFmtId="0" fontId="8" fillId="0" borderId="4" xfId="0" applyFont="1" applyFill="1" applyBorder="1" applyAlignment="1">
      <alignment horizontal="left" vertical="top" wrapText="1"/>
    </xf>
    <xf numFmtId="0" fontId="8" fillId="0" borderId="3" xfId="0" applyFont="1" applyFill="1" applyBorder="1" applyAlignment="1">
      <alignment vertical="top" wrapText="1"/>
    </xf>
    <xf numFmtId="4" fontId="8" fillId="0" borderId="0" xfId="7" applyNumberFormat="1" applyFont="1" applyFill="1" applyAlignment="1">
      <alignment vertical="top"/>
    </xf>
    <xf numFmtId="4" fontId="8" fillId="0" borderId="4" xfId="0" applyNumberFormat="1" applyFont="1" applyFill="1" applyBorder="1" applyAlignment="1">
      <alignment vertical="top"/>
    </xf>
    <xf numFmtId="0" fontId="8" fillId="0" borderId="0" xfId="0" applyFont="1" applyFill="1" applyAlignment="1">
      <alignment vertical="top" wrapText="1"/>
    </xf>
    <xf numFmtId="0" fontId="8" fillId="0" borderId="4" xfId="0" applyFont="1" applyFill="1" applyBorder="1" applyAlignment="1">
      <alignment vertical="top" wrapText="1"/>
    </xf>
    <xf numFmtId="0" fontId="8" fillId="0" borderId="1" xfId="0" applyFont="1" applyFill="1" applyBorder="1" applyAlignment="1">
      <alignment vertical="top" wrapText="1"/>
    </xf>
    <xf numFmtId="0" fontId="8" fillId="0" borderId="1" xfId="2" applyNumberFormat="1" applyFont="1" applyFill="1" applyAlignment="1" applyProtection="1">
      <alignment vertical="top" wrapText="1"/>
    </xf>
    <xf numFmtId="0" fontId="8" fillId="0" borderId="0" xfId="0" applyFont="1" applyFill="1" applyBorder="1" applyAlignment="1">
      <alignment vertical="top" wrapText="1"/>
    </xf>
    <xf numFmtId="4" fontId="8" fillId="0" borderId="4" xfId="7" applyNumberFormat="1" applyFont="1" applyFill="1" applyBorder="1" applyAlignment="1">
      <alignment vertical="top" wrapText="1"/>
    </xf>
    <xf numFmtId="0" fontId="12" fillId="0" borderId="4" xfId="0" applyFont="1" applyFill="1" applyBorder="1" applyAlignment="1">
      <alignment vertical="top" wrapText="1"/>
    </xf>
    <xf numFmtId="0" fontId="10" fillId="0" borderId="4" xfId="7" applyFont="1" applyFill="1" applyBorder="1" applyAlignment="1">
      <alignment vertical="top" wrapText="1"/>
    </xf>
    <xf numFmtId="0" fontId="12" fillId="0" borderId="1" xfId="2" applyNumberFormat="1" applyFont="1" applyAlignment="1" applyProtection="1">
      <alignment vertical="top" wrapText="1"/>
    </xf>
    <xf numFmtId="0" fontId="9" fillId="0" borderId="1" xfId="0" applyFont="1" applyFill="1" applyBorder="1" applyAlignment="1">
      <alignment vertical="top" wrapText="1"/>
    </xf>
    <xf numFmtId="4" fontId="9" fillId="0" borderId="4" xfId="0" applyNumberFormat="1" applyFont="1" applyFill="1" applyBorder="1" applyAlignment="1">
      <alignment vertical="top"/>
    </xf>
    <xf numFmtId="0" fontId="12" fillId="0" borderId="1" xfId="0" applyFont="1" applyFill="1" applyBorder="1" applyAlignment="1">
      <alignment vertical="top" wrapText="1"/>
    </xf>
    <xf numFmtId="0" fontId="8" fillId="0" borderId="8" xfId="0" applyFont="1" applyFill="1" applyBorder="1" applyAlignment="1">
      <alignment vertical="top" wrapText="1"/>
    </xf>
    <xf numFmtId="0" fontId="8" fillId="0" borderId="6" xfId="0" applyFont="1" applyFill="1" applyBorder="1" applyAlignment="1">
      <alignment vertical="top" wrapText="1"/>
    </xf>
    <xf numFmtId="49" fontId="9" fillId="0" borderId="4" xfId="7" applyNumberFormat="1" applyFont="1" applyFill="1" applyBorder="1" applyAlignment="1">
      <alignment horizontal="left" vertical="top"/>
    </xf>
    <xf numFmtId="49" fontId="8" fillId="0" borderId="4" xfId="7" applyNumberFormat="1" applyFont="1" applyFill="1" applyBorder="1" applyAlignment="1">
      <alignment horizontal="left" vertical="top"/>
    </xf>
    <xf numFmtId="49" fontId="9" fillId="0" borderId="4" xfId="7" applyNumberFormat="1" applyFont="1" applyFill="1" applyBorder="1" applyAlignment="1">
      <alignment horizontal="left" vertical="top" wrapText="1"/>
    </xf>
    <xf numFmtId="49" fontId="8" fillId="0" borderId="4" xfId="7" applyNumberFormat="1" applyFont="1" applyFill="1" applyBorder="1" applyAlignment="1">
      <alignment horizontal="left" vertical="top" wrapText="1"/>
    </xf>
    <xf numFmtId="49" fontId="8" fillId="0" borderId="4" xfId="0" applyNumberFormat="1" applyFont="1" applyFill="1" applyBorder="1" applyAlignment="1">
      <alignment horizontal="left" vertical="top"/>
    </xf>
    <xf numFmtId="1" fontId="8" fillId="0" borderId="1" xfId="3" applyNumberFormat="1" applyFont="1" applyFill="1" applyAlignment="1" applyProtection="1">
      <alignment horizontal="left" vertical="top" shrinkToFit="1"/>
    </xf>
    <xf numFmtId="49" fontId="8" fillId="0" borderId="4" xfId="0" applyNumberFormat="1" applyFont="1" applyFill="1" applyBorder="1" applyAlignment="1">
      <alignment horizontal="left" vertical="top" wrapText="1"/>
    </xf>
    <xf numFmtId="0" fontId="8" fillId="0" borderId="4" xfId="0" applyFont="1" applyFill="1" applyBorder="1" applyAlignment="1">
      <alignment horizontal="left" vertical="top"/>
    </xf>
    <xf numFmtId="49" fontId="8" fillId="0" borderId="3" xfId="0" applyNumberFormat="1" applyFont="1" applyFill="1" applyBorder="1" applyAlignment="1">
      <alignment horizontal="left" vertical="top"/>
    </xf>
    <xf numFmtId="4" fontId="9" fillId="0" borderId="4" xfId="7" applyNumberFormat="1" applyFont="1" applyFill="1" applyBorder="1" applyAlignment="1">
      <alignment horizontal="left" vertical="top" wrapText="1"/>
    </xf>
    <xf numFmtId="4" fontId="8" fillId="0" borderId="4" xfId="7" applyNumberFormat="1" applyFont="1" applyFill="1" applyBorder="1" applyAlignment="1">
      <alignment horizontal="left" vertical="top" wrapText="1"/>
    </xf>
    <xf numFmtId="1" fontId="8" fillId="0" borderId="2" xfId="3" applyNumberFormat="1" applyFont="1" applyFill="1" applyBorder="1" applyAlignment="1" applyProtection="1">
      <alignment horizontal="left" vertical="top" shrinkToFit="1"/>
    </xf>
    <xf numFmtId="49" fontId="9" fillId="0" borderId="4" xfId="0" applyNumberFormat="1" applyFont="1" applyFill="1" applyBorder="1" applyAlignment="1">
      <alignment horizontal="left" vertical="top"/>
    </xf>
    <xf numFmtId="49" fontId="8" fillId="0" borderId="5" xfId="0" applyNumberFormat="1" applyFont="1" applyFill="1" applyBorder="1" applyAlignment="1">
      <alignment horizontal="left" vertical="top"/>
    </xf>
    <xf numFmtId="0" fontId="8" fillId="0" borderId="4" xfId="7" applyFont="1" applyFill="1" applyBorder="1" applyAlignment="1">
      <alignment horizontal="left" vertical="top"/>
    </xf>
    <xf numFmtId="0" fontId="8" fillId="0" borderId="5" xfId="0" applyFont="1" applyFill="1" applyBorder="1" applyAlignment="1">
      <alignment horizontal="left" vertical="top" wrapText="1"/>
    </xf>
    <xf numFmtId="49" fontId="8" fillId="0" borderId="5" xfId="0" applyNumberFormat="1" applyFont="1" applyFill="1" applyBorder="1" applyAlignment="1">
      <alignment horizontal="left" vertical="top" wrapText="1"/>
    </xf>
    <xf numFmtId="0" fontId="8" fillId="0" borderId="5" xfId="0" applyFont="1" applyFill="1" applyBorder="1" applyAlignment="1">
      <alignment horizontal="left" vertical="top"/>
    </xf>
    <xf numFmtId="49" fontId="8" fillId="0" borderId="0" xfId="0" applyNumberFormat="1" applyFont="1" applyFill="1" applyBorder="1" applyAlignment="1">
      <alignment horizontal="left" vertical="top"/>
    </xf>
    <xf numFmtId="49" fontId="8" fillId="0" borderId="4" xfId="0" applyNumberFormat="1" applyFont="1" applyFill="1" applyBorder="1" applyAlignment="1">
      <alignment horizontal="center" vertical="top" wrapText="1"/>
    </xf>
    <xf numFmtId="49" fontId="8" fillId="0" borderId="4" xfId="0" applyNumberFormat="1" applyFont="1" applyFill="1" applyBorder="1" applyAlignment="1">
      <alignment horizontal="center" vertical="top"/>
    </xf>
    <xf numFmtId="4" fontId="8" fillId="0" borderId="4" xfId="7" applyNumberFormat="1" applyFont="1" applyFill="1" applyBorder="1" applyAlignment="1">
      <alignment horizontal="right" vertical="top"/>
    </xf>
    <xf numFmtId="4" fontId="8" fillId="0" borderId="4" xfId="0" applyNumberFormat="1" applyFont="1" applyFill="1" applyBorder="1" applyAlignment="1">
      <alignment horizontal="right" vertical="top"/>
    </xf>
    <xf numFmtId="4" fontId="8" fillId="0" borderId="4" xfId="7" applyNumberFormat="1" applyFont="1" applyFill="1" applyBorder="1" applyAlignment="1">
      <alignment horizontal="right" vertical="top" wrapText="1"/>
    </xf>
    <xf numFmtId="4" fontId="8" fillId="0" borderId="4" xfId="0" applyNumberFormat="1" applyFont="1" applyFill="1" applyBorder="1" applyAlignment="1">
      <alignment horizontal="right" vertical="top" wrapText="1"/>
    </xf>
    <xf numFmtId="49" fontId="8" fillId="0" borderId="4" xfId="0" applyNumberFormat="1" applyFont="1" applyFill="1" applyBorder="1" applyAlignment="1">
      <alignment vertical="center"/>
    </xf>
    <xf numFmtId="49" fontId="8" fillId="0" borderId="4" xfId="7" applyNumberFormat="1" applyFont="1" applyFill="1" applyBorder="1" applyAlignment="1">
      <alignment vertical="center"/>
    </xf>
    <xf numFmtId="4" fontId="13" fillId="0" borderId="0" xfId="7" applyNumberFormat="1" applyFont="1" applyFill="1" applyAlignment="1">
      <alignment vertical="top"/>
    </xf>
    <xf numFmtId="49" fontId="13" fillId="0" borderId="0" xfId="7" applyNumberFormat="1" applyFont="1" applyFill="1" applyAlignment="1">
      <alignment vertical="top"/>
    </xf>
    <xf numFmtId="0" fontId="13" fillId="0" borderId="0" xfId="7" applyFont="1" applyFill="1" applyAlignment="1">
      <alignment vertical="top"/>
    </xf>
    <xf numFmtId="49" fontId="9" fillId="0" borderId="4" xfId="7" applyNumberFormat="1" applyFont="1" applyFill="1" applyBorder="1" applyAlignment="1">
      <alignment horizontal="center" vertical="top" wrapText="1"/>
    </xf>
    <xf numFmtId="49" fontId="8" fillId="0" borderId="4" xfId="7" applyNumberFormat="1" applyFont="1" applyFill="1" applyBorder="1" applyAlignment="1">
      <alignment horizontal="center" vertical="top" wrapText="1"/>
    </xf>
    <xf numFmtId="0" fontId="8" fillId="0" borderId="1" xfId="0" applyFont="1" applyFill="1" applyBorder="1" applyAlignment="1">
      <alignment horizontal="center" vertical="top" wrapText="1"/>
    </xf>
    <xf numFmtId="0" fontId="8" fillId="0" borderId="4" xfId="0" applyFont="1" applyFill="1" applyBorder="1" applyAlignment="1">
      <alignment horizontal="center" vertical="top" wrapText="1"/>
    </xf>
    <xf numFmtId="1" fontId="8" fillId="0" borderId="1" xfId="3" applyNumberFormat="1" applyFont="1" applyFill="1" applyAlignment="1" applyProtection="1">
      <alignment horizontal="center" vertical="top" shrinkToFit="1"/>
    </xf>
    <xf numFmtId="49" fontId="8" fillId="0" borderId="1" xfId="0" applyNumberFormat="1" applyFont="1" applyFill="1" applyBorder="1" applyAlignment="1">
      <alignment horizontal="center" vertical="top" wrapText="1"/>
    </xf>
    <xf numFmtId="0" fontId="8" fillId="0" borderId="6" xfId="0" applyFont="1" applyFill="1" applyBorder="1" applyAlignment="1">
      <alignment horizontal="center" vertical="top" wrapText="1"/>
    </xf>
    <xf numFmtId="4" fontId="2" fillId="0" borderId="0" xfId="7" applyNumberFormat="1" applyFont="1" applyFill="1" applyAlignment="1">
      <alignment vertical="top"/>
    </xf>
    <xf numFmtId="0" fontId="12" fillId="0" borderId="4" xfId="0" applyFont="1" applyFill="1" applyBorder="1" applyAlignment="1">
      <alignment horizontal="left" vertical="top" wrapText="1"/>
    </xf>
    <xf numFmtId="0" fontId="8" fillId="0" borderId="4" xfId="0" applyFont="1" applyFill="1" applyBorder="1" applyAlignment="1">
      <alignment horizontal="center" vertical="top"/>
    </xf>
    <xf numFmtId="0" fontId="12" fillId="0" borderId="4" xfId="0" applyFont="1" applyFill="1" applyBorder="1" applyAlignment="1">
      <alignment horizontal="center" vertical="top" wrapText="1"/>
    </xf>
    <xf numFmtId="4" fontId="12" fillId="0" borderId="4" xfId="0" applyNumberFormat="1" applyFont="1" applyFill="1" applyBorder="1" applyAlignment="1">
      <alignment horizontal="right" vertical="top" wrapText="1"/>
    </xf>
    <xf numFmtId="0" fontId="2" fillId="0" borderId="0" xfId="0" applyFont="1" applyFill="1" applyAlignment="1">
      <alignment horizontal="right" vertical="center" wrapText="1"/>
    </xf>
    <xf numFmtId="0" fontId="3" fillId="0" borderId="0" xfId="0" applyFont="1" applyFill="1" applyAlignment="1">
      <alignment horizontal="center" vertical="center" wrapText="1"/>
    </xf>
    <xf numFmtId="0" fontId="2" fillId="0" borderId="0" xfId="0" applyFont="1" applyFill="1" applyAlignment="1">
      <alignment horizontal="right" vertical="top" wrapText="1"/>
    </xf>
  </cellXfs>
  <cellStyles count="11">
    <cellStyle name="Normal 2" xfId="1"/>
    <cellStyle name="xl25" xfId="3"/>
    <cellStyle name="xl26" xfId="6"/>
    <cellStyle name="xl29" xfId="5"/>
    <cellStyle name="xl31" xfId="8"/>
    <cellStyle name="xl32" xfId="9"/>
    <cellStyle name="xl34" xfId="2"/>
    <cellStyle name="xl37" xfId="4"/>
    <cellStyle name="xl43" xfId="10"/>
    <cellStyle name="Обычный" xfId="0" builtinId="0"/>
    <cellStyle name="Обычный 2" xfId="7"/>
  </cellStyles>
  <dxfs count="0"/>
  <tableStyles count="0" defaultTableStyle="TableStyleMedium9" defaultPivotStyle="PivotStyleLight16"/>
  <colors>
    <mruColors>
      <color rgb="FF000000"/>
      <color rgb="FFCCFF99"/>
      <color rgb="FFCC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1041;&#1102;&#1076;&#1078;&#1077;&#1090;%202026/&#1048;&#1079;&#1084;&#1077;&#1085;&#1077;&#1085;&#1080;&#1103;%202026/&#1055;&#1088;&#1080;&#1083;_%202026-2028%20&#1087;&#1086;&#1076;&#1088;%20%20&#1084;&#1072;&#1088;&#109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ки"/>
      <sheetName val="От пос"/>
      <sheetName val="пос-м"/>
      <sheetName val="Расчет ПО"/>
      <sheetName val="Публ"/>
      <sheetName val="Инвест "/>
      <sheetName val="Пояснит.сентябрь"/>
      <sheetName val="Пояснит.июнь"/>
      <sheetName val="Пояснит.апрель"/>
      <sheetName val="Пояснит.март"/>
      <sheetName val="1.Дох"/>
      <sheetName val="2.Норм"/>
      <sheetName val="3.ВС"/>
      <sheetName val="4.ФС"/>
      <sheetName val="5.ПС"/>
      <sheetName val="6.1.Выр"/>
      <sheetName val="7.1.Сбал"/>
      <sheetName val="7.2.Дороги"/>
      <sheetName val="7.3.Жилье"/>
      <sheetName val="8.Ист"/>
      <sheetName val="9.МВЗ"/>
      <sheetName val="10.МГ"/>
      <sheetName val="ОМ ПСР"/>
      <sheetName val="Соглашения"/>
      <sheetName val="Лист1"/>
    </sheetNames>
    <sheetDataSet>
      <sheetData sheetId="0">
        <row r="1">
          <cell r="C1">
            <v>32915001.809999999</v>
          </cell>
        </row>
      </sheetData>
      <sheetData sheetId="1"/>
      <sheetData sheetId="2"/>
      <sheetData sheetId="3"/>
      <sheetData sheetId="4"/>
      <sheetData sheetId="5"/>
      <sheetData sheetId="6"/>
      <sheetData sheetId="7"/>
      <sheetData sheetId="8"/>
      <sheetData sheetId="9"/>
      <sheetData sheetId="10"/>
      <sheetData sheetId="11"/>
      <sheetData sheetId="12">
        <row r="8">
          <cell r="N8">
            <v>97657215.219999984</v>
          </cell>
        </row>
        <row r="458">
          <cell r="N458">
            <v>111385958.52999999</v>
          </cell>
          <cell r="AT458">
            <v>484100049.81999999</v>
          </cell>
          <cell r="BN458">
            <v>454624921.99000001</v>
          </cell>
        </row>
      </sheetData>
      <sheetData sheetId="13"/>
      <sheetData sheetId="14"/>
      <sheetData sheetId="15"/>
      <sheetData sheetId="16"/>
      <sheetData sheetId="17">
        <row r="7">
          <cell r="C7">
            <v>0</v>
          </cell>
        </row>
      </sheetData>
      <sheetData sheetId="18"/>
      <sheetData sheetId="19"/>
      <sheetData sheetId="20"/>
      <sheetData sheetId="21"/>
      <sheetData sheetId="22"/>
      <sheetData sheetId="23"/>
      <sheetData sheetId="2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pageSetUpPr fitToPage="1"/>
  </sheetPr>
  <dimension ref="A1:O805"/>
  <sheetViews>
    <sheetView zoomScale="60" zoomScaleNormal="60" workbookViewId="0">
      <pane xSplit="6" ySplit="5" topLeftCell="G150" activePane="bottomRight" state="frozen"/>
      <selection activeCell="U74" sqref="U74"/>
      <selection pane="topRight" activeCell="U74" sqref="U74"/>
      <selection pane="bottomLeft" activeCell="U74" sqref="U74"/>
      <selection pane="bottomRight" activeCell="J25" sqref="J25"/>
    </sheetView>
  </sheetViews>
  <sheetFormatPr defaultRowHeight="15" x14ac:dyDescent="0.2"/>
  <cols>
    <col min="1" max="1" width="50.83203125" style="7" customWidth="1"/>
    <col min="2" max="2" width="10" style="17" customWidth="1"/>
    <col min="3" max="4" width="5.33203125" style="17" customWidth="1"/>
    <col min="5" max="5" width="24.83203125" style="16" customWidth="1"/>
    <col min="6" max="6" width="7.6640625" style="17" customWidth="1"/>
    <col min="7" max="9" width="27.1640625" style="17" customWidth="1"/>
    <col min="10" max="12" width="26.83203125" style="17" customWidth="1"/>
    <col min="13" max="13" width="26" style="17" customWidth="1"/>
    <col min="14" max="14" width="25.83203125" style="4" customWidth="1"/>
    <col min="15" max="15" width="28.6640625" style="4" customWidth="1"/>
    <col min="16" max="138" width="9.33203125" style="4"/>
    <col min="139" max="139" width="1.6640625" style="4" customWidth="1"/>
    <col min="140" max="140" width="69.5" style="4" customWidth="1"/>
    <col min="141" max="141" width="10.6640625" style="4" customWidth="1"/>
    <col min="142" max="143" width="4.5" style="4" customWidth="1"/>
    <col min="144" max="144" width="12.33203125" style="4" customWidth="1"/>
    <col min="145" max="145" width="4.5" style="4" customWidth="1"/>
    <col min="146" max="148" width="16.83203125" style="4" customWidth="1"/>
    <col min="149" max="149" width="4.83203125" style="4" customWidth="1"/>
    <col min="150" max="150" width="17.5" style="4" customWidth="1"/>
    <col min="151" max="152" width="10.6640625" style="4" customWidth="1"/>
    <col min="153" max="153" width="13.5" style="4" customWidth="1"/>
    <col min="154" max="154" width="21.1640625" style="4" customWidth="1"/>
    <col min="155" max="155" width="15.33203125" style="4" customWidth="1"/>
    <col min="156" max="156" width="14.33203125" style="4" customWidth="1"/>
    <col min="157" max="394" width="9.33203125" style="4"/>
    <col min="395" max="395" width="1.6640625" style="4" customWidth="1"/>
    <col min="396" max="396" width="69.5" style="4" customWidth="1"/>
    <col min="397" max="397" width="10.6640625" style="4" customWidth="1"/>
    <col min="398" max="399" width="4.5" style="4" customWidth="1"/>
    <col min="400" max="400" width="12.33203125" style="4" customWidth="1"/>
    <col min="401" max="401" width="4.5" style="4" customWidth="1"/>
    <col min="402" max="404" width="16.83203125" style="4" customWidth="1"/>
    <col min="405" max="405" width="4.83203125" style="4" customWidth="1"/>
    <col min="406" max="406" width="17.5" style="4" customWidth="1"/>
    <col min="407" max="408" width="10.6640625" style="4" customWidth="1"/>
    <col min="409" max="409" width="13.5" style="4" customWidth="1"/>
    <col min="410" max="410" width="21.1640625" style="4" customWidth="1"/>
    <col min="411" max="411" width="15.33203125" style="4" customWidth="1"/>
    <col min="412" max="412" width="14.33203125" style="4" customWidth="1"/>
    <col min="413" max="650" width="9.33203125" style="4"/>
    <col min="651" max="651" width="1.6640625" style="4" customWidth="1"/>
    <col min="652" max="652" width="69.5" style="4" customWidth="1"/>
    <col min="653" max="653" width="10.6640625" style="4" customWidth="1"/>
    <col min="654" max="655" width="4.5" style="4" customWidth="1"/>
    <col min="656" max="656" width="12.33203125" style="4" customWidth="1"/>
    <col min="657" max="657" width="4.5" style="4" customWidth="1"/>
    <col min="658" max="660" width="16.83203125" style="4" customWidth="1"/>
    <col min="661" max="661" width="4.83203125" style="4" customWidth="1"/>
    <col min="662" max="662" width="17.5" style="4" customWidth="1"/>
    <col min="663" max="664" width="10.6640625" style="4" customWidth="1"/>
    <col min="665" max="665" width="13.5" style="4" customWidth="1"/>
    <col min="666" max="666" width="21.1640625" style="4" customWidth="1"/>
    <col min="667" max="667" width="15.33203125" style="4" customWidth="1"/>
    <col min="668" max="668" width="14.33203125" style="4" customWidth="1"/>
    <col min="669" max="906" width="9.33203125" style="4"/>
    <col min="907" max="907" width="1.6640625" style="4" customWidth="1"/>
    <col min="908" max="908" width="69.5" style="4" customWidth="1"/>
    <col min="909" max="909" width="10.6640625" style="4" customWidth="1"/>
    <col min="910" max="911" width="4.5" style="4" customWidth="1"/>
    <col min="912" max="912" width="12.33203125" style="4" customWidth="1"/>
    <col min="913" max="913" width="4.5" style="4" customWidth="1"/>
    <col min="914" max="916" width="16.83203125" style="4" customWidth="1"/>
    <col min="917" max="917" width="4.83203125" style="4" customWidth="1"/>
    <col min="918" max="918" width="17.5" style="4" customWidth="1"/>
    <col min="919" max="920" width="10.6640625" style="4" customWidth="1"/>
    <col min="921" max="921" width="13.5" style="4" customWidth="1"/>
    <col min="922" max="922" width="21.1640625" style="4" customWidth="1"/>
    <col min="923" max="923" width="15.33203125" style="4" customWidth="1"/>
    <col min="924" max="924" width="14.33203125" style="4" customWidth="1"/>
    <col min="925" max="1162" width="9.33203125" style="4"/>
    <col min="1163" max="1163" width="1.6640625" style="4" customWidth="1"/>
    <col min="1164" max="1164" width="69.5" style="4" customWidth="1"/>
    <col min="1165" max="1165" width="10.6640625" style="4" customWidth="1"/>
    <col min="1166" max="1167" width="4.5" style="4" customWidth="1"/>
    <col min="1168" max="1168" width="12.33203125" style="4" customWidth="1"/>
    <col min="1169" max="1169" width="4.5" style="4" customWidth="1"/>
    <col min="1170" max="1172" width="16.83203125" style="4" customWidth="1"/>
    <col min="1173" max="1173" width="4.83203125" style="4" customWidth="1"/>
    <col min="1174" max="1174" width="17.5" style="4" customWidth="1"/>
    <col min="1175" max="1176" width="10.6640625" style="4" customWidth="1"/>
    <col min="1177" max="1177" width="13.5" style="4" customWidth="1"/>
    <col min="1178" max="1178" width="21.1640625" style="4" customWidth="1"/>
    <col min="1179" max="1179" width="15.33203125" style="4" customWidth="1"/>
    <col min="1180" max="1180" width="14.33203125" style="4" customWidth="1"/>
    <col min="1181" max="1418" width="9.33203125" style="4"/>
    <col min="1419" max="1419" width="1.6640625" style="4" customWidth="1"/>
    <col min="1420" max="1420" width="69.5" style="4" customWidth="1"/>
    <col min="1421" max="1421" width="10.6640625" style="4" customWidth="1"/>
    <col min="1422" max="1423" width="4.5" style="4" customWidth="1"/>
    <col min="1424" max="1424" width="12.33203125" style="4" customWidth="1"/>
    <col min="1425" max="1425" width="4.5" style="4" customWidth="1"/>
    <col min="1426" max="1428" width="16.83203125" style="4" customWidth="1"/>
    <col min="1429" max="1429" width="4.83203125" style="4" customWidth="1"/>
    <col min="1430" max="1430" width="17.5" style="4" customWidth="1"/>
    <col min="1431" max="1432" width="10.6640625" style="4" customWidth="1"/>
    <col min="1433" max="1433" width="13.5" style="4" customWidth="1"/>
    <col min="1434" max="1434" width="21.1640625" style="4" customWidth="1"/>
    <col min="1435" max="1435" width="15.33203125" style="4" customWidth="1"/>
    <col min="1436" max="1436" width="14.33203125" style="4" customWidth="1"/>
    <col min="1437" max="1674" width="9.33203125" style="4"/>
    <col min="1675" max="1675" width="1.6640625" style="4" customWidth="1"/>
    <col min="1676" max="1676" width="69.5" style="4" customWidth="1"/>
    <col min="1677" max="1677" width="10.6640625" style="4" customWidth="1"/>
    <col min="1678" max="1679" width="4.5" style="4" customWidth="1"/>
    <col min="1680" max="1680" width="12.33203125" style="4" customWidth="1"/>
    <col min="1681" max="1681" width="4.5" style="4" customWidth="1"/>
    <col min="1682" max="1684" width="16.83203125" style="4" customWidth="1"/>
    <col min="1685" max="1685" width="4.83203125" style="4" customWidth="1"/>
    <col min="1686" max="1686" width="17.5" style="4" customWidth="1"/>
    <col min="1687" max="1688" width="10.6640625" style="4" customWidth="1"/>
    <col min="1689" max="1689" width="13.5" style="4" customWidth="1"/>
    <col min="1690" max="1690" width="21.1640625" style="4" customWidth="1"/>
    <col min="1691" max="1691" width="15.33203125" style="4" customWidth="1"/>
    <col min="1692" max="1692" width="14.33203125" style="4" customWidth="1"/>
    <col min="1693" max="1930" width="9.33203125" style="4"/>
    <col min="1931" max="1931" width="1.6640625" style="4" customWidth="1"/>
    <col min="1932" max="1932" width="69.5" style="4" customWidth="1"/>
    <col min="1933" max="1933" width="10.6640625" style="4" customWidth="1"/>
    <col min="1934" max="1935" width="4.5" style="4" customWidth="1"/>
    <col min="1936" max="1936" width="12.33203125" style="4" customWidth="1"/>
    <col min="1937" max="1937" width="4.5" style="4" customWidth="1"/>
    <col min="1938" max="1940" width="16.83203125" style="4" customWidth="1"/>
    <col min="1941" max="1941" width="4.83203125" style="4" customWidth="1"/>
    <col min="1942" max="1942" width="17.5" style="4" customWidth="1"/>
    <col min="1943" max="1944" width="10.6640625" style="4" customWidth="1"/>
    <col min="1945" max="1945" width="13.5" style="4" customWidth="1"/>
    <col min="1946" max="1946" width="21.1640625" style="4" customWidth="1"/>
    <col min="1947" max="1947" width="15.33203125" style="4" customWidth="1"/>
    <col min="1948" max="1948" width="14.33203125" style="4" customWidth="1"/>
    <col min="1949" max="2186" width="9.33203125" style="4"/>
    <col min="2187" max="2187" width="1.6640625" style="4" customWidth="1"/>
    <col min="2188" max="2188" width="69.5" style="4" customWidth="1"/>
    <col min="2189" max="2189" width="10.6640625" style="4" customWidth="1"/>
    <col min="2190" max="2191" width="4.5" style="4" customWidth="1"/>
    <col min="2192" max="2192" width="12.33203125" style="4" customWidth="1"/>
    <col min="2193" max="2193" width="4.5" style="4" customWidth="1"/>
    <col min="2194" max="2196" width="16.83203125" style="4" customWidth="1"/>
    <col min="2197" max="2197" width="4.83203125" style="4" customWidth="1"/>
    <col min="2198" max="2198" width="17.5" style="4" customWidth="1"/>
    <col min="2199" max="2200" width="10.6640625" style="4" customWidth="1"/>
    <col min="2201" max="2201" width="13.5" style="4" customWidth="1"/>
    <col min="2202" max="2202" width="21.1640625" style="4" customWidth="1"/>
    <col min="2203" max="2203" width="15.33203125" style="4" customWidth="1"/>
    <col min="2204" max="2204" width="14.33203125" style="4" customWidth="1"/>
    <col min="2205" max="2442" width="9.33203125" style="4"/>
    <col min="2443" max="2443" width="1.6640625" style="4" customWidth="1"/>
    <col min="2444" max="2444" width="69.5" style="4" customWidth="1"/>
    <col min="2445" max="2445" width="10.6640625" style="4" customWidth="1"/>
    <col min="2446" max="2447" width="4.5" style="4" customWidth="1"/>
    <col min="2448" max="2448" width="12.33203125" style="4" customWidth="1"/>
    <col min="2449" max="2449" width="4.5" style="4" customWidth="1"/>
    <col min="2450" max="2452" width="16.83203125" style="4" customWidth="1"/>
    <col min="2453" max="2453" width="4.83203125" style="4" customWidth="1"/>
    <col min="2454" max="2454" width="17.5" style="4" customWidth="1"/>
    <col min="2455" max="2456" width="10.6640625" style="4" customWidth="1"/>
    <col min="2457" max="2457" width="13.5" style="4" customWidth="1"/>
    <col min="2458" max="2458" width="21.1640625" style="4" customWidth="1"/>
    <col min="2459" max="2459" width="15.33203125" style="4" customWidth="1"/>
    <col min="2460" max="2460" width="14.33203125" style="4" customWidth="1"/>
    <col min="2461" max="2698" width="9.33203125" style="4"/>
    <col min="2699" max="2699" width="1.6640625" style="4" customWidth="1"/>
    <col min="2700" max="2700" width="69.5" style="4" customWidth="1"/>
    <col min="2701" max="2701" width="10.6640625" style="4" customWidth="1"/>
    <col min="2702" max="2703" width="4.5" style="4" customWidth="1"/>
    <col min="2704" max="2704" width="12.33203125" style="4" customWidth="1"/>
    <col min="2705" max="2705" width="4.5" style="4" customWidth="1"/>
    <col min="2706" max="2708" width="16.83203125" style="4" customWidth="1"/>
    <col min="2709" max="2709" width="4.83203125" style="4" customWidth="1"/>
    <col min="2710" max="2710" width="17.5" style="4" customWidth="1"/>
    <col min="2711" max="2712" width="10.6640625" style="4" customWidth="1"/>
    <col min="2713" max="2713" width="13.5" style="4" customWidth="1"/>
    <col min="2714" max="2714" width="21.1640625" style="4" customWidth="1"/>
    <col min="2715" max="2715" width="15.33203125" style="4" customWidth="1"/>
    <col min="2716" max="2716" width="14.33203125" style="4" customWidth="1"/>
    <col min="2717" max="2954" width="9.33203125" style="4"/>
    <col min="2955" max="2955" width="1.6640625" style="4" customWidth="1"/>
    <col min="2956" max="2956" width="69.5" style="4" customWidth="1"/>
    <col min="2957" max="2957" width="10.6640625" style="4" customWidth="1"/>
    <col min="2958" max="2959" width="4.5" style="4" customWidth="1"/>
    <col min="2960" max="2960" width="12.33203125" style="4" customWidth="1"/>
    <col min="2961" max="2961" width="4.5" style="4" customWidth="1"/>
    <col min="2962" max="2964" width="16.83203125" style="4" customWidth="1"/>
    <col min="2965" max="2965" width="4.83203125" style="4" customWidth="1"/>
    <col min="2966" max="2966" width="17.5" style="4" customWidth="1"/>
    <col min="2967" max="2968" width="10.6640625" style="4" customWidth="1"/>
    <col min="2969" max="2969" width="13.5" style="4" customWidth="1"/>
    <col min="2970" max="2970" width="21.1640625" style="4" customWidth="1"/>
    <col min="2971" max="2971" width="15.33203125" style="4" customWidth="1"/>
    <col min="2972" max="2972" width="14.33203125" style="4" customWidth="1"/>
    <col min="2973" max="3210" width="9.33203125" style="4"/>
    <col min="3211" max="3211" width="1.6640625" style="4" customWidth="1"/>
    <col min="3212" max="3212" width="69.5" style="4" customWidth="1"/>
    <col min="3213" max="3213" width="10.6640625" style="4" customWidth="1"/>
    <col min="3214" max="3215" width="4.5" style="4" customWidth="1"/>
    <col min="3216" max="3216" width="12.33203125" style="4" customWidth="1"/>
    <col min="3217" max="3217" width="4.5" style="4" customWidth="1"/>
    <col min="3218" max="3220" width="16.83203125" style="4" customWidth="1"/>
    <col min="3221" max="3221" width="4.83203125" style="4" customWidth="1"/>
    <col min="3222" max="3222" width="17.5" style="4" customWidth="1"/>
    <col min="3223" max="3224" width="10.6640625" style="4" customWidth="1"/>
    <col min="3225" max="3225" width="13.5" style="4" customWidth="1"/>
    <col min="3226" max="3226" width="21.1640625" style="4" customWidth="1"/>
    <col min="3227" max="3227" width="15.33203125" style="4" customWidth="1"/>
    <col min="3228" max="3228" width="14.33203125" style="4" customWidth="1"/>
    <col min="3229" max="3466" width="9.33203125" style="4"/>
    <col min="3467" max="3467" width="1.6640625" style="4" customWidth="1"/>
    <col min="3468" max="3468" width="69.5" style="4" customWidth="1"/>
    <col min="3469" max="3469" width="10.6640625" style="4" customWidth="1"/>
    <col min="3470" max="3471" width="4.5" style="4" customWidth="1"/>
    <col min="3472" max="3472" width="12.33203125" style="4" customWidth="1"/>
    <col min="3473" max="3473" width="4.5" style="4" customWidth="1"/>
    <col min="3474" max="3476" width="16.83203125" style="4" customWidth="1"/>
    <col min="3477" max="3477" width="4.83203125" style="4" customWidth="1"/>
    <col min="3478" max="3478" width="17.5" style="4" customWidth="1"/>
    <col min="3479" max="3480" width="10.6640625" style="4" customWidth="1"/>
    <col min="3481" max="3481" width="13.5" style="4" customWidth="1"/>
    <col min="3482" max="3482" width="21.1640625" style="4" customWidth="1"/>
    <col min="3483" max="3483" width="15.33203125" style="4" customWidth="1"/>
    <col min="3484" max="3484" width="14.33203125" style="4" customWidth="1"/>
    <col min="3485" max="3722" width="9.33203125" style="4"/>
    <col min="3723" max="3723" width="1.6640625" style="4" customWidth="1"/>
    <col min="3724" max="3724" width="69.5" style="4" customWidth="1"/>
    <col min="3725" max="3725" width="10.6640625" style="4" customWidth="1"/>
    <col min="3726" max="3727" width="4.5" style="4" customWidth="1"/>
    <col min="3728" max="3728" width="12.33203125" style="4" customWidth="1"/>
    <col min="3729" max="3729" width="4.5" style="4" customWidth="1"/>
    <col min="3730" max="3732" width="16.83203125" style="4" customWidth="1"/>
    <col min="3733" max="3733" width="4.83203125" style="4" customWidth="1"/>
    <col min="3734" max="3734" width="17.5" style="4" customWidth="1"/>
    <col min="3735" max="3736" width="10.6640625" style="4" customWidth="1"/>
    <col min="3737" max="3737" width="13.5" style="4" customWidth="1"/>
    <col min="3738" max="3738" width="21.1640625" style="4" customWidth="1"/>
    <col min="3739" max="3739" width="15.33203125" style="4" customWidth="1"/>
    <col min="3740" max="3740" width="14.33203125" style="4" customWidth="1"/>
    <col min="3741" max="3978" width="9.33203125" style="4"/>
    <col min="3979" max="3979" width="1.6640625" style="4" customWidth="1"/>
    <col min="3980" max="3980" width="69.5" style="4" customWidth="1"/>
    <col min="3981" max="3981" width="10.6640625" style="4" customWidth="1"/>
    <col min="3982" max="3983" width="4.5" style="4" customWidth="1"/>
    <col min="3984" max="3984" width="12.33203125" style="4" customWidth="1"/>
    <col min="3985" max="3985" width="4.5" style="4" customWidth="1"/>
    <col min="3986" max="3988" width="16.83203125" style="4" customWidth="1"/>
    <col min="3989" max="3989" width="4.83203125" style="4" customWidth="1"/>
    <col min="3990" max="3990" width="17.5" style="4" customWidth="1"/>
    <col min="3991" max="3992" width="10.6640625" style="4" customWidth="1"/>
    <col min="3993" max="3993" width="13.5" style="4" customWidth="1"/>
    <col min="3994" max="3994" width="21.1640625" style="4" customWidth="1"/>
    <col min="3995" max="3995" width="15.33203125" style="4" customWidth="1"/>
    <col min="3996" max="3996" width="14.33203125" style="4" customWidth="1"/>
    <col min="3997" max="4234" width="9.33203125" style="4"/>
    <col min="4235" max="4235" width="1.6640625" style="4" customWidth="1"/>
    <col min="4236" max="4236" width="69.5" style="4" customWidth="1"/>
    <col min="4237" max="4237" width="10.6640625" style="4" customWidth="1"/>
    <col min="4238" max="4239" width="4.5" style="4" customWidth="1"/>
    <col min="4240" max="4240" width="12.33203125" style="4" customWidth="1"/>
    <col min="4241" max="4241" width="4.5" style="4" customWidth="1"/>
    <col min="4242" max="4244" width="16.83203125" style="4" customWidth="1"/>
    <col min="4245" max="4245" width="4.83203125" style="4" customWidth="1"/>
    <col min="4246" max="4246" width="17.5" style="4" customWidth="1"/>
    <col min="4247" max="4248" width="10.6640625" style="4" customWidth="1"/>
    <col min="4249" max="4249" width="13.5" style="4" customWidth="1"/>
    <col min="4250" max="4250" width="21.1640625" style="4" customWidth="1"/>
    <col min="4251" max="4251" width="15.33203125" style="4" customWidth="1"/>
    <col min="4252" max="4252" width="14.33203125" style="4" customWidth="1"/>
    <col min="4253" max="4490" width="9.33203125" style="4"/>
    <col min="4491" max="4491" width="1.6640625" style="4" customWidth="1"/>
    <col min="4492" max="4492" width="69.5" style="4" customWidth="1"/>
    <col min="4493" max="4493" width="10.6640625" style="4" customWidth="1"/>
    <col min="4494" max="4495" width="4.5" style="4" customWidth="1"/>
    <col min="4496" max="4496" width="12.33203125" style="4" customWidth="1"/>
    <col min="4497" max="4497" width="4.5" style="4" customWidth="1"/>
    <col min="4498" max="4500" width="16.83203125" style="4" customWidth="1"/>
    <col min="4501" max="4501" width="4.83203125" style="4" customWidth="1"/>
    <col min="4502" max="4502" width="17.5" style="4" customWidth="1"/>
    <col min="4503" max="4504" width="10.6640625" style="4" customWidth="1"/>
    <col min="4505" max="4505" width="13.5" style="4" customWidth="1"/>
    <col min="4506" max="4506" width="21.1640625" style="4" customWidth="1"/>
    <col min="4507" max="4507" width="15.33203125" style="4" customWidth="1"/>
    <col min="4508" max="4508" width="14.33203125" style="4" customWidth="1"/>
    <col min="4509" max="4746" width="9.33203125" style="4"/>
    <col min="4747" max="4747" width="1.6640625" style="4" customWidth="1"/>
    <col min="4748" max="4748" width="69.5" style="4" customWidth="1"/>
    <col min="4749" max="4749" width="10.6640625" style="4" customWidth="1"/>
    <col min="4750" max="4751" width="4.5" style="4" customWidth="1"/>
    <col min="4752" max="4752" width="12.33203125" style="4" customWidth="1"/>
    <col min="4753" max="4753" width="4.5" style="4" customWidth="1"/>
    <col min="4754" max="4756" width="16.83203125" style="4" customWidth="1"/>
    <col min="4757" max="4757" width="4.83203125" style="4" customWidth="1"/>
    <col min="4758" max="4758" width="17.5" style="4" customWidth="1"/>
    <col min="4759" max="4760" width="10.6640625" style="4" customWidth="1"/>
    <col min="4761" max="4761" width="13.5" style="4" customWidth="1"/>
    <col min="4762" max="4762" width="21.1640625" style="4" customWidth="1"/>
    <col min="4763" max="4763" width="15.33203125" style="4" customWidth="1"/>
    <col min="4764" max="4764" width="14.33203125" style="4" customWidth="1"/>
    <col min="4765" max="5002" width="9.33203125" style="4"/>
    <col min="5003" max="5003" width="1.6640625" style="4" customWidth="1"/>
    <col min="5004" max="5004" width="69.5" style="4" customWidth="1"/>
    <col min="5005" max="5005" width="10.6640625" style="4" customWidth="1"/>
    <col min="5006" max="5007" width="4.5" style="4" customWidth="1"/>
    <col min="5008" max="5008" width="12.33203125" style="4" customWidth="1"/>
    <col min="5009" max="5009" width="4.5" style="4" customWidth="1"/>
    <col min="5010" max="5012" width="16.83203125" style="4" customWidth="1"/>
    <col min="5013" max="5013" width="4.83203125" style="4" customWidth="1"/>
    <col min="5014" max="5014" width="17.5" style="4" customWidth="1"/>
    <col min="5015" max="5016" width="10.6640625" style="4" customWidth="1"/>
    <col min="5017" max="5017" width="13.5" style="4" customWidth="1"/>
    <col min="5018" max="5018" width="21.1640625" style="4" customWidth="1"/>
    <col min="5019" max="5019" width="15.33203125" style="4" customWidth="1"/>
    <col min="5020" max="5020" width="14.33203125" style="4" customWidth="1"/>
    <col min="5021" max="5258" width="9.33203125" style="4"/>
    <col min="5259" max="5259" width="1.6640625" style="4" customWidth="1"/>
    <col min="5260" max="5260" width="69.5" style="4" customWidth="1"/>
    <col min="5261" max="5261" width="10.6640625" style="4" customWidth="1"/>
    <col min="5262" max="5263" width="4.5" style="4" customWidth="1"/>
    <col min="5264" max="5264" width="12.33203125" style="4" customWidth="1"/>
    <col min="5265" max="5265" width="4.5" style="4" customWidth="1"/>
    <col min="5266" max="5268" width="16.83203125" style="4" customWidth="1"/>
    <col min="5269" max="5269" width="4.83203125" style="4" customWidth="1"/>
    <col min="5270" max="5270" width="17.5" style="4" customWidth="1"/>
    <col min="5271" max="5272" width="10.6640625" style="4" customWidth="1"/>
    <col min="5273" max="5273" width="13.5" style="4" customWidth="1"/>
    <col min="5274" max="5274" width="21.1640625" style="4" customWidth="1"/>
    <col min="5275" max="5275" width="15.33203125" style="4" customWidth="1"/>
    <col min="5276" max="5276" width="14.33203125" style="4" customWidth="1"/>
    <col min="5277" max="5514" width="9.33203125" style="4"/>
    <col min="5515" max="5515" width="1.6640625" style="4" customWidth="1"/>
    <col min="5516" max="5516" width="69.5" style="4" customWidth="1"/>
    <col min="5517" max="5517" width="10.6640625" style="4" customWidth="1"/>
    <col min="5518" max="5519" width="4.5" style="4" customWidth="1"/>
    <col min="5520" max="5520" width="12.33203125" style="4" customWidth="1"/>
    <col min="5521" max="5521" width="4.5" style="4" customWidth="1"/>
    <col min="5522" max="5524" width="16.83203125" style="4" customWidth="1"/>
    <col min="5525" max="5525" width="4.83203125" style="4" customWidth="1"/>
    <col min="5526" max="5526" width="17.5" style="4" customWidth="1"/>
    <col min="5527" max="5528" width="10.6640625" style="4" customWidth="1"/>
    <col min="5529" max="5529" width="13.5" style="4" customWidth="1"/>
    <col min="5530" max="5530" width="21.1640625" style="4" customWidth="1"/>
    <col min="5531" max="5531" width="15.33203125" style="4" customWidth="1"/>
    <col min="5532" max="5532" width="14.33203125" style="4" customWidth="1"/>
    <col min="5533" max="5770" width="9.33203125" style="4"/>
    <col min="5771" max="5771" width="1.6640625" style="4" customWidth="1"/>
    <col min="5772" max="5772" width="69.5" style="4" customWidth="1"/>
    <col min="5773" max="5773" width="10.6640625" style="4" customWidth="1"/>
    <col min="5774" max="5775" width="4.5" style="4" customWidth="1"/>
    <col min="5776" max="5776" width="12.33203125" style="4" customWidth="1"/>
    <col min="5777" max="5777" width="4.5" style="4" customWidth="1"/>
    <col min="5778" max="5780" width="16.83203125" style="4" customWidth="1"/>
    <col min="5781" max="5781" width="4.83203125" style="4" customWidth="1"/>
    <col min="5782" max="5782" width="17.5" style="4" customWidth="1"/>
    <col min="5783" max="5784" width="10.6640625" style="4" customWidth="1"/>
    <col min="5785" max="5785" width="13.5" style="4" customWidth="1"/>
    <col min="5786" max="5786" width="21.1640625" style="4" customWidth="1"/>
    <col min="5787" max="5787" width="15.33203125" style="4" customWidth="1"/>
    <col min="5788" max="5788" width="14.33203125" style="4" customWidth="1"/>
    <col min="5789" max="6026" width="9.33203125" style="4"/>
    <col min="6027" max="6027" width="1.6640625" style="4" customWidth="1"/>
    <col min="6028" max="6028" width="69.5" style="4" customWidth="1"/>
    <col min="6029" max="6029" width="10.6640625" style="4" customWidth="1"/>
    <col min="6030" max="6031" width="4.5" style="4" customWidth="1"/>
    <col min="6032" max="6032" width="12.33203125" style="4" customWidth="1"/>
    <col min="6033" max="6033" width="4.5" style="4" customWidth="1"/>
    <col min="6034" max="6036" width="16.83203125" style="4" customWidth="1"/>
    <col min="6037" max="6037" width="4.83203125" style="4" customWidth="1"/>
    <col min="6038" max="6038" width="17.5" style="4" customWidth="1"/>
    <col min="6039" max="6040" width="10.6640625" style="4" customWidth="1"/>
    <col min="6041" max="6041" width="13.5" style="4" customWidth="1"/>
    <col min="6042" max="6042" width="21.1640625" style="4" customWidth="1"/>
    <col min="6043" max="6043" width="15.33203125" style="4" customWidth="1"/>
    <col min="6044" max="6044" width="14.33203125" style="4" customWidth="1"/>
    <col min="6045" max="6282" width="9.33203125" style="4"/>
    <col min="6283" max="6283" width="1.6640625" style="4" customWidth="1"/>
    <col min="6284" max="6284" width="69.5" style="4" customWidth="1"/>
    <col min="6285" max="6285" width="10.6640625" style="4" customWidth="1"/>
    <col min="6286" max="6287" width="4.5" style="4" customWidth="1"/>
    <col min="6288" max="6288" width="12.33203125" style="4" customWidth="1"/>
    <col min="6289" max="6289" width="4.5" style="4" customWidth="1"/>
    <col min="6290" max="6292" width="16.83203125" style="4" customWidth="1"/>
    <col min="6293" max="6293" width="4.83203125" style="4" customWidth="1"/>
    <col min="6294" max="6294" width="17.5" style="4" customWidth="1"/>
    <col min="6295" max="6296" width="10.6640625" style="4" customWidth="1"/>
    <col min="6297" max="6297" width="13.5" style="4" customWidth="1"/>
    <col min="6298" max="6298" width="21.1640625" style="4" customWidth="1"/>
    <col min="6299" max="6299" width="15.33203125" style="4" customWidth="1"/>
    <col min="6300" max="6300" width="14.33203125" style="4" customWidth="1"/>
    <col min="6301" max="6538" width="9.33203125" style="4"/>
    <col min="6539" max="6539" width="1.6640625" style="4" customWidth="1"/>
    <col min="6540" max="6540" width="69.5" style="4" customWidth="1"/>
    <col min="6541" max="6541" width="10.6640625" style="4" customWidth="1"/>
    <col min="6542" max="6543" width="4.5" style="4" customWidth="1"/>
    <col min="6544" max="6544" width="12.33203125" style="4" customWidth="1"/>
    <col min="6545" max="6545" width="4.5" style="4" customWidth="1"/>
    <col min="6546" max="6548" width="16.83203125" style="4" customWidth="1"/>
    <col min="6549" max="6549" width="4.83203125" style="4" customWidth="1"/>
    <col min="6550" max="6550" width="17.5" style="4" customWidth="1"/>
    <col min="6551" max="6552" width="10.6640625" style="4" customWidth="1"/>
    <col min="6553" max="6553" width="13.5" style="4" customWidth="1"/>
    <col min="6554" max="6554" width="21.1640625" style="4" customWidth="1"/>
    <col min="6555" max="6555" width="15.33203125" style="4" customWidth="1"/>
    <col min="6556" max="6556" width="14.33203125" style="4" customWidth="1"/>
    <col min="6557" max="6794" width="9.33203125" style="4"/>
    <col min="6795" max="6795" width="1.6640625" style="4" customWidth="1"/>
    <col min="6796" max="6796" width="69.5" style="4" customWidth="1"/>
    <col min="6797" max="6797" width="10.6640625" style="4" customWidth="1"/>
    <col min="6798" max="6799" width="4.5" style="4" customWidth="1"/>
    <col min="6800" max="6800" width="12.33203125" style="4" customWidth="1"/>
    <col min="6801" max="6801" width="4.5" style="4" customWidth="1"/>
    <col min="6802" max="6804" width="16.83203125" style="4" customWidth="1"/>
    <col min="6805" max="6805" width="4.83203125" style="4" customWidth="1"/>
    <col min="6806" max="6806" width="17.5" style="4" customWidth="1"/>
    <col min="6807" max="6808" width="10.6640625" style="4" customWidth="1"/>
    <col min="6809" max="6809" width="13.5" style="4" customWidth="1"/>
    <col min="6810" max="6810" width="21.1640625" style="4" customWidth="1"/>
    <col min="6811" max="6811" width="15.33203125" style="4" customWidth="1"/>
    <col min="6812" max="6812" width="14.33203125" style="4" customWidth="1"/>
    <col min="6813" max="7050" width="9.33203125" style="4"/>
    <col min="7051" max="7051" width="1.6640625" style="4" customWidth="1"/>
    <col min="7052" max="7052" width="69.5" style="4" customWidth="1"/>
    <col min="7053" max="7053" width="10.6640625" style="4" customWidth="1"/>
    <col min="7054" max="7055" width="4.5" style="4" customWidth="1"/>
    <col min="7056" max="7056" width="12.33203125" style="4" customWidth="1"/>
    <col min="7057" max="7057" width="4.5" style="4" customWidth="1"/>
    <col min="7058" max="7060" width="16.83203125" style="4" customWidth="1"/>
    <col min="7061" max="7061" width="4.83203125" style="4" customWidth="1"/>
    <col min="7062" max="7062" width="17.5" style="4" customWidth="1"/>
    <col min="7063" max="7064" width="10.6640625" style="4" customWidth="1"/>
    <col min="7065" max="7065" width="13.5" style="4" customWidth="1"/>
    <col min="7066" max="7066" width="21.1640625" style="4" customWidth="1"/>
    <col min="7067" max="7067" width="15.33203125" style="4" customWidth="1"/>
    <col min="7068" max="7068" width="14.33203125" style="4" customWidth="1"/>
    <col min="7069" max="7306" width="9.33203125" style="4"/>
    <col min="7307" max="7307" width="1.6640625" style="4" customWidth="1"/>
    <col min="7308" max="7308" width="69.5" style="4" customWidth="1"/>
    <col min="7309" max="7309" width="10.6640625" style="4" customWidth="1"/>
    <col min="7310" max="7311" width="4.5" style="4" customWidth="1"/>
    <col min="7312" max="7312" width="12.33203125" style="4" customWidth="1"/>
    <col min="7313" max="7313" width="4.5" style="4" customWidth="1"/>
    <col min="7314" max="7316" width="16.83203125" style="4" customWidth="1"/>
    <col min="7317" max="7317" width="4.83203125" style="4" customWidth="1"/>
    <col min="7318" max="7318" width="17.5" style="4" customWidth="1"/>
    <col min="7319" max="7320" width="10.6640625" style="4" customWidth="1"/>
    <col min="7321" max="7321" width="13.5" style="4" customWidth="1"/>
    <col min="7322" max="7322" width="21.1640625" style="4" customWidth="1"/>
    <col min="7323" max="7323" width="15.33203125" style="4" customWidth="1"/>
    <col min="7324" max="7324" width="14.33203125" style="4" customWidth="1"/>
    <col min="7325" max="7562" width="9.33203125" style="4"/>
    <col min="7563" max="7563" width="1.6640625" style="4" customWidth="1"/>
    <col min="7564" max="7564" width="69.5" style="4" customWidth="1"/>
    <col min="7565" max="7565" width="10.6640625" style="4" customWidth="1"/>
    <col min="7566" max="7567" width="4.5" style="4" customWidth="1"/>
    <col min="7568" max="7568" width="12.33203125" style="4" customWidth="1"/>
    <col min="7569" max="7569" width="4.5" style="4" customWidth="1"/>
    <col min="7570" max="7572" width="16.83203125" style="4" customWidth="1"/>
    <col min="7573" max="7573" width="4.83203125" style="4" customWidth="1"/>
    <col min="7574" max="7574" width="17.5" style="4" customWidth="1"/>
    <col min="7575" max="7576" width="10.6640625" style="4" customWidth="1"/>
    <col min="7577" max="7577" width="13.5" style="4" customWidth="1"/>
    <col min="7578" max="7578" width="21.1640625" style="4" customWidth="1"/>
    <col min="7579" max="7579" width="15.33203125" style="4" customWidth="1"/>
    <col min="7580" max="7580" width="14.33203125" style="4" customWidth="1"/>
    <col min="7581" max="7818" width="9.33203125" style="4"/>
    <col min="7819" max="7819" width="1.6640625" style="4" customWidth="1"/>
    <col min="7820" max="7820" width="69.5" style="4" customWidth="1"/>
    <col min="7821" max="7821" width="10.6640625" style="4" customWidth="1"/>
    <col min="7822" max="7823" width="4.5" style="4" customWidth="1"/>
    <col min="7824" max="7824" width="12.33203125" style="4" customWidth="1"/>
    <col min="7825" max="7825" width="4.5" style="4" customWidth="1"/>
    <col min="7826" max="7828" width="16.83203125" style="4" customWidth="1"/>
    <col min="7829" max="7829" width="4.83203125" style="4" customWidth="1"/>
    <col min="7830" max="7830" width="17.5" style="4" customWidth="1"/>
    <col min="7831" max="7832" width="10.6640625" style="4" customWidth="1"/>
    <col min="7833" max="7833" width="13.5" style="4" customWidth="1"/>
    <col min="7834" max="7834" width="21.1640625" style="4" customWidth="1"/>
    <col min="7835" max="7835" width="15.33203125" style="4" customWidth="1"/>
    <col min="7836" max="7836" width="14.33203125" style="4" customWidth="1"/>
    <col min="7837" max="8074" width="9.33203125" style="4"/>
    <col min="8075" max="8075" width="1.6640625" style="4" customWidth="1"/>
    <col min="8076" max="8076" width="69.5" style="4" customWidth="1"/>
    <col min="8077" max="8077" width="10.6640625" style="4" customWidth="1"/>
    <col min="8078" max="8079" width="4.5" style="4" customWidth="1"/>
    <col min="8080" max="8080" width="12.33203125" style="4" customWidth="1"/>
    <col min="8081" max="8081" width="4.5" style="4" customWidth="1"/>
    <col min="8082" max="8084" width="16.83203125" style="4" customWidth="1"/>
    <col min="8085" max="8085" width="4.83203125" style="4" customWidth="1"/>
    <col min="8086" max="8086" width="17.5" style="4" customWidth="1"/>
    <col min="8087" max="8088" width="10.6640625" style="4" customWidth="1"/>
    <col min="8089" max="8089" width="13.5" style="4" customWidth="1"/>
    <col min="8090" max="8090" width="21.1640625" style="4" customWidth="1"/>
    <col min="8091" max="8091" width="15.33203125" style="4" customWidth="1"/>
    <col min="8092" max="8092" width="14.33203125" style="4" customWidth="1"/>
    <col min="8093" max="8330" width="9.33203125" style="4"/>
    <col min="8331" max="8331" width="1.6640625" style="4" customWidth="1"/>
    <col min="8332" max="8332" width="69.5" style="4" customWidth="1"/>
    <col min="8333" max="8333" width="10.6640625" style="4" customWidth="1"/>
    <col min="8334" max="8335" width="4.5" style="4" customWidth="1"/>
    <col min="8336" max="8336" width="12.33203125" style="4" customWidth="1"/>
    <col min="8337" max="8337" width="4.5" style="4" customWidth="1"/>
    <col min="8338" max="8340" width="16.83203125" style="4" customWidth="1"/>
    <col min="8341" max="8341" width="4.83203125" style="4" customWidth="1"/>
    <col min="8342" max="8342" width="17.5" style="4" customWidth="1"/>
    <col min="8343" max="8344" width="10.6640625" style="4" customWidth="1"/>
    <col min="8345" max="8345" width="13.5" style="4" customWidth="1"/>
    <col min="8346" max="8346" width="21.1640625" style="4" customWidth="1"/>
    <col min="8347" max="8347" width="15.33203125" style="4" customWidth="1"/>
    <col min="8348" max="8348" width="14.33203125" style="4" customWidth="1"/>
    <col min="8349" max="8586" width="9.33203125" style="4"/>
    <col min="8587" max="8587" width="1.6640625" style="4" customWidth="1"/>
    <col min="8588" max="8588" width="69.5" style="4" customWidth="1"/>
    <col min="8589" max="8589" width="10.6640625" style="4" customWidth="1"/>
    <col min="8590" max="8591" width="4.5" style="4" customWidth="1"/>
    <col min="8592" max="8592" width="12.33203125" style="4" customWidth="1"/>
    <col min="8593" max="8593" width="4.5" style="4" customWidth="1"/>
    <col min="8594" max="8596" width="16.83203125" style="4" customWidth="1"/>
    <col min="8597" max="8597" width="4.83203125" style="4" customWidth="1"/>
    <col min="8598" max="8598" width="17.5" style="4" customWidth="1"/>
    <col min="8599" max="8600" width="10.6640625" style="4" customWidth="1"/>
    <col min="8601" max="8601" width="13.5" style="4" customWidth="1"/>
    <col min="8602" max="8602" width="21.1640625" style="4" customWidth="1"/>
    <col min="8603" max="8603" width="15.33203125" style="4" customWidth="1"/>
    <col min="8604" max="8604" width="14.33203125" style="4" customWidth="1"/>
    <col min="8605" max="8842" width="9.33203125" style="4"/>
    <col min="8843" max="8843" width="1.6640625" style="4" customWidth="1"/>
    <col min="8844" max="8844" width="69.5" style="4" customWidth="1"/>
    <col min="8845" max="8845" width="10.6640625" style="4" customWidth="1"/>
    <col min="8846" max="8847" width="4.5" style="4" customWidth="1"/>
    <col min="8848" max="8848" width="12.33203125" style="4" customWidth="1"/>
    <col min="8849" max="8849" width="4.5" style="4" customWidth="1"/>
    <col min="8850" max="8852" width="16.83203125" style="4" customWidth="1"/>
    <col min="8853" max="8853" width="4.83203125" style="4" customWidth="1"/>
    <col min="8854" max="8854" width="17.5" style="4" customWidth="1"/>
    <col min="8855" max="8856" width="10.6640625" style="4" customWidth="1"/>
    <col min="8857" max="8857" width="13.5" style="4" customWidth="1"/>
    <col min="8858" max="8858" width="21.1640625" style="4" customWidth="1"/>
    <col min="8859" max="8859" width="15.33203125" style="4" customWidth="1"/>
    <col min="8860" max="8860" width="14.33203125" style="4" customWidth="1"/>
    <col min="8861" max="9098" width="9.33203125" style="4"/>
    <col min="9099" max="9099" width="1.6640625" style="4" customWidth="1"/>
    <col min="9100" max="9100" width="69.5" style="4" customWidth="1"/>
    <col min="9101" max="9101" width="10.6640625" style="4" customWidth="1"/>
    <col min="9102" max="9103" width="4.5" style="4" customWidth="1"/>
    <col min="9104" max="9104" width="12.33203125" style="4" customWidth="1"/>
    <col min="9105" max="9105" width="4.5" style="4" customWidth="1"/>
    <col min="9106" max="9108" width="16.83203125" style="4" customWidth="1"/>
    <col min="9109" max="9109" width="4.83203125" style="4" customWidth="1"/>
    <col min="9110" max="9110" width="17.5" style="4" customWidth="1"/>
    <col min="9111" max="9112" width="10.6640625" style="4" customWidth="1"/>
    <col min="9113" max="9113" width="13.5" style="4" customWidth="1"/>
    <col min="9114" max="9114" width="21.1640625" style="4" customWidth="1"/>
    <col min="9115" max="9115" width="15.33203125" style="4" customWidth="1"/>
    <col min="9116" max="9116" width="14.33203125" style="4" customWidth="1"/>
    <col min="9117" max="9354" width="9.33203125" style="4"/>
    <col min="9355" max="9355" width="1.6640625" style="4" customWidth="1"/>
    <col min="9356" max="9356" width="69.5" style="4" customWidth="1"/>
    <col min="9357" max="9357" width="10.6640625" style="4" customWidth="1"/>
    <col min="9358" max="9359" width="4.5" style="4" customWidth="1"/>
    <col min="9360" max="9360" width="12.33203125" style="4" customWidth="1"/>
    <col min="9361" max="9361" width="4.5" style="4" customWidth="1"/>
    <col min="9362" max="9364" width="16.83203125" style="4" customWidth="1"/>
    <col min="9365" max="9365" width="4.83203125" style="4" customWidth="1"/>
    <col min="9366" max="9366" width="17.5" style="4" customWidth="1"/>
    <col min="9367" max="9368" width="10.6640625" style="4" customWidth="1"/>
    <col min="9369" max="9369" width="13.5" style="4" customWidth="1"/>
    <col min="9370" max="9370" width="21.1640625" style="4" customWidth="1"/>
    <col min="9371" max="9371" width="15.33203125" style="4" customWidth="1"/>
    <col min="9372" max="9372" width="14.33203125" style="4" customWidth="1"/>
    <col min="9373" max="9610" width="9.33203125" style="4"/>
    <col min="9611" max="9611" width="1.6640625" style="4" customWidth="1"/>
    <col min="9612" max="9612" width="69.5" style="4" customWidth="1"/>
    <col min="9613" max="9613" width="10.6640625" style="4" customWidth="1"/>
    <col min="9614" max="9615" width="4.5" style="4" customWidth="1"/>
    <col min="9616" max="9616" width="12.33203125" style="4" customWidth="1"/>
    <col min="9617" max="9617" width="4.5" style="4" customWidth="1"/>
    <col min="9618" max="9620" width="16.83203125" style="4" customWidth="1"/>
    <col min="9621" max="9621" width="4.83203125" style="4" customWidth="1"/>
    <col min="9622" max="9622" width="17.5" style="4" customWidth="1"/>
    <col min="9623" max="9624" width="10.6640625" style="4" customWidth="1"/>
    <col min="9625" max="9625" width="13.5" style="4" customWidth="1"/>
    <col min="9626" max="9626" width="21.1640625" style="4" customWidth="1"/>
    <col min="9627" max="9627" width="15.33203125" style="4" customWidth="1"/>
    <col min="9628" max="9628" width="14.33203125" style="4" customWidth="1"/>
    <col min="9629" max="9866" width="9.33203125" style="4"/>
    <col min="9867" max="9867" width="1.6640625" style="4" customWidth="1"/>
    <col min="9868" max="9868" width="69.5" style="4" customWidth="1"/>
    <col min="9869" max="9869" width="10.6640625" style="4" customWidth="1"/>
    <col min="9870" max="9871" width="4.5" style="4" customWidth="1"/>
    <col min="9872" max="9872" width="12.33203125" style="4" customWidth="1"/>
    <col min="9873" max="9873" width="4.5" style="4" customWidth="1"/>
    <col min="9874" max="9876" width="16.83203125" style="4" customWidth="1"/>
    <col min="9877" max="9877" width="4.83203125" style="4" customWidth="1"/>
    <col min="9878" max="9878" width="17.5" style="4" customWidth="1"/>
    <col min="9879" max="9880" width="10.6640625" style="4" customWidth="1"/>
    <col min="9881" max="9881" width="13.5" style="4" customWidth="1"/>
    <col min="9882" max="9882" width="21.1640625" style="4" customWidth="1"/>
    <col min="9883" max="9883" width="15.33203125" style="4" customWidth="1"/>
    <col min="9884" max="9884" width="14.33203125" style="4" customWidth="1"/>
    <col min="9885" max="10122" width="9.33203125" style="4"/>
    <col min="10123" max="10123" width="1.6640625" style="4" customWidth="1"/>
    <col min="10124" max="10124" width="69.5" style="4" customWidth="1"/>
    <col min="10125" max="10125" width="10.6640625" style="4" customWidth="1"/>
    <col min="10126" max="10127" width="4.5" style="4" customWidth="1"/>
    <col min="10128" max="10128" width="12.33203125" style="4" customWidth="1"/>
    <col min="10129" max="10129" width="4.5" style="4" customWidth="1"/>
    <col min="10130" max="10132" width="16.83203125" style="4" customWidth="1"/>
    <col min="10133" max="10133" width="4.83203125" style="4" customWidth="1"/>
    <col min="10134" max="10134" width="17.5" style="4" customWidth="1"/>
    <col min="10135" max="10136" width="10.6640625" style="4" customWidth="1"/>
    <col min="10137" max="10137" width="13.5" style="4" customWidth="1"/>
    <col min="10138" max="10138" width="21.1640625" style="4" customWidth="1"/>
    <col min="10139" max="10139" width="15.33203125" style="4" customWidth="1"/>
    <col min="10140" max="10140" width="14.33203125" style="4" customWidth="1"/>
    <col min="10141" max="10378" width="9.33203125" style="4"/>
    <col min="10379" max="10379" width="1.6640625" style="4" customWidth="1"/>
    <col min="10380" max="10380" width="69.5" style="4" customWidth="1"/>
    <col min="10381" max="10381" width="10.6640625" style="4" customWidth="1"/>
    <col min="10382" max="10383" width="4.5" style="4" customWidth="1"/>
    <col min="10384" max="10384" width="12.33203125" style="4" customWidth="1"/>
    <col min="10385" max="10385" width="4.5" style="4" customWidth="1"/>
    <col min="10386" max="10388" width="16.83203125" style="4" customWidth="1"/>
    <col min="10389" max="10389" width="4.83203125" style="4" customWidth="1"/>
    <col min="10390" max="10390" width="17.5" style="4" customWidth="1"/>
    <col min="10391" max="10392" width="10.6640625" style="4" customWidth="1"/>
    <col min="10393" max="10393" width="13.5" style="4" customWidth="1"/>
    <col min="10394" max="10394" width="21.1640625" style="4" customWidth="1"/>
    <col min="10395" max="10395" width="15.33203125" style="4" customWidth="1"/>
    <col min="10396" max="10396" width="14.33203125" style="4" customWidth="1"/>
    <col min="10397" max="10634" width="9.33203125" style="4"/>
    <col min="10635" max="10635" width="1.6640625" style="4" customWidth="1"/>
    <col min="10636" max="10636" width="69.5" style="4" customWidth="1"/>
    <col min="10637" max="10637" width="10.6640625" style="4" customWidth="1"/>
    <col min="10638" max="10639" width="4.5" style="4" customWidth="1"/>
    <col min="10640" max="10640" width="12.33203125" style="4" customWidth="1"/>
    <col min="10641" max="10641" width="4.5" style="4" customWidth="1"/>
    <col min="10642" max="10644" width="16.83203125" style="4" customWidth="1"/>
    <col min="10645" max="10645" width="4.83203125" style="4" customWidth="1"/>
    <col min="10646" max="10646" width="17.5" style="4" customWidth="1"/>
    <col min="10647" max="10648" width="10.6640625" style="4" customWidth="1"/>
    <col min="10649" max="10649" width="13.5" style="4" customWidth="1"/>
    <col min="10650" max="10650" width="21.1640625" style="4" customWidth="1"/>
    <col min="10651" max="10651" width="15.33203125" style="4" customWidth="1"/>
    <col min="10652" max="10652" width="14.33203125" style="4" customWidth="1"/>
    <col min="10653" max="10890" width="9.33203125" style="4"/>
    <col min="10891" max="10891" width="1.6640625" style="4" customWidth="1"/>
    <col min="10892" max="10892" width="69.5" style="4" customWidth="1"/>
    <col min="10893" max="10893" width="10.6640625" style="4" customWidth="1"/>
    <col min="10894" max="10895" width="4.5" style="4" customWidth="1"/>
    <col min="10896" max="10896" width="12.33203125" style="4" customWidth="1"/>
    <col min="10897" max="10897" width="4.5" style="4" customWidth="1"/>
    <col min="10898" max="10900" width="16.83203125" style="4" customWidth="1"/>
    <col min="10901" max="10901" width="4.83203125" style="4" customWidth="1"/>
    <col min="10902" max="10902" width="17.5" style="4" customWidth="1"/>
    <col min="10903" max="10904" width="10.6640625" style="4" customWidth="1"/>
    <col min="10905" max="10905" width="13.5" style="4" customWidth="1"/>
    <col min="10906" max="10906" width="21.1640625" style="4" customWidth="1"/>
    <col min="10907" max="10907" width="15.33203125" style="4" customWidth="1"/>
    <col min="10908" max="10908" width="14.33203125" style="4" customWidth="1"/>
    <col min="10909" max="11146" width="9.33203125" style="4"/>
    <col min="11147" max="11147" width="1.6640625" style="4" customWidth="1"/>
    <col min="11148" max="11148" width="69.5" style="4" customWidth="1"/>
    <col min="11149" max="11149" width="10.6640625" style="4" customWidth="1"/>
    <col min="11150" max="11151" width="4.5" style="4" customWidth="1"/>
    <col min="11152" max="11152" width="12.33203125" style="4" customWidth="1"/>
    <col min="11153" max="11153" width="4.5" style="4" customWidth="1"/>
    <col min="11154" max="11156" width="16.83203125" style="4" customWidth="1"/>
    <col min="11157" max="11157" width="4.83203125" style="4" customWidth="1"/>
    <col min="11158" max="11158" width="17.5" style="4" customWidth="1"/>
    <col min="11159" max="11160" width="10.6640625" style="4" customWidth="1"/>
    <col min="11161" max="11161" width="13.5" style="4" customWidth="1"/>
    <col min="11162" max="11162" width="21.1640625" style="4" customWidth="1"/>
    <col min="11163" max="11163" width="15.33203125" style="4" customWidth="1"/>
    <col min="11164" max="11164" width="14.33203125" style="4" customWidth="1"/>
    <col min="11165" max="11402" width="9.33203125" style="4"/>
    <col min="11403" max="11403" width="1.6640625" style="4" customWidth="1"/>
    <col min="11404" max="11404" width="69.5" style="4" customWidth="1"/>
    <col min="11405" max="11405" width="10.6640625" style="4" customWidth="1"/>
    <col min="11406" max="11407" width="4.5" style="4" customWidth="1"/>
    <col min="11408" max="11408" width="12.33203125" style="4" customWidth="1"/>
    <col min="11409" max="11409" width="4.5" style="4" customWidth="1"/>
    <col min="11410" max="11412" width="16.83203125" style="4" customWidth="1"/>
    <col min="11413" max="11413" width="4.83203125" style="4" customWidth="1"/>
    <col min="11414" max="11414" width="17.5" style="4" customWidth="1"/>
    <col min="11415" max="11416" width="10.6640625" style="4" customWidth="1"/>
    <col min="11417" max="11417" width="13.5" style="4" customWidth="1"/>
    <col min="11418" max="11418" width="21.1640625" style="4" customWidth="1"/>
    <col min="11419" max="11419" width="15.33203125" style="4" customWidth="1"/>
    <col min="11420" max="11420" width="14.33203125" style="4" customWidth="1"/>
    <col min="11421" max="11658" width="9.33203125" style="4"/>
    <col min="11659" max="11659" width="1.6640625" style="4" customWidth="1"/>
    <col min="11660" max="11660" width="69.5" style="4" customWidth="1"/>
    <col min="11661" max="11661" width="10.6640625" style="4" customWidth="1"/>
    <col min="11662" max="11663" width="4.5" style="4" customWidth="1"/>
    <col min="11664" max="11664" width="12.33203125" style="4" customWidth="1"/>
    <col min="11665" max="11665" width="4.5" style="4" customWidth="1"/>
    <col min="11666" max="11668" width="16.83203125" style="4" customWidth="1"/>
    <col min="11669" max="11669" width="4.83203125" style="4" customWidth="1"/>
    <col min="11670" max="11670" width="17.5" style="4" customWidth="1"/>
    <col min="11671" max="11672" width="10.6640625" style="4" customWidth="1"/>
    <col min="11673" max="11673" width="13.5" style="4" customWidth="1"/>
    <col min="11674" max="11674" width="21.1640625" style="4" customWidth="1"/>
    <col min="11675" max="11675" width="15.33203125" style="4" customWidth="1"/>
    <col min="11676" max="11676" width="14.33203125" style="4" customWidth="1"/>
    <col min="11677" max="11914" width="9.33203125" style="4"/>
    <col min="11915" max="11915" width="1.6640625" style="4" customWidth="1"/>
    <col min="11916" max="11916" width="69.5" style="4" customWidth="1"/>
    <col min="11917" max="11917" width="10.6640625" style="4" customWidth="1"/>
    <col min="11918" max="11919" width="4.5" style="4" customWidth="1"/>
    <col min="11920" max="11920" width="12.33203125" style="4" customWidth="1"/>
    <col min="11921" max="11921" width="4.5" style="4" customWidth="1"/>
    <col min="11922" max="11924" width="16.83203125" style="4" customWidth="1"/>
    <col min="11925" max="11925" width="4.83203125" style="4" customWidth="1"/>
    <col min="11926" max="11926" width="17.5" style="4" customWidth="1"/>
    <col min="11927" max="11928" width="10.6640625" style="4" customWidth="1"/>
    <col min="11929" max="11929" width="13.5" style="4" customWidth="1"/>
    <col min="11930" max="11930" width="21.1640625" style="4" customWidth="1"/>
    <col min="11931" max="11931" width="15.33203125" style="4" customWidth="1"/>
    <col min="11932" max="11932" width="14.33203125" style="4" customWidth="1"/>
    <col min="11933" max="12170" width="9.33203125" style="4"/>
    <col min="12171" max="12171" width="1.6640625" style="4" customWidth="1"/>
    <col min="12172" max="12172" width="69.5" style="4" customWidth="1"/>
    <col min="12173" max="12173" width="10.6640625" style="4" customWidth="1"/>
    <col min="12174" max="12175" width="4.5" style="4" customWidth="1"/>
    <col min="12176" max="12176" width="12.33203125" style="4" customWidth="1"/>
    <col min="12177" max="12177" width="4.5" style="4" customWidth="1"/>
    <col min="12178" max="12180" width="16.83203125" style="4" customWidth="1"/>
    <col min="12181" max="12181" width="4.83203125" style="4" customWidth="1"/>
    <col min="12182" max="12182" width="17.5" style="4" customWidth="1"/>
    <col min="12183" max="12184" width="10.6640625" style="4" customWidth="1"/>
    <col min="12185" max="12185" width="13.5" style="4" customWidth="1"/>
    <col min="12186" max="12186" width="21.1640625" style="4" customWidth="1"/>
    <col min="12187" max="12187" width="15.33203125" style="4" customWidth="1"/>
    <col min="12188" max="12188" width="14.33203125" style="4" customWidth="1"/>
    <col min="12189" max="12426" width="9.33203125" style="4"/>
    <col min="12427" max="12427" width="1.6640625" style="4" customWidth="1"/>
    <col min="12428" max="12428" width="69.5" style="4" customWidth="1"/>
    <col min="12429" max="12429" width="10.6640625" style="4" customWidth="1"/>
    <col min="12430" max="12431" width="4.5" style="4" customWidth="1"/>
    <col min="12432" max="12432" width="12.33203125" style="4" customWidth="1"/>
    <col min="12433" max="12433" width="4.5" style="4" customWidth="1"/>
    <col min="12434" max="12436" width="16.83203125" style="4" customWidth="1"/>
    <col min="12437" max="12437" width="4.83203125" style="4" customWidth="1"/>
    <col min="12438" max="12438" width="17.5" style="4" customWidth="1"/>
    <col min="12439" max="12440" width="10.6640625" style="4" customWidth="1"/>
    <col min="12441" max="12441" width="13.5" style="4" customWidth="1"/>
    <col min="12442" max="12442" width="21.1640625" style="4" customWidth="1"/>
    <col min="12443" max="12443" width="15.33203125" style="4" customWidth="1"/>
    <col min="12444" max="12444" width="14.33203125" style="4" customWidth="1"/>
    <col min="12445" max="12682" width="9.33203125" style="4"/>
    <col min="12683" max="12683" width="1.6640625" style="4" customWidth="1"/>
    <col min="12684" max="12684" width="69.5" style="4" customWidth="1"/>
    <col min="12685" max="12685" width="10.6640625" style="4" customWidth="1"/>
    <col min="12686" max="12687" width="4.5" style="4" customWidth="1"/>
    <col min="12688" max="12688" width="12.33203125" style="4" customWidth="1"/>
    <col min="12689" max="12689" width="4.5" style="4" customWidth="1"/>
    <col min="12690" max="12692" width="16.83203125" style="4" customWidth="1"/>
    <col min="12693" max="12693" width="4.83203125" style="4" customWidth="1"/>
    <col min="12694" max="12694" width="17.5" style="4" customWidth="1"/>
    <col min="12695" max="12696" width="10.6640625" style="4" customWidth="1"/>
    <col min="12697" max="12697" width="13.5" style="4" customWidth="1"/>
    <col min="12698" max="12698" width="21.1640625" style="4" customWidth="1"/>
    <col min="12699" max="12699" width="15.33203125" style="4" customWidth="1"/>
    <col min="12700" max="12700" width="14.33203125" style="4" customWidth="1"/>
    <col min="12701" max="12938" width="9.33203125" style="4"/>
    <col min="12939" max="12939" width="1.6640625" style="4" customWidth="1"/>
    <col min="12940" max="12940" width="69.5" style="4" customWidth="1"/>
    <col min="12941" max="12941" width="10.6640625" style="4" customWidth="1"/>
    <col min="12942" max="12943" width="4.5" style="4" customWidth="1"/>
    <col min="12944" max="12944" width="12.33203125" style="4" customWidth="1"/>
    <col min="12945" max="12945" width="4.5" style="4" customWidth="1"/>
    <col min="12946" max="12948" width="16.83203125" style="4" customWidth="1"/>
    <col min="12949" max="12949" width="4.83203125" style="4" customWidth="1"/>
    <col min="12950" max="12950" width="17.5" style="4" customWidth="1"/>
    <col min="12951" max="12952" width="10.6640625" style="4" customWidth="1"/>
    <col min="12953" max="12953" width="13.5" style="4" customWidth="1"/>
    <col min="12954" max="12954" width="21.1640625" style="4" customWidth="1"/>
    <col min="12955" max="12955" width="15.33203125" style="4" customWidth="1"/>
    <col min="12956" max="12956" width="14.33203125" style="4" customWidth="1"/>
    <col min="12957" max="13194" width="9.33203125" style="4"/>
    <col min="13195" max="13195" width="1.6640625" style="4" customWidth="1"/>
    <col min="13196" max="13196" width="69.5" style="4" customWidth="1"/>
    <col min="13197" max="13197" width="10.6640625" style="4" customWidth="1"/>
    <col min="13198" max="13199" width="4.5" style="4" customWidth="1"/>
    <col min="13200" max="13200" width="12.33203125" style="4" customWidth="1"/>
    <col min="13201" max="13201" width="4.5" style="4" customWidth="1"/>
    <col min="13202" max="13204" width="16.83203125" style="4" customWidth="1"/>
    <col min="13205" max="13205" width="4.83203125" style="4" customWidth="1"/>
    <col min="13206" max="13206" width="17.5" style="4" customWidth="1"/>
    <col min="13207" max="13208" width="10.6640625" style="4" customWidth="1"/>
    <col min="13209" max="13209" width="13.5" style="4" customWidth="1"/>
    <col min="13210" max="13210" width="21.1640625" style="4" customWidth="1"/>
    <col min="13211" max="13211" width="15.33203125" style="4" customWidth="1"/>
    <col min="13212" max="13212" width="14.33203125" style="4" customWidth="1"/>
    <col min="13213" max="13450" width="9.33203125" style="4"/>
    <col min="13451" max="13451" width="1.6640625" style="4" customWidth="1"/>
    <col min="13452" max="13452" width="69.5" style="4" customWidth="1"/>
    <col min="13453" max="13453" width="10.6640625" style="4" customWidth="1"/>
    <col min="13454" max="13455" width="4.5" style="4" customWidth="1"/>
    <col min="13456" max="13456" width="12.33203125" style="4" customWidth="1"/>
    <col min="13457" max="13457" width="4.5" style="4" customWidth="1"/>
    <col min="13458" max="13460" width="16.83203125" style="4" customWidth="1"/>
    <col min="13461" max="13461" width="4.83203125" style="4" customWidth="1"/>
    <col min="13462" max="13462" width="17.5" style="4" customWidth="1"/>
    <col min="13463" max="13464" width="10.6640625" style="4" customWidth="1"/>
    <col min="13465" max="13465" width="13.5" style="4" customWidth="1"/>
    <col min="13466" max="13466" width="21.1640625" style="4" customWidth="1"/>
    <col min="13467" max="13467" width="15.33203125" style="4" customWidth="1"/>
    <col min="13468" max="13468" width="14.33203125" style="4" customWidth="1"/>
    <col min="13469" max="13706" width="9.33203125" style="4"/>
    <col min="13707" max="13707" width="1.6640625" style="4" customWidth="1"/>
    <col min="13708" max="13708" width="69.5" style="4" customWidth="1"/>
    <col min="13709" max="13709" width="10.6640625" style="4" customWidth="1"/>
    <col min="13710" max="13711" width="4.5" style="4" customWidth="1"/>
    <col min="13712" max="13712" width="12.33203125" style="4" customWidth="1"/>
    <col min="13713" max="13713" width="4.5" style="4" customWidth="1"/>
    <col min="13714" max="13716" width="16.83203125" style="4" customWidth="1"/>
    <col min="13717" max="13717" width="4.83203125" style="4" customWidth="1"/>
    <col min="13718" max="13718" width="17.5" style="4" customWidth="1"/>
    <col min="13719" max="13720" width="10.6640625" style="4" customWidth="1"/>
    <col min="13721" max="13721" width="13.5" style="4" customWidth="1"/>
    <col min="13722" max="13722" width="21.1640625" style="4" customWidth="1"/>
    <col min="13723" max="13723" width="15.33203125" style="4" customWidth="1"/>
    <col min="13724" max="13724" width="14.33203125" style="4" customWidth="1"/>
    <col min="13725" max="13962" width="9.33203125" style="4"/>
    <col min="13963" max="13963" width="1.6640625" style="4" customWidth="1"/>
    <col min="13964" max="13964" width="69.5" style="4" customWidth="1"/>
    <col min="13965" max="13965" width="10.6640625" style="4" customWidth="1"/>
    <col min="13966" max="13967" width="4.5" style="4" customWidth="1"/>
    <col min="13968" max="13968" width="12.33203125" style="4" customWidth="1"/>
    <col min="13969" max="13969" width="4.5" style="4" customWidth="1"/>
    <col min="13970" max="13972" width="16.83203125" style="4" customWidth="1"/>
    <col min="13973" max="13973" width="4.83203125" style="4" customWidth="1"/>
    <col min="13974" max="13974" width="17.5" style="4" customWidth="1"/>
    <col min="13975" max="13976" width="10.6640625" style="4" customWidth="1"/>
    <col min="13977" max="13977" width="13.5" style="4" customWidth="1"/>
    <col min="13978" max="13978" width="21.1640625" style="4" customWidth="1"/>
    <col min="13979" max="13979" width="15.33203125" style="4" customWidth="1"/>
    <col min="13980" max="13980" width="14.33203125" style="4" customWidth="1"/>
    <col min="13981" max="14218" width="9.33203125" style="4"/>
    <col min="14219" max="14219" width="1.6640625" style="4" customWidth="1"/>
    <col min="14220" max="14220" width="69.5" style="4" customWidth="1"/>
    <col min="14221" max="14221" width="10.6640625" style="4" customWidth="1"/>
    <col min="14222" max="14223" width="4.5" style="4" customWidth="1"/>
    <col min="14224" max="14224" width="12.33203125" style="4" customWidth="1"/>
    <col min="14225" max="14225" width="4.5" style="4" customWidth="1"/>
    <col min="14226" max="14228" width="16.83203125" style="4" customWidth="1"/>
    <col min="14229" max="14229" width="4.83203125" style="4" customWidth="1"/>
    <col min="14230" max="14230" width="17.5" style="4" customWidth="1"/>
    <col min="14231" max="14232" width="10.6640625" style="4" customWidth="1"/>
    <col min="14233" max="14233" width="13.5" style="4" customWidth="1"/>
    <col min="14234" max="14234" width="21.1640625" style="4" customWidth="1"/>
    <col min="14235" max="14235" width="15.33203125" style="4" customWidth="1"/>
    <col min="14236" max="14236" width="14.33203125" style="4" customWidth="1"/>
    <col min="14237" max="14474" width="9.33203125" style="4"/>
    <col min="14475" max="14475" width="1.6640625" style="4" customWidth="1"/>
    <col min="14476" max="14476" width="69.5" style="4" customWidth="1"/>
    <col min="14477" max="14477" width="10.6640625" style="4" customWidth="1"/>
    <col min="14478" max="14479" width="4.5" style="4" customWidth="1"/>
    <col min="14480" max="14480" width="12.33203125" style="4" customWidth="1"/>
    <col min="14481" max="14481" width="4.5" style="4" customWidth="1"/>
    <col min="14482" max="14484" width="16.83203125" style="4" customWidth="1"/>
    <col min="14485" max="14485" width="4.83203125" style="4" customWidth="1"/>
    <col min="14486" max="14486" width="17.5" style="4" customWidth="1"/>
    <col min="14487" max="14488" width="10.6640625" style="4" customWidth="1"/>
    <col min="14489" max="14489" width="13.5" style="4" customWidth="1"/>
    <col min="14490" max="14490" width="21.1640625" style="4" customWidth="1"/>
    <col min="14491" max="14491" width="15.33203125" style="4" customWidth="1"/>
    <col min="14492" max="14492" width="14.33203125" style="4" customWidth="1"/>
    <col min="14493" max="14730" width="9.33203125" style="4"/>
    <col min="14731" max="14731" width="1.6640625" style="4" customWidth="1"/>
    <col min="14732" max="14732" width="69.5" style="4" customWidth="1"/>
    <col min="14733" max="14733" width="10.6640625" style="4" customWidth="1"/>
    <col min="14734" max="14735" width="4.5" style="4" customWidth="1"/>
    <col min="14736" max="14736" width="12.33203125" style="4" customWidth="1"/>
    <col min="14737" max="14737" width="4.5" style="4" customWidth="1"/>
    <col min="14738" max="14740" width="16.83203125" style="4" customWidth="1"/>
    <col min="14741" max="14741" width="4.83203125" style="4" customWidth="1"/>
    <col min="14742" max="14742" width="17.5" style="4" customWidth="1"/>
    <col min="14743" max="14744" width="10.6640625" style="4" customWidth="1"/>
    <col min="14745" max="14745" width="13.5" style="4" customWidth="1"/>
    <col min="14746" max="14746" width="21.1640625" style="4" customWidth="1"/>
    <col min="14747" max="14747" width="15.33203125" style="4" customWidth="1"/>
    <col min="14748" max="14748" width="14.33203125" style="4" customWidth="1"/>
    <col min="14749" max="14986" width="9.33203125" style="4"/>
    <col min="14987" max="14987" width="1.6640625" style="4" customWidth="1"/>
    <col min="14988" max="14988" width="69.5" style="4" customWidth="1"/>
    <col min="14989" max="14989" width="10.6640625" style="4" customWidth="1"/>
    <col min="14990" max="14991" width="4.5" style="4" customWidth="1"/>
    <col min="14992" max="14992" width="12.33203125" style="4" customWidth="1"/>
    <col min="14993" max="14993" width="4.5" style="4" customWidth="1"/>
    <col min="14994" max="14996" width="16.83203125" style="4" customWidth="1"/>
    <col min="14997" max="14997" width="4.83203125" style="4" customWidth="1"/>
    <col min="14998" max="14998" width="17.5" style="4" customWidth="1"/>
    <col min="14999" max="15000" width="10.6640625" style="4" customWidth="1"/>
    <col min="15001" max="15001" width="13.5" style="4" customWidth="1"/>
    <col min="15002" max="15002" width="21.1640625" style="4" customWidth="1"/>
    <col min="15003" max="15003" width="15.33203125" style="4" customWidth="1"/>
    <col min="15004" max="15004" width="14.33203125" style="4" customWidth="1"/>
    <col min="15005" max="15242" width="9.33203125" style="4"/>
    <col min="15243" max="15243" width="1.6640625" style="4" customWidth="1"/>
    <col min="15244" max="15244" width="69.5" style="4" customWidth="1"/>
    <col min="15245" max="15245" width="10.6640625" style="4" customWidth="1"/>
    <col min="15246" max="15247" width="4.5" style="4" customWidth="1"/>
    <col min="15248" max="15248" width="12.33203125" style="4" customWidth="1"/>
    <col min="15249" max="15249" width="4.5" style="4" customWidth="1"/>
    <col min="15250" max="15252" width="16.83203125" style="4" customWidth="1"/>
    <col min="15253" max="15253" width="4.83203125" style="4" customWidth="1"/>
    <col min="15254" max="15254" width="17.5" style="4" customWidth="1"/>
    <col min="15255" max="15256" width="10.6640625" style="4" customWidth="1"/>
    <col min="15257" max="15257" width="13.5" style="4" customWidth="1"/>
    <col min="15258" max="15258" width="21.1640625" style="4" customWidth="1"/>
    <col min="15259" max="15259" width="15.33203125" style="4" customWidth="1"/>
    <col min="15260" max="15260" width="14.33203125" style="4" customWidth="1"/>
    <col min="15261" max="15498" width="9.33203125" style="4"/>
    <col min="15499" max="15499" width="1.6640625" style="4" customWidth="1"/>
    <col min="15500" max="15500" width="69.5" style="4" customWidth="1"/>
    <col min="15501" max="15501" width="10.6640625" style="4" customWidth="1"/>
    <col min="15502" max="15503" width="4.5" style="4" customWidth="1"/>
    <col min="15504" max="15504" width="12.33203125" style="4" customWidth="1"/>
    <col min="15505" max="15505" width="4.5" style="4" customWidth="1"/>
    <col min="15506" max="15508" width="16.83203125" style="4" customWidth="1"/>
    <col min="15509" max="15509" width="4.83203125" style="4" customWidth="1"/>
    <col min="15510" max="15510" width="17.5" style="4" customWidth="1"/>
    <col min="15511" max="15512" width="10.6640625" style="4" customWidth="1"/>
    <col min="15513" max="15513" width="13.5" style="4" customWidth="1"/>
    <col min="15514" max="15514" width="21.1640625" style="4" customWidth="1"/>
    <col min="15515" max="15515" width="15.33203125" style="4" customWidth="1"/>
    <col min="15516" max="15516" width="14.33203125" style="4" customWidth="1"/>
    <col min="15517" max="15754" width="9.33203125" style="4"/>
    <col min="15755" max="15755" width="1.6640625" style="4" customWidth="1"/>
    <col min="15756" max="15756" width="69.5" style="4" customWidth="1"/>
    <col min="15757" max="15757" width="10.6640625" style="4" customWidth="1"/>
    <col min="15758" max="15759" width="4.5" style="4" customWidth="1"/>
    <col min="15760" max="15760" width="12.33203125" style="4" customWidth="1"/>
    <col min="15761" max="15761" width="4.5" style="4" customWidth="1"/>
    <col min="15762" max="15764" width="16.83203125" style="4" customWidth="1"/>
    <col min="15765" max="15765" width="4.83203125" style="4" customWidth="1"/>
    <col min="15766" max="15766" width="17.5" style="4" customWidth="1"/>
    <col min="15767" max="15768" width="10.6640625" style="4" customWidth="1"/>
    <col min="15769" max="15769" width="13.5" style="4" customWidth="1"/>
    <col min="15770" max="15770" width="21.1640625" style="4" customWidth="1"/>
    <col min="15771" max="15771" width="15.33203125" style="4" customWidth="1"/>
    <col min="15772" max="15772" width="14.33203125" style="4" customWidth="1"/>
    <col min="15773" max="16001" width="9.33203125" style="4"/>
    <col min="16002" max="16026" width="10.6640625" style="4" customWidth="1"/>
    <col min="16027" max="16384" width="9.33203125" style="4"/>
  </cols>
  <sheetData>
    <row r="1" spans="1:15" ht="39" customHeight="1" x14ac:dyDescent="0.2">
      <c r="A1" s="78" t="s">
        <v>23</v>
      </c>
      <c r="B1" s="78"/>
      <c r="C1" s="78"/>
      <c r="D1" s="78"/>
      <c r="E1" s="78"/>
      <c r="F1" s="78"/>
      <c r="G1" s="78"/>
      <c r="H1" s="78"/>
      <c r="I1" s="78"/>
      <c r="J1" s="78"/>
      <c r="K1" s="78"/>
      <c r="L1" s="78"/>
      <c r="M1" s="78"/>
      <c r="N1" s="78"/>
      <c r="O1" s="78"/>
    </row>
    <row r="2" spans="1:15" ht="51" customHeight="1" x14ac:dyDescent="0.2">
      <c r="A2" s="79" t="s">
        <v>334</v>
      </c>
      <c r="B2" s="79"/>
      <c r="C2" s="79"/>
      <c r="D2" s="79"/>
      <c r="E2" s="79"/>
      <c r="F2" s="79"/>
      <c r="G2" s="79"/>
      <c r="H2" s="79"/>
      <c r="I2" s="79"/>
      <c r="J2" s="79"/>
      <c r="K2" s="79"/>
      <c r="L2" s="79"/>
      <c r="M2" s="79"/>
      <c r="N2" s="79"/>
      <c r="O2" s="79"/>
    </row>
    <row r="3" spans="1:15" x14ac:dyDescent="0.2">
      <c r="A3" s="80" t="s">
        <v>1</v>
      </c>
      <c r="B3" s="80"/>
      <c r="C3" s="80"/>
      <c r="D3" s="80"/>
      <c r="E3" s="80"/>
      <c r="F3" s="80"/>
      <c r="G3" s="80"/>
      <c r="H3" s="80"/>
      <c r="I3" s="80"/>
      <c r="J3" s="80"/>
      <c r="K3" s="80"/>
      <c r="L3" s="80"/>
      <c r="M3" s="80"/>
      <c r="N3" s="80"/>
      <c r="O3" s="80"/>
    </row>
    <row r="4" spans="1:15" ht="30" x14ac:dyDescent="0.2">
      <c r="A4" s="1" t="s">
        <v>2</v>
      </c>
      <c r="B4" s="1" t="s">
        <v>3</v>
      </c>
      <c r="C4" s="1" t="s">
        <v>4</v>
      </c>
      <c r="D4" s="1" t="s">
        <v>5</v>
      </c>
      <c r="E4" s="1" t="s">
        <v>6</v>
      </c>
      <c r="F4" s="1" t="s">
        <v>7</v>
      </c>
      <c r="G4" s="1" t="s">
        <v>296</v>
      </c>
      <c r="H4" s="1" t="s">
        <v>294</v>
      </c>
      <c r="I4" s="1" t="s">
        <v>295</v>
      </c>
      <c r="J4" s="1" t="s">
        <v>296</v>
      </c>
      <c r="K4" s="1" t="s">
        <v>304</v>
      </c>
      <c r="L4" s="1" t="s">
        <v>305</v>
      </c>
      <c r="M4" s="1" t="s">
        <v>331</v>
      </c>
      <c r="N4" s="1" t="s">
        <v>332</v>
      </c>
      <c r="O4" s="1" t="s">
        <v>333</v>
      </c>
    </row>
    <row r="5" spans="1:15" x14ac:dyDescent="0.2">
      <c r="A5" s="1" t="s">
        <v>8</v>
      </c>
      <c r="B5" s="1" t="s">
        <v>9</v>
      </c>
      <c r="C5" s="1" t="s">
        <v>10</v>
      </c>
      <c r="D5" s="1" t="s">
        <v>11</v>
      </c>
      <c r="E5" s="1" t="s">
        <v>12</v>
      </c>
      <c r="F5" s="1" t="s">
        <v>13</v>
      </c>
      <c r="G5" s="1" t="s">
        <v>14</v>
      </c>
      <c r="H5" s="1" t="s">
        <v>15</v>
      </c>
      <c r="I5" s="1" t="s">
        <v>16</v>
      </c>
      <c r="J5" s="1" t="s">
        <v>17</v>
      </c>
      <c r="K5" s="1" t="s">
        <v>18</v>
      </c>
      <c r="L5" s="1" t="s">
        <v>19</v>
      </c>
      <c r="M5" s="1" t="s">
        <v>20</v>
      </c>
      <c r="N5" s="1" t="s">
        <v>21</v>
      </c>
      <c r="O5" s="1" t="s">
        <v>22</v>
      </c>
    </row>
    <row r="6" spans="1:15" ht="31.5" x14ac:dyDescent="0.2">
      <c r="A6" s="8" t="s">
        <v>146</v>
      </c>
      <c r="B6" s="36">
        <v>851</v>
      </c>
      <c r="C6" s="37"/>
      <c r="D6" s="37"/>
      <c r="E6" s="66" t="s">
        <v>0</v>
      </c>
      <c r="F6" s="37"/>
      <c r="G6" s="15">
        <f t="shared" ref="G6:O6" si="0">G7+G119+G129+G146+G190+G217+G227+G252+G307+G330</f>
        <v>421864074.63000005</v>
      </c>
      <c r="H6" s="15">
        <f>H7+H119+H129+H146+H190+H217+H227+H252+H307+H330</f>
        <v>8554724.9600000028</v>
      </c>
      <c r="I6" s="15">
        <f>I7+I119+I129+I146+I190+I217+I227+I252+I307+I330</f>
        <v>430418799.59000003</v>
      </c>
      <c r="J6" s="15">
        <f t="shared" si="0"/>
        <v>180119937.37</v>
      </c>
      <c r="K6" s="15">
        <f t="shared" si="0"/>
        <v>0</v>
      </c>
      <c r="L6" s="15">
        <f t="shared" si="0"/>
        <v>180119937.37</v>
      </c>
      <c r="M6" s="15">
        <f t="shared" si="0"/>
        <v>148920035.10000002</v>
      </c>
      <c r="N6" s="15">
        <f t="shared" si="0"/>
        <v>0</v>
      </c>
      <c r="O6" s="15">
        <f t="shared" si="0"/>
        <v>148920035.10000002</v>
      </c>
    </row>
    <row r="7" spans="1:15" s="10" customFormat="1" ht="15.75" x14ac:dyDescent="0.2">
      <c r="A7" s="8" t="s">
        <v>24</v>
      </c>
      <c r="B7" s="39">
        <v>851</v>
      </c>
      <c r="C7" s="36" t="s">
        <v>25</v>
      </c>
      <c r="D7" s="36"/>
      <c r="E7" s="67" t="s">
        <v>0</v>
      </c>
      <c r="F7" s="36"/>
      <c r="G7" s="9">
        <f>G8+G97+G102</f>
        <v>47809707</v>
      </c>
      <c r="H7" s="9">
        <f t="shared" ref="H7:O7" si="1">H8+H97+H102</f>
        <v>0</v>
      </c>
      <c r="I7" s="9">
        <f>I8+I97+I102</f>
        <v>47809707</v>
      </c>
      <c r="J7" s="9">
        <f t="shared" si="1"/>
        <v>42654266</v>
      </c>
      <c r="K7" s="9">
        <f t="shared" si="1"/>
        <v>-3334131</v>
      </c>
      <c r="L7" s="9">
        <f t="shared" si="1"/>
        <v>39320135</v>
      </c>
      <c r="M7" s="9">
        <f t="shared" si="1"/>
        <v>42654620</v>
      </c>
      <c r="N7" s="9">
        <f t="shared" si="1"/>
        <v>0</v>
      </c>
      <c r="O7" s="9">
        <f t="shared" si="1"/>
        <v>42654620</v>
      </c>
    </row>
    <row r="8" spans="1:15" s="10" customFormat="1" ht="78.75" x14ac:dyDescent="0.2">
      <c r="A8" s="8" t="s">
        <v>335</v>
      </c>
      <c r="B8" s="39">
        <v>851</v>
      </c>
      <c r="C8" s="36" t="s">
        <v>25</v>
      </c>
      <c r="D8" s="36" t="s">
        <v>38</v>
      </c>
      <c r="E8" s="67" t="s">
        <v>0</v>
      </c>
      <c r="F8" s="36"/>
      <c r="G8" s="9">
        <f>G9+G17+G25+G29+G37+G45+G50+G77+G65+G69+G73+G81+G85+G89+G93</f>
        <v>41786328</v>
      </c>
      <c r="H8" s="9">
        <f t="shared" ref="H8:O8" si="2">H9+H17+H25+H29+H37+H45+H50+H77+H65+H69+H73+H81+H85+H89+H93</f>
        <v>0</v>
      </c>
      <c r="I8" s="9">
        <f t="shared" si="2"/>
        <v>41786328</v>
      </c>
      <c r="J8" s="9">
        <f t="shared" si="2"/>
        <v>37253558</v>
      </c>
      <c r="K8" s="9">
        <f t="shared" si="2"/>
        <v>-3334131</v>
      </c>
      <c r="L8" s="9">
        <f t="shared" si="2"/>
        <v>33919427</v>
      </c>
      <c r="M8" s="9">
        <f t="shared" si="2"/>
        <v>37253558</v>
      </c>
      <c r="N8" s="9">
        <f t="shared" si="2"/>
        <v>0</v>
      </c>
      <c r="O8" s="9">
        <f t="shared" si="2"/>
        <v>37253558</v>
      </c>
    </row>
    <row r="9" spans="1:15" ht="85.5" customHeight="1" x14ac:dyDescent="0.2">
      <c r="A9" s="12" t="s">
        <v>262</v>
      </c>
      <c r="B9" s="39">
        <v>851</v>
      </c>
      <c r="C9" s="37" t="s">
        <v>25</v>
      </c>
      <c r="D9" s="37" t="s">
        <v>38</v>
      </c>
      <c r="E9" s="67" t="s">
        <v>261</v>
      </c>
      <c r="F9" s="37"/>
      <c r="G9" s="11">
        <f>G10+G14</f>
        <v>766676</v>
      </c>
      <c r="H9" s="11">
        <f t="shared" ref="H9" si="3">H10+H14</f>
        <v>0</v>
      </c>
      <c r="I9" s="11">
        <f>G9+H9</f>
        <v>766676</v>
      </c>
      <c r="J9" s="11">
        <f t="shared" ref="J9:O9" si="4">J10+J14</f>
        <v>766676</v>
      </c>
      <c r="K9" s="11">
        <f t="shared" si="4"/>
        <v>0</v>
      </c>
      <c r="L9" s="11">
        <f t="shared" si="4"/>
        <v>766676</v>
      </c>
      <c r="M9" s="11">
        <f t="shared" si="4"/>
        <v>766676</v>
      </c>
      <c r="N9" s="11">
        <f t="shared" si="4"/>
        <v>0</v>
      </c>
      <c r="O9" s="11">
        <f t="shared" si="4"/>
        <v>766676</v>
      </c>
    </row>
    <row r="10" spans="1:15" ht="41.25" customHeight="1" x14ac:dyDescent="0.2">
      <c r="A10" s="12" t="s">
        <v>31</v>
      </c>
      <c r="B10" s="39">
        <v>851</v>
      </c>
      <c r="C10" s="37" t="s">
        <v>25</v>
      </c>
      <c r="D10" s="37" t="s">
        <v>38</v>
      </c>
      <c r="E10" s="67" t="s">
        <v>261</v>
      </c>
      <c r="F10" s="37" t="s">
        <v>32</v>
      </c>
      <c r="G10" s="11">
        <f t="shared" ref="G10:O10" si="5">G11</f>
        <v>747400</v>
      </c>
      <c r="H10" s="11">
        <f t="shared" si="5"/>
        <v>0</v>
      </c>
      <c r="I10" s="11">
        <f t="shared" ref="I10:I73" si="6">G10+H10</f>
        <v>747400</v>
      </c>
      <c r="J10" s="11">
        <f t="shared" si="5"/>
        <v>747400</v>
      </c>
      <c r="K10" s="11">
        <f t="shared" si="5"/>
        <v>0</v>
      </c>
      <c r="L10" s="11">
        <f t="shared" si="5"/>
        <v>747400</v>
      </c>
      <c r="M10" s="11">
        <f t="shared" si="5"/>
        <v>747400</v>
      </c>
      <c r="N10" s="11">
        <f t="shared" si="5"/>
        <v>0</v>
      </c>
      <c r="O10" s="11">
        <f t="shared" si="5"/>
        <v>747400</v>
      </c>
    </row>
    <row r="11" spans="1:15" ht="45" x14ac:dyDescent="0.2">
      <c r="A11" s="12" t="s">
        <v>148</v>
      </c>
      <c r="B11" s="39">
        <v>851</v>
      </c>
      <c r="C11" s="37" t="s">
        <v>25</v>
      </c>
      <c r="D11" s="37" t="s">
        <v>38</v>
      </c>
      <c r="E11" s="67" t="s">
        <v>261</v>
      </c>
      <c r="F11" s="37" t="s">
        <v>33</v>
      </c>
      <c r="G11" s="21">
        <f>G12+G13</f>
        <v>747400</v>
      </c>
      <c r="H11" s="21">
        <f t="shared" ref="H11" si="7">H12+H13</f>
        <v>0</v>
      </c>
      <c r="I11" s="11">
        <f t="shared" si="6"/>
        <v>747400</v>
      </c>
      <c r="J11" s="21">
        <f t="shared" ref="J11:O11" si="8">J12+J13</f>
        <v>747400</v>
      </c>
      <c r="K11" s="21">
        <f t="shared" si="8"/>
        <v>0</v>
      </c>
      <c r="L11" s="21">
        <f t="shared" si="8"/>
        <v>747400</v>
      </c>
      <c r="M11" s="21">
        <f t="shared" si="8"/>
        <v>747400</v>
      </c>
      <c r="N11" s="21">
        <f t="shared" si="8"/>
        <v>0</v>
      </c>
      <c r="O11" s="21">
        <f t="shared" si="8"/>
        <v>747400</v>
      </c>
    </row>
    <row r="12" spans="1:15" ht="30" x14ac:dyDescent="0.2">
      <c r="A12" s="22" t="s">
        <v>163</v>
      </c>
      <c r="B12" s="18">
        <v>851</v>
      </c>
      <c r="C12" s="40" t="s">
        <v>25</v>
      </c>
      <c r="D12" s="40" t="s">
        <v>38</v>
      </c>
      <c r="E12" s="68" t="s">
        <v>261</v>
      </c>
      <c r="F12" s="40" t="s">
        <v>164</v>
      </c>
      <c r="G12" s="11">
        <v>574100</v>
      </c>
      <c r="H12" s="11"/>
      <c r="I12" s="11">
        <f t="shared" si="6"/>
        <v>574100</v>
      </c>
      <c r="J12" s="11">
        <v>574100</v>
      </c>
      <c r="K12" s="11"/>
      <c r="L12" s="11">
        <f t="shared" ref="L12:L68" si="9">J12+K12</f>
        <v>574100</v>
      </c>
      <c r="M12" s="11">
        <v>574100</v>
      </c>
      <c r="N12" s="11"/>
      <c r="O12" s="27">
        <f t="shared" ref="O12:O68" si="10">M12+N12</f>
        <v>574100</v>
      </c>
    </row>
    <row r="13" spans="1:15" ht="75" x14ac:dyDescent="0.2">
      <c r="A13" s="24" t="s">
        <v>165</v>
      </c>
      <c r="B13" s="18">
        <v>851</v>
      </c>
      <c r="C13" s="40" t="s">
        <v>29</v>
      </c>
      <c r="D13" s="40" t="s">
        <v>38</v>
      </c>
      <c r="E13" s="68" t="s">
        <v>261</v>
      </c>
      <c r="F13" s="40" t="s">
        <v>166</v>
      </c>
      <c r="G13" s="11">
        <v>173300</v>
      </c>
      <c r="H13" s="11"/>
      <c r="I13" s="11">
        <f t="shared" si="6"/>
        <v>173300</v>
      </c>
      <c r="J13" s="11">
        <v>173300</v>
      </c>
      <c r="K13" s="11"/>
      <c r="L13" s="11">
        <f t="shared" si="9"/>
        <v>173300</v>
      </c>
      <c r="M13" s="11">
        <v>173300</v>
      </c>
      <c r="N13" s="11"/>
      <c r="O13" s="27">
        <f t="shared" si="10"/>
        <v>173300</v>
      </c>
    </row>
    <row r="14" spans="1:15" ht="45" x14ac:dyDescent="0.2">
      <c r="A14" s="12" t="s">
        <v>34</v>
      </c>
      <c r="B14" s="39">
        <v>851</v>
      </c>
      <c r="C14" s="37" t="s">
        <v>25</v>
      </c>
      <c r="D14" s="37" t="s">
        <v>38</v>
      </c>
      <c r="E14" s="67" t="s">
        <v>261</v>
      </c>
      <c r="F14" s="37" t="s">
        <v>35</v>
      </c>
      <c r="G14" s="11">
        <f t="shared" ref="G14:O15" si="11">G15</f>
        <v>19276</v>
      </c>
      <c r="H14" s="11">
        <f t="shared" si="11"/>
        <v>0</v>
      </c>
      <c r="I14" s="11">
        <f t="shared" si="6"/>
        <v>19276</v>
      </c>
      <c r="J14" s="11">
        <f t="shared" si="11"/>
        <v>19276</v>
      </c>
      <c r="K14" s="11">
        <f t="shared" si="11"/>
        <v>0</v>
      </c>
      <c r="L14" s="11">
        <f t="shared" si="11"/>
        <v>19276</v>
      </c>
      <c r="M14" s="11">
        <f t="shared" si="11"/>
        <v>19276</v>
      </c>
      <c r="N14" s="11">
        <f t="shared" si="11"/>
        <v>0</v>
      </c>
      <c r="O14" s="11">
        <f t="shared" si="11"/>
        <v>19276</v>
      </c>
    </row>
    <row r="15" spans="1:15" ht="45" x14ac:dyDescent="0.2">
      <c r="A15" s="24" t="s">
        <v>36</v>
      </c>
      <c r="B15" s="18">
        <v>851</v>
      </c>
      <c r="C15" s="40" t="s">
        <v>25</v>
      </c>
      <c r="D15" s="40" t="s">
        <v>38</v>
      </c>
      <c r="E15" s="68" t="s">
        <v>261</v>
      </c>
      <c r="F15" s="40" t="s">
        <v>37</v>
      </c>
      <c r="G15" s="21">
        <f>G16</f>
        <v>19276</v>
      </c>
      <c r="H15" s="21">
        <f t="shared" si="11"/>
        <v>0</v>
      </c>
      <c r="I15" s="11">
        <f t="shared" si="6"/>
        <v>19276</v>
      </c>
      <c r="J15" s="21">
        <f t="shared" si="11"/>
        <v>19276</v>
      </c>
      <c r="K15" s="21">
        <f t="shared" si="11"/>
        <v>0</v>
      </c>
      <c r="L15" s="21">
        <f t="shared" si="11"/>
        <v>19276</v>
      </c>
      <c r="M15" s="21">
        <f t="shared" si="11"/>
        <v>19276</v>
      </c>
      <c r="N15" s="21">
        <f t="shared" si="11"/>
        <v>0</v>
      </c>
      <c r="O15" s="21">
        <f t="shared" si="11"/>
        <v>19276</v>
      </c>
    </row>
    <row r="16" spans="1:15" ht="36" customHeight="1" x14ac:dyDescent="0.2">
      <c r="A16" s="19" t="s">
        <v>162</v>
      </c>
      <c r="B16" s="18">
        <v>851</v>
      </c>
      <c r="C16" s="40" t="s">
        <v>29</v>
      </c>
      <c r="D16" s="40" t="s">
        <v>38</v>
      </c>
      <c r="E16" s="68" t="s">
        <v>261</v>
      </c>
      <c r="F16" s="40" t="s">
        <v>174</v>
      </c>
      <c r="G16" s="21">
        <v>19276</v>
      </c>
      <c r="H16" s="21"/>
      <c r="I16" s="11">
        <f t="shared" si="6"/>
        <v>19276</v>
      </c>
      <c r="J16" s="21">
        <v>19276</v>
      </c>
      <c r="K16" s="21"/>
      <c r="L16" s="11">
        <f t="shared" si="9"/>
        <v>19276</v>
      </c>
      <c r="M16" s="21">
        <v>19276</v>
      </c>
      <c r="N16" s="21"/>
      <c r="O16" s="27">
        <f t="shared" si="10"/>
        <v>19276</v>
      </c>
    </row>
    <row r="17" spans="1:15" ht="84.75" customHeight="1" x14ac:dyDescent="0.2">
      <c r="A17" s="12" t="s">
        <v>260</v>
      </c>
      <c r="B17" s="39">
        <v>851</v>
      </c>
      <c r="C17" s="37" t="s">
        <v>25</v>
      </c>
      <c r="D17" s="37" t="s">
        <v>38</v>
      </c>
      <c r="E17" s="67" t="s">
        <v>259</v>
      </c>
      <c r="F17" s="37"/>
      <c r="G17" s="11">
        <f t="shared" ref="G17:O17" si="12">G18+G22</f>
        <v>766676</v>
      </c>
      <c r="H17" s="11">
        <f t="shared" si="12"/>
        <v>0</v>
      </c>
      <c r="I17" s="11">
        <f t="shared" si="6"/>
        <v>766676</v>
      </c>
      <c r="J17" s="11">
        <f t="shared" si="12"/>
        <v>766676</v>
      </c>
      <c r="K17" s="11">
        <f t="shared" si="12"/>
        <v>0</v>
      </c>
      <c r="L17" s="11">
        <f t="shared" si="12"/>
        <v>766676</v>
      </c>
      <c r="M17" s="11">
        <f t="shared" si="12"/>
        <v>766676</v>
      </c>
      <c r="N17" s="11">
        <f t="shared" si="12"/>
        <v>0</v>
      </c>
      <c r="O17" s="11">
        <f t="shared" si="12"/>
        <v>766676</v>
      </c>
    </row>
    <row r="18" spans="1:15" ht="50.25" customHeight="1" x14ac:dyDescent="0.2">
      <c r="A18" s="12" t="s">
        <v>31</v>
      </c>
      <c r="B18" s="39">
        <v>851</v>
      </c>
      <c r="C18" s="37" t="s">
        <v>25</v>
      </c>
      <c r="D18" s="37" t="s">
        <v>38</v>
      </c>
      <c r="E18" s="67" t="s">
        <v>259</v>
      </c>
      <c r="F18" s="37" t="s">
        <v>32</v>
      </c>
      <c r="G18" s="11">
        <f t="shared" ref="G18:O18" si="13">G19</f>
        <v>704100</v>
      </c>
      <c r="H18" s="11">
        <f t="shared" si="13"/>
        <v>0</v>
      </c>
      <c r="I18" s="11">
        <f t="shared" si="6"/>
        <v>704100</v>
      </c>
      <c r="J18" s="11">
        <f t="shared" si="13"/>
        <v>704100</v>
      </c>
      <c r="K18" s="11">
        <f t="shared" si="13"/>
        <v>0</v>
      </c>
      <c r="L18" s="11">
        <f t="shared" si="13"/>
        <v>704100</v>
      </c>
      <c r="M18" s="11">
        <f t="shared" si="13"/>
        <v>704100</v>
      </c>
      <c r="N18" s="11">
        <f t="shared" si="13"/>
        <v>0</v>
      </c>
      <c r="O18" s="11">
        <f t="shared" si="13"/>
        <v>704100</v>
      </c>
    </row>
    <row r="19" spans="1:15" ht="45" x14ac:dyDescent="0.2">
      <c r="A19" s="12" t="s">
        <v>148</v>
      </c>
      <c r="B19" s="39">
        <v>851</v>
      </c>
      <c r="C19" s="37" t="s">
        <v>25</v>
      </c>
      <c r="D19" s="37" t="s">
        <v>38</v>
      </c>
      <c r="E19" s="67" t="s">
        <v>259</v>
      </c>
      <c r="F19" s="37" t="s">
        <v>33</v>
      </c>
      <c r="G19" s="21">
        <f t="shared" ref="G19:O19" si="14">G20+G21</f>
        <v>704100</v>
      </c>
      <c r="H19" s="21">
        <f t="shared" si="14"/>
        <v>0</v>
      </c>
      <c r="I19" s="11">
        <f t="shared" si="6"/>
        <v>704100</v>
      </c>
      <c r="J19" s="21">
        <f t="shared" si="14"/>
        <v>704100</v>
      </c>
      <c r="K19" s="21">
        <f t="shared" si="14"/>
        <v>0</v>
      </c>
      <c r="L19" s="21">
        <f t="shared" si="14"/>
        <v>704100</v>
      </c>
      <c r="M19" s="21">
        <f t="shared" si="14"/>
        <v>704100</v>
      </c>
      <c r="N19" s="21">
        <f t="shared" si="14"/>
        <v>0</v>
      </c>
      <c r="O19" s="21">
        <f t="shared" si="14"/>
        <v>704100</v>
      </c>
    </row>
    <row r="20" spans="1:15" ht="30" x14ac:dyDescent="0.2">
      <c r="A20" s="22" t="s">
        <v>163</v>
      </c>
      <c r="B20" s="18">
        <v>852</v>
      </c>
      <c r="C20" s="37" t="s">
        <v>25</v>
      </c>
      <c r="D20" s="37" t="s">
        <v>38</v>
      </c>
      <c r="E20" s="67" t="s">
        <v>259</v>
      </c>
      <c r="F20" s="40" t="s">
        <v>164</v>
      </c>
      <c r="G20" s="11">
        <v>540800</v>
      </c>
      <c r="H20" s="11"/>
      <c r="I20" s="11">
        <f t="shared" si="6"/>
        <v>540800</v>
      </c>
      <c r="J20" s="11">
        <v>540800</v>
      </c>
      <c r="K20" s="11"/>
      <c r="L20" s="11">
        <f t="shared" si="9"/>
        <v>540800</v>
      </c>
      <c r="M20" s="11">
        <v>540800</v>
      </c>
      <c r="N20" s="11"/>
      <c r="O20" s="27">
        <f t="shared" si="10"/>
        <v>540800</v>
      </c>
    </row>
    <row r="21" spans="1:15" ht="75" x14ac:dyDescent="0.2">
      <c r="A21" s="24" t="s">
        <v>165</v>
      </c>
      <c r="B21" s="18">
        <v>852</v>
      </c>
      <c r="C21" s="37" t="s">
        <v>25</v>
      </c>
      <c r="D21" s="37" t="s">
        <v>38</v>
      </c>
      <c r="E21" s="67" t="s">
        <v>259</v>
      </c>
      <c r="F21" s="40" t="s">
        <v>166</v>
      </c>
      <c r="G21" s="11">
        <v>163300</v>
      </c>
      <c r="H21" s="11"/>
      <c r="I21" s="11">
        <f t="shared" si="6"/>
        <v>163300</v>
      </c>
      <c r="J21" s="11">
        <v>163300</v>
      </c>
      <c r="K21" s="11"/>
      <c r="L21" s="11">
        <f t="shared" si="9"/>
        <v>163300</v>
      </c>
      <c r="M21" s="11">
        <v>163300</v>
      </c>
      <c r="N21" s="11"/>
      <c r="O21" s="27">
        <f t="shared" si="10"/>
        <v>163300</v>
      </c>
    </row>
    <row r="22" spans="1:15" ht="45" x14ac:dyDescent="0.2">
      <c r="A22" s="12" t="s">
        <v>34</v>
      </c>
      <c r="B22" s="39">
        <v>851</v>
      </c>
      <c r="C22" s="37" t="s">
        <v>25</v>
      </c>
      <c r="D22" s="37" t="s">
        <v>38</v>
      </c>
      <c r="E22" s="67" t="s">
        <v>259</v>
      </c>
      <c r="F22" s="37" t="s">
        <v>35</v>
      </c>
      <c r="G22" s="11">
        <f t="shared" ref="G22:O23" si="15">G23</f>
        <v>62576</v>
      </c>
      <c r="H22" s="11">
        <f t="shared" si="15"/>
        <v>0</v>
      </c>
      <c r="I22" s="11">
        <f t="shared" si="6"/>
        <v>62576</v>
      </c>
      <c r="J22" s="11">
        <f t="shared" si="15"/>
        <v>62576</v>
      </c>
      <c r="K22" s="11">
        <f t="shared" si="15"/>
        <v>0</v>
      </c>
      <c r="L22" s="11">
        <f t="shared" si="15"/>
        <v>62576</v>
      </c>
      <c r="M22" s="11">
        <f t="shared" si="15"/>
        <v>62576</v>
      </c>
      <c r="N22" s="11">
        <f t="shared" si="15"/>
        <v>0</v>
      </c>
      <c r="O22" s="11">
        <f t="shared" si="15"/>
        <v>62576</v>
      </c>
    </row>
    <row r="23" spans="1:15" ht="45" x14ac:dyDescent="0.2">
      <c r="A23" s="12" t="s">
        <v>36</v>
      </c>
      <c r="B23" s="39">
        <v>851</v>
      </c>
      <c r="C23" s="37" t="s">
        <v>25</v>
      </c>
      <c r="D23" s="37" t="s">
        <v>38</v>
      </c>
      <c r="E23" s="67" t="s">
        <v>259</v>
      </c>
      <c r="F23" s="37" t="s">
        <v>37</v>
      </c>
      <c r="G23" s="21">
        <f t="shared" si="15"/>
        <v>62576</v>
      </c>
      <c r="H23" s="21">
        <f t="shared" si="15"/>
        <v>0</v>
      </c>
      <c r="I23" s="11">
        <f t="shared" si="6"/>
        <v>62576</v>
      </c>
      <c r="J23" s="21">
        <f t="shared" si="15"/>
        <v>62576</v>
      </c>
      <c r="K23" s="21">
        <f t="shared" si="15"/>
        <v>0</v>
      </c>
      <c r="L23" s="21">
        <f t="shared" si="15"/>
        <v>62576</v>
      </c>
      <c r="M23" s="21">
        <f t="shared" si="15"/>
        <v>62576</v>
      </c>
      <c r="N23" s="21">
        <f t="shared" si="15"/>
        <v>0</v>
      </c>
      <c r="O23" s="21">
        <f t="shared" si="15"/>
        <v>62576</v>
      </c>
    </row>
    <row r="24" spans="1:15" ht="36" customHeight="1" x14ac:dyDescent="0.2">
      <c r="A24" s="19" t="s">
        <v>162</v>
      </c>
      <c r="B24" s="18">
        <v>851</v>
      </c>
      <c r="C24" s="40" t="s">
        <v>29</v>
      </c>
      <c r="D24" s="40" t="s">
        <v>38</v>
      </c>
      <c r="E24" s="68" t="s">
        <v>261</v>
      </c>
      <c r="F24" s="40" t="s">
        <v>174</v>
      </c>
      <c r="G24" s="11">
        <v>62576</v>
      </c>
      <c r="H24" s="11"/>
      <c r="I24" s="11">
        <f t="shared" si="6"/>
        <v>62576</v>
      </c>
      <c r="J24" s="11">
        <v>62576</v>
      </c>
      <c r="K24" s="11"/>
      <c r="L24" s="11">
        <f t="shared" si="9"/>
        <v>62576</v>
      </c>
      <c r="M24" s="11">
        <v>62576</v>
      </c>
      <c r="N24" s="11"/>
      <c r="O24" s="27">
        <f t="shared" si="10"/>
        <v>62576</v>
      </c>
    </row>
    <row r="25" spans="1:15" ht="81" customHeight="1" x14ac:dyDescent="0.2">
      <c r="A25" s="12" t="s">
        <v>258</v>
      </c>
      <c r="B25" s="39">
        <v>851</v>
      </c>
      <c r="C25" s="37" t="s">
        <v>25</v>
      </c>
      <c r="D25" s="37" t="s">
        <v>38</v>
      </c>
      <c r="E25" s="67" t="s">
        <v>257</v>
      </c>
      <c r="F25" s="37"/>
      <c r="G25" s="21">
        <f>G26</f>
        <v>400</v>
      </c>
      <c r="H25" s="21">
        <f t="shared" ref="H25:O25" si="16">H26</f>
        <v>0</v>
      </c>
      <c r="I25" s="11">
        <f t="shared" si="6"/>
        <v>400</v>
      </c>
      <c r="J25" s="21">
        <f t="shared" si="16"/>
        <v>400</v>
      </c>
      <c r="K25" s="21">
        <f t="shared" si="16"/>
        <v>0</v>
      </c>
      <c r="L25" s="21">
        <f t="shared" si="16"/>
        <v>400</v>
      </c>
      <c r="M25" s="21">
        <f t="shared" si="16"/>
        <v>400</v>
      </c>
      <c r="N25" s="21">
        <f t="shared" si="16"/>
        <v>0</v>
      </c>
      <c r="O25" s="21">
        <f t="shared" si="16"/>
        <v>400</v>
      </c>
    </row>
    <row r="26" spans="1:15" ht="45" x14ac:dyDescent="0.2">
      <c r="A26" s="12" t="s">
        <v>34</v>
      </c>
      <c r="B26" s="39">
        <v>851</v>
      </c>
      <c r="C26" s="37" t="s">
        <v>25</v>
      </c>
      <c r="D26" s="37" t="s">
        <v>38</v>
      </c>
      <c r="E26" s="67" t="s">
        <v>257</v>
      </c>
      <c r="F26" s="37" t="s">
        <v>35</v>
      </c>
      <c r="G26" s="21">
        <f t="shared" ref="G26:O27" si="17">G27</f>
        <v>400</v>
      </c>
      <c r="H26" s="21">
        <f t="shared" si="17"/>
        <v>0</v>
      </c>
      <c r="I26" s="11">
        <f t="shared" si="6"/>
        <v>400</v>
      </c>
      <c r="J26" s="21">
        <f t="shared" si="17"/>
        <v>400</v>
      </c>
      <c r="K26" s="21">
        <f t="shared" si="17"/>
        <v>0</v>
      </c>
      <c r="L26" s="21">
        <f t="shared" si="17"/>
        <v>400</v>
      </c>
      <c r="M26" s="21">
        <f t="shared" si="17"/>
        <v>400</v>
      </c>
      <c r="N26" s="21">
        <f t="shared" si="17"/>
        <v>0</v>
      </c>
      <c r="O26" s="21">
        <f t="shared" si="17"/>
        <v>400</v>
      </c>
    </row>
    <row r="27" spans="1:15" ht="45" x14ac:dyDescent="0.2">
      <c r="A27" s="12" t="s">
        <v>36</v>
      </c>
      <c r="B27" s="39">
        <v>851</v>
      </c>
      <c r="C27" s="37" t="s">
        <v>25</v>
      </c>
      <c r="D27" s="37" t="s">
        <v>38</v>
      </c>
      <c r="E27" s="67" t="s">
        <v>257</v>
      </c>
      <c r="F27" s="37" t="s">
        <v>37</v>
      </c>
      <c r="G27" s="21">
        <f>G28</f>
        <v>400</v>
      </c>
      <c r="H27" s="21">
        <f t="shared" si="17"/>
        <v>0</v>
      </c>
      <c r="I27" s="11">
        <f t="shared" si="6"/>
        <v>400</v>
      </c>
      <c r="J27" s="21">
        <f t="shared" si="17"/>
        <v>400</v>
      </c>
      <c r="K27" s="21">
        <f t="shared" si="17"/>
        <v>0</v>
      </c>
      <c r="L27" s="21">
        <f t="shared" si="17"/>
        <v>400</v>
      </c>
      <c r="M27" s="21">
        <f t="shared" si="17"/>
        <v>400</v>
      </c>
      <c r="N27" s="21">
        <f t="shared" si="17"/>
        <v>0</v>
      </c>
      <c r="O27" s="21">
        <f t="shared" si="17"/>
        <v>400</v>
      </c>
    </row>
    <row r="28" spans="1:15" ht="44.25" customHeight="1" x14ac:dyDescent="0.2">
      <c r="A28" s="19" t="s">
        <v>162</v>
      </c>
      <c r="B28" s="39">
        <v>851</v>
      </c>
      <c r="C28" s="37" t="s">
        <v>25</v>
      </c>
      <c r="D28" s="37" t="s">
        <v>38</v>
      </c>
      <c r="E28" s="67" t="s">
        <v>257</v>
      </c>
      <c r="F28" s="40" t="s">
        <v>174</v>
      </c>
      <c r="G28" s="21">
        <v>400</v>
      </c>
      <c r="H28" s="21"/>
      <c r="I28" s="11">
        <f t="shared" si="6"/>
        <v>400</v>
      </c>
      <c r="J28" s="21">
        <v>400</v>
      </c>
      <c r="K28" s="21"/>
      <c r="L28" s="11">
        <f t="shared" si="9"/>
        <v>400</v>
      </c>
      <c r="M28" s="21">
        <v>400</v>
      </c>
      <c r="N28" s="21"/>
      <c r="O28" s="27">
        <f t="shared" si="10"/>
        <v>400</v>
      </c>
    </row>
    <row r="29" spans="1:15" ht="90" x14ac:dyDescent="0.2">
      <c r="A29" s="12" t="s">
        <v>275</v>
      </c>
      <c r="B29" s="39">
        <v>851</v>
      </c>
      <c r="C29" s="37" t="s">
        <v>25</v>
      </c>
      <c r="D29" s="37" t="s">
        <v>38</v>
      </c>
      <c r="E29" s="67" t="s">
        <v>274</v>
      </c>
      <c r="F29" s="39"/>
      <c r="G29" s="11">
        <f t="shared" ref="G29:O29" si="18">G30+G34</f>
        <v>76668</v>
      </c>
      <c r="H29" s="11">
        <f t="shared" si="18"/>
        <v>0</v>
      </c>
      <c r="I29" s="11">
        <f t="shared" si="6"/>
        <v>76668</v>
      </c>
      <c r="J29" s="11">
        <f t="shared" si="18"/>
        <v>76668</v>
      </c>
      <c r="K29" s="11">
        <f t="shared" si="18"/>
        <v>0</v>
      </c>
      <c r="L29" s="11">
        <f t="shared" si="18"/>
        <v>76668</v>
      </c>
      <c r="M29" s="11">
        <f t="shared" si="18"/>
        <v>76668</v>
      </c>
      <c r="N29" s="11">
        <f t="shared" si="18"/>
        <v>0</v>
      </c>
      <c r="O29" s="11">
        <f t="shared" si="18"/>
        <v>76668</v>
      </c>
    </row>
    <row r="30" spans="1:15" ht="105" x14ac:dyDescent="0.2">
      <c r="A30" s="12" t="s">
        <v>31</v>
      </c>
      <c r="B30" s="39">
        <v>851</v>
      </c>
      <c r="C30" s="37" t="s">
        <v>25</v>
      </c>
      <c r="D30" s="37" t="s">
        <v>38</v>
      </c>
      <c r="E30" s="67" t="s">
        <v>274</v>
      </c>
      <c r="F30" s="37" t="s">
        <v>32</v>
      </c>
      <c r="G30" s="11">
        <f t="shared" ref="G30:O30" si="19">G31</f>
        <v>54850</v>
      </c>
      <c r="H30" s="11">
        <f t="shared" si="19"/>
        <v>0</v>
      </c>
      <c r="I30" s="11">
        <f t="shared" si="6"/>
        <v>54850</v>
      </c>
      <c r="J30" s="11">
        <f t="shared" si="19"/>
        <v>54850</v>
      </c>
      <c r="K30" s="11">
        <f t="shared" si="19"/>
        <v>0</v>
      </c>
      <c r="L30" s="11">
        <f t="shared" si="19"/>
        <v>54850</v>
      </c>
      <c r="M30" s="11">
        <f t="shared" si="19"/>
        <v>54850</v>
      </c>
      <c r="N30" s="11">
        <f t="shared" si="19"/>
        <v>0</v>
      </c>
      <c r="O30" s="11">
        <f t="shared" si="19"/>
        <v>54850</v>
      </c>
    </row>
    <row r="31" spans="1:15" ht="45" x14ac:dyDescent="0.2">
      <c r="A31" s="24" t="s">
        <v>148</v>
      </c>
      <c r="B31" s="18">
        <v>851</v>
      </c>
      <c r="C31" s="40" t="s">
        <v>29</v>
      </c>
      <c r="D31" s="40" t="s">
        <v>38</v>
      </c>
      <c r="E31" s="68" t="s">
        <v>274</v>
      </c>
      <c r="F31" s="40" t="s">
        <v>33</v>
      </c>
      <c r="G31" s="21">
        <f>G32+G33</f>
        <v>54850</v>
      </c>
      <c r="H31" s="21">
        <f t="shared" ref="H31:O31" si="20">H32+H33</f>
        <v>0</v>
      </c>
      <c r="I31" s="11">
        <f t="shared" si="6"/>
        <v>54850</v>
      </c>
      <c r="J31" s="21">
        <f t="shared" si="20"/>
        <v>54850</v>
      </c>
      <c r="K31" s="21">
        <f t="shared" si="20"/>
        <v>0</v>
      </c>
      <c r="L31" s="21">
        <f t="shared" si="20"/>
        <v>54850</v>
      </c>
      <c r="M31" s="21">
        <f t="shared" si="20"/>
        <v>54850</v>
      </c>
      <c r="N31" s="21">
        <f t="shared" si="20"/>
        <v>0</v>
      </c>
      <c r="O31" s="21">
        <f t="shared" si="20"/>
        <v>54850</v>
      </c>
    </row>
    <row r="32" spans="1:15" ht="30" x14ac:dyDescent="0.2">
      <c r="A32" s="22" t="s">
        <v>163</v>
      </c>
      <c r="B32" s="18">
        <v>851</v>
      </c>
      <c r="C32" s="40" t="s">
        <v>25</v>
      </c>
      <c r="D32" s="40" t="s">
        <v>38</v>
      </c>
      <c r="E32" s="68" t="s">
        <v>274</v>
      </c>
      <c r="F32" s="40" t="s">
        <v>164</v>
      </c>
      <c r="G32" s="21">
        <v>42128</v>
      </c>
      <c r="H32" s="21"/>
      <c r="I32" s="11">
        <f t="shared" si="6"/>
        <v>42128</v>
      </c>
      <c r="J32" s="21">
        <v>42128</v>
      </c>
      <c r="K32" s="21"/>
      <c r="L32" s="11">
        <f t="shared" si="9"/>
        <v>42128</v>
      </c>
      <c r="M32" s="21">
        <v>42128</v>
      </c>
      <c r="N32" s="21"/>
      <c r="O32" s="27">
        <f t="shared" si="10"/>
        <v>42128</v>
      </c>
    </row>
    <row r="33" spans="1:15" ht="75" x14ac:dyDescent="0.2">
      <c r="A33" s="24" t="s">
        <v>165</v>
      </c>
      <c r="B33" s="18">
        <v>851</v>
      </c>
      <c r="C33" s="40" t="s">
        <v>25</v>
      </c>
      <c r="D33" s="40" t="s">
        <v>38</v>
      </c>
      <c r="E33" s="68" t="s">
        <v>274</v>
      </c>
      <c r="F33" s="40" t="s">
        <v>166</v>
      </c>
      <c r="G33" s="21">
        <v>12722</v>
      </c>
      <c r="H33" s="21"/>
      <c r="I33" s="11">
        <f t="shared" si="6"/>
        <v>12722</v>
      </c>
      <c r="J33" s="21">
        <v>12722</v>
      </c>
      <c r="K33" s="21"/>
      <c r="L33" s="11">
        <f t="shared" si="9"/>
        <v>12722</v>
      </c>
      <c r="M33" s="21">
        <v>12722</v>
      </c>
      <c r="N33" s="21"/>
      <c r="O33" s="27">
        <f t="shared" si="10"/>
        <v>12722</v>
      </c>
    </row>
    <row r="34" spans="1:15" ht="45" x14ac:dyDescent="0.2">
      <c r="A34" s="12" t="s">
        <v>34</v>
      </c>
      <c r="B34" s="39">
        <v>851</v>
      </c>
      <c r="C34" s="37" t="s">
        <v>25</v>
      </c>
      <c r="D34" s="37" t="s">
        <v>38</v>
      </c>
      <c r="E34" s="67" t="s">
        <v>274</v>
      </c>
      <c r="F34" s="37" t="s">
        <v>35</v>
      </c>
      <c r="G34" s="11">
        <f t="shared" ref="G34:O35" si="21">G35</f>
        <v>21818</v>
      </c>
      <c r="H34" s="11">
        <f t="shared" si="21"/>
        <v>0</v>
      </c>
      <c r="I34" s="11">
        <f t="shared" si="6"/>
        <v>21818</v>
      </c>
      <c r="J34" s="11">
        <f t="shared" si="21"/>
        <v>21818</v>
      </c>
      <c r="K34" s="11">
        <f t="shared" si="21"/>
        <v>0</v>
      </c>
      <c r="L34" s="11">
        <f t="shared" si="21"/>
        <v>21818</v>
      </c>
      <c r="M34" s="11">
        <f t="shared" si="21"/>
        <v>21818</v>
      </c>
      <c r="N34" s="11">
        <f t="shared" si="21"/>
        <v>0</v>
      </c>
      <c r="O34" s="11">
        <f t="shared" si="21"/>
        <v>21818</v>
      </c>
    </row>
    <row r="35" spans="1:15" ht="45" x14ac:dyDescent="0.2">
      <c r="A35" s="12" t="s">
        <v>36</v>
      </c>
      <c r="B35" s="39">
        <v>851</v>
      </c>
      <c r="C35" s="37" t="s">
        <v>25</v>
      </c>
      <c r="D35" s="37" t="s">
        <v>38</v>
      </c>
      <c r="E35" s="67" t="s">
        <v>274</v>
      </c>
      <c r="F35" s="37" t="s">
        <v>37</v>
      </c>
      <c r="G35" s="21">
        <f>G36</f>
        <v>21818</v>
      </c>
      <c r="H35" s="21">
        <f t="shared" si="21"/>
        <v>0</v>
      </c>
      <c r="I35" s="11">
        <f t="shared" si="6"/>
        <v>21818</v>
      </c>
      <c r="J35" s="21">
        <f t="shared" si="21"/>
        <v>21818</v>
      </c>
      <c r="K35" s="21">
        <f t="shared" si="21"/>
        <v>0</v>
      </c>
      <c r="L35" s="21">
        <f t="shared" si="21"/>
        <v>21818</v>
      </c>
      <c r="M35" s="21">
        <f t="shared" si="21"/>
        <v>21818</v>
      </c>
      <c r="N35" s="21">
        <f t="shared" si="21"/>
        <v>0</v>
      </c>
      <c r="O35" s="21">
        <f t="shared" si="21"/>
        <v>21818</v>
      </c>
    </row>
    <row r="36" spans="1:15" ht="39" customHeight="1" x14ac:dyDescent="0.2">
      <c r="A36" s="19" t="s">
        <v>162</v>
      </c>
      <c r="B36" s="18">
        <v>851</v>
      </c>
      <c r="C36" s="40" t="s">
        <v>25</v>
      </c>
      <c r="D36" s="40" t="s">
        <v>38</v>
      </c>
      <c r="E36" s="68" t="s">
        <v>274</v>
      </c>
      <c r="F36" s="40" t="s">
        <v>174</v>
      </c>
      <c r="G36" s="21">
        <v>21818</v>
      </c>
      <c r="H36" s="21"/>
      <c r="I36" s="11">
        <f t="shared" si="6"/>
        <v>21818</v>
      </c>
      <c r="J36" s="21">
        <v>21818</v>
      </c>
      <c r="K36" s="21"/>
      <c r="L36" s="11">
        <f t="shared" si="9"/>
        <v>21818</v>
      </c>
      <c r="M36" s="21">
        <v>21818</v>
      </c>
      <c r="N36" s="21"/>
      <c r="O36" s="27">
        <f t="shared" si="10"/>
        <v>21818</v>
      </c>
    </row>
    <row r="37" spans="1:15" ht="75" x14ac:dyDescent="0.2">
      <c r="A37" s="12" t="s">
        <v>86</v>
      </c>
      <c r="B37" s="39">
        <v>851</v>
      </c>
      <c r="C37" s="37" t="s">
        <v>25</v>
      </c>
      <c r="D37" s="37" t="s">
        <v>38</v>
      </c>
      <c r="E37" s="67" t="s">
        <v>256</v>
      </c>
      <c r="F37" s="39"/>
      <c r="G37" s="11">
        <f t="shared" ref="G37:O37" si="22">G38+G42</f>
        <v>383338</v>
      </c>
      <c r="H37" s="11">
        <f t="shared" si="22"/>
        <v>0</v>
      </c>
      <c r="I37" s="11">
        <f t="shared" si="6"/>
        <v>383338</v>
      </c>
      <c r="J37" s="11">
        <f t="shared" si="22"/>
        <v>383338</v>
      </c>
      <c r="K37" s="11">
        <f t="shared" si="22"/>
        <v>0</v>
      </c>
      <c r="L37" s="11">
        <f t="shared" si="22"/>
        <v>383338</v>
      </c>
      <c r="M37" s="11">
        <f t="shared" si="22"/>
        <v>383338</v>
      </c>
      <c r="N37" s="11">
        <f t="shared" si="22"/>
        <v>0</v>
      </c>
      <c r="O37" s="11">
        <f t="shared" si="22"/>
        <v>383338</v>
      </c>
    </row>
    <row r="38" spans="1:15" ht="105" x14ac:dyDescent="0.2">
      <c r="A38" s="12" t="s">
        <v>31</v>
      </c>
      <c r="B38" s="39">
        <v>851</v>
      </c>
      <c r="C38" s="37" t="s">
        <v>25</v>
      </c>
      <c r="D38" s="37" t="s">
        <v>38</v>
      </c>
      <c r="E38" s="67" t="s">
        <v>256</v>
      </c>
      <c r="F38" s="37" t="s">
        <v>32</v>
      </c>
      <c r="G38" s="11">
        <f t="shared" ref="G38:O38" si="23">G39</f>
        <v>288500</v>
      </c>
      <c r="H38" s="11">
        <f t="shared" si="23"/>
        <v>0</v>
      </c>
      <c r="I38" s="11">
        <f t="shared" si="6"/>
        <v>288500</v>
      </c>
      <c r="J38" s="11">
        <f t="shared" si="23"/>
        <v>288500</v>
      </c>
      <c r="K38" s="11">
        <f t="shared" si="23"/>
        <v>0</v>
      </c>
      <c r="L38" s="11">
        <f t="shared" si="23"/>
        <v>288500</v>
      </c>
      <c r="M38" s="11">
        <f t="shared" si="23"/>
        <v>288500</v>
      </c>
      <c r="N38" s="11">
        <f t="shared" si="23"/>
        <v>0</v>
      </c>
      <c r="O38" s="11">
        <f t="shared" si="23"/>
        <v>288500</v>
      </c>
    </row>
    <row r="39" spans="1:15" ht="45" x14ac:dyDescent="0.2">
      <c r="A39" s="12" t="s">
        <v>148</v>
      </c>
      <c r="B39" s="39">
        <v>851</v>
      </c>
      <c r="C39" s="37" t="s">
        <v>25</v>
      </c>
      <c r="D39" s="37" t="s">
        <v>38</v>
      </c>
      <c r="E39" s="67" t="s">
        <v>256</v>
      </c>
      <c r="F39" s="37" t="s">
        <v>33</v>
      </c>
      <c r="G39" s="21">
        <f>G40+G41</f>
        <v>288500</v>
      </c>
      <c r="H39" s="21">
        <f t="shared" ref="H39:O39" si="24">H40+H41</f>
        <v>0</v>
      </c>
      <c r="I39" s="11">
        <f t="shared" si="6"/>
        <v>288500</v>
      </c>
      <c r="J39" s="21">
        <f t="shared" si="24"/>
        <v>288500</v>
      </c>
      <c r="K39" s="21">
        <f t="shared" si="24"/>
        <v>0</v>
      </c>
      <c r="L39" s="21">
        <f t="shared" si="24"/>
        <v>288500</v>
      </c>
      <c r="M39" s="21">
        <f t="shared" si="24"/>
        <v>288500</v>
      </c>
      <c r="N39" s="21">
        <f t="shared" si="24"/>
        <v>0</v>
      </c>
      <c r="O39" s="21">
        <f t="shared" si="24"/>
        <v>288500</v>
      </c>
    </row>
    <row r="40" spans="1:15" ht="30" x14ac:dyDescent="0.2">
      <c r="A40" s="22" t="s">
        <v>163</v>
      </c>
      <c r="B40" s="18">
        <v>851</v>
      </c>
      <c r="C40" s="40" t="s">
        <v>25</v>
      </c>
      <c r="D40" s="40" t="s">
        <v>38</v>
      </c>
      <c r="E40" s="67" t="s">
        <v>256</v>
      </c>
      <c r="F40" s="40" t="s">
        <v>164</v>
      </c>
      <c r="G40" s="11">
        <v>221600</v>
      </c>
      <c r="H40" s="11"/>
      <c r="I40" s="11">
        <f t="shared" si="6"/>
        <v>221600</v>
      </c>
      <c r="J40" s="11">
        <v>221600</v>
      </c>
      <c r="K40" s="11"/>
      <c r="L40" s="11">
        <f t="shared" si="9"/>
        <v>221600</v>
      </c>
      <c r="M40" s="11">
        <v>221600</v>
      </c>
      <c r="N40" s="11"/>
      <c r="O40" s="27">
        <f t="shared" si="10"/>
        <v>221600</v>
      </c>
    </row>
    <row r="41" spans="1:15" ht="75" x14ac:dyDescent="0.2">
      <c r="A41" s="24" t="s">
        <v>165</v>
      </c>
      <c r="B41" s="18">
        <v>851</v>
      </c>
      <c r="C41" s="40" t="s">
        <v>25</v>
      </c>
      <c r="D41" s="40" t="s">
        <v>38</v>
      </c>
      <c r="E41" s="67" t="s">
        <v>256</v>
      </c>
      <c r="F41" s="40" t="s">
        <v>166</v>
      </c>
      <c r="G41" s="11">
        <v>66900</v>
      </c>
      <c r="H41" s="11"/>
      <c r="I41" s="11">
        <f t="shared" si="6"/>
        <v>66900</v>
      </c>
      <c r="J41" s="11">
        <v>66900</v>
      </c>
      <c r="K41" s="11"/>
      <c r="L41" s="11">
        <f t="shared" si="9"/>
        <v>66900</v>
      </c>
      <c r="M41" s="11">
        <v>66900</v>
      </c>
      <c r="N41" s="11"/>
      <c r="O41" s="27">
        <f t="shared" si="10"/>
        <v>66900</v>
      </c>
    </row>
    <row r="42" spans="1:15" ht="45" x14ac:dyDescent="0.2">
      <c r="A42" s="12" t="s">
        <v>34</v>
      </c>
      <c r="B42" s="39">
        <v>851</v>
      </c>
      <c r="C42" s="37" t="s">
        <v>25</v>
      </c>
      <c r="D42" s="37" t="s">
        <v>38</v>
      </c>
      <c r="E42" s="67" t="s">
        <v>256</v>
      </c>
      <c r="F42" s="37" t="s">
        <v>35</v>
      </c>
      <c r="G42" s="11">
        <f t="shared" ref="G42:O43" si="25">G43</f>
        <v>94838</v>
      </c>
      <c r="H42" s="11">
        <f t="shared" si="25"/>
        <v>0</v>
      </c>
      <c r="I42" s="11">
        <f t="shared" si="6"/>
        <v>94838</v>
      </c>
      <c r="J42" s="11">
        <f t="shared" si="25"/>
        <v>94838</v>
      </c>
      <c r="K42" s="11">
        <f t="shared" si="25"/>
        <v>0</v>
      </c>
      <c r="L42" s="11">
        <f t="shared" si="25"/>
        <v>94838</v>
      </c>
      <c r="M42" s="11">
        <f t="shared" si="25"/>
        <v>94838</v>
      </c>
      <c r="N42" s="11">
        <f t="shared" si="25"/>
        <v>0</v>
      </c>
      <c r="O42" s="11">
        <f t="shared" si="25"/>
        <v>94838</v>
      </c>
    </row>
    <row r="43" spans="1:15" ht="45" x14ac:dyDescent="0.2">
      <c r="A43" s="12" t="s">
        <v>36</v>
      </c>
      <c r="B43" s="39">
        <v>851</v>
      </c>
      <c r="C43" s="37" t="s">
        <v>25</v>
      </c>
      <c r="D43" s="37" t="s">
        <v>38</v>
      </c>
      <c r="E43" s="67" t="s">
        <v>256</v>
      </c>
      <c r="F43" s="37" t="s">
        <v>37</v>
      </c>
      <c r="G43" s="21">
        <f>G44</f>
        <v>94838</v>
      </c>
      <c r="H43" s="21">
        <f t="shared" si="25"/>
        <v>0</v>
      </c>
      <c r="I43" s="11">
        <f t="shared" si="6"/>
        <v>94838</v>
      </c>
      <c r="J43" s="21">
        <f t="shared" si="25"/>
        <v>94838</v>
      </c>
      <c r="K43" s="21">
        <f t="shared" si="25"/>
        <v>0</v>
      </c>
      <c r="L43" s="21">
        <f t="shared" si="25"/>
        <v>94838</v>
      </c>
      <c r="M43" s="21">
        <f t="shared" si="25"/>
        <v>94838</v>
      </c>
      <c r="N43" s="21">
        <f t="shared" si="25"/>
        <v>0</v>
      </c>
      <c r="O43" s="21">
        <f t="shared" si="25"/>
        <v>94838</v>
      </c>
    </row>
    <row r="44" spans="1:15" ht="41.25" customHeight="1" x14ac:dyDescent="0.2">
      <c r="A44" s="19" t="s">
        <v>162</v>
      </c>
      <c r="B44" s="18">
        <v>851</v>
      </c>
      <c r="C44" s="40" t="s">
        <v>25</v>
      </c>
      <c r="D44" s="40" t="s">
        <v>38</v>
      </c>
      <c r="E44" s="67" t="s">
        <v>256</v>
      </c>
      <c r="F44" s="40" t="s">
        <v>174</v>
      </c>
      <c r="G44" s="11">
        <v>94838</v>
      </c>
      <c r="H44" s="11"/>
      <c r="I44" s="11">
        <f t="shared" si="6"/>
        <v>94838</v>
      </c>
      <c r="J44" s="11">
        <v>94838</v>
      </c>
      <c r="K44" s="11"/>
      <c r="L44" s="11">
        <f t="shared" si="9"/>
        <v>94838</v>
      </c>
      <c r="M44" s="11">
        <v>94838</v>
      </c>
      <c r="N44" s="11"/>
      <c r="O44" s="27">
        <f t="shared" si="10"/>
        <v>94838</v>
      </c>
    </row>
    <row r="45" spans="1:15" ht="60" x14ac:dyDescent="0.2">
      <c r="A45" s="12" t="s">
        <v>147</v>
      </c>
      <c r="B45" s="39">
        <v>851</v>
      </c>
      <c r="C45" s="37" t="s">
        <v>25</v>
      </c>
      <c r="D45" s="37" t="s">
        <v>38</v>
      </c>
      <c r="E45" s="67" t="s">
        <v>255</v>
      </c>
      <c r="F45" s="37"/>
      <c r="G45" s="11">
        <f t="shared" ref="G45:O46" si="26">G46</f>
        <v>2348200</v>
      </c>
      <c r="H45" s="11">
        <f t="shared" si="26"/>
        <v>0</v>
      </c>
      <c r="I45" s="11">
        <f t="shared" si="6"/>
        <v>2348200</v>
      </c>
      <c r="J45" s="11">
        <f t="shared" si="26"/>
        <v>2348200</v>
      </c>
      <c r="K45" s="11">
        <f t="shared" si="26"/>
        <v>0</v>
      </c>
      <c r="L45" s="11">
        <f t="shared" si="26"/>
        <v>2348200</v>
      </c>
      <c r="M45" s="11">
        <f t="shared" si="26"/>
        <v>2348200</v>
      </c>
      <c r="N45" s="11">
        <f t="shared" si="26"/>
        <v>0</v>
      </c>
      <c r="O45" s="11">
        <f t="shared" si="26"/>
        <v>2348200</v>
      </c>
    </row>
    <row r="46" spans="1:15" ht="105" x14ac:dyDescent="0.2">
      <c r="A46" s="12" t="s">
        <v>31</v>
      </c>
      <c r="B46" s="39">
        <v>851</v>
      </c>
      <c r="C46" s="37" t="s">
        <v>29</v>
      </c>
      <c r="D46" s="37" t="s">
        <v>38</v>
      </c>
      <c r="E46" s="67" t="s">
        <v>255</v>
      </c>
      <c r="F46" s="37" t="s">
        <v>32</v>
      </c>
      <c r="G46" s="11">
        <f t="shared" si="26"/>
        <v>2348200</v>
      </c>
      <c r="H46" s="11">
        <f t="shared" si="26"/>
        <v>0</v>
      </c>
      <c r="I46" s="11">
        <f t="shared" si="6"/>
        <v>2348200</v>
      </c>
      <c r="J46" s="11">
        <f t="shared" si="26"/>
        <v>2348200</v>
      </c>
      <c r="K46" s="11">
        <f t="shared" si="26"/>
        <v>0</v>
      </c>
      <c r="L46" s="11">
        <f t="shared" si="26"/>
        <v>2348200</v>
      </c>
      <c r="M46" s="11">
        <f t="shared" si="26"/>
        <v>2348200</v>
      </c>
      <c r="N46" s="11">
        <f t="shared" si="26"/>
        <v>0</v>
      </c>
      <c r="O46" s="11">
        <f t="shared" si="26"/>
        <v>2348200</v>
      </c>
    </row>
    <row r="47" spans="1:15" ht="45" x14ac:dyDescent="0.2">
      <c r="A47" s="23" t="s">
        <v>148</v>
      </c>
      <c r="B47" s="18">
        <v>851</v>
      </c>
      <c r="C47" s="40" t="s">
        <v>25</v>
      </c>
      <c r="D47" s="40" t="s">
        <v>38</v>
      </c>
      <c r="E47" s="69" t="s">
        <v>255</v>
      </c>
      <c r="F47" s="40" t="s">
        <v>33</v>
      </c>
      <c r="G47" s="21">
        <f>G48+G49</f>
        <v>2348200</v>
      </c>
      <c r="H47" s="21">
        <f t="shared" ref="H47:O47" si="27">H48+H49</f>
        <v>0</v>
      </c>
      <c r="I47" s="11">
        <f t="shared" si="6"/>
        <v>2348200</v>
      </c>
      <c r="J47" s="21">
        <f t="shared" si="27"/>
        <v>2348200</v>
      </c>
      <c r="K47" s="21">
        <f t="shared" si="27"/>
        <v>0</v>
      </c>
      <c r="L47" s="21">
        <f t="shared" si="27"/>
        <v>2348200</v>
      </c>
      <c r="M47" s="21">
        <f t="shared" si="27"/>
        <v>2348200</v>
      </c>
      <c r="N47" s="21">
        <f t="shared" si="27"/>
        <v>0</v>
      </c>
      <c r="O47" s="21">
        <f t="shared" si="27"/>
        <v>2348200</v>
      </c>
    </row>
    <row r="48" spans="1:15" ht="30" x14ac:dyDescent="0.2">
      <c r="A48" s="23" t="s">
        <v>163</v>
      </c>
      <c r="B48" s="18">
        <v>851</v>
      </c>
      <c r="C48" s="40" t="s">
        <v>25</v>
      </c>
      <c r="D48" s="40" t="s">
        <v>38</v>
      </c>
      <c r="E48" s="69" t="s">
        <v>255</v>
      </c>
      <c r="F48" s="40" t="s">
        <v>164</v>
      </c>
      <c r="G48" s="21">
        <v>1803600</v>
      </c>
      <c r="H48" s="21"/>
      <c r="I48" s="11">
        <f t="shared" si="6"/>
        <v>1803600</v>
      </c>
      <c r="J48" s="21">
        <v>1803600</v>
      </c>
      <c r="K48" s="21"/>
      <c r="L48" s="11">
        <f t="shared" si="9"/>
        <v>1803600</v>
      </c>
      <c r="M48" s="21">
        <v>1803600</v>
      </c>
      <c r="N48" s="21"/>
      <c r="O48" s="27">
        <f t="shared" si="10"/>
        <v>1803600</v>
      </c>
    </row>
    <row r="49" spans="1:15" ht="75" x14ac:dyDescent="0.2">
      <c r="A49" s="23" t="s">
        <v>165</v>
      </c>
      <c r="B49" s="18">
        <v>851</v>
      </c>
      <c r="C49" s="40" t="s">
        <v>25</v>
      </c>
      <c r="D49" s="40" t="s">
        <v>38</v>
      </c>
      <c r="E49" s="69" t="s">
        <v>255</v>
      </c>
      <c r="F49" s="40" t="s">
        <v>166</v>
      </c>
      <c r="G49" s="21">
        <v>544600</v>
      </c>
      <c r="H49" s="21"/>
      <c r="I49" s="11">
        <f t="shared" si="6"/>
        <v>544600</v>
      </c>
      <c r="J49" s="21">
        <v>544600</v>
      </c>
      <c r="K49" s="21"/>
      <c r="L49" s="11">
        <f t="shared" si="9"/>
        <v>544600</v>
      </c>
      <c r="M49" s="21">
        <v>544600</v>
      </c>
      <c r="N49" s="21"/>
      <c r="O49" s="27">
        <f t="shared" si="10"/>
        <v>544600</v>
      </c>
    </row>
    <row r="50" spans="1:15" ht="45" x14ac:dyDescent="0.2">
      <c r="A50" s="12" t="s">
        <v>28</v>
      </c>
      <c r="B50" s="39">
        <v>851</v>
      </c>
      <c r="C50" s="37" t="s">
        <v>29</v>
      </c>
      <c r="D50" s="37" t="s">
        <v>38</v>
      </c>
      <c r="E50" s="67" t="s">
        <v>254</v>
      </c>
      <c r="F50" s="37"/>
      <c r="G50" s="11">
        <f>G51+G56+G61</f>
        <v>37159970</v>
      </c>
      <c r="H50" s="11">
        <f t="shared" ref="H50:O50" si="28">H51+H56+H61</f>
        <v>0</v>
      </c>
      <c r="I50" s="11">
        <f t="shared" si="6"/>
        <v>37159970</v>
      </c>
      <c r="J50" s="11">
        <f t="shared" si="28"/>
        <v>32905200</v>
      </c>
      <c r="K50" s="11">
        <f t="shared" si="28"/>
        <v>-3334131</v>
      </c>
      <c r="L50" s="11">
        <f t="shared" si="28"/>
        <v>29571069</v>
      </c>
      <c r="M50" s="11">
        <f t="shared" si="28"/>
        <v>32905200</v>
      </c>
      <c r="N50" s="11">
        <f t="shared" si="28"/>
        <v>0</v>
      </c>
      <c r="O50" s="11">
        <f t="shared" si="28"/>
        <v>32905200</v>
      </c>
    </row>
    <row r="51" spans="1:15" ht="105" x14ac:dyDescent="0.2">
      <c r="A51" s="12" t="s">
        <v>31</v>
      </c>
      <c r="B51" s="39">
        <v>851</v>
      </c>
      <c r="C51" s="37" t="s">
        <v>25</v>
      </c>
      <c r="D51" s="37" t="s">
        <v>38</v>
      </c>
      <c r="E51" s="67" t="s">
        <v>254</v>
      </c>
      <c r="F51" s="37" t="s">
        <v>32</v>
      </c>
      <c r="G51" s="11">
        <f t="shared" ref="G51:O51" si="29">G52</f>
        <v>31483200</v>
      </c>
      <c r="H51" s="11">
        <f t="shared" si="29"/>
        <v>0</v>
      </c>
      <c r="I51" s="11">
        <f t="shared" si="6"/>
        <v>31483200</v>
      </c>
      <c r="J51" s="11">
        <f t="shared" si="29"/>
        <v>30067600</v>
      </c>
      <c r="K51" s="11">
        <f t="shared" si="29"/>
        <v>-3334131</v>
      </c>
      <c r="L51" s="11">
        <f t="shared" si="29"/>
        <v>26733469</v>
      </c>
      <c r="M51" s="11">
        <f t="shared" si="29"/>
        <v>30067600</v>
      </c>
      <c r="N51" s="11">
        <f t="shared" si="29"/>
        <v>0</v>
      </c>
      <c r="O51" s="11">
        <f t="shared" si="29"/>
        <v>30067600</v>
      </c>
    </row>
    <row r="52" spans="1:15" ht="45" x14ac:dyDescent="0.2">
      <c r="A52" s="24" t="s">
        <v>148</v>
      </c>
      <c r="B52" s="18">
        <v>851</v>
      </c>
      <c r="C52" s="40" t="s">
        <v>25</v>
      </c>
      <c r="D52" s="40" t="s">
        <v>38</v>
      </c>
      <c r="E52" s="68" t="s">
        <v>254</v>
      </c>
      <c r="F52" s="40" t="s">
        <v>33</v>
      </c>
      <c r="G52" s="21">
        <f>G53+G54+G55</f>
        <v>31483200</v>
      </c>
      <c r="H52" s="21">
        <f t="shared" ref="H52:O52" si="30">H53+H54+H55</f>
        <v>0</v>
      </c>
      <c r="I52" s="11">
        <f t="shared" si="6"/>
        <v>31483200</v>
      </c>
      <c r="J52" s="21">
        <f t="shared" si="30"/>
        <v>30067600</v>
      </c>
      <c r="K52" s="21">
        <f t="shared" si="30"/>
        <v>-3334131</v>
      </c>
      <c r="L52" s="21">
        <f t="shared" si="30"/>
        <v>26733469</v>
      </c>
      <c r="M52" s="21">
        <f t="shared" si="30"/>
        <v>30067600</v>
      </c>
      <c r="N52" s="21">
        <f t="shared" si="30"/>
        <v>0</v>
      </c>
      <c r="O52" s="21">
        <f t="shared" si="30"/>
        <v>30067600</v>
      </c>
    </row>
    <row r="53" spans="1:15" ht="30" x14ac:dyDescent="0.2">
      <c r="A53" s="22" t="s">
        <v>163</v>
      </c>
      <c r="B53" s="18">
        <v>851</v>
      </c>
      <c r="C53" s="40" t="s">
        <v>29</v>
      </c>
      <c r="D53" s="40" t="s">
        <v>38</v>
      </c>
      <c r="E53" s="68" t="s">
        <v>254</v>
      </c>
      <c r="F53" s="40" t="s">
        <v>164</v>
      </c>
      <c r="G53" s="21">
        <v>24091900</v>
      </c>
      <c r="H53" s="21"/>
      <c r="I53" s="11">
        <f t="shared" si="6"/>
        <v>24091900</v>
      </c>
      <c r="J53" s="21">
        <v>23091900</v>
      </c>
      <c r="K53" s="21">
        <v>-2500000</v>
      </c>
      <c r="L53" s="11">
        <f t="shared" si="9"/>
        <v>20591900</v>
      </c>
      <c r="M53" s="21">
        <v>23091900</v>
      </c>
      <c r="N53" s="21"/>
      <c r="O53" s="27">
        <f t="shared" si="10"/>
        <v>23091900</v>
      </c>
    </row>
    <row r="54" spans="1:15" ht="60" x14ac:dyDescent="0.2">
      <c r="A54" s="23" t="s">
        <v>168</v>
      </c>
      <c r="B54" s="18">
        <v>851</v>
      </c>
      <c r="C54" s="40" t="s">
        <v>29</v>
      </c>
      <c r="D54" s="40" t="s">
        <v>38</v>
      </c>
      <c r="E54" s="68" t="s">
        <v>254</v>
      </c>
      <c r="F54" s="40" t="s">
        <v>167</v>
      </c>
      <c r="G54" s="21">
        <v>115600</v>
      </c>
      <c r="H54" s="21"/>
      <c r="I54" s="11">
        <f t="shared" si="6"/>
        <v>115600</v>
      </c>
      <c r="J54" s="21">
        <v>0</v>
      </c>
      <c r="K54" s="21"/>
      <c r="L54" s="11">
        <f t="shared" si="9"/>
        <v>0</v>
      </c>
      <c r="M54" s="21">
        <v>0</v>
      </c>
      <c r="N54" s="21"/>
      <c r="O54" s="27">
        <f t="shared" si="10"/>
        <v>0</v>
      </c>
    </row>
    <row r="55" spans="1:15" ht="75" x14ac:dyDescent="0.2">
      <c r="A55" s="24" t="s">
        <v>165</v>
      </c>
      <c r="B55" s="18">
        <v>851</v>
      </c>
      <c r="C55" s="40" t="s">
        <v>29</v>
      </c>
      <c r="D55" s="40" t="s">
        <v>38</v>
      </c>
      <c r="E55" s="68" t="s">
        <v>254</v>
      </c>
      <c r="F55" s="40" t="s">
        <v>166</v>
      </c>
      <c r="G55" s="21">
        <v>7275700</v>
      </c>
      <c r="H55" s="21"/>
      <c r="I55" s="11">
        <f t="shared" si="6"/>
        <v>7275700</v>
      </c>
      <c r="J55" s="21">
        <v>6975700</v>
      </c>
      <c r="K55" s="21">
        <v>-834131</v>
      </c>
      <c r="L55" s="11">
        <f t="shared" si="9"/>
        <v>6141569</v>
      </c>
      <c r="M55" s="21">
        <v>6975700</v>
      </c>
      <c r="N55" s="21"/>
      <c r="O55" s="27">
        <f t="shared" si="10"/>
        <v>6975700</v>
      </c>
    </row>
    <row r="56" spans="1:15" ht="45" x14ac:dyDescent="0.2">
      <c r="A56" s="12" t="s">
        <v>34</v>
      </c>
      <c r="B56" s="39">
        <v>851</v>
      </c>
      <c r="C56" s="37" t="s">
        <v>25</v>
      </c>
      <c r="D56" s="37" t="s">
        <v>38</v>
      </c>
      <c r="E56" s="67" t="s">
        <v>254</v>
      </c>
      <c r="F56" s="37" t="s">
        <v>35</v>
      </c>
      <c r="G56" s="11">
        <f t="shared" ref="G56:O56" si="31">G57</f>
        <v>5578470</v>
      </c>
      <c r="H56" s="11">
        <f t="shared" si="31"/>
        <v>0</v>
      </c>
      <c r="I56" s="11">
        <f t="shared" si="6"/>
        <v>5578470</v>
      </c>
      <c r="J56" s="11">
        <f t="shared" si="31"/>
        <v>2739300</v>
      </c>
      <c r="K56" s="11">
        <f t="shared" si="31"/>
        <v>0</v>
      </c>
      <c r="L56" s="11">
        <f t="shared" si="31"/>
        <v>2739300</v>
      </c>
      <c r="M56" s="11">
        <f t="shared" si="31"/>
        <v>2739300</v>
      </c>
      <c r="N56" s="11">
        <f t="shared" si="31"/>
        <v>0</v>
      </c>
      <c r="O56" s="11">
        <f t="shared" si="31"/>
        <v>2739300</v>
      </c>
    </row>
    <row r="57" spans="1:15" ht="45" x14ac:dyDescent="0.2">
      <c r="A57" s="24" t="s">
        <v>36</v>
      </c>
      <c r="B57" s="18">
        <v>851</v>
      </c>
      <c r="C57" s="40" t="s">
        <v>25</v>
      </c>
      <c r="D57" s="40" t="s">
        <v>38</v>
      </c>
      <c r="E57" s="68" t="s">
        <v>254</v>
      </c>
      <c r="F57" s="40" t="s">
        <v>37</v>
      </c>
      <c r="G57" s="21">
        <f>G58+G60+G59</f>
        <v>5578470</v>
      </c>
      <c r="H57" s="21">
        <f t="shared" ref="H57:O57" si="32">H58+H60+H59</f>
        <v>0</v>
      </c>
      <c r="I57" s="11">
        <f t="shared" si="6"/>
        <v>5578470</v>
      </c>
      <c r="J57" s="21">
        <f t="shared" si="32"/>
        <v>2739300</v>
      </c>
      <c r="K57" s="21">
        <f t="shared" si="32"/>
        <v>0</v>
      </c>
      <c r="L57" s="21">
        <f t="shared" si="32"/>
        <v>2739300</v>
      </c>
      <c r="M57" s="21">
        <f t="shared" si="32"/>
        <v>2739300</v>
      </c>
      <c r="N57" s="21">
        <f t="shared" si="32"/>
        <v>0</v>
      </c>
      <c r="O57" s="21">
        <f t="shared" si="32"/>
        <v>2739300</v>
      </c>
    </row>
    <row r="58" spans="1:15" ht="24.75" customHeight="1" x14ac:dyDescent="0.2">
      <c r="A58" s="26" t="s">
        <v>362</v>
      </c>
      <c r="B58" s="18">
        <v>851</v>
      </c>
      <c r="C58" s="40" t="s">
        <v>29</v>
      </c>
      <c r="D58" s="40" t="s">
        <v>38</v>
      </c>
      <c r="E58" s="68" t="s">
        <v>254</v>
      </c>
      <c r="F58" s="54" t="s">
        <v>182</v>
      </c>
      <c r="G58" s="21">
        <v>0</v>
      </c>
      <c r="H58" s="21">
        <v>0</v>
      </c>
      <c r="I58" s="11">
        <f t="shared" si="6"/>
        <v>0</v>
      </c>
      <c r="J58" s="21"/>
      <c r="K58" s="21"/>
      <c r="L58" s="11">
        <f t="shared" ref="L58:L59" si="33">J58+K58</f>
        <v>0</v>
      </c>
      <c r="M58" s="21"/>
      <c r="N58" s="21"/>
      <c r="O58" s="27">
        <f t="shared" ref="O58:O59" si="34">M58+N58</f>
        <v>0</v>
      </c>
    </row>
    <row r="59" spans="1:15" ht="24.75" customHeight="1" x14ac:dyDescent="0.2">
      <c r="A59" s="19" t="s">
        <v>162</v>
      </c>
      <c r="B59" s="18">
        <v>851</v>
      </c>
      <c r="C59" s="40" t="s">
        <v>29</v>
      </c>
      <c r="D59" s="40" t="s">
        <v>38</v>
      </c>
      <c r="E59" s="68" t="s">
        <v>254</v>
      </c>
      <c r="F59" s="40" t="s">
        <v>174</v>
      </c>
      <c r="G59" s="21">
        <v>3056700</v>
      </c>
      <c r="H59" s="21">
        <v>0</v>
      </c>
      <c r="I59" s="11">
        <f t="shared" si="6"/>
        <v>3056700</v>
      </c>
      <c r="J59" s="21">
        <v>675800</v>
      </c>
      <c r="K59" s="21"/>
      <c r="L59" s="11">
        <f t="shared" si="33"/>
        <v>675800</v>
      </c>
      <c r="M59" s="21">
        <v>675800</v>
      </c>
      <c r="N59" s="21"/>
      <c r="O59" s="27">
        <f t="shared" si="34"/>
        <v>675800</v>
      </c>
    </row>
    <row r="60" spans="1:15" ht="35.25" customHeight="1" x14ac:dyDescent="0.2">
      <c r="A60" s="25" t="s">
        <v>196</v>
      </c>
      <c r="B60" s="41" t="s">
        <v>141</v>
      </c>
      <c r="C60" s="41" t="s">
        <v>25</v>
      </c>
      <c r="D60" s="41" t="s">
        <v>38</v>
      </c>
      <c r="E60" s="68" t="s">
        <v>254</v>
      </c>
      <c r="F60" s="41" t="s">
        <v>195</v>
      </c>
      <c r="G60" s="21">
        <v>2521770</v>
      </c>
      <c r="H60" s="21">
        <v>0</v>
      </c>
      <c r="I60" s="11">
        <f t="shared" si="6"/>
        <v>2521770</v>
      </c>
      <c r="J60" s="21">
        <v>2063500</v>
      </c>
      <c r="K60" s="21"/>
      <c r="L60" s="11">
        <f t="shared" si="9"/>
        <v>2063500</v>
      </c>
      <c r="M60" s="21">
        <v>2063500</v>
      </c>
      <c r="N60" s="21"/>
      <c r="O60" s="27">
        <f t="shared" si="10"/>
        <v>2063500</v>
      </c>
    </row>
    <row r="61" spans="1:15" ht="26.25" customHeight="1" x14ac:dyDescent="0.2">
      <c r="A61" s="12" t="s">
        <v>39</v>
      </c>
      <c r="B61" s="39">
        <v>851</v>
      </c>
      <c r="C61" s="37" t="s">
        <v>25</v>
      </c>
      <c r="D61" s="37" t="s">
        <v>38</v>
      </c>
      <c r="E61" s="67" t="s">
        <v>254</v>
      </c>
      <c r="F61" s="37" t="s">
        <v>40</v>
      </c>
      <c r="G61" s="11">
        <f t="shared" ref="G61:O61" si="35">G62</f>
        <v>98300</v>
      </c>
      <c r="H61" s="11">
        <f t="shared" si="35"/>
        <v>0</v>
      </c>
      <c r="I61" s="11">
        <f t="shared" si="6"/>
        <v>98300</v>
      </c>
      <c r="J61" s="11">
        <f t="shared" si="35"/>
        <v>98300</v>
      </c>
      <c r="K61" s="11">
        <f t="shared" si="35"/>
        <v>0</v>
      </c>
      <c r="L61" s="11">
        <f t="shared" si="35"/>
        <v>98300</v>
      </c>
      <c r="M61" s="11">
        <f t="shared" si="35"/>
        <v>98300</v>
      </c>
      <c r="N61" s="11">
        <f t="shared" si="35"/>
        <v>0</v>
      </c>
      <c r="O61" s="11">
        <f t="shared" si="35"/>
        <v>98300</v>
      </c>
    </row>
    <row r="62" spans="1:15" ht="28.5" customHeight="1" x14ac:dyDescent="0.2">
      <c r="A62" s="24" t="s">
        <v>41</v>
      </c>
      <c r="B62" s="18">
        <v>851</v>
      </c>
      <c r="C62" s="40" t="s">
        <v>25</v>
      </c>
      <c r="D62" s="40" t="s">
        <v>38</v>
      </c>
      <c r="E62" s="68" t="s">
        <v>254</v>
      </c>
      <c r="F62" s="40" t="s">
        <v>42</v>
      </c>
      <c r="G62" s="21">
        <f>G63+G64</f>
        <v>98300</v>
      </c>
      <c r="H62" s="21">
        <f t="shared" ref="H62:O62" si="36">H63+H64</f>
        <v>0</v>
      </c>
      <c r="I62" s="11">
        <f t="shared" si="6"/>
        <v>98300</v>
      </c>
      <c r="J62" s="21">
        <f t="shared" si="36"/>
        <v>98300</v>
      </c>
      <c r="K62" s="21">
        <f t="shared" si="36"/>
        <v>0</v>
      </c>
      <c r="L62" s="21">
        <f t="shared" si="36"/>
        <v>98300</v>
      </c>
      <c r="M62" s="21">
        <f t="shared" si="36"/>
        <v>98300</v>
      </c>
      <c r="N62" s="21">
        <f t="shared" si="36"/>
        <v>0</v>
      </c>
      <c r="O62" s="21">
        <f t="shared" si="36"/>
        <v>98300</v>
      </c>
    </row>
    <row r="63" spans="1:15" ht="30" x14ac:dyDescent="0.2">
      <c r="A63" s="24" t="s">
        <v>171</v>
      </c>
      <c r="B63" s="18">
        <v>851</v>
      </c>
      <c r="C63" s="40" t="s">
        <v>29</v>
      </c>
      <c r="D63" s="40" t="s">
        <v>38</v>
      </c>
      <c r="E63" s="68" t="s">
        <v>254</v>
      </c>
      <c r="F63" s="40" t="s">
        <v>141</v>
      </c>
      <c r="G63" s="21">
        <v>80200</v>
      </c>
      <c r="H63" s="21"/>
      <c r="I63" s="11">
        <f t="shared" si="6"/>
        <v>80200</v>
      </c>
      <c r="J63" s="21">
        <v>80200</v>
      </c>
      <c r="K63" s="21"/>
      <c r="L63" s="11">
        <f t="shared" si="9"/>
        <v>80200</v>
      </c>
      <c r="M63" s="21">
        <v>80200</v>
      </c>
      <c r="N63" s="21"/>
      <c r="O63" s="27">
        <f t="shared" si="10"/>
        <v>80200</v>
      </c>
    </row>
    <row r="64" spans="1:15" ht="33.75" customHeight="1" x14ac:dyDescent="0.2">
      <c r="A64" s="24" t="s">
        <v>172</v>
      </c>
      <c r="B64" s="18">
        <v>851</v>
      </c>
      <c r="C64" s="40" t="s">
        <v>25</v>
      </c>
      <c r="D64" s="40" t="s">
        <v>38</v>
      </c>
      <c r="E64" s="68" t="s">
        <v>254</v>
      </c>
      <c r="F64" s="40" t="s">
        <v>169</v>
      </c>
      <c r="G64" s="21">
        <v>18100</v>
      </c>
      <c r="H64" s="21"/>
      <c r="I64" s="11">
        <f t="shared" si="6"/>
        <v>18100</v>
      </c>
      <c r="J64" s="21">
        <v>18100</v>
      </c>
      <c r="K64" s="21"/>
      <c r="L64" s="11">
        <f t="shared" si="9"/>
        <v>18100</v>
      </c>
      <c r="M64" s="21">
        <v>18100</v>
      </c>
      <c r="N64" s="21"/>
      <c r="O64" s="27">
        <f t="shared" si="10"/>
        <v>18100</v>
      </c>
    </row>
    <row r="65" spans="1:15" ht="45" x14ac:dyDescent="0.2">
      <c r="A65" s="12" t="s">
        <v>336</v>
      </c>
      <c r="B65" s="39">
        <v>851</v>
      </c>
      <c r="C65" s="37" t="s">
        <v>25</v>
      </c>
      <c r="D65" s="37" t="s">
        <v>38</v>
      </c>
      <c r="E65" s="67" t="s">
        <v>253</v>
      </c>
      <c r="F65" s="37"/>
      <c r="G65" s="11">
        <f t="shared" ref="G65:O67" si="37">G66</f>
        <v>100000</v>
      </c>
      <c r="H65" s="11">
        <f t="shared" si="37"/>
        <v>0</v>
      </c>
      <c r="I65" s="11">
        <f t="shared" si="6"/>
        <v>100000</v>
      </c>
      <c r="J65" s="11">
        <f t="shared" si="37"/>
        <v>0</v>
      </c>
      <c r="K65" s="11">
        <f t="shared" si="37"/>
        <v>0</v>
      </c>
      <c r="L65" s="11">
        <f t="shared" si="37"/>
        <v>0</v>
      </c>
      <c r="M65" s="11">
        <f t="shared" si="37"/>
        <v>0</v>
      </c>
      <c r="N65" s="11">
        <f t="shared" si="37"/>
        <v>0</v>
      </c>
      <c r="O65" s="11">
        <f t="shared" si="37"/>
        <v>0</v>
      </c>
    </row>
    <row r="66" spans="1:15" ht="45" x14ac:dyDescent="0.2">
      <c r="A66" s="12" t="s">
        <v>34</v>
      </c>
      <c r="B66" s="39">
        <v>851</v>
      </c>
      <c r="C66" s="37" t="s">
        <v>25</v>
      </c>
      <c r="D66" s="37" t="s">
        <v>38</v>
      </c>
      <c r="E66" s="67" t="s">
        <v>253</v>
      </c>
      <c r="F66" s="37" t="s">
        <v>35</v>
      </c>
      <c r="G66" s="11">
        <f t="shared" si="37"/>
        <v>100000</v>
      </c>
      <c r="H66" s="11">
        <f t="shared" si="37"/>
        <v>0</v>
      </c>
      <c r="I66" s="11">
        <f t="shared" si="6"/>
        <v>100000</v>
      </c>
      <c r="J66" s="11">
        <f t="shared" si="37"/>
        <v>0</v>
      </c>
      <c r="K66" s="11">
        <f t="shared" si="37"/>
        <v>0</v>
      </c>
      <c r="L66" s="11">
        <f t="shared" si="37"/>
        <v>0</v>
      </c>
      <c r="M66" s="11">
        <f t="shared" si="37"/>
        <v>0</v>
      </c>
      <c r="N66" s="11">
        <f t="shared" si="37"/>
        <v>0</v>
      </c>
      <c r="O66" s="11">
        <f t="shared" si="37"/>
        <v>0</v>
      </c>
    </row>
    <row r="67" spans="1:15" ht="45" x14ac:dyDescent="0.2">
      <c r="A67" s="24" t="s">
        <v>36</v>
      </c>
      <c r="B67" s="18">
        <v>851</v>
      </c>
      <c r="C67" s="40" t="s">
        <v>25</v>
      </c>
      <c r="D67" s="40" t="s">
        <v>38</v>
      </c>
      <c r="E67" s="68" t="s">
        <v>253</v>
      </c>
      <c r="F67" s="40" t="s">
        <v>37</v>
      </c>
      <c r="G67" s="21">
        <f>G68</f>
        <v>100000</v>
      </c>
      <c r="H67" s="21">
        <f t="shared" si="37"/>
        <v>0</v>
      </c>
      <c r="I67" s="11">
        <f t="shared" si="6"/>
        <v>100000</v>
      </c>
      <c r="J67" s="21">
        <f t="shared" si="37"/>
        <v>0</v>
      </c>
      <c r="K67" s="21">
        <f t="shared" si="37"/>
        <v>0</v>
      </c>
      <c r="L67" s="21">
        <f t="shared" si="37"/>
        <v>0</v>
      </c>
      <c r="M67" s="21">
        <f t="shared" si="37"/>
        <v>0</v>
      </c>
      <c r="N67" s="21">
        <f t="shared" si="37"/>
        <v>0</v>
      </c>
      <c r="O67" s="21">
        <f t="shared" si="37"/>
        <v>0</v>
      </c>
    </row>
    <row r="68" spans="1:15" ht="37.5" customHeight="1" x14ac:dyDescent="0.2">
      <c r="A68" s="19" t="s">
        <v>162</v>
      </c>
      <c r="B68" s="18">
        <v>851</v>
      </c>
      <c r="C68" s="40" t="s">
        <v>25</v>
      </c>
      <c r="D68" s="40" t="s">
        <v>38</v>
      </c>
      <c r="E68" s="68" t="s">
        <v>253</v>
      </c>
      <c r="F68" s="40" t="s">
        <v>174</v>
      </c>
      <c r="G68" s="21">
        <v>100000</v>
      </c>
      <c r="H68" s="21"/>
      <c r="I68" s="11">
        <f t="shared" si="6"/>
        <v>100000</v>
      </c>
      <c r="J68" s="21"/>
      <c r="K68" s="21"/>
      <c r="L68" s="11">
        <f t="shared" si="9"/>
        <v>0</v>
      </c>
      <c r="M68" s="21"/>
      <c r="N68" s="21"/>
      <c r="O68" s="27">
        <f t="shared" si="10"/>
        <v>0</v>
      </c>
    </row>
    <row r="69" spans="1:15" ht="60" x14ac:dyDescent="0.2">
      <c r="A69" s="12" t="s">
        <v>197</v>
      </c>
      <c r="B69" s="39">
        <v>851</v>
      </c>
      <c r="C69" s="37" t="s">
        <v>25</v>
      </c>
      <c r="D69" s="37" t="s">
        <v>38</v>
      </c>
      <c r="E69" s="67" t="s">
        <v>252</v>
      </c>
      <c r="F69" s="37"/>
      <c r="G69" s="11">
        <f t="shared" ref="G69:O71" si="38">G70</f>
        <v>100000</v>
      </c>
      <c r="H69" s="11">
        <f t="shared" si="38"/>
        <v>0</v>
      </c>
      <c r="I69" s="11">
        <f t="shared" si="6"/>
        <v>100000</v>
      </c>
      <c r="J69" s="11">
        <f t="shared" si="38"/>
        <v>0</v>
      </c>
      <c r="K69" s="11">
        <f t="shared" si="38"/>
        <v>0</v>
      </c>
      <c r="L69" s="11">
        <f t="shared" si="38"/>
        <v>0</v>
      </c>
      <c r="M69" s="11">
        <f t="shared" si="38"/>
        <v>0</v>
      </c>
      <c r="N69" s="11">
        <f t="shared" si="38"/>
        <v>0</v>
      </c>
      <c r="O69" s="11">
        <f t="shared" si="38"/>
        <v>0</v>
      </c>
    </row>
    <row r="70" spans="1:15" ht="45" x14ac:dyDescent="0.2">
      <c r="A70" s="12" t="s">
        <v>34</v>
      </c>
      <c r="B70" s="39">
        <v>851</v>
      </c>
      <c r="C70" s="37" t="s">
        <v>25</v>
      </c>
      <c r="D70" s="37" t="s">
        <v>38</v>
      </c>
      <c r="E70" s="67" t="s">
        <v>252</v>
      </c>
      <c r="F70" s="37" t="s">
        <v>35</v>
      </c>
      <c r="G70" s="11">
        <f t="shared" si="38"/>
        <v>100000</v>
      </c>
      <c r="H70" s="11">
        <f t="shared" si="38"/>
        <v>0</v>
      </c>
      <c r="I70" s="11">
        <f t="shared" si="6"/>
        <v>100000</v>
      </c>
      <c r="J70" s="11">
        <f t="shared" si="38"/>
        <v>0</v>
      </c>
      <c r="K70" s="11">
        <f t="shared" si="38"/>
        <v>0</v>
      </c>
      <c r="L70" s="11">
        <f t="shared" si="38"/>
        <v>0</v>
      </c>
      <c r="M70" s="11">
        <f t="shared" si="38"/>
        <v>0</v>
      </c>
      <c r="N70" s="11">
        <f t="shared" si="38"/>
        <v>0</v>
      </c>
      <c r="O70" s="11">
        <f t="shared" si="38"/>
        <v>0</v>
      </c>
    </row>
    <row r="71" spans="1:15" ht="45" x14ac:dyDescent="0.2">
      <c r="A71" s="25" t="s">
        <v>36</v>
      </c>
      <c r="B71" s="41" t="s">
        <v>141</v>
      </c>
      <c r="C71" s="41" t="s">
        <v>25</v>
      </c>
      <c r="D71" s="41" t="s">
        <v>38</v>
      </c>
      <c r="E71" s="70" t="s">
        <v>252</v>
      </c>
      <c r="F71" s="40" t="s">
        <v>37</v>
      </c>
      <c r="G71" s="21">
        <f>G72</f>
        <v>100000</v>
      </c>
      <c r="H71" s="21">
        <f t="shared" si="38"/>
        <v>0</v>
      </c>
      <c r="I71" s="11">
        <f t="shared" si="6"/>
        <v>100000</v>
      </c>
      <c r="J71" s="21">
        <f t="shared" si="38"/>
        <v>0</v>
      </c>
      <c r="K71" s="21">
        <f t="shared" si="38"/>
        <v>0</v>
      </c>
      <c r="L71" s="21">
        <f t="shared" si="38"/>
        <v>0</v>
      </c>
      <c r="M71" s="21">
        <f t="shared" si="38"/>
        <v>0</v>
      </c>
      <c r="N71" s="21">
        <f t="shared" si="38"/>
        <v>0</v>
      </c>
      <c r="O71" s="21">
        <f t="shared" si="38"/>
        <v>0</v>
      </c>
    </row>
    <row r="72" spans="1:15" ht="36" customHeight="1" x14ac:dyDescent="0.2">
      <c r="A72" s="25" t="s">
        <v>162</v>
      </c>
      <c r="B72" s="41" t="s">
        <v>141</v>
      </c>
      <c r="C72" s="41" t="s">
        <v>25</v>
      </c>
      <c r="D72" s="41" t="s">
        <v>38</v>
      </c>
      <c r="E72" s="70" t="s">
        <v>252</v>
      </c>
      <c r="F72" s="40" t="s">
        <v>174</v>
      </c>
      <c r="G72" s="21">
        <v>100000</v>
      </c>
      <c r="H72" s="21"/>
      <c r="I72" s="11">
        <f t="shared" si="6"/>
        <v>100000</v>
      </c>
      <c r="J72" s="21"/>
      <c r="K72" s="21"/>
      <c r="L72" s="11">
        <f t="shared" ref="L72:L135" si="39">J72+K72</f>
        <v>0</v>
      </c>
      <c r="M72" s="21"/>
      <c r="N72" s="21"/>
      <c r="O72" s="27">
        <f t="shared" ref="O72:O135" si="40">M72+N72</f>
        <v>0</v>
      </c>
    </row>
    <row r="73" spans="1:15" ht="30" x14ac:dyDescent="0.2">
      <c r="A73" s="12" t="s">
        <v>43</v>
      </c>
      <c r="B73" s="39">
        <v>851</v>
      </c>
      <c r="C73" s="37" t="s">
        <v>25</v>
      </c>
      <c r="D73" s="37" t="s">
        <v>38</v>
      </c>
      <c r="E73" s="67" t="s">
        <v>251</v>
      </c>
      <c r="F73" s="37"/>
      <c r="G73" s="11">
        <f t="shared" ref="G73:O75" si="41">G74</f>
        <v>78000</v>
      </c>
      <c r="H73" s="11">
        <f t="shared" si="41"/>
        <v>0</v>
      </c>
      <c r="I73" s="11">
        <f t="shared" si="6"/>
        <v>78000</v>
      </c>
      <c r="J73" s="11">
        <f t="shared" si="41"/>
        <v>0</v>
      </c>
      <c r="K73" s="11">
        <f t="shared" si="41"/>
        <v>0</v>
      </c>
      <c r="L73" s="11">
        <f t="shared" si="41"/>
        <v>0</v>
      </c>
      <c r="M73" s="11">
        <f t="shared" si="41"/>
        <v>0</v>
      </c>
      <c r="N73" s="11">
        <f t="shared" si="41"/>
        <v>0</v>
      </c>
      <c r="O73" s="11">
        <f t="shared" si="41"/>
        <v>0</v>
      </c>
    </row>
    <row r="74" spans="1:15" ht="31.5" customHeight="1" x14ac:dyDescent="0.2">
      <c r="A74" s="12" t="s">
        <v>39</v>
      </c>
      <c r="B74" s="39">
        <v>851</v>
      </c>
      <c r="C74" s="37" t="s">
        <v>25</v>
      </c>
      <c r="D74" s="37" t="s">
        <v>38</v>
      </c>
      <c r="E74" s="67" t="s">
        <v>251</v>
      </c>
      <c r="F74" s="37" t="s">
        <v>40</v>
      </c>
      <c r="G74" s="21">
        <f t="shared" si="41"/>
        <v>78000</v>
      </c>
      <c r="H74" s="21">
        <f t="shared" si="41"/>
        <v>0</v>
      </c>
      <c r="I74" s="11">
        <f t="shared" ref="I74:I137" si="42">G74+H74</f>
        <v>78000</v>
      </c>
      <c r="J74" s="21">
        <f t="shared" si="41"/>
        <v>0</v>
      </c>
      <c r="K74" s="21">
        <f t="shared" si="41"/>
        <v>0</v>
      </c>
      <c r="L74" s="21">
        <f t="shared" si="41"/>
        <v>0</v>
      </c>
      <c r="M74" s="21">
        <f t="shared" si="41"/>
        <v>0</v>
      </c>
      <c r="N74" s="21">
        <f t="shared" si="41"/>
        <v>0</v>
      </c>
      <c r="O74" s="21">
        <f t="shared" si="41"/>
        <v>0</v>
      </c>
    </row>
    <row r="75" spans="1:15" ht="30" x14ac:dyDescent="0.2">
      <c r="A75" s="12" t="s">
        <v>41</v>
      </c>
      <c r="B75" s="39">
        <v>851</v>
      </c>
      <c r="C75" s="37" t="s">
        <v>25</v>
      </c>
      <c r="D75" s="37" t="s">
        <v>38</v>
      </c>
      <c r="E75" s="67" t="s">
        <v>251</v>
      </c>
      <c r="F75" s="37" t="s">
        <v>42</v>
      </c>
      <c r="G75" s="21">
        <f>G76</f>
        <v>78000</v>
      </c>
      <c r="H75" s="21">
        <f t="shared" si="41"/>
        <v>0</v>
      </c>
      <c r="I75" s="11">
        <f t="shared" si="42"/>
        <v>78000</v>
      </c>
      <c r="J75" s="21">
        <f t="shared" si="41"/>
        <v>0</v>
      </c>
      <c r="K75" s="21">
        <f t="shared" si="41"/>
        <v>0</v>
      </c>
      <c r="L75" s="11">
        <f t="shared" si="39"/>
        <v>0</v>
      </c>
      <c r="M75" s="21">
        <f t="shared" si="41"/>
        <v>0</v>
      </c>
      <c r="N75" s="21">
        <f t="shared" si="41"/>
        <v>0</v>
      </c>
      <c r="O75" s="27">
        <f t="shared" si="40"/>
        <v>0</v>
      </c>
    </row>
    <row r="76" spans="1:15" ht="22.5" customHeight="1" x14ac:dyDescent="0.2">
      <c r="A76" s="24" t="s">
        <v>173</v>
      </c>
      <c r="B76" s="18">
        <v>851</v>
      </c>
      <c r="C76" s="40" t="s">
        <v>25</v>
      </c>
      <c r="D76" s="40" t="s">
        <v>38</v>
      </c>
      <c r="E76" s="68" t="s">
        <v>251</v>
      </c>
      <c r="F76" s="40" t="s">
        <v>170</v>
      </c>
      <c r="G76" s="21">
        <v>78000</v>
      </c>
      <c r="H76" s="21"/>
      <c r="I76" s="11">
        <f t="shared" si="42"/>
        <v>78000</v>
      </c>
      <c r="J76" s="21"/>
      <c r="K76" s="21"/>
      <c r="L76" s="11">
        <f t="shared" si="39"/>
        <v>0</v>
      </c>
      <c r="M76" s="21"/>
      <c r="N76" s="21"/>
      <c r="O76" s="27">
        <f t="shared" si="40"/>
        <v>0</v>
      </c>
    </row>
    <row r="77" spans="1:15" ht="90" x14ac:dyDescent="0.2">
      <c r="A77" s="12" t="s">
        <v>44</v>
      </c>
      <c r="B77" s="39">
        <v>851</v>
      </c>
      <c r="C77" s="37" t="s">
        <v>25</v>
      </c>
      <c r="D77" s="37" t="s">
        <v>38</v>
      </c>
      <c r="E77" s="67" t="s">
        <v>250</v>
      </c>
      <c r="F77" s="37"/>
      <c r="G77" s="11">
        <f t="shared" ref="G77:O94" si="43">G78</f>
        <v>2500</v>
      </c>
      <c r="H77" s="11">
        <f t="shared" si="43"/>
        <v>0</v>
      </c>
      <c r="I77" s="11">
        <f t="shared" si="42"/>
        <v>2500</v>
      </c>
      <c r="J77" s="11">
        <f t="shared" si="43"/>
        <v>2500</v>
      </c>
      <c r="K77" s="11">
        <f t="shared" si="43"/>
        <v>0</v>
      </c>
      <c r="L77" s="11">
        <f t="shared" si="43"/>
        <v>2500</v>
      </c>
      <c r="M77" s="11">
        <f t="shared" si="43"/>
        <v>2500</v>
      </c>
      <c r="N77" s="11">
        <f t="shared" si="43"/>
        <v>0</v>
      </c>
      <c r="O77" s="11">
        <f t="shared" si="43"/>
        <v>2500</v>
      </c>
    </row>
    <row r="78" spans="1:15" ht="45" x14ac:dyDescent="0.2">
      <c r="A78" s="12" t="s">
        <v>34</v>
      </c>
      <c r="B78" s="39">
        <v>851</v>
      </c>
      <c r="C78" s="37" t="s">
        <v>25</v>
      </c>
      <c r="D78" s="37" t="s">
        <v>38</v>
      </c>
      <c r="E78" s="67" t="s">
        <v>250</v>
      </c>
      <c r="F78" s="37" t="s">
        <v>35</v>
      </c>
      <c r="G78" s="11">
        <f t="shared" si="43"/>
        <v>2500</v>
      </c>
      <c r="H78" s="11">
        <f t="shared" si="43"/>
        <v>0</v>
      </c>
      <c r="I78" s="11">
        <f t="shared" si="42"/>
        <v>2500</v>
      </c>
      <c r="J78" s="11">
        <f t="shared" si="43"/>
        <v>2500</v>
      </c>
      <c r="K78" s="11">
        <f t="shared" si="43"/>
        <v>0</v>
      </c>
      <c r="L78" s="11">
        <f t="shared" si="43"/>
        <v>2500</v>
      </c>
      <c r="M78" s="11">
        <f t="shared" si="43"/>
        <v>2500</v>
      </c>
      <c r="N78" s="11">
        <f t="shared" si="43"/>
        <v>0</v>
      </c>
      <c r="O78" s="11">
        <f t="shared" si="43"/>
        <v>2500</v>
      </c>
    </row>
    <row r="79" spans="1:15" ht="45" x14ac:dyDescent="0.2">
      <c r="A79" s="24" t="s">
        <v>36</v>
      </c>
      <c r="B79" s="18">
        <v>851</v>
      </c>
      <c r="C79" s="40" t="s">
        <v>25</v>
      </c>
      <c r="D79" s="40" t="s">
        <v>38</v>
      </c>
      <c r="E79" s="68" t="s">
        <v>250</v>
      </c>
      <c r="F79" s="40" t="s">
        <v>37</v>
      </c>
      <c r="G79" s="21">
        <f>G80</f>
        <v>2500</v>
      </c>
      <c r="H79" s="21">
        <f t="shared" si="43"/>
        <v>0</v>
      </c>
      <c r="I79" s="11">
        <f t="shared" si="42"/>
        <v>2500</v>
      </c>
      <c r="J79" s="21">
        <f t="shared" si="43"/>
        <v>2500</v>
      </c>
      <c r="K79" s="21">
        <f t="shared" si="43"/>
        <v>0</v>
      </c>
      <c r="L79" s="21">
        <f t="shared" si="43"/>
        <v>2500</v>
      </c>
      <c r="M79" s="21">
        <f t="shared" si="43"/>
        <v>2500</v>
      </c>
      <c r="N79" s="21">
        <f t="shared" si="43"/>
        <v>0</v>
      </c>
      <c r="O79" s="21">
        <f t="shared" si="43"/>
        <v>2500</v>
      </c>
    </row>
    <row r="80" spans="1:15" ht="27.75" customHeight="1" x14ac:dyDescent="0.2">
      <c r="A80" s="19" t="s">
        <v>162</v>
      </c>
      <c r="B80" s="18">
        <v>851</v>
      </c>
      <c r="C80" s="40" t="s">
        <v>25</v>
      </c>
      <c r="D80" s="40" t="s">
        <v>38</v>
      </c>
      <c r="E80" s="68" t="s">
        <v>250</v>
      </c>
      <c r="F80" s="40" t="s">
        <v>174</v>
      </c>
      <c r="G80" s="21">
        <v>2500</v>
      </c>
      <c r="H80" s="21"/>
      <c r="I80" s="11">
        <f t="shared" si="42"/>
        <v>2500</v>
      </c>
      <c r="J80" s="21">
        <v>2500</v>
      </c>
      <c r="K80" s="21"/>
      <c r="L80" s="11">
        <f t="shared" si="39"/>
        <v>2500</v>
      </c>
      <c r="M80" s="21">
        <v>2500</v>
      </c>
      <c r="N80" s="21"/>
      <c r="O80" s="27">
        <f t="shared" si="40"/>
        <v>2500</v>
      </c>
    </row>
    <row r="81" spans="1:15" ht="105" x14ac:dyDescent="0.2">
      <c r="A81" s="12" t="s">
        <v>278</v>
      </c>
      <c r="B81" s="39">
        <v>851</v>
      </c>
      <c r="C81" s="37" t="s">
        <v>25</v>
      </c>
      <c r="D81" s="37" t="s">
        <v>38</v>
      </c>
      <c r="E81" s="67" t="s">
        <v>282</v>
      </c>
      <c r="F81" s="37"/>
      <c r="G81" s="11">
        <f t="shared" si="43"/>
        <v>600</v>
      </c>
      <c r="H81" s="11">
        <f t="shared" si="43"/>
        <v>0</v>
      </c>
      <c r="I81" s="11">
        <f t="shared" si="42"/>
        <v>600</v>
      </c>
      <c r="J81" s="11">
        <f t="shared" si="43"/>
        <v>600</v>
      </c>
      <c r="K81" s="11">
        <f t="shared" si="43"/>
        <v>0</v>
      </c>
      <c r="L81" s="11">
        <f t="shared" si="43"/>
        <v>600</v>
      </c>
      <c r="M81" s="11">
        <f t="shared" si="43"/>
        <v>600</v>
      </c>
      <c r="N81" s="11">
        <f t="shared" si="43"/>
        <v>0</v>
      </c>
      <c r="O81" s="11">
        <f t="shared" si="43"/>
        <v>600</v>
      </c>
    </row>
    <row r="82" spans="1:15" ht="45" x14ac:dyDescent="0.2">
      <c r="A82" s="12" t="s">
        <v>34</v>
      </c>
      <c r="B82" s="39">
        <v>851</v>
      </c>
      <c r="C82" s="37" t="s">
        <v>25</v>
      </c>
      <c r="D82" s="37" t="s">
        <v>38</v>
      </c>
      <c r="E82" s="67" t="s">
        <v>282</v>
      </c>
      <c r="F82" s="37" t="s">
        <v>35</v>
      </c>
      <c r="G82" s="11">
        <f t="shared" si="43"/>
        <v>600</v>
      </c>
      <c r="H82" s="11">
        <f t="shared" si="43"/>
        <v>0</v>
      </c>
      <c r="I82" s="11">
        <f t="shared" si="42"/>
        <v>600</v>
      </c>
      <c r="J82" s="11">
        <f t="shared" si="43"/>
        <v>600</v>
      </c>
      <c r="K82" s="11">
        <f t="shared" si="43"/>
        <v>0</v>
      </c>
      <c r="L82" s="11">
        <f t="shared" si="43"/>
        <v>600</v>
      </c>
      <c r="M82" s="11">
        <f t="shared" si="43"/>
        <v>600</v>
      </c>
      <c r="N82" s="11">
        <f t="shared" si="43"/>
        <v>0</v>
      </c>
      <c r="O82" s="11">
        <f t="shared" si="43"/>
        <v>600</v>
      </c>
    </row>
    <row r="83" spans="1:15" ht="45" x14ac:dyDescent="0.2">
      <c r="A83" s="24" t="s">
        <v>36</v>
      </c>
      <c r="B83" s="42">
        <v>851</v>
      </c>
      <c r="C83" s="40" t="s">
        <v>25</v>
      </c>
      <c r="D83" s="40" t="s">
        <v>38</v>
      </c>
      <c r="E83" s="71" t="s">
        <v>282</v>
      </c>
      <c r="F83" s="40" t="s">
        <v>37</v>
      </c>
      <c r="G83" s="21">
        <f>G84</f>
        <v>600</v>
      </c>
      <c r="H83" s="21">
        <f t="shared" si="43"/>
        <v>0</v>
      </c>
      <c r="I83" s="11">
        <f t="shared" si="42"/>
        <v>600</v>
      </c>
      <c r="J83" s="21">
        <f t="shared" si="43"/>
        <v>600</v>
      </c>
      <c r="K83" s="21">
        <f t="shared" si="43"/>
        <v>0</v>
      </c>
      <c r="L83" s="21">
        <f t="shared" si="43"/>
        <v>600</v>
      </c>
      <c r="M83" s="21">
        <f t="shared" si="43"/>
        <v>600</v>
      </c>
      <c r="N83" s="21">
        <f t="shared" si="43"/>
        <v>0</v>
      </c>
      <c r="O83" s="21">
        <f t="shared" si="43"/>
        <v>600</v>
      </c>
    </row>
    <row r="84" spans="1:15" ht="35.25" customHeight="1" x14ac:dyDescent="0.2">
      <c r="A84" s="19" t="s">
        <v>162</v>
      </c>
      <c r="B84" s="18">
        <v>851</v>
      </c>
      <c r="C84" s="40" t="s">
        <v>25</v>
      </c>
      <c r="D84" s="40" t="s">
        <v>38</v>
      </c>
      <c r="E84" s="71" t="s">
        <v>282</v>
      </c>
      <c r="F84" s="40" t="s">
        <v>174</v>
      </c>
      <c r="G84" s="21">
        <v>600</v>
      </c>
      <c r="H84" s="21"/>
      <c r="I84" s="11">
        <f t="shared" si="42"/>
        <v>600</v>
      </c>
      <c r="J84" s="21">
        <v>600</v>
      </c>
      <c r="K84" s="21"/>
      <c r="L84" s="11">
        <f t="shared" si="39"/>
        <v>600</v>
      </c>
      <c r="M84" s="21">
        <v>600</v>
      </c>
      <c r="N84" s="21"/>
      <c r="O84" s="27">
        <f t="shared" si="40"/>
        <v>600</v>
      </c>
    </row>
    <row r="85" spans="1:15" ht="90" x14ac:dyDescent="0.2">
      <c r="A85" s="12" t="s">
        <v>279</v>
      </c>
      <c r="B85" s="39">
        <v>851</v>
      </c>
      <c r="C85" s="37" t="s">
        <v>25</v>
      </c>
      <c r="D85" s="37" t="s">
        <v>38</v>
      </c>
      <c r="E85" s="67" t="s">
        <v>283</v>
      </c>
      <c r="F85" s="37"/>
      <c r="G85" s="11">
        <f t="shared" si="43"/>
        <v>600</v>
      </c>
      <c r="H85" s="11">
        <f t="shared" si="43"/>
        <v>0</v>
      </c>
      <c r="I85" s="11">
        <f t="shared" si="42"/>
        <v>600</v>
      </c>
      <c r="J85" s="11">
        <f t="shared" si="43"/>
        <v>600</v>
      </c>
      <c r="K85" s="11">
        <f t="shared" si="43"/>
        <v>0</v>
      </c>
      <c r="L85" s="11">
        <f t="shared" si="43"/>
        <v>600</v>
      </c>
      <c r="M85" s="11">
        <f t="shared" si="43"/>
        <v>600</v>
      </c>
      <c r="N85" s="11">
        <f t="shared" si="43"/>
        <v>0</v>
      </c>
      <c r="O85" s="11">
        <f t="shared" si="43"/>
        <v>600</v>
      </c>
    </row>
    <row r="86" spans="1:15" ht="45" x14ac:dyDescent="0.2">
      <c r="A86" s="12" t="s">
        <v>34</v>
      </c>
      <c r="B86" s="39">
        <v>851</v>
      </c>
      <c r="C86" s="37" t="s">
        <v>25</v>
      </c>
      <c r="D86" s="37" t="s">
        <v>38</v>
      </c>
      <c r="E86" s="67" t="s">
        <v>283</v>
      </c>
      <c r="F86" s="37" t="s">
        <v>35</v>
      </c>
      <c r="G86" s="11">
        <f t="shared" si="43"/>
        <v>600</v>
      </c>
      <c r="H86" s="11">
        <f t="shared" si="43"/>
        <v>0</v>
      </c>
      <c r="I86" s="11">
        <f t="shared" si="42"/>
        <v>600</v>
      </c>
      <c r="J86" s="11">
        <f t="shared" si="43"/>
        <v>600</v>
      </c>
      <c r="K86" s="11">
        <f t="shared" si="43"/>
        <v>0</v>
      </c>
      <c r="L86" s="11">
        <f t="shared" si="43"/>
        <v>600</v>
      </c>
      <c r="M86" s="11">
        <f t="shared" si="43"/>
        <v>600</v>
      </c>
      <c r="N86" s="11">
        <f t="shared" si="43"/>
        <v>0</v>
      </c>
      <c r="O86" s="11">
        <f t="shared" si="43"/>
        <v>600</v>
      </c>
    </row>
    <row r="87" spans="1:15" ht="45" x14ac:dyDescent="0.2">
      <c r="A87" s="24" t="s">
        <v>36</v>
      </c>
      <c r="B87" s="42">
        <v>851</v>
      </c>
      <c r="C87" s="40" t="s">
        <v>25</v>
      </c>
      <c r="D87" s="40" t="s">
        <v>38</v>
      </c>
      <c r="E87" s="71" t="s">
        <v>283</v>
      </c>
      <c r="F87" s="40" t="s">
        <v>37</v>
      </c>
      <c r="G87" s="21">
        <f>G88</f>
        <v>600</v>
      </c>
      <c r="H87" s="21">
        <f t="shared" si="43"/>
        <v>0</v>
      </c>
      <c r="I87" s="11">
        <f t="shared" si="42"/>
        <v>600</v>
      </c>
      <c r="J87" s="21">
        <f t="shared" si="43"/>
        <v>600</v>
      </c>
      <c r="K87" s="21">
        <f t="shared" si="43"/>
        <v>0</v>
      </c>
      <c r="L87" s="21">
        <f t="shared" si="43"/>
        <v>600</v>
      </c>
      <c r="M87" s="21">
        <f t="shared" si="43"/>
        <v>600</v>
      </c>
      <c r="N87" s="21">
        <f t="shared" si="43"/>
        <v>0</v>
      </c>
      <c r="O87" s="21">
        <f t="shared" si="43"/>
        <v>600</v>
      </c>
    </row>
    <row r="88" spans="1:15" ht="27" customHeight="1" x14ac:dyDescent="0.2">
      <c r="A88" s="19" t="s">
        <v>162</v>
      </c>
      <c r="B88" s="18">
        <v>851</v>
      </c>
      <c r="C88" s="40" t="s">
        <v>25</v>
      </c>
      <c r="D88" s="40" t="s">
        <v>38</v>
      </c>
      <c r="E88" s="71" t="s">
        <v>283</v>
      </c>
      <c r="F88" s="40" t="s">
        <v>174</v>
      </c>
      <c r="G88" s="21">
        <v>600</v>
      </c>
      <c r="H88" s="21"/>
      <c r="I88" s="11">
        <f t="shared" si="42"/>
        <v>600</v>
      </c>
      <c r="J88" s="21">
        <v>600</v>
      </c>
      <c r="K88" s="21"/>
      <c r="L88" s="11">
        <f t="shared" si="39"/>
        <v>600</v>
      </c>
      <c r="M88" s="21">
        <v>600</v>
      </c>
      <c r="N88" s="21"/>
      <c r="O88" s="27">
        <f t="shared" si="40"/>
        <v>600</v>
      </c>
    </row>
    <row r="89" spans="1:15" ht="165" x14ac:dyDescent="0.2">
      <c r="A89" s="12" t="s">
        <v>280</v>
      </c>
      <c r="B89" s="39">
        <v>851</v>
      </c>
      <c r="C89" s="37" t="s">
        <v>25</v>
      </c>
      <c r="D89" s="37" t="s">
        <v>38</v>
      </c>
      <c r="E89" s="67" t="s">
        <v>284</v>
      </c>
      <c r="F89" s="37"/>
      <c r="G89" s="11">
        <f t="shared" si="43"/>
        <v>600</v>
      </c>
      <c r="H89" s="11">
        <f t="shared" si="43"/>
        <v>0</v>
      </c>
      <c r="I89" s="11">
        <f t="shared" si="42"/>
        <v>600</v>
      </c>
      <c r="J89" s="11">
        <f t="shared" si="43"/>
        <v>600</v>
      </c>
      <c r="K89" s="11">
        <f t="shared" si="43"/>
        <v>0</v>
      </c>
      <c r="L89" s="11">
        <f t="shared" si="43"/>
        <v>600</v>
      </c>
      <c r="M89" s="11">
        <f t="shared" si="43"/>
        <v>600</v>
      </c>
      <c r="N89" s="11">
        <f t="shared" si="43"/>
        <v>0</v>
      </c>
      <c r="O89" s="11">
        <f t="shared" si="43"/>
        <v>600</v>
      </c>
    </row>
    <row r="90" spans="1:15" ht="45" x14ac:dyDescent="0.2">
      <c r="A90" s="12" t="s">
        <v>34</v>
      </c>
      <c r="B90" s="39">
        <v>851</v>
      </c>
      <c r="C90" s="37" t="s">
        <v>25</v>
      </c>
      <c r="D90" s="37" t="s">
        <v>38</v>
      </c>
      <c r="E90" s="67" t="s">
        <v>284</v>
      </c>
      <c r="F90" s="37" t="s">
        <v>35</v>
      </c>
      <c r="G90" s="11">
        <f t="shared" si="43"/>
        <v>600</v>
      </c>
      <c r="H90" s="11">
        <f t="shared" si="43"/>
        <v>0</v>
      </c>
      <c r="I90" s="11">
        <f t="shared" si="42"/>
        <v>600</v>
      </c>
      <c r="J90" s="11">
        <f t="shared" si="43"/>
        <v>600</v>
      </c>
      <c r="K90" s="11">
        <f t="shared" si="43"/>
        <v>0</v>
      </c>
      <c r="L90" s="11">
        <f t="shared" si="43"/>
        <v>600</v>
      </c>
      <c r="M90" s="11">
        <f t="shared" si="43"/>
        <v>600</v>
      </c>
      <c r="N90" s="11">
        <f t="shared" si="43"/>
        <v>0</v>
      </c>
      <c r="O90" s="11">
        <f t="shared" si="43"/>
        <v>600</v>
      </c>
    </row>
    <row r="91" spans="1:15" ht="45" x14ac:dyDescent="0.2">
      <c r="A91" s="24" t="s">
        <v>36</v>
      </c>
      <c r="B91" s="42">
        <v>851</v>
      </c>
      <c r="C91" s="40" t="s">
        <v>25</v>
      </c>
      <c r="D91" s="40" t="s">
        <v>38</v>
      </c>
      <c r="E91" s="71" t="s">
        <v>284</v>
      </c>
      <c r="F91" s="40" t="s">
        <v>37</v>
      </c>
      <c r="G91" s="21">
        <f>G92</f>
        <v>600</v>
      </c>
      <c r="H91" s="21">
        <f t="shared" si="43"/>
        <v>0</v>
      </c>
      <c r="I91" s="11">
        <f t="shared" si="42"/>
        <v>600</v>
      </c>
      <c r="J91" s="21">
        <f t="shared" si="43"/>
        <v>600</v>
      </c>
      <c r="K91" s="21">
        <f t="shared" si="43"/>
        <v>0</v>
      </c>
      <c r="L91" s="21">
        <f t="shared" si="43"/>
        <v>600</v>
      </c>
      <c r="M91" s="21">
        <f t="shared" si="43"/>
        <v>600</v>
      </c>
      <c r="N91" s="21">
        <f t="shared" si="43"/>
        <v>0</v>
      </c>
      <c r="O91" s="21">
        <f t="shared" si="43"/>
        <v>600</v>
      </c>
    </row>
    <row r="92" spans="1:15" ht="39.75" customHeight="1" x14ac:dyDescent="0.2">
      <c r="A92" s="19" t="s">
        <v>162</v>
      </c>
      <c r="B92" s="18">
        <v>851</v>
      </c>
      <c r="C92" s="40" t="s">
        <v>25</v>
      </c>
      <c r="D92" s="40" t="s">
        <v>38</v>
      </c>
      <c r="E92" s="71" t="s">
        <v>284</v>
      </c>
      <c r="F92" s="40" t="s">
        <v>174</v>
      </c>
      <c r="G92" s="21">
        <v>600</v>
      </c>
      <c r="H92" s="21"/>
      <c r="I92" s="11">
        <f t="shared" si="42"/>
        <v>600</v>
      </c>
      <c r="J92" s="21">
        <v>600</v>
      </c>
      <c r="K92" s="21"/>
      <c r="L92" s="11">
        <f t="shared" si="39"/>
        <v>600</v>
      </c>
      <c r="M92" s="21">
        <v>600</v>
      </c>
      <c r="N92" s="21"/>
      <c r="O92" s="27">
        <f t="shared" si="40"/>
        <v>600</v>
      </c>
    </row>
    <row r="93" spans="1:15" ht="105" x14ac:dyDescent="0.2">
      <c r="A93" s="12" t="s">
        <v>281</v>
      </c>
      <c r="B93" s="39">
        <v>851</v>
      </c>
      <c r="C93" s="37" t="s">
        <v>25</v>
      </c>
      <c r="D93" s="37" t="s">
        <v>38</v>
      </c>
      <c r="E93" s="67" t="s">
        <v>285</v>
      </c>
      <c r="F93" s="37"/>
      <c r="G93" s="11">
        <f t="shared" si="43"/>
        <v>2100</v>
      </c>
      <c r="H93" s="11">
        <f t="shared" si="43"/>
        <v>0</v>
      </c>
      <c r="I93" s="11">
        <f t="shared" si="42"/>
        <v>2100</v>
      </c>
      <c r="J93" s="11">
        <f t="shared" si="43"/>
        <v>2100</v>
      </c>
      <c r="K93" s="11">
        <f t="shared" si="43"/>
        <v>0</v>
      </c>
      <c r="L93" s="11">
        <f t="shared" si="43"/>
        <v>2100</v>
      </c>
      <c r="M93" s="11">
        <f t="shared" si="43"/>
        <v>2100</v>
      </c>
      <c r="N93" s="11">
        <f t="shared" si="43"/>
        <v>0</v>
      </c>
      <c r="O93" s="11">
        <f t="shared" si="43"/>
        <v>2100</v>
      </c>
    </row>
    <row r="94" spans="1:15" ht="45" x14ac:dyDescent="0.2">
      <c r="A94" s="12" t="s">
        <v>34</v>
      </c>
      <c r="B94" s="39">
        <v>851</v>
      </c>
      <c r="C94" s="37" t="s">
        <v>25</v>
      </c>
      <c r="D94" s="37" t="s">
        <v>38</v>
      </c>
      <c r="E94" s="67" t="s">
        <v>285</v>
      </c>
      <c r="F94" s="37" t="s">
        <v>35</v>
      </c>
      <c r="G94" s="11">
        <f t="shared" si="43"/>
        <v>2100</v>
      </c>
      <c r="H94" s="11">
        <f t="shared" si="43"/>
        <v>0</v>
      </c>
      <c r="I94" s="11">
        <f t="shared" si="42"/>
        <v>2100</v>
      </c>
      <c r="J94" s="11">
        <f t="shared" si="43"/>
        <v>2100</v>
      </c>
      <c r="K94" s="11">
        <f t="shared" si="43"/>
        <v>0</v>
      </c>
      <c r="L94" s="11">
        <f t="shared" si="43"/>
        <v>2100</v>
      </c>
      <c r="M94" s="11">
        <f t="shared" si="43"/>
        <v>2100</v>
      </c>
      <c r="N94" s="11">
        <f t="shared" si="43"/>
        <v>0</v>
      </c>
      <c r="O94" s="11">
        <f t="shared" si="43"/>
        <v>2100</v>
      </c>
    </row>
    <row r="95" spans="1:15" ht="45" x14ac:dyDescent="0.2">
      <c r="A95" s="24" t="s">
        <v>36</v>
      </c>
      <c r="B95" s="42">
        <v>851</v>
      </c>
      <c r="C95" s="40" t="s">
        <v>25</v>
      </c>
      <c r="D95" s="40" t="s">
        <v>38</v>
      </c>
      <c r="E95" s="71" t="s">
        <v>285</v>
      </c>
      <c r="F95" s="40" t="s">
        <v>37</v>
      </c>
      <c r="G95" s="21">
        <f>G96</f>
        <v>2100</v>
      </c>
      <c r="H95" s="21">
        <f t="shared" ref="H95:O95" si="44">H96</f>
        <v>0</v>
      </c>
      <c r="I95" s="11">
        <f t="shared" si="42"/>
        <v>2100</v>
      </c>
      <c r="J95" s="21">
        <f t="shared" si="44"/>
        <v>2100</v>
      </c>
      <c r="K95" s="21">
        <f t="shared" si="44"/>
        <v>0</v>
      </c>
      <c r="L95" s="21">
        <f t="shared" si="44"/>
        <v>2100</v>
      </c>
      <c r="M95" s="21">
        <f t="shared" si="44"/>
        <v>2100</v>
      </c>
      <c r="N95" s="21">
        <f t="shared" si="44"/>
        <v>0</v>
      </c>
      <c r="O95" s="21">
        <f t="shared" si="44"/>
        <v>2100</v>
      </c>
    </row>
    <row r="96" spans="1:15" ht="30" customHeight="1" x14ac:dyDescent="0.2">
      <c r="A96" s="19" t="s">
        <v>162</v>
      </c>
      <c r="B96" s="18">
        <v>851</v>
      </c>
      <c r="C96" s="40" t="s">
        <v>25</v>
      </c>
      <c r="D96" s="40" t="s">
        <v>38</v>
      </c>
      <c r="E96" s="71" t="s">
        <v>285</v>
      </c>
      <c r="F96" s="40" t="s">
        <v>174</v>
      </c>
      <c r="G96" s="21">
        <v>2100</v>
      </c>
      <c r="H96" s="21"/>
      <c r="I96" s="11">
        <f t="shared" si="42"/>
        <v>2100</v>
      </c>
      <c r="J96" s="21">
        <v>2100</v>
      </c>
      <c r="K96" s="21"/>
      <c r="L96" s="11">
        <f t="shared" si="39"/>
        <v>2100</v>
      </c>
      <c r="M96" s="21">
        <v>2100</v>
      </c>
      <c r="N96" s="21"/>
      <c r="O96" s="27">
        <f t="shared" si="40"/>
        <v>2100</v>
      </c>
    </row>
    <row r="97" spans="1:15" ht="36" customHeight="1" x14ac:dyDescent="0.2">
      <c r="A97" s="8" t="s">
        <v>45</v>
      </c>
      <c r="B97" s="38">
        <v>851</v>
      </c>
      <c r="C97" s="36" t="s">
        <v>25</v>
      </c>
      <c r="D97" s="36" t="s">
        <v>46</v>
      </c>
      <c r="E97" s="67" t="s">
        <v>0</v>
      </c>
      <c r="F97" s="36"/>
      <c r="G97" s="9">
        <f t="shared" ref="G97:O100" si="45">G98</f>
        <v>43979</v>
      </c>
      <c r="H97" s="9">
        <f t="shared" si="45"/>
        <v>0</v>
      </c>
      <c r="I97" s="11">
        <f t="shared" si="42"/>
        <v>43979</v>
      </c>
      <c r="J97" s="9">
        <f t="shared" si="45"/>
        <v>4308</v>
      </c>
      <c r="K97" s="9">
        <f t="shared" si="45"/>
        <v>0</v>
      </c>
      <c r="L97" s="9">
        <f t="shared" si="45"/>
        <v>4308</v>
      </c>
      <c r="M97" s="9">
        <f t="shared" si="45"/>
        <v>4662</v>
      </c>
      <c r="N97" s="9">
        <f t="shared" si="45"/>
        <v>0</v>
      </c>
      <c r="O97" s="9">
        <f t="shared" si="45"/>
        <v>4662</v>
      </c>
    </row>
    <row r="98" spans="1:15" ht="75" x14ac:dyDescent="0.2">
      <c r="A98" s="12" t="s">
        <v>149</v>
      </c>
      <c r="B98" s="39">
        <v>851</v>
      </c>
      <c r="C98" s="37" t="s">
        <v>25</v>
      </c>
      <c r="D98" s="37" t="s">
        <v>46</v>
      </c>
      <c r="E98" s="67" t="s">
        <v>249</v>
      </c>
      <c r="F98" s="37"/>
      <c r="G98" s="11">
        <f t="shared" si="45"/>
        <v>43979</v>
      </c>
      <c r="H98" s="11">
        <f t="shared" si="45"/>
        <v>0</v>
      </c>
      <c r="I98" s="11">
        <f t="shared" si="42"/>
        <v>43979</v>
      </c>
      <c r="J98" s="11">
        <f t="shared" si="45"/>
        <v>4308</v>
      </c>
      <c r="K98" s="11">
        <f t="shared" si="45"/>
        <v>0</v>
      </c>
      <c r="L98" s="11">
        <f t="shared" si="45"/>
        <v>4308</v>
      </c>
      <c r="M98" s="11">
        <f t="shared" si="45"/>
        <v>4662</v>
      </c>
      <c r="N98" s="11">
        <f t="shared" si="45"/>
        <v>0</v>
      </c>
      <c r="O98" s="11">
        <f t="shared" si="45"/>
        <v>4662</v>
      </c>
    </row>
    <row r="99" spans="1:15" ht="45" x14ac:dyDescent="0.2">
      <c r="A99" s="12" t="s">
        <v>34</v>
      </c>
      <c r="B99" s="39">
        <v>851</v>
      </c>
      <c r="C99" s="37" t="s">
        <v>25</v>
      </c>
      <c r="D99" s="37" t="s">
        <v>46</v>
      </c>
      <c r="E99" s="67" t="s">
        <v>249</v>
      </c>
      <c r="F99" s="37" t="s">
        <v>35</v>
      </c>
      <c r="G99" s="11">
        <f t="shared" si="45"/>
        <v>43979</v>
      </c>
      <c r="H99" s="11">
        <f t="shared" si="45"/>
        <v>0</v>
      </c>
      <c r="I99" s="11">
        <f t="shared" si="42"/>
        <v>43979</v>
      </c>
      <c r="J99" s="11">
        <f t="shared" si="45"/>
        <v>4308</v>
      </c>
      <c r="K99" s="11">
        <f t="shared" si="45"/>
        <v>0</v>
      </c>
      <c r="L99" s="11">
        <f t="shared" si="45"/>
        <v>4308</v>
      </c>
      <c r="M99" s="11">
        <f t="shared" si="45"/>
        <v>4662</v>
      </c>
      <c r="N99" s="11">
        <f t="shared" si="45"/>
        <v>0</v>
      </c>
      <c r="O99" s="11">
        <f t="shared" si="45"/>
        <v>4662</v>
      </c>
    </row>
    <row r="100" spans="1:15" ht="45" x14ac:dyDescent="0.2">
      <c r="A100" s="24" t="s">
        <v>36</v>
      </c>
      <c r="B100" s="18">
        <v>851</v>
      </c>
      <c r="C100" s="40" t="s">
        <v>25</v>
      </c>
      <c r="D100" s="40" t="s">
        <v>46</v>
      </c>
      <c r="E100" s="68" t="s">
        <v>249</v>
      </c>
      <c r="F100" s="40" t="s">
        <v>37</v>
      </c>
      <c r="G100" s="21">
        <f>G101</f>
        <v>43979</v>
      </c>
      <c r="H100" s="21">
        <f t="shared" si="45"/>
        <v>0</v>
      </c>
      <c r="I100" s="11">
        <f t="shared" si="42"/>
        <v>43979</v>
      </c>
      <c r="J100" s="21">
        <f t="shared" si="45"/>
        <v>4308</v>
      </c>
      <c r="K100" s="21">
        <f t="shared" si="45"/>
        <v>0</v>
      </c>
      <c r="L100" s="21">
        <f t="shared" si="45"/>
        <v>4308</v>
      </c>
      <c r="M100" s="21">
        <f t="shared" si="45"/>
        <v>4662</v>
      </c>
      <c r="N100" s="21">
        <f t="shared" si="45"/>
        <v>0</v>
      </c>
      <c r="O100" s="21">
        <f t="shared" si="45"/>
        <v>4662</v>
      </c>
    </row>
    <row r="101" spans="1:15" ht="27.75" customHeight="1" x14ac:dyDescent="0.2">
      <c r="A101" s="19" t="s">
        <v>162</v>
      </c>
      <c r="B101" s="18">
        <v>851</v>
      </c>
      <c r="C101" s="40" t="s">
        <v>25</v>
      </c>
      <c r="D101" s="40" t="s">
        <v>46</v>
      </c>
      <c r="E101" s="68" t="s">
        <v>249</v>
      </c>
      <c r="F101" s="40" t="s">
        <v>174</v>
      </c>
      <c r="G101" s="21">
        <v>43979</v>
      </c>
      <c r="H101" s="21"/>
      <c r="I101" s="11">
        <f t="shared" si="42"/>
        <v>43979</v>
      </c>
      <c r="J101" s="21">
        <v>4308</v>
      </c>
      <c r="K101" s="21"/>
      <c r="L101" s="11">
        <f t="shared" si="39"/>
        <v>4308</v>
      </c>
      <c r="M101" s="21">
        <v>4662</v>
      </c>
      <c r="N101" s="21"/>
      <c r="O101" s="27">
        <f t="shared" si="40"/>
        <v>4662</v>
      </c>
    </row>
    <row r="102" spans="1:15" s="10" customFormat="1" ht="31.5" x14ac:dyDescent="0.2">
      <c r="A102" s="8" t="s">
        <v>59</v>
      </c>
      <c r="B102" s="39">
        <v>851</v>
      </c>
      <c r="C102" s="36" t="s">
        <v>25</v>
      </c>
      <c r="D102" s="36" t="s">
        <v>20</v>
      </c>
      <c r="E102" s="67" t="s">
        <v>0</v>
      </c>
      <c r="F102" s="36"/>
      <c r="G102" s="9">
        <f>G107+G103+G111+G115</f>
        <v>5979400</v>
      </c>
      <c r="H102" s="9">
        <f t="shared" ref="H102:O102" si="46">H107+H103+H111+H115</f>
        <v>0</v>
      </c>
      <c r="I102" s="11">
        <f t="shared" si="42"/>
        <v>5979400</v>
      </c>
      <c r="J102" s="9">
        <f t="shared" si="46"/>
        <v>5396400</v>
      </c>
      <c r="K102" s="9">
        <f t="shared" si="46"/>
        <v>0</v>
      </c>
      <c r="L102" s="9">
        <f t="shared" si="46"/>
        <v>5396400</v>
      </c>
      <c r="M102" s="9">
        <f t="shared" si="46"/>
        <v>5396400</v>
      </c>
      <c r="N102" s="9">
        <f t="shared" si="46"/>
        <v>0</v>
      </c>
      <c r="O102" s="9">
        <f t="shared" si="46"/>
        <v>5396400</v>
      </c>
    </row>
    <row r="103" spans="1:15" ht="45" x14ac:dyDescent="0.2">
      <c r="A103" s="12" t="s">
        <v>63</v>
      </c>
      <c r="B103" s="39">
        <v>851</v>
      </c>
      <c r="C103" s="37" t="s">
        <v>25</v>
      </c>
      <c r="D103" s="39" t="s">
        <v>20</v>
      </c>
      <c r="E103" s="67" t="s">
        <v>248</v>
      </c>
      <c r="F103" s="37"/>
      <c r="G103" s="11">
        <f t="shared" ref="G103:O105" si="47">G104</f>
        <v>35500</v>
      </c>
      <c r="H103" s="11">
        <f t="shared" si="47"/>
        <v>0</v>
      </c>
      <c r="I103" s="11">
        <f t="shared" si="42"/>
        <v>35500</v>
      </c>
      <c r="J103" s="11">
        <f t="shared" si="47"/>
        <v>0</v>
      </c>
      <c r="K103" s="11">
        <f t="shared" si="47"/>
        <v>0</v>
      </c>
      <c r="L103" s="11">
        <f t="shared" si="47"/>
        <v>0</v>
      </c>
      <c r="M103" s="11">
        <f t="shared" si="47"/>
        <v>0</v>
      </c>
      <c r="N103" s="11">
        <f t="shared" si="47"/>
        <v>0</v>
      </c>
      <c r="O103" s="11">
        <f t="shared" si="47"/>
        <v>0</v>
      </c>
    </row>
    <row r="104" spans="1:15" ht="45" x14ac:dyDescent="0.2">
      <c r="A104" s="12" t="s">
        <v>34</v>
      </c>
      <c r="B104" s="39">
        <v>851</v>
      </c>
      <c r="C104" s="37" t="s">
        <v>25</v>
      </c>
      <c r="D104" s="39" t="s">
        <v>20</v>
      </c>
      <c r="E104" s="67" t="s">
        <v>248</v>
      </c>
      <c r="F104" s="37" t="s">
        <v>35</v>
      </c>
      <c r="G104" s="11">
        <f t="shared" si="47"/>
        <v>35500</v>
      </c>
      <c r="H104" s="11">
        <f t="shared" si="47"/>
        <v>0</v>
      </c>
      <c r="I104" s="11">
        <f t="shared" si="42"/>
        <v>35500</v>
      </c>
      <c r="J104" s="11">
        <f t="shared" si="47"/>
        <v>0</v>
      </c>
      <c r="K104" s="11">
        <f t="shared" si="47"/>
        <v>0</v>
      </c>
      <c r="L104" s="11">
        <f t="shared" si="47"/>
        <v>0</v>
      </c>
      <c r="M104" s="11">
        <f t="shared" si="47"/>
        <v>0</v>
      </c>
      <c r="N104" s="11">
        <f t="shared" si="47"/>
        <v>0</v>
      </c>
      <c r="O104" s="11">
        <f t="shared" si="47"/>
        <v>0</v>
      </c>
    </row>
    <row r="105" spans="1:15" ht="45" x14ac:dyDescent="0.2">
      <c r="A105" s="24" t="s">
        <v>36</v>
      </c>
      <c r="B105" s="18">
        <v>851</v>
      </c>
      <c r="C105" s="40" t="s">
        <v>25</v>
      </c>
      <c r="D105" s="42" t="s">
        <v>20</v>
      </c>
      <c r="E105" s="68" t="s">
        <v>248</v>
      </c>
      <c r="F105" s="40" t="s">
        <v>37</v>
      </c>
      <c r="G105" s="21">
        <f>G106</f>
        <v>35500</v>
      </c>
      <c r="H105" s="21">
        <f t="shared" si="47"/>
        <v>0</v>
      </c>
      <c r="I105" s="11">
        <f t="shared" si="42"/>
        <v>35500</v>
      </c>
      <c r="J105" s="21">
        <f t="shared" si="47"/>
        <v>0</v>
      </c>
      <c r="K105" s="21">
        <f t="shared" si="47"/>
        <v>0</v>
      </c>
      <c r="L105" s="21">
        <f t="shared" si="47"/>
        <v>0</v>
      </c>
      <c r="M105" s="21">
        <f t="shared" si="47"/>
        <v>0</v>
      </c>
      <c r="N105" s="21">
        <f t="shared" si="47"/>
        <v>0</v>
      </c>
      <c r="O105" s="21">
        <f t="shared" si="47"/>
        <v>0</v>
      </c>
    </row>
    <row r="106" spans="1:15" ht="41.25" customHeight="1" x14ac:dyDescent="0.2">
      <c r="A106" s="19" t="s">
        <v>162</v>
      </c>
      <c r="B106" s="18">
        <v>851</v>
      </c>
      <c r="C106" s="40" t="s">
        <v>25</v>
      </c>
      <c r="D106" s="42" t="s">
        <v>20</v>
      </c>
      <c r="E106" s="68" t="s">
        <v>248</v>
      </c>
      <c r="F106" s="40" t="s">
        <v>174</v>
      </c>
      <c r="G106" s="21">
        <v>35500</v>
      </c>
      <c r="H106" s="21"/>
      <c r="I106" s="11">
        <f t="shared" si="42"/>
        <v>35500</v>
      </c>
      <c r="J106" s="21"/>
      <c r="K106" s="21"/>
      <c r="L106" s="11">
        <f t="shared" si="39"/>
        <v>0</v>
      </c>
      <c r="M106" s="21"/>
      <c r="N106" s="21"/>
      <c r="O106" s="27">
        <f t="shared" si="40"/>
        <v>0</v>
      </c>
    </row>
    <row r="107" spans="1:15" ht="45" x14ac:dyDescent="0.2">
      <c r="A107" s="12" t="s">
        <v>62</v>
      </c>
      <c r="B107" s="39">
        <v>851</v>
      </c>
      <c r="C107" s="37" t="s">
        <v>29</v>
      </c>
      <c r="D107" s="39" t="s">
        <v>20</v>
      </c>
      <c r="E107" s="67" t="s">
        <v>247</v>
      </c>
      <c r="F107" s="37"/>
      <c r="G107" s="11">
        <f t="shared" ref="G107:O109" si="48">G108</f>
        <v>547500</v>
      </c>
      <c r="H107" s="11">
        <f t="shared" si="48"/>
        <v>0</v>
      </c>
      <c r="I107" s="11">
        <f t="shared" si="42"/>
        <v>547500</v>
      </c>
      <c r="J107" s="11">
        <f t="shared" si="48"/>
        <v>0</v>
      </c>
      <c r="K107" s="11">
        <f t="shared" si="48"/>
        <v>0</v>
      </c>
      <c r="L107" s="11">
        <f t="shared" si="48"/>
        <v>0</v>
      </c>
      <c r="M107" s="11">
        <f t="shared" si="48"/>
        <v>0</v>
      </c>
      <c r="N107" s="11">
        <f t="shared" si="48"/>
        <v>0</v>
      </c>
      <c r="O107" s="11">
        <f t="shared" si="48"/>
        <v>0</v>
      </c>
    </row>
    <row r="108" spans="1:15" ht="45" x14ac:dyDescent="0.2">
      <c r="A108" s="12" t="s">
        <v>34</v>
      </c>
      <c r="B108" s="39">
        <v>851</v>
      </c>
      <c r="C108" s="37" t="s">
        <v>25</v>
      </c>
      <c r="D108" s="37" t="s">
        <v>20</v>
      </c>
      <c r="E108" s="67" t="s">
        <v>247</v>
      </c>
      <c r="F108" s="37" t="s">
        <v>35</v>
      </c>
      <c r="G108" s="11">
        <f t="shared" si="48"/>
        <v>547500</v>
      </c>
      <c r="H108" s="11">
        <f t="shared" si="48"/>
        <v>0</v>
      </c>
      <c r="I108" s="11">
        <f t="shared" si="42"/>
        <v>547500</v>
      </c>
      <c r="J108" s="11">
        <f t="shared" si="48"/>
        <v>0</v>
      </c>
      <c r="K108" s="11">
        <f t="shared" si="48"/>
        <v>0</v>
      </c>
      <c r="L108" s="11">
        <f t="shared" si="48"/>
        <v>0</v>
      </c>
      <c r="M108" s="11">
        <f t="shared" si="48"/>
        <v>0</v>
      </c>
      <c r="N108" s="11">
        <f t="shared" si="48"/>
        <v>0</v>
      </c>
      <c r="O108" s="11">
        <f t="shared" si="48"/>
        <v>0</v>
      </c>
    </row>
    <row r="109" spans="1:15" ht="45" x14ac:dyDescent="0.2">
      <c r="A109" s="24" t="s">
        <v>36</v>
      </c>
      <c r="B109" s="18">
        <v>851</v>
      </c>
      <c r="C109" s="40" t="s">
        <v>25</v>
      </c>
      <c r="D109" s="40" t="s">
        <v>20</v>
      </c>
      <c r="E109" s="68" t="s">
        <v>247</v>
      </c>
      <c r="F109" s="40" t="s">
        <v>37</v>
      </c>
      <c r="G109" s="21">
        <f>G110</f>
        <v>547500</v>
      </c>
      <c r="H109" s="21">
        <f t="shared" si="48"/>
        <v>0</v>
      </c>
      <c r="I109" s="11">
        <f t="shared" si="42"/>
        <v>547500</v>
      </c>
      <c r="J109" s="21">
        <f t="shared" si="48"/>
        <v>0</v>
      </c>
      <c r="K109" s="21">
        <f t="shared" si="48"/>
        <v>0</v>
      </c>
      <c r="L109" s="21">
        <f t="shared" si="48"/>
        <v>0</v>
      </c>
      <c r="M109" s="21">
        <f t="shared" si="48"/>
        <v>0</v>
      </c>
      <c r="N109" s="21">
        <f t="shared" si="48"/>
        <v>0</v>
      </c>
      <c r="O109" s="21">
        <f t="shared" si="48"/>
        <v>0</v>
      </c>
    </row>
    <row r="110" spans="1:15" ht="41.25" customHeight="1" x14ac:dyDescent="0.2">
      <c r="A110" s="19" t="s">
        <v>162</v>
      </c>
      <c r="B110" s="18">
        <v>851</v>
      </c>
      <c r="C110" s="40" t="s">
        <v>25</v>
      </c>
      <c r="D110" s="40" t="s">
        <v>20</v>
      </c>
      <c r="E110" s="68" t="s">
        <v>247</v>
      </c>
      <c r="F110" s="40" t="s">
        <v>174</v>
      </c>
      <c r="G110" s="21">
        <v>547500</v>
      </c>
      <c r="H110" s="21"/>
      <c r="I110" s="11">
        <f t="shared" si="42"/>
        <v>547500</v>
      </c>
      <c r="J110" s="21"/>
      <c r="K110" s="21"/>
      <c r="L110" s="11">
        <f t="shared" si="39"/>
        <v>0</v>
      </c>
      <c r="M110" s="21"/>
      <c r="N110" s="21"/>
      <c r="O110" s="27">
        <f t="shared" si="40"/>
        <v>0</v>
      </c>
    </row>
    <row r="111" spans="1:15" ht="75" x14ac:dyDescent="0.2">
      <c r="A111" s="12" t="s">
        <v>306</v>
      </c>
      <c r="B111" s="39" t="s">
        <v>141</v>
      </c>
      <c r="C111" s="37" t="s">
        <v>25</v>
      </c>
      <c r="D111" s="37" t="s">
        <v>20</v>
      </c>
      <c r="E111" s="67" t="s">
        <v>307</v>
      </c>
      <c r="F111" s="37"/>
      <c r="G111" s="11">
        <f t="shared" ref="G111:O113" si="49">G112</f>
        <v>352300</v>
      </c>
      <c r="H111" s="11">
        <f t="shared" si="49"/>
        <v>0</v>
      </c>
      <c r="I111" s="11">
        <f t="shared" si="42"/>
        <v>352300</v>
      </c>
      <c r="J111" s="11">
        <f t="shared" si="49"/>
        <v>352300</v>
      </c>
      <c r="K111" s="11">
        <f t="shared" si="49"/>
        <v>0</v>
      </c>
      <c r="L111" s="11">
        <f t="shared" si="49"/>
        <v>352300</v>
      </c>
      <c r="M111" s="11">
        <f t="shared" si="49"/>
        <v>352300</v>
      </c>
      <c r="N111" s="11">
        <f t="shared" si="49"/>
        <v>0</v>
      </c>
      <c r="O111" s="11">
        <f t="shared" si="49"/>
        <v>352300</v>
      </c>
    </row>
    <row r="112" spans="1:15" ht="45" x14ac:dyDescent="0.2">
      <c r="A112" s="12" t="s">
        <v>34</v>
      </c>
      <c r="B112" s="39">
        <v>851</v>
      </c>
      <c r="C112" s="37" t="s">
        <v>25</v>
      </c>
      <c r="D112" s="37" t="s">
        <v>20</v>
      </c>
      <c r="E112" s="67" t="s">
        <v>307</v>
      </c>
      <c r="F112" s="37" t="s">
        <v>35</v>
      </c>
      <c r="G112" s="11">
        <f t="shared" si="49"/>
        <v>352300</v>
      </c>
      <c r="H112" s="11">
        <f t="shared" si="49"/>
        <v>0</v>
      </c>
      <c r="I112" s="11">
        <f t="shared" si="42"/>
        <v>352300</v>
      </c>
      <c r="J112" s="11">
        <f t="shared" si="49"/>
        <v>352300</v>
      </c>
      <c r="K112" s="11">
        <f t="shared" si="49"/>
        <v>0</v>
      </c>
      <c r="L112" s="11">
        <f t="shared" si="49"/>
        <v>352300</v>
      </c>
      <c r="M112" s="11">
        <f t="shared" si="49"/>
        <v>352300</v>
      </c>
      <c r="N112" s="11">
        <f t="shared" si="49"/>
        <v>0</v>
      </c>
      <c r="O112" s="11">
        <f t="shared" si="49"/>
        <v>352300</v>
      </c>
    </row>
    <row r="113" spans="1:15" ht="45" x14ac:dyDescent="0.2">
      <c r="A113" s="23" t="s">
        <v>36</v>
      </c>
      <c r="B113" s="18">
        <v>851</v>
      </c>
      <c r="C113" s="40" t="s">
        <v>25</v>
      </c>
      <c r="D113" s="40" t="s">
        <v>20</v>
      </c>
      <c r="E113" s="55" t="s">
        <v>307</v>
      </c>
      <c r="F113" s="40" t="s">
        <v>37</v>
      </c>
      <c r="G113" s="21">
        <f>G114</f>
        <v>352300</v>
      </c>
      <c r="H113" s="21">
        <f t="shared" si="49"/>
        <v>0</v>
      </c>
      <c r="I113" s="11">
        <f t="shared" si="42"/>
        <v>352300</v>
      </c>
      <c r="J113" s="21">
        <f t="shared" si="49"/>
        <v>352300</v>
      </c>
      <c r="K113" s="21">
        <f t="shared" si="49"/>
        <v>0</v>
      </c>
      <c r="L113" s="21">
        <f t="shared" si="49"/>
        <v>352300</v>
      </c>
      <c r="M113" s="21">
        <f t="shared" si="49"/>
        <v>352300</v>
      </c>
      <c r="N113" s="21">
        <f t="shared" si="49"/>
        <v>0</v>
      </c>
      <c r="O113" s="21">
        <f t="shared" si="49"/>
        <v>352300</v>
      </c>
    </row>
    <row r="114" spans="1:15" ht="30" customHeight="1" x14ac:dyDescent="0.2">
      <c r="A114" s="25" t="s">
        <v>196</v>
      </c>
      <c r="B114" s="18">
        <v>851</v>
      </c>
      <c r="C114" s="40" t="s">
        <v>25</v>
      </c>
      <c r="D114" s="40" t="s">
        <v>20</v>
      </c>
      <c r="E114" s="55" t="s">
        <v>307</v>
      </c>
      <c r="F114" s="41" t="s">
        <v>195</v>
      </c>
      <c r="G114" s="21">
        <v>352300</v>
      </c>
      <c r="H114" s="21"/>
      <c r="I114" s="11">
        <f t="shared" si="42"/>
        <v>352300</v>
      </c>
      <c r="J114" s="21">
        <v>352300</v>
      </c>
      <c r="K114" s="21"/>
      <c r="L114" s="11">
        <f t="shared" si="39"/>
        <v>352300</v>
      </c>
      <c r="M114" s="21">
        <v>352300</v>
      </c>
      <c r="N114" s="21"/>
      <c r="O114" s="27">
        <f t="shared" si="40"/>
        <v>352300</v>
      </c>
    </row>
    <row r="115" spans="1:15" s="7" customFormat="1" ht="45" x14ac:dyDescent="0.2">
      <c r="A115" s="12" t="s">
        <v>64</v>
      </c>
      <c r="B115" s="39">
        <v>851</v>
      </c>
      <c r="C115" s="39" t="s">
        <v>25</v>
      </c>
      <c r="D115" s="39" t="s">
        <v>20</v>
      </c>
      <c r="E115" s="67" t="s">
        <v>246</v>
      </c>
      <c r="F115" s="39"/>
      <c r="G115" s="11">
        <f t="shared" ref="G115:O117" si="50">G116</f>
        <v>5044100</v>
      </c>
      <c r="H115" s="11">
        <f t="shared" si="50"/>
        <v>0</v>
      </c>
      <c r="I115" s="11">
        <f t="shared" si="42"/>
        <v>5044100</v>
      </c>
      <c r="J115" s="11">
        <f t="shared" si="50"/>
        <v>5044100</v>
      </c>
      <c r="K115" s="11">
        <f t="shared" si="50"/>
        <v>0</v>
      </c>
      <c r="L115" s="11">
        <f t="shared" si="50"/>
        <v>5044100</v>
      </c>
      <c r="M115" s="11">
        <f t="shared" si="50"/>
        <v>5044100</v>
      </c>
      <c r="N115" s="11">
        <f t="shared" si="50"/>
        <v>0</v>
      </c>
      <c r="O115" s="11">
        <f t="shared" si="50"/>
        <v>5044100</v>
      </c>
    </row>
    <row r="116" spans="1:15" ht="45" x14ac:dyDescent="0.2">
      <c r="A116" s="12" t="s">
        <v>65</v>
      </c>
      <c r="B116" s="39">
        <v>851</v>
      </c>
      <c r="C116" s="37" t="s">
        <v>25</v>
      </c>
      <c r="D116" s="37" t="s">
        <v>20</v>
      </c>
      <c r="E116" s="67" t="s">
        <v>246</v>
      </c>
      <c r="F116" s="37">
        <v>600</v>
      </c>
      <c r="G116" s="11">
        <f t="shared" si="50"/>
        <v>5044100</v>
      </c>
      <c r="H116" s="11">
        <f t="shared" si="50"/>
        <v>0</v>
      </c>
      <c r="I116" s="11">
        <f t="shared" si="42"/>
        <v>5044100</v>
      </c>
      <c r="J116" s="11">
        <f t="shared" si="50"/>
        <v>5044100</v>
      </c>
      <c r="K116" s="11">
        <f t="shared" si="50"/>
        <v>0</v>
      </c>
      <c r="L116" s="11">
        <f t="shared" si="50"/>
        <v>5044100</v>
      </c>
      <c r="M116" s="11">
        <f t="shared" si="50"/>
        <v>5044100</v>
      </c>
      <c r="N116" s="11">
        <f t="shared" si="50"/>
        <v>0</v>
      </c>
      <c r="O116" s="11">
        <f t="shared" si="50"/>
        <v>5044100</v>
      </c>
    </row>
    <row r="117" spans="1:15" ht="32.25" customHeight="1" x14ac:dyDescent="0.2">
      <c r="A117" s="24" t="s">
        <v>102</v>
      </c>
      <c r="B117" s="18">
        <v>851</v>
      </c>
      <c r="C117" s="40" t="s">
        <v>25</v>
      </c>
      <c r="D117" s="40" t="s">
        <v>20</v>
      </c>
      <c r="E117" s="68" t="s">
        <v>246</v>
      </c>
      <c r="F117" s="43">
        <v>610</v>
      </c>
      <c r="G117" s="21">
        <f>G118</f>
        <v>5044100</v>
      </c>
      <c r="H117" s="21">
        <f t="shared" si="50"/>
        <v>0</v>
      </c>
      <c r="I117" s="11">
        <f t="shared" si="42"/>
        <v>5044100</v>
      </c>
      <c r="J117" s="21">
        <f t="shared" si="50"/>
        <v>5044100</v>
      </c>
      <c r="K117" s="21">
        <f t="shared" si="50"/>
        <v>0</v>
      </c>
      <c r="L117" s="21">
        <f t="shared" si="50"/>
        <v>5044100</v>
      </c>
      <c r="M117" s="21">
        <f t="shared" si="50"/>
        <v>5044100</v>
      </c>
      <c r="N117" s="21">
        <f t="shared" si="50"/>
        <v>0</v>
      </c>
      <c r="O117" s="21">
        <f t="shared" si="50"/>
        <v>5044100</v>
      </c>
    </row>
    <row r="118" spans="1:15" ht="90" x14ac:dyDescent="0.2">
      <c r="A118" s="24" t="s">
        <v>175</v>
      </c>
      <c r="B118" s="18">
        <v>851</v>
      </c>
      <c r="C118" s="40" t="s">
        <v>25</v>
      </c>
      <c r="D118" s="40" t="s">
        <v>20</v>
      </c>
      <c r="E118" s="68" t="s">
        <v>246</v>
      </c>
      <c r="F118" s="43">
        <v>611</v>
      </c>
      <c r="G118" s="21">
        <v>5044100</v>
      </c>
      <c r="H118" s="21"/>
      <c r="I118" s="11">
        <f t="shared" si="42"/>
        <v>5044100</v>
      </c>
      <c r="J118" s="21">
        <v>5044100</v>
      </c>
      <c r="K118" s="21"/>
      <c r="L118" s="11">
        <f t="shared" si="39"/>
        <v>5044100</v>
      </c>
      <c r="M118" s="21">
        <v>5044100</v>
      </c>
      <c r="N118" s="21"/>
      <c r="O118" s="27">
        <f t="shared" si="40"/>
        <v>5044100</v>
      </c>
    </row>
    <row r="119" spans="1:15" s="10" customFormat="1" ht="36" customHeight="1" x14ac:dyDescent="0.2">
      <c r="A119" s="8" t="s">
        <v>69</v>
      </c>
      <c r="B119" s="37">
        <v>851</v>
      </c>
      <c r="C119" s="36" t="s">
        <v>70</v>
      </c>
      <c r="D119" s="36"/>
      <c r="E119" s="67" t="s">
        <v>0</v>
      </c>
      <c r="F119" s="36"/>
      <c r="G119" s="9">
        <f t="shared" ref="G119:O120" si="51">G120</f>
        <v>1119810</v>
      </c>
      <c r="H119" s="9">
        <f>H120</f>
        <v>0</v>
      </c>
      <c r="I119" s="11">
        <f t="shared" si="42"/>
        <v>1119810</v>
      </c>
      <c r="J119" s="9">
        <f t="shared" si="51"/>
        <v>1248705</v>
      </c>
      <c r="K119" s="9">
        <f t="shared" si="51"/>
        <v>0</v>
      </c>
      <c r="L119" s="9">
        <f t="shared" si="51"/>
        <v>1248705</v>
      </c>
      <c r="M119" s="9">
        <f t="shared" si="51"/>
        <v>1588844</v>
      </c>
      <c r="N119" s="9">
        <f t="shared" si="51"/>
        <v>0</v>
      </c>
      <c r="O119" s="9">
        <f t="shared" si="51"/>
        <v>1588844</v>
      </c>
    </row>
    <row r="120" spans="1:15" s="13" customFormat="1" ht="31.5" x14ac:dyDescent="0.2">
      <c r="A120" s="8" t="s">
        <v>71</v>
      </c>
      <c r="B120" s="37">
        <v>851</v>
      </c>
      <c r="C120" s="36" t="s">
        <v>70</v>
      </c>
      <c r="D120" s="36" t="s">
        <v>27</v>
      </c>
      <c r="E120" s="67" t="s">
        <v>0</v>
      </c>
      <c r="F120" s="36"/>
      <c r="G120" s="9">
        <f t="shared" si="51"/>
        <v>1119810</v>
      </c>
      <c r="H120" s="9">
        <f>H121</f>
        <v>0</v>
      </c>
      <c r="I120" s="11">
        <f t="shared" si="42"/>
        <v>1119810</v>
      </c>
      <c r="J120" s="9">
        <f t="shared" si="51"/>
        <v>1248705</v>
      </c>
      <c r="K120" s="9">
        <f t="shared" si="51"/>
        <v>0</v>
      </c>
      <c r="L120" s="9">
        <f t="shared" si="51"/>
        <v>1248705</v>
      </c>
      <c r="M120" s="9">
        <f t="shared" si="51"/>
        <v>1588844</v>
      </c>
      <c r="N120" s="9">
        <f t="shared" si="51"/>
        <v>0</v>
      </c>
      <c r="O120" s="9">
        <f t="shared" si="51"/>
        <v>1588844</v>
      </c>
    </row>
    <row r="121" spans="1:15" s="7" customFormat="1" ht="60" x14ac:dyDescent="0.2">
      <c r="A121" s="12" t="s">
        <v>273</v>
      </c>
      <c r="B121" s="37">
        <v>851</v>
      </c>
      <c r="C121" s="39" t="s">
        <v>70</v>
      </c>
      <c r="D121" s="39" t="s">
        <v>27</v>
      </c>
      <c r="E121" s="67" t="s">
        <v>245</v>
      </c>
      <c r="F121" s="39" t="s">
        <v>0</v>
      </c>
      <c r="G121" s="11">
        <f>G122+G126</f>
        <v>1119810</v>
      </c>
      <c r="H121" s="11">
        <f t="shared" ref="H121:O121" si="52">H122+H126</f>
        <v>0</v>
      </c>
      <c r="I121" s="11">
        <f t="shared" si="42"/>
        <v>1119810</v>
      </c>
      <c r="J121" s="11">
        <f t="shared" si="52"/>
        <v>1248705</v>
      </c>
      <c r="K121" s="11">
        <f t="shared" si="52"/>
        <v>0</v>
      </c>
      <c r="L121" s="11">
        <f t="shared" si="52"/>
        <v>1248705</v>
      </c>
      <c r="M121" s="11">
        <f t="shared" si="52"/>
        <v>1588844</v>
      </c>
      <c r="N121" s="11">
        <f t="shared" si="52"/>
        <v>0</v>
      </c>
      <c r="O121" s="11">
        <f t="shared" si="52"/>
        <v>1588844</v>
      </c>
    </row>
    <row r="122" spans="1:15" ht="105" x14ac:dyDescent="0.2">
      <c r="A122" s="12" t="s">
        <v>31</v>
      </c>
      <c r="B122" s="39">
        <v>851</v>
      </c>
      <c r="C122" s="37" t="s">
        <v>70</v>
      </c>
      <c r="D122" s="37" t="s">
        <v>27</v>
      </c>
      <c r="E122" s="67" t="s">
        <v>245</v>
      </c>
      <c r="F122" s="37" t="s">
        <v>32</v>
      </c>
      <c r="G122" s="11">
        <f t="shared" ref="G122:O122" si="53">G123</f>
        <v>940709</v>
      </c>
      <c r="H122" s="11">
        <f t="shared" si="53"/>
        <v>0</v>
      </c>
      <c r="I122" s="11">
        <f t="shared" si="42"/>
        <v>940709</v>
      </c>
      <c r="J122" s="11">
        <f t="shared" si="53"/>
        <v>1132382</v>
      </c>
      <c r="K122" s="11">
        <f t="shared" si="53"/>
        <v>0</v>
      </c>
      <c r="L122" s="11">
        <f t="shared" si="53"/>
        <v>1132382</v>
      </c>
      <c r="M122" s="11">
        <f t="shared" si="53"/>
        <v>1262582</v>
      </c>
      <c r="N122" s="11">
        <f t="shared" si="53"/>
        <v>0</v>
      </c>
      <c r="O122" s="11">
        <f t="shared" si="53"/>
        <v>1262582</v>
      </c>
    </row>
    <row r="123" spans="1:15" ht="45" x14ac:dyDescent="0.2">
      <c r="A123" s="24" t="s">
        <v>148</v>
      </c>
      <c r="B123" s="18">
        <v>851</v>
      </c>
      <c r="C123" s="40" t="s">
        <v>70</v>
      </c>
      <c r="D123" s="40" t="s">
        <v>27</v>
      </c>
      <c r="E123" s="68" t="s">
        <v>245</v>
      </c>
      <c r="F123" s="40" t="s">
        <v>33</v>
      </c>
      <c r="G123" s="21">
        <f>G124+G125</f>
        <v>940709</v>
      </c>
      <c r="H123" s="21">
        <f t="shared" ref="H123:O123" si="54">H124+H125</f>
        <v>0</v>
      </c>
      <c r="I123" s="11">
        <f t="shared" si="42"/>
        <v>940709</v>
      </c>
      <c r="J123" s="21">
        <f t="shared" si="54"/>
        <v>1132382</v>
      </c>
      <c r="K123" s="21">
        <f t="shared" si="54"/>
        <v>0</v>
      </c>
      <c r="L123" s="21">
        <f t="shared" si="54"/>
        <v>1132382</v>
      </c>
      <c r="M123" s="21">
        <f t="shared" si="54"/>
        <v>1262582</v>
      </c>
      <c r="N123" s="21">
        <f t="shared" si="54"/>
        <v>0</v>
      </c>
      <c r="O123" s="21">
        <f t="shared" si="54"/>
        <v>1262582</v>
      </c>
    </row>
    <row r="124" spans="1:15" ht="30" x14ac:dyDescent="0.2">
      <c r="A124" s="22" t="s">
        <v>163</v>
      </c>
      <c r="B124" s="18">
        <v>851</v>
      </c>
      <c r="C124" s="40" t="s">
        <v>70</v>
      </c>
      <c r="D124" s="40" t="s">
        <v>27</v>
      </c>
      <c r="E124" s="68" t="s">
        <v>245</v>
      </c>
      <c r="F124" s="40" t="s">
        <v>164</v>
      </c>
      <c r="G124" s="21">
        <v>722511</v>
      </c>
      <c r="H124" s="21"/>
      <c r="I124" s="11">
        <f t="shared" si="42"/>
        <v>722511</v>
      </c>
      <c r="J124" s="21">
        <v>869725</v>
      </c>
      <c r="K124" s="21"/>
      <c r="L124" s="11">
        <f t="shared" si="39"/>
        <v>869725</v>
      </c>
      <c r="M124" s="21">
        <v>969725</v>
      </c>
      <c r="N124" s="21"/>
      <c r="O124" s="27">
        <f t="shared" si="40"/>
        <v>969725</v>
      </c>
    </row>
    <row r="125" spans="1:15" ht="75" x14ac:dyDescent="0.2">
      <c r="A125" s="24" t="s">
        <v>165</v>
      </c>
      <c r="B125" s="18">
        <v>851</v>
      </c>
      <c r="C125" s="40" t="s">
        <v>70</v>
      </c>
      <c r="D125" s="40" t="s">
        <v>27</v>
      </c>
      <c r="E125" s="68" t="s">
        <v>245</v>
      </c>
      <c r="F125" s="40" t="s">
        <v>166</v>
      </c>
      <c r="G125" s="21">
        <v>218198</v>
      </c>
      <c r="H125" s="21"/>
      <c r="I125" s="11">
        <f t="shared" si="42"/>
        <v>218198</v>
      </c>
      <c r="J125" s="21">
        <v>262657</v>
      </c>
      <c r="K125" s="21"/>
      <c r="L125" s="11">
        <f t="shared" si="39"/>
        <v>262657</v>
      </c>
      <c r="M125" s="21">
        <v>292857</v>
      </c>
      <c r="N125" s="21"/>
      <c r="O125" s="27">
        <f t="shared" si="40"/>
        <v>292857</v>
      </c>
    </row>
    <row r="126" spans="1:15" ht="45" x14ac:dyDescent="0.2">
      <c r="A126" s="24" t="s">
        <v>34</v>
      </c>
      <c r="B126" s="18">
        <v>851</v>
      </c>
      <c r="C126" s="40" t="s">
        <v>70</v>
      </c>
      <c r="D126" s="40" t="s">
        <v>27</v>
      </c>
      <c r="E126" s="68" t="s">
        <v>245</v>
      </c>
      <c r="F126" s="40" t="s">
        <v>35</v>
      </c>
      <c r="G126" s="21">
        <f t="shared" ref="G126:O127" si="55">G127</f>
        <v>179101</v>
      </c>
      <c r="H126" s="21">
        <f t="shared" si="55"/>
        <v>0</v>
      </c>
      <c r="I126" s="11">
        <f t="shared" si="42"/>
        <v>179101</v>
      </c>
      <c r="J126" s="21">
        <f t="shared" si="55"/>
        <v>116323</v>
      </c>
      <c r="K126" s="21">
        <f t="shared" si="55"/>
        <v>0</v>
      </c>
      <c r="L126" s="21">
        <f t="shared" si="55"/>
        <v>116323</v>
      </c>
      <c r="M126" s="21">
        <f t="shared" si="55"/>
        <v>326262</v>
      </c>
      <c r="N126" s="21">
        <f t="shared" si="55"/>
        <v>0</v>
      </c>
      <c r="O126" s="21">
        <f t="shared" si="55"/>
        <v>326262</v>
      </c>
    </row>
    <row r="127" spans="1:15" ht="45" x14ac:dyDescent="0.2">
      <c r="A127" s="24" t="s">
        <v>36</v>
      </c>
      <c r="B127" s="18">
        <v>851</v>
      </c>
      <c r="C127" s="40" t="s">
        <v>70</v>
      </c>
      <c r="D127" s="40" t="s">
        <v>27</v>
      </c>
      <c r="E127" s="68" t="s">
        <v>245</v>
      </c>
      <c r="F127" s="40" t="s">
        <v>37</v>
      </c>
      <c r="G127" s="21">
        <f>G128</f>
        <v>179101</v>
      </c>
      <c r="H127" s="21">
        <f t="shared" si="55"/>
        <v>0</v>
      </c>
      <c r="I127" s="11">
        <f t="shared" si="42"/>
        <v>179101</v>
      </c>
      <c r="J127" s="21">
        <f t="shared" si="55"/>
        <v>116323</v>
      </c>
      <c r="K127" s="21">
        <f t="shared" si="55"/>
        <v>0</v>
      </c>
      <c r="L127" s="21">
        <f t="shared" si="55"/>
        <v>116323</v>
      </c>
      <c r="M127" s="21">
        <f t="shared" si="55"/>
        <v>326262</v>
      </c>
      <c r="N127" s="21">
        <f t="shared" si="55"/>
        <v>0</v>
      </c>
      <c r="O127" s="21">
        <f t="shared" si="55"/>
        <v>326262</v>
      </c>
    </row>
    <row r="128" spans="1:15" ht="33.75" customHeight="1" x14ac:dyDescent="0.2">
      <c r="A128" s="19" t="s">
        <v>162</v>
      </c>
      <c r="B128" s="18">
        <v>851</v>
      </c>
      <c r="C128" s="40" t="s">
        <v>70</v>
      </c>
      <c r="D128" s="40" t="s">
        <v>27</v>
      </c>
      <c r="E128" s="68" t="s">
        <v>245</v>
      </c>
      <c r="F128" s="40" t="s">
        <v>174</v>
      </c>
      <c r="G128" s="21">
        <v>179101</v>
      </c>
      <c r="H128" s="21"/>
      <c r="I128" s="11">
        <f t="shared" si="42"/>
        <v>179101</v>
      </c>
      <c r="J128" s="21">
        <v>116323</v>
      </c>
      <c r="K128" s="21"/>
      <c r="L128" s="11">
        <f t="shared" si="39"/>
        <v>116323</v>
      </c>
      <c r="M128" s="21">
        <v>326262</v>
      </c>
      <c r="N128" s="21"/>
      <c r="O128" s="27">
        <f t="shared" si="40"/>
        <v>326262</v>
      </c>
    </row>
    <row r="129" spans="1:15" s="10" customFormat="1" ht="47.25" x14ac:dyDescent="0.2">
      <c r="A129" s="8" t="s">
        <v>72</v>
      </c>
      <c r="B129" s="39">
        <v>851</v>
      </c>
      <c r="C129" s="36" t="s">
        <v>27</v>
      </c>
      <c r="D129" s="36"/>
      <c r="E129" s="67" t="s">
        <v>0</v>
      </c>
      <c r="F129" s="36"/>
      <c r="G129" s="9">
        <f t="shared" ref="G129:O129" si="56">G130</f>
        <v>6969400</v>
      </c>
      <c r="H129" s="9">
        <f>H130</f>
        <v>0</v>
      </c>
      <c r="I129" s="11">
        <f t="shared" si="42"/>
        <v>6969400</v>
      </c>
      <c r="J129" s="9">
        <f t="shared" si="56"/>
        <v>5897800</v>
      </c>
      <c r="K129" s="9">
        <f t="shared" si="56"/>
        <v>0</v>
      </c>
      <c r="L129" s="9">
        <f t="shared" si="56"/>
        <v>5897800</v>
      </c>
      <c r="M129" s="9">
        <f t="shared" si="56"/>
        <v>5897800</v>
      </c>
      <c r="N129" s="9">
        <f t="shared" si="56"/>
        <v>0</v>
      </c>
      <c r="O129" s="9">
        <f t="shared" si="56"/>
        <v>5897800</v>
      </c>
    </row>
    <row r="130" spans="1:15" s="10" customFormat="1" ht="63" x14ac:dyDescent="0.2">
      <c r="A130" s="8" t="s">
        <v>263</v>
      </c>
      <c r="B130" s="39">
        <v>851</v>
      </c>
      <c r="C130" s="36" t="s">
        <v>27</v>
      </c>
      <c r="D130" s="36" t="s">
        <v>17</v>
      </c>
      <c r="E130" s="67" t="s">
        <v>0</v>
      </c>
      <c r="F130" s="36"/>
      <c r="G130" s="9">
        <f>G131+G142</f>
        <v>6969400</v>
      </c>
      <c r="H130" s="9">
        <f>H131+H142</f>
        <v>0</v>
      </c>
      <c r="I130" s="11">
        <f t="shared" si="42"/>
        <v>6969400</v>
      </c>
      <c r="J130" s="9">
        <f t="shared" ref="J130:O130" si="57">J131+J142</f>
        <v>5897800</v>
      </c>
      <c r="K130" s="9">
        <f t="shared" si="57"/>
        <v>0</v>
      </c>
      <c r="L130" s="9">
        <f t="shared" si="57"/>
        <v>5897800</v>
      </c>
      <c r="M130" s="9">
        <f t="shared" si="57"/>
        <v>5897800</v>
      </c>
      <c r="N130" s="9">
        <f t="shared" si="57"/>
        <v>0</v>
      </c>
      <c r="O130" s="9">
        <f t="shared" si="57"/>
        <v>5897800</v>
      </c>
    </row>
    <row r="131" spans="1:15" ht="30" x14ac:dyDescent="0.2">
      <c r="A131" s="12" t="s">
        <v>74</v>
      </c>
      <c r="B131" s="39">
        <v>851</v>
      </c>
      <c r="C131" s="37" t="s">
        <v>27</v>
      </c>
      <c r="D131" s="37" t="s">
        <v>17</v>
      </c>
      <c r="E131" s="67" t="s">
        <v>244</v>
      </c>
      <c r="F131" s="37"/>
      <c r="G131" s="11">
        <f>G132+G136+G139</f>
        <v>5939100</v>
      </c>
      <c r="H131" s="11">
        <f t="shared" ref="H131:O131" si="58">H132+H136+H139</f>
        <v>0</v>
      </c>
      <c r="I131" s="11">
        <f t="shared" si="42"/>
        <v>5939100</v>
      </c>
      <c r="J131" s="11">
        <f t="shared" si="58"/>
        <v>5597800</v>
      </c>
      <c r="K131" s="11">
        <f t="shared" si="58"/>
        <v>0</v>
      </c>
      <c r="L131" s="11">
        <f t="shared" si="58"/>
        <v>5597800</v>
      </c>
      <c r="M131" s="11">
        <f t="shared" si="58"/>
        <v>5597800</v>
      </c>
      <c r="N131" s="11">
        <f t="shared" si="58"/>
        <v>0</v>
      </c>
      <c r="O131" s="11">
        <f t="shared" si="58"/>
        <v>5597800</v>
      </c>
    </row>
    <row r="132" spans="1:15" ht="105" x14ac:dyDescent="0.2">
      <c r="A132" s="24" t="s">
        <v>31</v>
      </c>
      <c r="B132" s="18">
        <v>851</v>
      </c>
      <c r="C132" s="40" t="s">
        <v>27</v>
      </c>
      <c r="D132" s="42" t="s">
        <v>17</v>
      </c>
      <c r="E132" s="68" t="s">
        <v>244</v>
      </c>
      <c r="F132" s="40" t="s">
        <v>32</v>
      </c>
      <c r="G132" s="21">
        <f t="shared" ref="G132:O132" si="59">G133</f>
        <v>4467100</v>
      </c>
      <c r="H132" s="21">
        <f t="shared" si="59"/>
        <v>0</v>
      </c>
      <c r="I132" s="11">
        <f t="shared" si="42"/>
        <v>4467100</v>
      </c>
      <c r="J132" s="21">
        <f t="shared" si="59"/>
        <v>4467100</v>
      </c>
      <c r="K132" s="21">
        <f t="shared" si="59"/>
        <v>0</v>
      </c>
      <c r="L132" s="21">
        <f t="shared" si="59"/>
        <v>4467100</v>
      </c>
      <c r="M132" s="21">
        <f t="shared" si="59"/>
        <v>4467100</v>
      </c>
      <c r="N132" s="21">
        <f t="shared" si="59"/>
        <v>0</v>
      </c>
      <c r="O132" s="21">
        <f t="shared" si="59"/>
        <v>4467100</v>
      </c>
    </row>
    <row r="133" spans="1:15" ht="30" x14ac:dyDescent="0.2">
      <c r="A133" s="24" t="s">
        <v>75</v>
      </c>
      <c r="B133" s="18">
        <v>851</v>
      </c>
      <c r="C133" s="40" t="s">
        <v>27</v>
      </c>
      <c r="D133" s="42" t="s">
        <v>17</v>
      </c>
      <c r="E133" s="68" t="s">
        <v>244</v>
      </c>
      <c r="F133" s="40" t="s">
        <v>76</v>
      </c>
      <c r="G133" s="21">
        <f>G134+G135</f>
        <v>4467100</v>
      </c>
      <c r="H133" s="21">
        <f t="shared" ref="H133:O133" si="60">H134+H135</f>
        <v>0</v>
      </c>
      <c r="I133" s="11">
        <f t="shared" si="42"/>
        <v>4467100</v>
      </c>
      <c r="J133" s="21">
        <f t="shared" si="60"/>
        <v>4467100</v>
      </c>
      <c r="K133" s="21">
        <f t="shared" si="60"/>
        <v>0</v>
      </c>
      <c r="L133" s="21">
        <f t="shared" si="60"/>
        <v>4467100</v>
      </c>
      <c r="M133" s="21">
        <f t="shared" si="60"/>
        <v>4467100</v>
      </c>
      <c r="N133" s="21">
        <f t="shared" si="60"/>
        <v>0</v>
      </c>
      <c r="O133" s="21">
        <f t="shared" si="60"/>
        <v>4467100</v>
      </c>
    </row>
    <row r="134" spans="1:15" ht="27.75" customHeight="1" x14ac:dyDescent="0.2">
      <c r="A134" s="24" t="s">
        <v>178</v>
      </c>
      <c r="B134" s="18">
        <v>851</v>
      </c>
      <c r="C134" s="40" t="s">
        <v>27</v>
      </c>
      <c r="D134" s="42" t="s">
        <v>17</v>
      </c>
      <c r="E134" s="68" t="s">
        <v>244</v>
      </c>
      <c r="F134" s="40" t="s">
        <v>176</v>
      </c>
      <c r="G134" s="21">
        <v>3431000</v>
      </c>
      <c r="H134" s="21"/>
      <c r="I134" s="11">
        <f t="shared" si="42"/>
        <v>3431000</v>
      </c>
      <c r="J134" s="21">
        <v>3431000</v>
      </c>
      <c r="K134" s="21"/>
      <c r="L134" s="11">
        <f t="shared" si="39"/>
        <v>3431000</v>
      </c>
      <c r="M134" s="21">
        <v>3431000</v>
      </c>
      <c r="N134" s="21"/>
      <c r="O134" s="27">
        <f t="shared" si="40"/>
        <v>3431000</v>
      </c>
    </row>
    <row r="135" spans="1:15" ht="60" x14ac:dyDescent="0.2">
      <c r="A135" s="24" t="s">
        <v>179</v>
      </c>
      <c r="B135" s="18">
        <v>851</v>
      </c>
      <c r="C135" s="40" t="s">
        <v>27</v>
      </c>
      <c r="D135" s="42" t="s">
        <v>17</v>
      </c>
      <c r="E135" s="68" t="s">
        <v>244</v>
      </c>
      <c r="F135" s="40" t="s">
        <v>177</v>
      </c>
      <c r="G135" s="21">
        <v>1036100</v>
      </c>
      <c r="H135" s="21"/>
      <c r="I135" s="11">
        <f t="shared" si="42"/>
        <v>1036100</v>
      </c>
      <c r="J135" s="21">
        <v>1036100</v>
      </c>
      <c r="K135" s="21"/>
      <c r="L135" s="11">
        <f t="shared" si="39"/>
        <v>1036100</v>
      </c>
      <c r="M135" s="21">
        <v>1036100</v>
      </c>
      <c r="N135" s="21"/>
      <c r="O135" s="27">
        <f t="shared" si="40"/>
        <v>1036100</v>
      </c>
    </row>
    <row r="136" spans="1:15" ht="45" x14ac:dyDescent="0.2">
      <c r="A136" s="24" t="s">
        <v>34</v>
      </c>
      <c r="B136" s="18">
        <v>851</v>
      </c>
      <c r="C136" s="40" t="s">
        <v>27</v>
      </c>
      <c r="D136" s="42" t="s">
        <v>17</v>
      </c>
      <c r="E136" s="68" t="s">
        <v>244</v>
      </c>
      <c r="F136" s="40" t="s">
        <v>35</v>
      </c>
      <c r="G136" s="21">
        <f t="shared" ref="G136:O137" si="61">G137</f>
        <v>1463100</v>
      </c>
      <c r="H136" s="21">
        <f t="shared" si="61"/>
        <v>0</v>
      </c>
      <c r="I136" s="11">
        <f t="shared" si="42"/>
        <v>1463100</v>
      </c>
      <c r="J136" s="21">
        <f t="shared" si="61"/>
        <v>1121800</v>
      </c>
      <c r="K136" s="21">
        <f t="shared" si="61"/>
        <v>0</v>
      </c>
      <c r="L136" s="21">
        <f t="shared" si="61"/>
        <v>1121800</v>
      </c>
      <c r="M136" s="21">
        <f t="shared" si="61"/>
        <v>1121800</v>
      </c>
      <c r="N136" s="21">
        <f t="shared" si="61"/>
        <v>0</v>
      </c>
      <c r="O136" s="21">
        <f t="shared" si="61"/>
        <v>1121800</v>
      </c>
    </row>
    <row r="137" spans="1:15" ht="45" x14ac:dyDescent="0.2">
      <c r="A137" s="24" t="s">
        <v>36</v>
      </c>
      <c r="B137" s="18">
        <v>851</v>
      </c>
      <c r="C137" s="40" t="s">
        <v>27</v>
      </c>
      <c r="D137" s="42" t="s">
        <v>17</v>
      </c>
      <c r="E137" s="68" t="s">
        <v>244</v>
      </c>
      <c r="F137" s="40" t="s">
        <v>37</v>
      </c>
      <c r="G137" s="21">
        <f>G138</f>
        <v>1463100</v>
      </c>
      <c r="H137" s="21">
        <f t="shared" si="61"/>
        <v>0</v>
      </c>
      <c r="I137" s="11">
        <f t="shared" si="42"/>
        <v>1463100</v>
      </c>
      <c r="J137" s="21">
        <f t="shared" si="61"/>
        <v>1121800</v>
      </c>
      <c r="K137" s="21">
        <f t="shared" si="61"/>
        <v>0</v>
      </c>
      <c r="L137" s="21">
        <f t="shared" si="61"/>
        <v>1121800</v>
      </c>
      <c r="M137" s="21">
        <f t="shared" si="61"/>
        <v>1121800</v>
      </c>
      <c r="N137" s="21">
        <f t="shared" si="61"/>
        <v>0</v>
      </c>
      <c r="O137" s="21">
        <f t="shared" si="61"/>
        <v>1121800</v>
      </c>
    </row>
    <row r="138" spans="1:15" ht="27.75" customHeight="1" x14ac:dyDescent="0.2">
      <c r="A138" s="19" t="s">
        <v>162</v>
      </c>
      <c r="B138" s="18">
        <v>851</v>
      </c>
      <c r="C138" s="40" t="s">
        <v>27</v>
      </c>
      <c r="D138" s="42" t="s">
        <v>17</v>
      </c>
      <c r="E138" s="68" t="s">
        <v>244</v>
      </c>
      <c r="F138" s="40" t="s">
        <v>174</v>
      </c>
      <c r="G138" s="21">
        <v>1463100</v>
      </c>
      <c r="H138" s="21"/>
      <c r="I138" s="11">
        <f t="shared" ref="I138:I202" si="62">G138+H138</f>
        <v>1463100</v>
      </c>
      <c r="J138" s="21">
        <v>1121800</v>
      </c>
      <c r="K138" s="21"/>
      <c r="L138" s="11">
        <f t="shared" ref="L138:L206" si="63">J138+K138</f>
        <v>1121800</v>
      </c>
      <c r="M138" s="21">
        <v>1121800</v>
      </c>
      <c r="N138" s="21"/>
      <c r="O138" s="27">
        <f t="shared" ref="O138:O206" si="64">M138+N138</f>
        <v>1121800</v>
      </c>
    </row>
    <row r="139" spans="1:15" ht="27.75" customHeight="1" x14ac:dyDescent="0.2">
      <c r="A139" s="24" t="s">
        <v>39</v>
      </c>
      <c r="B139" s="18">
        <v>851</v>
      </c>
      <c r="C139" s="40" t="s">
        <v>27</v>
      </c>
      <c r="D139" s="42" t="s">
        <v>17</v>
      </c>
      <c r="E139" s="68" t="s">
        <v>244</v>
      </c>
      <c r="F139" s="40" t="s">
        <v>40</v>
      </c>
      <c r="G139" s="21">
        <f t="shared" ref="G139:O140" si="65">G140</f>
        <v>8900</v>
      </c>
      <c r="H139" s="21">
        <f t="shared" si="65"/>
        <v>0</v>
      </c>
      <c r="I139" s="11">
        <f t="shared" si="62"/>
        <v>8900</v>
      </c>
      <c r="J139" s="21">
        <f t="shared" si="65"/>
        <v>8900</v>
      </c>
      <c r="K139" s="21">
        <f t="shared" si="65"/>
        <v>0</v>
      </c>
      <c r="L139" s="21">
        <f t="shared" si="65"/>
        <v>8900</v>
      </c>
      <c r="M139" s="21">
        <f t="shared" si="65"/>
        <v>8900</v>
      </c>
      <c r="N139" s="21">
        <f t="shared" si="65"/>
        <v>0</v>
      </c>
      <c r="O139" s="21">
        <f t="shared" si="65"/>
        <v>8900</v>
      </c>
    </row>
    <row r="140" spans="1:15" ht="41.25" customHeight="1" x14ac:dyDescent="0.2">
      <c r="A140" s="24" t="s">
        <v>41</v>
      </c>
      <c r="B140" s="18">
        <v>851</v>
      </c>
      <c r="C140" s="40" t="s">
        <v>27</v>
      </c>
      <c r="D140" s="42" t="s">
        <v>17</v>
      </c>
      <c r="E140" s="68" t="s">
        <v>244</v>
      </c>
      <c r="F140" s="40" t="s">
        <v>42</v>
      </c>
      <c r="G140" s="21">
        <f>G141</f>
        <v>8900</v>
      </c>
      <c r="H140" s="21">
        <f t="shared" si="65"/>
        <v>0</v>
      </c>
      <c r="I140" s="11">
        <f t="shared" si="62"/>
        <v>8900</v>
      </c>
      <c r="J140" s="21">
        <f t="shared" si="65"/>
        <v>8900</v>
      </c>
      <c r="K140" s="21">
        <f t="shared" si="65"/>
        <v>0</v>
      </c>
      <c r="L140" s="21">
        <f t="shared" si="65"/>
        <v>8900</v>
      </c>
      <c r="M140" s="21">
        <f t="shared" si="65"/>
        <v>8900</v>
      </c>
      <c r="N140" s="21">
        <f t="shared" si="65"/>
        <v>0</v>
      </c>
      <c r="O140" s="21">
        <f t="shared" si="65"/>
        <v>8900</v>
      </c>
    </row>
    <row r="141" spans="1:15" ht="30" x14ac:dyDescent="0.2">
      <c r="A141" s="24" t="s">
        <v>171</v>
      </c>
      <c r="B141" s="18">
        <v>851</v>
      </c>
      <c r="C141" s="40" t="s">
        <v>27</v>
      </c>
      <c r="D141" s="42" t="s">
        <v>17</v>
      </c>
      <c r="E141" s="68" t="s">
        <v>244</v>
      </c>
      <c r="F141" s="40" t="s">
        <v>141</v>
      </c>
      <c r="G141" s="21">
        <v>8900</v>
      </c>
      <c r="H141" s="21"/>
      <c r="I141" s="11">
        <f t="shared" si="62"/>
        <v>8900</v>
      </c>
      <c r="J141" s="21">
        <v>8900</v>
      </c>
      <c r="K141" s="21"/>
      <c r="L141" s="11">
        <f t="shared" si="63"/>
        <v>8900</v>
      </c>
      <c r="M141" s="21">
        <v>8900</v>
      </c>
      <c r="N141" s="21"/>
      <c r="O141" s="27">
        <f t="shared" si="64"/>
        <v>8900</v>
      </c>
    </row>
    <row r="142" spans="1:15" ht="60" x14ac:dyDescent="0.2">
      <c r="A142" s="12" t="s">
        <v>77</v>
      </c>
      <c r="B142" s="39">
        <v>851</v>
      </c>
      <c r="C142" s="37" t="s">
        <v>27</v>
      </c>
      <c r="D142" s="37" t="s">
        <v>17</v>
      </c>
      <c r="E142" s="67" t="s">
        <v>243</v>
      </c>
      <c r="F142" s="37"/>
      <c r="G142" s="11">
        <f t="shared" ref="G142:O144" si="66">G143</f>
        <v>1030300</v>
      </c>
      <c r="H142" s="11">
        <f t="shared" si="66"/>
        <v>0</v>
      </c>
      <c r="I142" s="11">
        <f t="shared" si="62"/>
        <v>1030300</v>
      </c>
      <c r="J142" s="11">
        <f t="shared" si="66"/>
        <v>300000</v>
      </c>
      <c r="K142" s="11">
        <f t="shared" si="66"/>
        <v>0</v>
      </c>
      <c r="L142" s="11">
        <f t="shared" si="66"/>
        <v>300000</v>
      </c>
      <c r="M142" s="11">
        <f t="shared" si="66"/>
        <v>300000</v>
      </c>
      <c r="N142" s="11">
        <f t="shared" si="66"/>
        <v>0</v>
      </c>
      <c r="O142" s="11">
        <f t="shared" si="66"/>
        <v>300000</v>
      </c>
    </row>
    <row r="143" spans="1:15" ht="45" x14ac:dyDescent="0.2">
      <c r="A143" s="12" t="s">
        <v>34</v>
      </c>
      <c r="B143" s="39">
        <v>851</v>
      </c>
      <c r="C143" s="37" t="s">
        <v>27</v>
      </c>
      <c r="D143" s="39" t="s">
        <v>17</v>
      </c>
      <c r="E143" s="67" t="s">
        <v>243</v>
      </c>
      <c r="F143" s="37" t="s">
        <v>35</v>
      </c>
      <c r="G143" s="11">
        <f t="shared" si="66"/>
        <v>1030300</v>
      </c>
      <c r="H143" s="11">
        <f t="shared" si="66"/>
        <v>0</v>
      </c>
      <c r="I143" s="11">
        <f t="shared" si="62"/>
        <v>1030300</v>
      </c>
      <c r="J143" s="11">
        <f t="shared" si="66"/>
        <v>300000</v>
      </c>
      <c r="K143" s="11">
        <f t="shared" si="66"/>
        <v>0</v>
      </c>
      <c r="L143" s="11">
        <f t="shared" si="66"/>
        <v>300000</v>
      </c>
      <c r="M143" s="11">
        <f t="shared" si="66"/>
        <v>300000</v>
      </c>
      <c r="N143" s="11">
        <f t="shared" si="66"/>
        <v>0</v>
      </c>
      <c r="O143" s="11">
        <f t="shared" si="66"/>
        <v>300000</v>
      </c>
    </row>
    <row r="144" spans="1:15" ht="45" x14ac:dyDescent="0.2">
      <c r="A144" s="24" t="s">
        <v>36</v>
      </c>
      <c r="B144" s="18">
        <v>851</v>
      </c>
      <c r="C144" s="40" t="s">
        <v>27</v>
      </c>
      <c r="D144" s="42" t="s">
        <v>17</v>
      </c>
      <c r="E144" s="68" t="s">
        <v>243</v>
      </c>
      <c r="F144" s="40" t="s">
        <v>37</v>
      </c>
      <c r="G144" s="21">
        <f>G145</f>
        <v>1030300</v>
      </c>
      <c r="H144" s="21">
        <f t="shared" si="66"/>
        <v>0</v>
      </c>
      <c r="I144" s="11">
        <f t="shared" si="62"/>
        <v>1030300</v>
      </c>
      <c r="J144" s="21">
        <f t="shared" si="66"/>
        <v>300000</v>
      </c>
      <c r="K144" s="21">
        <f t="shared" si="66"/>
        <v>0</v>
      </c>
      <c r="L144" s="21">
        <f t="shared" si="66"/>
        <v>300000</v>
      </c>
      <c r="M144" s="21">
        <f t="shared" si="66"/>
        <v>300000</v>
      </c>
      <c r="N144" s="21">
        <f t="shared" si="66"/>
        <v>0</v>
      </c>
      <c r="O144" s="21">
        <f t="shared" si="66"/>
        <v>300000</v>
      </c>
    </row>
    <row r="145" spans="1:15" ht="30" customHeight="1" x14ac:dyDescent="0.2">
      <c r="A145" s="19" t="s">
        <v>162</v>
      </c>
      <c r="B145" s="18">
        <v>851</v>
      </c>
      <c r="C145" s="40" t="s">
        <v>27</v>
      </c>
      <c r="D145" s="42" t="s">
        <v>17</v>
      </c>
      <c r="E145" s="68" t="s">
        <v>243</v>
      </c>
      <c r="F145" s="40" t="s">
        <v>174</v>
      </c>
      <c r="G145" s="21">
        <v>1030300</v>
      </c>
      <c r="H145" s="21"/>
      <c r="I145" s="11">
        <f t="shared" si="62"/>
        <v>1030300</v>
      </c>
      <c r="J145" s="21">
        <v>300000</v>
      </c>
      <c r="K145" s="21"/>
      <c r="L145" s="11">
        <f t="shared" si="63"/>
        <v>300000</v>
      </c>
      <c r="M145" s="21">
        <v>300000</v>
      </c>
      <c r="N145" s="21"/>
      <c r="O145" s="27">
        <f t="shared" si="64"/>
        <v>300000</v>
      </c>
    </row>
    <row r="146" spans="1:15" s="10" customFormat="1" ht="29.25" customHeight="1" x14ac:dyDescent="0.2">
      <c r="A146" s="8" t="s">
        <v>78</v>
      </c>
      <c r="B146" s="39">
        <v>851</v>
      </c>
      <c r="C146" s="36" t="s">
        <v>38</v>
      </c>
      <c r="D146" s="36"/>
      <c r="E146" s="67" t="s">
        <v>0</v>
      </c>
      <c r="F146" s="36"/>
      <c r="G146" s="9">
        <f>G147+G152+G157+G170+G183</f>
        <v>183084250.42000002</v>
      </c>
      <c r="H146" s="9">
        <f>H147+H152+H157+H170+H183</f>
        <v>17772435.190000001</v>
      </c>
      <c r="I146" s="11">
        <f>G146+H146</f>
        <v>200856685.61000001</v>
      </c>
      <c r="J146" s="9">
        <f t="shared" ref="J146:O146" si="67">J147+J152+J157+J170+J183</f>
        <v>10848140</v>
      </c>
      <c r="K146" s="9">
        <f t="shared" si="67"/>
        <v>3334131</v>
      </c>
      <c r="L146" s="9">
        <f t="shared" si="67"/>
        <v>14182271</v>
      </c>
      <c r="M146" s="9">
        <f t="shared" si="67"/>
        <v>11027740</v>
      </c>
      <c r="N146" s="9">
        <f t="shared" si="67"/>
        <v>0</v>
      </c>
      <c r="O146" s="9">
        <f t="shared" si="67"/>
        <v>11027740</v>
      </c>
    </row>
    <row r="147" spans="1:15" s="10" customFormat="1" ht="31.5" x14ac:dyDescent="0.2">
      <c r="A147" s="8" t="s">
        <v>79</v>
      </c>
      <c r="B147" s="39">
        <v>851</v>
      </c>
      <c r="C147" s="36" t="s">
        <v>38</v>
      </c>
      <c r="D147" s="36" t="s">
        <v>46</v>
      </c>
      <c r="E147" s="67"/>
      <c r="F147" s="36"/>
      <c r="G147" s="9">
        <f t="shared" ref="G147:O155" si="68">G148</f>
        <v>307240</v>
      </c>
      <c r="H147" s="9">
        <f>H148</f>
        <v>0</v>
      </c>
      <c r="I147" s="11">
        <f t="shared" si="62"/>
        <v>307240</v>
      </c>
      <c r="J147" s="9">
        <f t="shared" si="68"/>
        <v>307240</v>
      </c>
      <c r="K147" s="9">
        <f t="shared" si="68"/>
        <v>0</v>
      </c>
      <c r="L147" s="9">
        <f t="shared" si="68"/>
        <v>307240</v>
      </c>
      <c r="M147" s="9">
        <f t="shared" si="68"/>
        <v>307240</v>
      </c>
      <c r="N147" s="9">
        <f t="shared" si="68"/>
        <v>0</v>
      </c>
      <c r="O147" s="9">
        <f t="shared" si="68"/>
        <v>307240</v>
      </c>
    </row>
    <row r="148" spans="1:15" s="10" customFormat="1" ht="180" x14ac:dyDescent="0.2">
      <c r="A148" s="12" t="s">
        <v>337</v>
      </c>
      <c r="B148" s="39">
        <v>851</v>
      </c>
      <c r="C148" s="37" t="s">
        <v>38</v>
      </c>
      <c r="D148" s="37" t="s">
        <v>46</v>
      </c>
      <c r="E148" s="67" t="s">
        <v>242</v>
      </c>
      <c r="F148" s="37"/>
      <c r="G148" s="11">
        <f t="shared" si="68"/>
        <v>307240</v>
      </c>
      <c r="H148" s="11">
        <f t="shared" si="68"/>
        <v>0</v>
      </c>
      <c r="I148" s="11">
        <f t="shared" si="62"/>
        <v>307240</v>
      </c>
      <c r="J148" s="11">
        <f t="shared" si="68"/>
        <v>307240</v>
      </c>
      <c r="K148" s="11">
        <f t="shared" si="68"/>
        <v>0</v>
      </c>
      <c r="L148" s="11">
        <f t="shared" si="68"/>
        <v>307240</v>
      </c>
      <c r="M148" s="11">
        <f t="shared" si="68"/>
        <v>307240</v>
      </c>
      <c r="N148" s="11">
        <f t="shared" si="68"/>
        <v>0</v>
      </c>
      <c r="O148" s="11">
        <f t="shared" si="68"/>
        <v>307240</v>
      </c>
    </row>
    <row r="149" spans="1:15" s="10" customFormat="1" ht="45" x14ac:dyDescent="0.2">
      <c r="A149" s="12" t="s">
        <v>34</v>
      </c>
      <c r="B149" s="39">
        <v>851</v>
      </c>
      <c r="C149" s="37" t="s">
        <v>38</v>
      </c>
      <c r="D149" s="37" t="s">
        <v>46</v>
      </c>
      <c r="E149" s="67" t="s">
        <v>242</v>
      </c>
      <c r="F149" s="37" t="s">
        <v>35</v>
      </c>
      <c r="G149" s="11">
        <f t="shared" si="68"/>
        <v>307240</v>
      </c>
      <c r="H149" s="11">
        <f t="shared" si="68"/>
        <v>0</v>
      </c>
      <c r="I149" s="11">
        <f t="shared" si="62"/>
        <v>307240</v>
      </c>
      <c r="J149" s="11">
        <f t="shared" si="68"/>
        <v>307240</v>
      </c>
      <c r="K149" s="11">
        <f t="shared" si="68"/>
        <v>0</v>
      </c>
      <c r="L149" s="11">
        <f t="shared" si="68"/>
        <v>307240</v>
      </c>
      <c r="M149" s="11">
        <f t="shared" si="68"/>
        <v>307240</v>
      </c>
      <c r="N149" s="11">
        <f t="shared" si="68"/>
        <v>0</v>
      </c>
      <c r="O149" s="11">
        <f t="shared" si="68"/>
        <v>307240</v>
      </c>
    </row>
    <row r="150" spans="1:15" s="10" customFormat="1" ht="45" x14ac:dyDescent="0.2">
      <c r="A150" s="24" t="s">
        <v>36</v>
      </c>
      <c r="B150" s="18">
        <v>851</v>
      </c>
      <c r="C150" s="40" t="s">
        <v>38</v>
      </c>
      <c r="D150" s="40" t="s">
        <v>46</v>
      </c>
      <c r="E150" s="68" t="s">
        <v>242</v>
      </c>
      <c r="F150" s="40" t="s">
        <v>37</v>
      </c>
      <c r="G150" s="21">
        <f>G151</f>
        <v>307240</v>
      </c>
      <c r="H150" s="21">
        <f t="shared" si="68"/>
        <v>0</v>
      </c>
      <c r="I150" s="11">
        <f t="shared" si="62"/>
        <v>307240</v>
      </c>
      <c r="J150" s="21">
        <f t="shared" si="68"/>
        <v>307240</v>
      </c>
      <c r="K150" s="21">
        <f t="shared" si="68"/>
        <v>0</v>
      </c>
      <c r="L150" s="11">
        <f t="shared" si="63"/>
        <v>307240</v>
      </c>
      <c r="M150" s="21">
        <f t="shared" si="68"/>
        <v>307240</v>
      </c>
      <c r="N150" s="21">
        <f t="shared" si="68"/>
        <v>0</v>
      </c>
      <c r="O150" s="27">
        <f t="shared" si="64"/>
        <v>307240</v>
      </c>
    </row>
    <row r="151" spans="1:15" s="10" customFormat="1" ht="31.5" customHeight="1" x14ac:dyDescent="0.2">
      <c r="A151" s="19" t="s">
        <v>162</v>
      </c>
      <c r="B151" s="18">
        <v>851</v>
      </c>
      <c r="C151" s="40" t="s">
        <v>38</v>
      </c>
      <c r="D151" s="40" t="s">
        <v>46</v>
      </c>
      <c r="E151" s="68" t="s">
        <v>242</v>
      </c>
      <c r="F151" s="40" t="s">
        <v>174</v>
      </c>
      <c r="G151" s="21">
        <v>307240</v>
      </c>
      <c r="H151" s="21"/>
      <c r="I151" s="11">
        <f t="shared" si="62"/>
        <v>307240</v>
      </c>
      <c r="J151" s="21">
        <v>307240</v>
      </c>
      <c r="K151" s="21"/>
      <c r="L151" s="11">
        <f t="shared" si="63"/>
        <v>307240</v>
      </c>
      <c r="M151" s="21">
        <v>307240</v>
      </c>
      <c r="N151" s="21"/>
      <c r="O151" s="27">
        <f t="shared" si="64"/>
        <v>307240</v>
      </c>
    </row>
    <row r="152" spans="1:15" s="10" customFormat="1" ht="32.25" customHeight="1" x14ac:dyDescent="0.2">
      <c r="A152" s="8" t="s">
        <v>308</v>
      </c>
      <c r="B152" s="38">
        <v>851</v>
      </c>
      <c r="C152" s="36" t="s">
        <v>38</v>
      </c>
      <c r="D152" s="36" t="s">
        <v>48</v>
      </c>
      <c r="E152" s="66"/>
      <c r="F152" s="36"/>
      <c r="G152" s="9">
        <f t="shared" si="68"/>
        <v>20900</v>
      </c>
      <c r="H152" s="9">
        <f>H153</f>
        <v>62000</v>
      </c>
      <c r="I152" s="11">
        <f t="shared" si="62"/>
        <v>82900</v>
      </c>
      <c r="J152" s="9">
        <f t="shared" si="68"/>
        <v>20900</v>
      </c>
      <c r="K152" s="9">
        <f t="shared" si="68"/>
        <v>0</v>
      </c>
      <c r="L152" s="9">
        <f t="shared" si="68"/>
        <v>20900</v>
      </c>
      <c r="M152" s="9">
        <f t="shared" si="68"/>
        <v>20900</v>
      </c>
      <c r="N152" s="9">
        <f t="shared" si="68"/>
        <v>0</v>
      </c>
      <c r="O152" s="9">
        <f t="shared" si="68"/>
        <v>20900</v>
      </c>
    </row>
    <row r="153" spans="1:15" s="10" customFormat="1" ht="45" x14ac:dyDescent="0.2">
      <c r="A153" s="12" t="s">
        <v>309</v>
      </c>
      <c r="B153" s="39">
        <v>851</v>
      </c>
      <c r="C153" s="37" t="s">
        <v>38</v>
      </c>
      <c r="D153" s="37" t="s">
        <v>48</v>
      </c>
      <c r="E153" s="67" t="s">
        <v>310</v>
      </c>
      <c r="F153" s="37"/>
      <c r="G153" s="11">
        <f t="shared" si="68"/>
        <v>20900</v>
      </c>
      <c r="H153" s="11">
        <f t="shared" si="68"/>
        <v>62000</v>
      </c>
      <c r="I153" s="11">
        <f t="shared" si="62"/>
        <v>82900</v>
      </c>
      <c r="J153" s="11">
        <f t="shared" si="68"/>
        <v>20900</v>
      </c>
      <c r="K153" s="11">
        <f t="shared" si="68"/>
        <v>0</v>
      </c>
      <c r="L153" s="11">
        <f t="shared" si="68"/>
        <v>20900</v>
      </c>
      <c r="M153" s="11">
        <f t="shared" si="68"/>
        <v>20900</v>
      </c>
      <c r="N153" s="11">
        <f t="shared" si="68"/>
        <v>0</v>
      </c>
      <c r="O153" s="11">
        <f t="shared" si="68"/>
        <v>20900</v>
      </c>
    </row>
    <row r="154" spans="1:15" s="10" customFormat="1" ht="45" x14ac:dyDescent="0.2">
      <c r="A154" s="12" t="s">
        <v>34</v>
      </c>
      <c r="B154" s="39">
        <v>851</v>
      </c>
      <c r="C154" s="37" t="s">
        <v>38</v>
      </c>
      <c r="D154" s="37" t="s">
        <v>48</v>
      </c>
      <c r="E154" s="67" t="s">
        <v>310</v>
      </c>
      <c r="F154" s="37" t="s">
        <v>35</v>
      </c>
      <c r="G154" s="11">
        <f t="shared" si="68"/>
        <v>20900</v>
      </c>
      <c r="H154" s="11">
        <f t="shared" si="68"/>
        <v>62000</v>
      </c>
      <c r="I154" s="11">
        <f t="shared" si="62"/>
        <v>82900</v>
      </c>
      <c r="J154" s="11">
        <f t="shared" si="68"/>
        <v>20900</v>
      </c>
      <c r="K154" s="11">
        <f t="shared" si="68"/>
        <v>0</v>
      </c>
      <c r="L154" s="11">
        <f t="shared" si="68"/>
        <v>20900</v>
      </c>
      <c r="M154" s="11">
        <f t="shared" si="68"/>
        <v>20900</v>
      </c>
      <c r="N154" s="11">
        <f t="shared" si="68"/>
        <v>0</v>
      </c>
      <c r="O154" s="11">
        <f t="shared" si="68"/>
        <v>20900</v>
      </c>
    </row>
    <row r="155" spans="1:15" s="10" customFormat="1" ht="45" x14ac:dyDescent="0.2">
      <c r="A155" s="23" t="s">
        <v>36</v>
      </c>
      <c r="B155" s="18">
        <v>851</v>
      </c>
      <c r="C155" s="40" t="s">
        <v>38</v>
      </c>
      <c r="D155" s="40" t="s">
        <v>48</v>
      </c>
      <c r="E155" s="68" t="s">
        <v>310</v>
      </c>
      <c r="F155" s="40" t="s">
        <v>37</v>
      </c>
      <c r="G155" s="21">
        <f>G156</f>
        <v>20900</v>
      </c>
      <c r="H155" s="21">
        <f>H156</f>
        <v>62000</v>
      </c>
      <c r="I155" s="11">
        <f t="shared" si="62"/>
        <v>82900</v>
      </c>
      <c r="J155" s="21">
        <f t="shared" si="68"/>
        <v>20900</v>
      </c>
      <c r="K155" s="21">
        <f t="shared" si="68"/>
        <v>0</v>
      </c>
      <c r="L155" s="21">
        <f t="shared" si="68"/>
        <v>20900</v>
      </c>
      <c r="M155" s="21">
        <f t="shared" si="68"/>
        <v>20900</v>
      </c>
      <c r="N155" s="21">
        <f t="shared" si="68"/>
        <v>0</v>
      </c>
      <c r="O155" s="21">
        <f t="shared" si="68"/>
        <v>20900</v>
      </c>
    </row>
    <row r="156" spans="1:15" s="10" customFormat="1" ht="30" customHeight="1" x14ac:dyDescent="0.2">
      <c r="A156" s="19" t="s">
        <v>162</v>
      </c>
      <c r="B156" s="18">
        <v>851</v>
      </c>
      <c r="C156" s="40" t="s">
        <v>38</v>
      </c>
      <c r="D156" s="40" t="s">
        <v>48</v>
      </c>
      <c r="E156" s="68" t="s">
        <v>310</v>
      </c>
      <c r="F156" s="40" t="s">
        <v>174</v>
      </c>
      <c r="G156" s="21">
        <v>20900</v>
      </c>
      <c r="H156" s="21">
        <v>62000</v>
      </c>
      <c r="I156" s="11">
        <f t="shared" si="62"/>
        <v>82900</v>
      </c>
      <c r="J156" s="21">
        <v>20900</v>
      </c>
      <c r="K156" s="21"/>
      <c r="L156" s="11">
        <f t="shared" si="63"/>
        <v>20900</v>
      </c>
      <c r="M156" s="21">
        <v>20900</v>
      </c>
      <c r="N156" s="21"/>
      <c r="O156" s="27">
        <f t="shared" si="64"/>
        <v>20900</v>
      </c>
    </row>
    <row r="157" spans="1:15" s="10" customFormat="1" ht="32.25" customHeight="1" x14ac:dyDescent="0.2">
      <c r="A157" s="8" t="s">
        <v>80</v>
      </c>
      <c r="B157" s="38">
        <v>851</v>
      </c>
      <c r="C157" s="36" t="s">
        <v>38</v>
      </c>
      <c r="D157" s="36" t="s">
        <v>81</v>
      </c>
      <c r="E157" s="67" t="s">
        <v>0</v>
      </c>
      <c r="F157" s="36"/>
      <c r="G157" s="9">
        <f>G158+G162+G166</f>
        <v>6666000</v>
      </c>
      <c r="H157" s="9">
        <f t="shared" ref="H157:O157" si="69">H158+H162+H166</f>
        <v>0</v>
      </c>
      <c r="I157" s="11">
        <f t="shared" si="62"/>
        <v>6666000</v>
      </c>
      <c r="J157" s="9">
        <f t="shared" si="69"/>
        <v>0</v>
      </c>
      <c r="K157" s="9">
        <f t="shared" si="69"/>
        <v>3334131</v>
      </c>
      <c r="L157" s="9">
        <f t="shared" si="69"/>
        <v>3334131</v>
      </c>
      <c r="M157" s="9">
        <f t="shared" si="69"/>
        <v>0</v>
      </c>
      <c r="N157" s="9">
        <f t="shared" si="69"/>
        <v>0</v>
      </c>
      <c r="O157" s="9">
        <f t="shared" si="69"/>
        <v>0</v>
      </c>
    </row>
    <row r="158" spans="1:15" ht="45" x14ac:dyDescent="0.2">
      <c r="A158" s="12" t="s">
        <v>276</v>
      </c>
      <c r="B158" s="39">
        <v>851</v>
      </c>
      <c r="C158" s="37" t="s">
        <v>38</v>
      </c>
      <c r="D158" s="37" t="s">
        <v>81</v>
      </c>
      <c r="E158" s="67" t="s">
        <v>277</v>
      </c>
      <c r="F158" s="37"/>
      <c r="G158" s="11">
        <f t="shared" ref="G158:O160" si="70">G159</f>
        <v>124000</v>
      </c>
      <c r="H158" s="11">
        <f t="shared" si="70"/>
        <v>0</v>
      </c>
      <c r="I158" s="11">
        <f t="shared" si="62"/>
        <v>124000</v>
      </c>
      <c r="J158" s="11">
        <f t="shared" si="70"/>
        <v>0</v>
      </c>
      <c r="K158" s="11">
        <f t="shared" si="70"/>
        <v>0</v>
      </c>
      <c r="L158" s="11">
        <f t="shared" si="70"/>
        <v>0</v>
      </c>
      <c r="M158" s="11">
        <f t="shared" si="70"/>
        <v>0</v>
      </c>
      <c r="N158" s="11">
        <f t="shared" si="70"/>
        <v>0</v>
      </c>
      <c r="O158" s="11">
        <f t="shared" si="70"/>
        <v>0</v>
      </c>
    </row>
    <row r="159" spans="1:15" ht="45" x14ac:dyDescent="0.2">
      <c r="A159" s="12" t="s">
        <v>34</v>
      </c>
      <c r="B159" s="39">
        <v>851</v>
      </c>
      <c r="C159" s="37" t="s">
        <v>38</v>
      </c>
      <c r="D159" s="37" t="s">
        <v>81</v>
      </c>
      <c r="E159" s="67" t="s">
        <v>277</v>
      </c>
      <c r="F159" s="37" t="s">
        <v>35</v>
      </c>
      <c r="G159" s="11">
        <f t="shared" si="70"/>
        <v>124000</v>
      </c>
      <c r="H159" s="11">
        <f t="shared" si="70"/>
        <v>0</v>
      </c>
      <c r="I159" s="11">
        <f t="shared" si="62"/>
        <v>124000</v>
      </c>
      <c r="J159" s="11">
        <f t="shared" si="70"/>
        <v>0</v>
      </c>
      <c r="K159" s="11">
        <f t="shared" si="70"/>
        <v>0</v>
      </c>
      <c r="L159" s="11">
        <f t="shared" si="70"/>
        <v>0</v>
      </c>
      <c r="M159" s="11">
        <f t="shared" si="70"/>
        <v>0</v>
      </c>
      <c r="N159" s="11">
        <f t="shared" si="70"/>
        <v>0</v>
      </c>
      <c r="O159" s="11">
        <f t="shared" si="70"/>
        <v>0</v>
      </c>
    </row>
    <row r="160" spans="1:15" ht="45" x14ac:dyDescent="0.2">
      <c r="A160" s="23" t="s">
        <v>36</v>
      </c>
      <c r="B160" s="18">
        <v>851</v>
      </c>
      <c r="C160" s="40" t="s">
        <v>38</v>
      </c>
      <c r="D160" s="40" t="s">
        <v>81</v>
      </c>
      <c r="E160" s="71" t="s">
        <v>277</v>
      </c>
      <c r="F160" s="40" t="s">
        <v>37</v>
      </c>
      <c r="G160" s="21">
        <f>G161</f>
        <v>124000</v>
      </c>
      <c r="H160" s="21">
        <f t="shared" si="70"/>
        <v>0</v>
      </c>
      <c r="I160" s="11">
        <f t="shared" si="62"/>
        <v>124000</v>
      </c>
      <c r="J160" s="21">
        <f t="shared" si="70"/>
        <v>0</v>
      </c>
      <c r="K160" s="21">
        <f t="shared" si="70"/>
        <v>0</v>
      </c>
      <c r="L160" s="21">
        <f t="shared" si="70"/>
        <v>0</v>
      </c>
      <c r="M160" s="21">
        <f t="shared" si="70"/>
        <v>0</v>
      </c>
      <c r="N160" s="21">
        <f t="shared" si="70"/>
        <v>0</v>
      </c>
      <c r="O160" s="21">
        <f t="shared" si="70"/>
        <v>0</v>
      </c>
    </row>
    <row r="161" spans="1:15" ht="42.75" customHeight="1" x14ac:dyDescent="0.2">
      <c r="A161" s="19" t="s">
        <v>162</v>
      </c>
      <c r="B161" s="18">
        <v>851</v>
      </c>
      <c r="C161" s="40" t="s">
        <v>38</v>
      </c>
      <c r="D161" s="40" t="s">
        <v>81</v>
      </c>
      <c r="E161" s="71" t="s">
        <v>277</v>
      </c>
      <c r="F161" s="40" t="s">
        <v>174</v>
      </c>
      <c r="G161" s="21">
        <v>124000</v>
      </c>
      <c r="H161" s="21"/>
      <c r="I161" s="11">
        <f t="shared" si="62"/>
        <v>124000</v>
      </c>
      <c r="J161" s="21"/>
      <c r="K161" s="21"/>
      <c r="L161" s="11">
        <f t="shared" si="63"/>
        <v>0</v>
      </c>
      <c r="M161" s="21"/>
      <c r="N161" s="21"/>
      <c r="O161" s="27">
        <f t="shared" si="64"/>
        <v>0</v>
      </c>
    </row>
    <row r="162" spans="1:15" ht="75" x14ac:dyDescent="0.2">
      <c r="A162" s="12" t="s">
        <v>300</v>
      </c>
      <c r="B162" s="39">
        <v>851</v>
      </c>
      <c r="C162" s="37" t="s">
        <v>38</v>
      </c>
      <c r="D162" s="37" t="s">
        <v>81</v>
      </c>
      <c r="E162" s="67" t="s">
        <v>301</v>
      </c>
      <c r="F162" s="37"/>
      <c r="G162" s="11">
        <f t="shared" ref="G162:O164" si="71">G163</f>
        <v>6503500</v>
      </c>
      <c r="H162" s="11">
        <f t="shared" si="71"/>
        <v>0</v>
      </c>
      <c r="I162" s="11">
        <f t="shared" si="62"/>
        <v>6503500</v>
      </c>
      <c r="J162" s="11">
        <f t="shared" si="71"/>
        <v>0</v>
      </c>
      <c r="K162" s="11">
        <f t="shared" si="71"/>
        <v>3334131</v>
      </c>
      <c r="L162" s="11">
        <f t="shared" si="71"/>
        <v>3334131</v>
      </c>
      <c r="M162" s="11">
        <f t="shared" si="71"/>
        <v>0</v>
      </c>
      <c r="N162" s="11">
        <f t="shared" si="71"/>
        <v>0</v>
      </c>
      <c r="O162" s="11">
        <f t="shared" si="71"/>
        <v>0</v>
      </c>
    </row>
    <row r="163" spans="1:15" ht="45" x14ac:dyDescent="0.2">
      <c r="A163" s="12" t="s">
        <v>34</v>
      </c>
      <c r="B163" s="39">
        <v>851</v>
      </c>
      <c r="C163" s="37" t="s">
        <v>38</v>
      </c>
      <c r="D163" s="37" t="s">
        <v>81</v>
      </c>
      <c r="E163" s="67" t="s">
        <v>301</v>
      </c>
      <c r="F163" s="37" t="s">
        <v>35</v>
      </c>
      <c r="G163" s="11">
        <f t="shared" si="71"/>
        <v>6503500</v>
      </c>
      <c r="H163" s="11">
        <f t="shared" si="71"/>
        <v>0</v>
      </c>
      <c r="I163" s="11">
        <f t="shared" si="62"/>
        <v>6503500</v>
      </c>
      <c r="J163" s="11">
        <f t="shared" si="71"/>
        <v>0</v>
      </c>
      <c r="K163" s="11">
        <f t="shared" si="71"/>
        <v>3334131</v>
      </c>
      <c r="L163" s="11">
        <f t="shared" si="71"/>
        <v>3334131</v>
      </c>
      <c r="M163" s="11">
        <f t="shared" si="71"/>
        <v>0</v>
      </c>
      <c r="N163" s="11">
        <f t="shared" si="71"/>
        <v>0</v>
      </c>
      <c r="O163" s="11">
        <f t="shared" si="71"/>
        <v>0</v>
      </c>
    </row>
    <row r="164" spans="1:15" ht="45" x14ac:dyDescent="0.2">
      <c r="A164" s="23" t="s">
        <v>36</v>
      </c>
      <c r="B164" s="18">
        <v>851</v>
      </c>
      <c r="C164" s="40" t="s">
        <v>38</v>
      </c>
      <c r="D164" s="40" t="s">
        <v>81</v>
      </c>
      <c r="E164" s="71" t="s">
        <v>301</v>
      </c>
      <c r="F164" s="40" t="s">
        <v>37</v>
      </c>
      <c r="G164" s="21">
        <f t="shared" si="71"/>
        <v>6503500</v>
      </c>
      <c r="H164" s="21">
        <f t="shared" si="71"/>
        <v>0</v>
      </c>
      <c r="I164" s="11">
        <f t="shared" si="62"/>
        <v>6503500</v>
      </c>
      <c r="J164" s="21">
        <f t="shared" si="71"/>
        <v>0</v>
      </c>
      <c r="K164" s="21">
        <f t="shared" si="71"/>
        <v>3334131</v>
      </c>
      <c r="L164" s="21">
        <f t="shared" si="71"/>
        <v>3334131</v>
      </c>
      <c r="M164" s="21">
        <f t="shared" si="71"/>
        <v>0</v>
      </c>
      <c r="N164" s="21">
        <f t="shared" si="71"/>
        <v>0</v>
      </c>
      <c r="O164" s="21">
        <f t="shared" si="71"/>
        <v>0</v>
      </c>
    </row>
    <row r="165" spans="1:15" ht="35.25" customHeight="1" x14ac:dyDescent="0.2">
      <c r="A165" s="19" t="s">
        <v>162</v>
      </c>
      <c r="B165" s="18">
        <v>851</v>
      </c>
      <c r="C165" s="40" t="s">
        <v>38</v>
      </c>
      <c r="D165" s="40" t="s">
        <v>81</v>
      </c>
      <c r="E165" s="71" t="s">
        <v>301</v>
      </c>
      <c r="F165" s="40" t="s">
        <v>174</v>
      </c>
      <c r="G165" s="21">
        <v>6503500</v>
      </c>
      <c r="H165" s="21"/>
      <c r="I165" s="11">
        <f t="shared" si="62"/>
        <v>6503500</v>
      </c>
      <c r="J165" s="21">
        <v>0</v>
      </c>
      <c r="K165" s="21">
        <v>3334131</v>
      </c>
      <c r="L165" s="11">
        <f t="shared" si="63"/>
        <v>3334131</v>
      </c>
      <c r="M165" s="21">
        <v>0</v>
      </c>
      <c r="N165" s="21"/>
      <c r="O165" s="27">
        <f t="shared" si="64"/>
        <v>0</v>
      </c>
    </row>
    <row r="166" spans="1:15" ht="30" x14ac:dyDescent="0.2">
      <c r="A166" s="12" t="s">
        <v>150</v>
      </c>
      <c r="B166" s="39">
        <v>851</v>
      </c>
      <c r="C166" s="37" t="s">
        <v>38</v>
      </c>
      <c r="D166" s="37" t="s">
        <v>81</v>
      </c>
      <c r="E166" s="67" t="s">
        <v>241</v>
      </c>
      <c r="F166" s="37"/>
      <c r="G166" s="11">
        <f t="shared" ref="G166:O168" si="72">G167</f>
        <v>38500</v>
      </c>
      <c r="H166" s="11">
        <f t="shared" si="72"/>
        <v>0</v>
      </c>
      <c r="I166" s="11">
        <f t="shared" si="62"/>
        <v>38500</v>
      </c>
      <c r="J166" s="11">
        <f t="shared" si="72"/>
        <v>0</v>
      </c>
      <c r="K166" s="11">
        <f t="shared" si="72"/>
        <v>0</v>
      </c>
      <c r="L166" s="11">
        <f t="shared" si="72"/>
        <v>0</v>
      </c>
      <c r="M166" s="11">
        <f t="shared" si="72"/>
        <v>0</v>
      </c>
      <c r="N166" s="11">
        <f t="shared" si="72"/>
        <v>0</v>
      </c>
      <c r="O166" s="11">
        <f t="shared" si="72"/>
        <v>0</v>
      </c>
    </row>
    <row r="167" spans="1:15" ht="24.75" customHeight="1" x14ac:dyDescent="0.2">
      <c r="A167" s="12" t="s">
        <v>39</v>
      </c>
      <c r="B167" s="39">
        <v>851</v>
      </c>
      <c r="C167" s="37" t="s">
        <v>38</v>
      </c>
      <c r="D167" s="37" t="s">
        <v>81</v>
      </c>
      <c r="E167" s="67" t="s">
        <v>241</v>
      </c>
      <c r="F167" s="37" t="s">
        <v>40</v>
      </c>
      <c r="G167" s="11">
        <f t="shared" si="72"/>
        <v>38500</v>
      </c>
      <c r="H167" s="11">
        <f t="shared" si="72"/>
        <v>0</v>
      </c>
      <c r="I167" s="11">
        <f t="shared" si="62"/>
        <v>38500</v>
      </c>
      <c r="J167" s="11">
        <f t="shared" si="72"/>
        <v>0</v>
      </c>
      <c r="K167" s="11">
        <f t="shared" si="72"/>
        <v>0</v>
      </c>
      <c r="L167" s="11">
        <f t="shared" si="72"/>
        <v>0</v>
      </c>
      <c r="M167" s="11">
        <f t="shared" si="72"/>
        <v>0</v>
      </c>
      <c r="N167" s="11">
        <f t="shared" si="72"/>
        <v>0</v>
      </c>
      <c r="O167" s="11">
        <f t="shared" si="72"/>
        <v>0</v>
      </c>
    </row>
    <row r="168" spans="1:15" ht="35.25" customHeight="1" x14ac:dyDescent="0.2">
      <c r="A168" s="24" t="s">
        <v>41</v>
      </c>
      <c r="B168" s="18">
        <v>851</v>
      </c>
      <c r="C168" s="40" t="s">
        <v>38</v>
      </c>
      <c r="D168" s="40" t="s">
        <v>81</v>
      </c>
      <c r="E168" s="68" t="s">
        <v>241</v>
      </c>
      <c r="F168" s="40" t="s">
        <v>42</v>
      </c>
      <c r="G168" s="21">
        <f>G169</f>
        <v>38500</v>
      </c>
      <c r="H168" s="21">
        <f t="shared" si="72"/>
        <v>0</v>
      </c>
      <c r="I168" s="11">
        <f t="shared" si="62"/>
        <v>38500</v>
      </c>
      <c r="J168" s="21">
        <f t="shared" si="72"/>
        <v>0</v>
      </c>
      <c r="K168" s="21">
        <f t="shared" si="72"/>
        <v>0</v>
      </c>
      <c r="L168" s="21">
        <f t="shared" si="72"/>
        <v>0</v>
      </c>
      <c r="M168" s="21">
        <f t="shared" si="72"/>
        <v>0</v>
      </c>
      <c r="N168" s="21">
        <f t="shared" si="72"/>
        <v>0</v>
      </c>
      <c r="O168" s="21">
        <f t="shared" si="72"/>
        <v>0</v>
      </c>
    </row>
    <row r="169" spans="1:15" ht="28.5" customHeight="1" x14ac:dyDescent="0.2">
      <c r="A169" s="24" t="s">
        <v>172</v>
      </c>
      <c r="B169" s="18">
        <v>851</v>
      </c>
      <c r="C169" s="40" t="s">
        <v>38</v>
      </c>
      <c r="D169" s="40" t="s">
        <v>81</v>
      </c>
      <c r="E169" s="68" t="s">
        <v>241</v>
      </c>
      <c r="F169" s="40" t="s">
        <v>169</v>
      </c>
      <c r="G169" s="21">
        <v>38500</v>
      </c>
      <c r="H169" s="21"/>
      <c r="I169" s="11">
        <f t="shared" si="62"/>
        <v>38500</v>
      </c>
      <c r="J169" s="21">
        <v>0</v>
      </c>
      <c r="K169" s="21"/>
      <c r="L169" s="11">
        <f t="shared" si="63"/>
        <v>0</v>
      </c>
      <c r="M169" s="21">
        <v>0</v>
      </c>
      <c r="N169" s="21"/>
      <c r="O169" s="27">
        <f t="shared" si="64"/>
        <v>0</v>
      </c>
    </row>
    <row r="170" spans="1:15" s="10" customFormat="1" ht="31.5" x14ac:dyDescent="0.2">
      <c r="A170" s="8" t="s">
        <v>82</v>
      </c>
      <c r="B170" s="38">
        <v>851</v>
      </c>
      <c r="C170" s="36" t="s">
        <v>38</v>
      </c>
      <c r="D170" s="36" t="s">
        <v>73</v>
      </c>
      <c r="E170" s="67" t="s">
        <v>0</v>
      </c>
      <c r="F170" s="36"/>
      <c r="G170" s="9">
        <f>G180+G175+G171</f>
        <v>176090110.42000002</v>
      </c>
      <c r="H170" s="9">
        <f>H180+H175+H171</f>
        <v>17710435.190000001</v>
      </c>
      <c r="I170" s="11">
        <f t="shared" si="62"/>
        <v>193800545.61000001</v>
      </c>
      <c r="J170" s="9">
        <f t="shared" ref="J170:O170" si="73">J180+J175+J171</f>
        <v>10520000</v>
      </c>
      <c r="K170" s="9">
        <f t="shared" si="73"/>
        <v>0</v>
      </c>
      <c r="L170" s="9">
        <f t="shared" si="73"/>
        <v>10520000</v>
      </c>
      <c r="M170" s="9">
        <f t="shared" si="73"/>
        <v>10699600</v>
      </c>
      <c r="N170" s="9">
        <f t="shared" si="73"/>
        <v>0</v>
      </c>
      <c r="O170" s="9">
        <f t="shared" si="73"/>
        <v>10699600</v>
      </c>
    </row>
    <row r="171" spans="1:15" s="10" customFormat="1" ht="45" x14ac:dyDescent="0.2">
      <c r="A171" s="12" t="s">
        <v>311</v>
      </c>
      <c r="B171" s="39" t="s">
        <v>141</v>
      </c>
      <c r="C171" s="37" t="s">
        <v>38</v>
      </c>
      <c r="D171" s="37" t="s">
        <v>73</v>
      </c>
      <c r="E171" s="67" t="s">
        <v>312</v>
      </c>
      <c r="F171" s="37"/>
      <c r="G171" s="11">
        <f>G172</f>
        <v>166694929.08000001</v>
      </c>
      <c r="H171" s="11">
        <f t="shared" ref="H171:O173" si="74">H172</f>
        <v>17710435.190000001</v>
      </c>
      <c r="I171" s="11">
        <f t="shared" si="62"/>
        <v>184405364.27000001</v>
      </c>
      <c r="J171" s="11">
        <f t="shared" si="74"/>
        <v>0</v>
      </c>
      <c r="K171" s="11">
        <f t="shared" si="74"/>
        <v>0</v>
      </c>
      <c r="L171" s="11">
        <f t="shared" si="74"/>
        <v>0</v>
      </c>
      <c r="M171" s="11">
        <f t="shared" si="74"/>
        <v>0</v>
      </c>
      <c r="N171" s="11">
        <f t="shared" si="74"/>
        <v>0</v>
      </c>
      <c r="O171" s="11">
        <f t="shared" si="74"/>
        <v>0</v>
      </c>
    </row>
    <row r="172" spans="1:15" s="10" customFormat="1" ht="45" x14ac:dyDescent="0.2">
      <c r="A172" s="12" t="s">
        <v>34</v>
      </c>
      <c r="B172" s="39" t="s">
        <v>141</v>
      </c>
      <c r="C172" s="37" t="s">
        <v>38</v>
      </c>
      <c r="D172" s="37" t="s">
        <v>73</v>
      </c>
      <c r="E172" s="67" t="s">
        <v>312</v>
      </c>
      <c r="F172" s="37" t="s">
        <v>35</v>
      </c>
      <c r="G172" s="11">
        <f>G173</f>
        <v>166694929.08000001</v>
      </c>
      <c r="H172" s="11">
        <f>H173</f>
        <v>17710435.190000001</v>
      </c>
      <c r="I172" s="11">
        <f t="shared" si="62"/>
        <v>184405364.27000001</v>
      </c>
      <c r="J172" s="11">
        <f t="shared" si="74"/>
        <v>0</v>
      </c>
      <c r="K172" s="11">
        <f t="shared" si="74"/>
        <v>0</v>
      </c>
      <c r="L172" s="11">
        <f t="shared" si="74"/>
        <v>0</v>
      </c>
      <c r="M172" s="11">
        <f t="shared" si="74"/>
        <v>0</v>
      </c>
      <c r="N172" s="11">
        <f t="shared" si="74"/>
        <v>0</v>
      </c>
      <c r="O172" s="11">
        <f t="shared" si="74"/>
        <v>0</v>
      </c>
    </row>
    <row r="173" spans="1:15" s="10" customFormat="1" ht="45" x14ac:dyDescent="0.2">
      <c r="A173" s="12" t="s">
        <v>36</v>
      </c>
      <c r="B173" s="39" t="s">
        <v>141</v>
      </c>
      <c r="C173" s="37" t="s">
        <v>38</v>
      </c>
      <c r="D173" s="37" t="s">
        <v>73</v>
      </c>
      <c r="E173" s="67" t="s">
        <v>312</v>
      </c>
      <c r="F173" s="37" t="s">
        <v>37</v>
      </c>
      <c r="G173" s="9">
        <f>G174</f>
        <v>166694929.08000001</v>
      </c>
      <c r="H173" s="9">
        <f t="shared" si="74"/>
        <v>17710435.190000001</v>
      </c>
      <c r="I173" s="11">
        <f t="shared" si="62"/>
        <v>184405364.27000001</v>
      </c>
      <c r="J173" s="9">
        <f t="shared" si="74"/>
        <v>0</v>
      </c>
      <c r="K173" s="9">
        <f t="shared" si="74"/>
        <v>0</v>
      </c>
      <c r="L173" s="9">
        <f t="shared" si="74"/>
        <v>0</v>
      </c>
      <c r="M173" s="9">
        <f t="shared" si="74"/>
        <v>0</v>
      </c>
      <c r="N173" s="9">
        <f t="shared" si="74"/>
        <v>0</v>
      </c>
      <c r="O173" s="9">
        <f t="shared" si="74"/>
        <v>0</v>
      </c>
    </row>
    <row r="174" spans="1:15" s="10" customFormat="1" ht="60" customHeight="1" x14ac:dyDescent="0.2">
      <c r="A174" s="26" t="s">
        <v>313</v>
      </c>
      <c r="B174" s="18">
        <v>851</v>
      </c>
      <c r="C174" s="42" t="s">
        <v>38</v>
      </c>
      <c r="D174" s="42" t="s">
        <v>73</v>
      </c>
      <c r="E174" s="55" t="s">
        <v>312</v>
      </c>
      <c r="F174" s="40" t="s">
        <v>182</v>
      </c>
      <c r="G174" s="21">
        <v>166694929.08000001</v>
      </c>
      <c r="H174" s="21">
        <v>17710435.190000001</v>
      </c>
      <c r="I174" s="11">
        <f t="shared" si="62"/>
        <v>184405364.27000001</v>
      </c>
      <c r="J174" s="21">
        <v>0</v>
      </c>
      <c r="K174" s="21"/>
      <c r="L174" s="11">
        <f t="shared" si="63"/>
        <v>0</v>
      </c>
      <c r="M174" s="21">
        <v>0</v>
      </c>
      <c r="N174" s="21"/>
      <c r="O174" s="27">
        <f t="shared" si="64"/>
        <v>0</v>
      </c>
    </row>
    <row r="175" spans="1:15" ht="60" x14ac:dyDescent="0.2">
      <c r="A175" s="12" t="s">
        <v>338</v>
      </c>
      <c r="B175" s="39" t="s">
        <v>141</v>
      </c>
      <c r="C175" s="37" t="s">
        <v>38</v>
      </c>
      <c r="D175" s="37" t="s">
        <v>73</v>
      </c>
      <c r="E175" s="67" t="s">
        <v>339</v>
      </c>
      <c r="F175" s="37"/>
      <c r="G175" s="11">
        <f t="shared" ref="G175:O176" si="75">G176</f>
        <v>2315580.5299999998</v>
      </c>
      <c r="H175" s="11">
        <f t="shared" si="75"/>
        <v>0</v>
      </c>
      <c r="I175" s="11">
        <f t="shared" si="62"/>
        <v>2315580.5299999998</v>
      </c>
      <c r="J175" s="11">
        <f t="shared" si="75"/>
        <v>2592809</v>
      </c>
      <c r="K175" s="11">
        <f t="shared" si="75"/>
        <v>0</v>
      </c>
      <c r="L175" s="11">
        <f t="shared" si="75"/>
        <v>2592809</v>
      </c>
      <c r="M175" s="11">
        <f t="shared" si="75"/>
        <v>2637073</v>
      </c>
      <c r="N175" s="11">
        <f t="shared" si="75"/>
        <v>0</v>
      </c>
      <c r="O175" s="11">
        <f t="shared" si="75"/>
        <v>2637073</v>
      </c>
    </row>
    <row r="176" spans="1:15" ht="45" x14ac:dyDescent="0.2">
      <c r="A176" s="12" t="s">
        <v>34</v>
      </c>
      <c r="B176" s="39" t="s">
        <v>141</v>
      </c>
      <c r="C176" s="37" t="s">
        <v>38</v>
      </c>
      <c r="D176" s="37" t="s">
        <v>73</v>
      </c>
      <c r="E176" s="67" t="s">
        <v>339</v>
      </c>
      <c r="F176" s="37" t="s">
        <v>35</v>
      </c>
      <c r="G176" s="11">
        <f t="shared" si="75"/>
        <v>2315580.5299999998</v>
      </c>
      <c r="H176" s="11">
        <f t="shared" si="75"/>
        <v>0</v>
      </c>
      <c r="I176" s="11">
        <f t="shared" si="62"/>
        <v>2315580.5299999998</v>
      </c>
      <c r="J176" s="11">
        <f t="shared" si="75"/>
        <v>2592809</v>
      </c>
      <c r="K176" s="11">
        <f t="shared" si="75"/>
        <v>0</v>
      </c>
      <c r="L176" s="11">
        <f t="shared" si="75"/>
        <v>2592809</v>
      </c>
      <c r="M176" s="11">
        <f t="shared" si="75"/>
        <v>2637073</v>
      </c>
      <c r="N176" s="11">
        <f t="shared" si="75"/>
        <v>0</v>
      </c>
      <c r="O176" s="11">
        <f t="shared" si="75"/>
        <v>2637073</v>
      </c>
    </row>
    <row r="177" spans="1:15" ht="45" x14ac:dyDescent="0.2">
      <c r="A177" s="12" t="s">
        <v>36</v>
      </c>
      <c r="B177" s="39" t="s">
        <v>141</v>
      </c>
      <c r="C177" s="37" t="s">
        <v>38</v>
      </c>
      <c r="D177" s="37" t="s">
        <v>73</v>
      </c>
      <c r="E177" s="67" t="s">
        <v>339</v>
      </c>
      <c r="F177" s="37" t="s">
        <v>37</v>
      </c>
      <c r="G177" s="27">
        <f>G179+G178</f>
        <v>2315580.5299999998</v>
      </c>
      <c r="H177" s="27">
        <f t="shared" ref="H177:I177" si="76">H179+H178</f>
        <v>0</v>
      </c>
      <c r="I177" s="27">
        <f t="shared" si="76"/>
        <v>2315580.5299999998</v>
      </c>
      <c r="J177" s="27">
        <f t="shared" ref="J177:O177" si="77">J179</f>
        <v>2592809</v>
      </c>
      <c r="K177" s="27">
        <f t="shared" si="77"/>
        <v>0</v>
      </c>
      <c r="L177" s="27">
        <f t="shared" si="77"/>
        <v>2592809</v>
      </c>
      <c r="M177" s="27">
        <f t="shared" si="77"/>
        <v>2637073</v>
      </c>
      <c r="N177" s="27">
        <f t="shared" si="77"/>
        <v>0</v>
      </c>
      <c r="O177" s="27">
        <f t="shared" si="77"/>
        <v>2637073</v>
      </c>
    </row>
    <row r="178" spans="1:15" ht="60" x14ac:dyDescent="0.2">
      <c r="A178" s="26" t="s">
        <v>313</v>
      </c>
      <c r="B178" s="39" t="s">
        <v>141</v>
      </c>
      <c r="C178" s="37" t="s">
        <v>38</v>
      </c>
      <c r="D178" s="37" t="s">
        <v>73</v>
      </c>
      <c r="E178" s="67" t="s">
        <v>339</v>
      </c>
      <c r="F178" s="40" t="s">
        <v>182</v>
      </c>
      <c r="G178" s="27"/>
      <c r="H178" s="27">
        <v>100000</v>
      </c>
      <c r="I178" s="11">
        <f t="shared" si="62"/>
        <v>100000</v>
      </c>
      <c r="J178" s="27"/>
      <c r="K178" s="27"/>
      <c r="L178" s="27"/>
      <c r="M178" s="27"/>
      <c r="N178" s="27"/>
      <c r="O178" s="27"/>
    </row>
    <row r="179" spans="1:15" ht="39" customHeight="1" x14ac:dyDescent="0.2">
      <c r="A179" s="12" t="s">
        <v>162</v>
      </c>
      <c r="B179" s="39" t="s">
        <v>141</v>
      </c>
      <c r="C179" s="37" t="s">
        <v>38</v>
      </c>
      <c r="D179" s="37" t="s">
        <v>73</v>
      </c>
      <c r="E179" s="67" t="s">
        <v>339</v>
      </c>
      <c r="F179" s="37" t="s">
        <v>174</v>
      </c>
      <c r="G179" s="27">
        <v>2315580.5299999998</v>
      </c>
      <c r="H179" s="27">
        <v>-100000</v>
      </c>
      <c r="I179" s="11">
        <f t="shared" si="62"/>
        <v>2215580.5299999998</v>
      </c>
      <c r="J179" s="27">
        <v>2592809</v>
      </c>
      <c r="K179" s="27"/>
      <c r="L179" s="11">
        <f t="shared" si="63"/>
        <v>2592809</v>
      </c>
      <c r="M179" s="27">
        <v>2637073</v>
      </c>
      <c r="N179" s="27"/>
      <c r="O179" s="27">
        <f t="shared" si="64"/>
        <v>2637073</v>
      </c>
    </row>
    <row r="180" spans="1:15" ht="330" x14ac:dyDescent="0.2">
      <c r="A180" s="12" t="s">
        <v>340</v>
      </c>
      <c r="B180" s="39">
        <v>851</v>
      </c>
      <c r="C180" s="39" t="s">
        <v>38</v>
      </c>
      <c r="D180" s="39" t="s">
        <v>73</v>
      </c>
      <c r="E180" s="67" t="s">
        <v>341</v>
      </c>
      <c r="F180" s="39"/>
      <c r="G180" s="11">
        <f t="shared" ref="G180:O181" si="78">G181</f>
        <v>7079600.8099999996</v>
      </c>
      <c r="H180" s="11">
        <f t="shared" si="78"/>
        <v>0</v>
      </c>
      <c r="I180" s="11">
        <f t="shared" si="62"/>
        <v>7079600.8099999996</v>
      </c>
      <c r="J180" s="11">
        <f t="shared" si="78"/>
        <v>7927191</v>
      </c>
      <c r="K180" s="11">
        <f t="shared" si="78"/>
        <v>0</v>
      </c>
      <c r="L180" s="11">
        <f t="shared" si="78"/>
        <v>7927191</v>
      </c>
      <c r="M180" s="11">
        <f t="shared" si="78"/>
        <v>8062527</v>
      </c>
      <c r="N180" s="11">
        <f t="shared" si="78"/>
        <v>0</v>
      </c>
      <c r="O180" s="11">
        <f t="shared" si="78"/>
        <v>8062527</v>
      </c>
    </row>
    <row r="181" spans="1:15" ht="28.5" customHeight="1" x14ac:dyDescent="0.2">
      <c r="A181" s="12" t="s">
        <v>60</v>
      </c>
      <c r="B181" s="39">
        <v>851</v>
      </c>
      <c r="C181" s="39" t="s">
        <v>38</v>
      </c>
      <c r="D181" s="39" t="s">
        <v>73</v>
      </c>
      <c r="E181" s="67" t="s">
        <v>341</v>
      </c>
      <c r="F181" s="37" t="s">
        <v>61</v>
      </c>
      <c r="G181" s="11">
        <f t="shared" si="78"/>
        <v>7079600.8099999996</v>
      </c>
      <c r="H181" s="11">
        <f t="shared" si="78"/>
        <v>0</v>
      </c>
      <c r="I181" s="11">
        <f t="shared" si="62"/>
        <v>7079600.8099999996</v>
      </c>
      <c r="J181" s="11">
        <f t="shared" si="78"/>
        <v>7927191</v>
      </c>
      <c r="K181" s="11">
        <f t="shared" si="78"/>
        <v>0</v>
      </c>
      <c r="L181" s="11">
        <f t="shared" si="78"/>
        <v>7927191</v>
      </c>
      <c r="M181" s="11">
        <f t="shared" si="78"/>
        <v>8062527</v>
      </c>
      <c r="N181" s="11">
        <f t="shared" si="78"/>
        <v>0</v>
      </c>
      <c r="O181" s="11">
        <f t="shared" si="78"/>
        <v>8062527</v>
      </c>
    </row>
    <row r="182" spans="1:15" ht="31.5" customHeight="1" x14ac:dyDescent="0.2">
      <c r="A182" s="12" t="s">
        <v>83</v>
      </c>
      <c r="B182" s="39">
        <v>851</v>
      </c>
      <c r="C182" s="39" t="s">
        <v>38</v>
      </c>
      <c r="D182" s="39" t="s">
        <v>73</v>
      </c>
      <c r="E182" s="67" t="s">
        <v>341</v>
      </c>
      <c r="F182" s="37" t="s">
        <v>84</v>
      </c>
      <c r="G182" s="27">
        <v>7079600.8099999996</v>
      </c>
      <c r="H182" s="27"/>
      <c r="I182" s="11">
        <f t="shared" si="62"/>
        <v>7079600.8099999996</v>
      </c>
      <c r="J182" s="27">
        <v>7927191</v>
      </c>
      <c r="K182" s="27"/>
      <c r="L182" s="11">
        <f t="shared" si="63"/>
        <v>7927191</v>
      </c>
      <c r="M182" s="27">
        <v>8062527</v>
      </c>
      <c r="N182" s="27"/>
      <c r="O182" s="27">
        <f t="shared" si="64"/>
        <v>8062527</v>
      </c>
    </row>
    <row r="183" spans="1:15" s="10" customFormat="1" ht="31.5" hidden="1" x14ac:dyDescent="0.2">
      <c r="A183" s="8" t="s">
        <v>85</v>
      </c>
      <c r="B183" s="39">
        <v>851</v>
      </c>
      <c r="C183" s="36" t="s">
        <v>38</v>
      </c>
      <c r="D183" s="36" t="s">
        <v>19</v>
      </c>
      <c r="E183" s="67" t="s">
        <v>0</v>
      </c>
      <c r="F183" s="36"/>
      <c r="G183" s="9">
        <f>G184+G187</f>
        <v>0</v>
      </c>
      <c r="H183" s="9"/>
      <c r="I183" s="11">
        <f t="shared" si="62"/>
        <v>0</v>
      </c>
      <c r="J183" s="9">
        <f t="shared" ref="J183:M183" si="79">J184+J187</f>
        <v>0</v>
      </c>
      <c r="K183" s="9"/>
      <c r="L183" s="11">
        <f t="shared" si="63"/>
        <v>0</v>
      </c>
      <c r="M183" s="9">
        <f t="shared" si="79"/>
        <v>0</v>
      </c>
      <c r="N183" s="9"/>
      <c r="O183" s="27">
        <f t="shared" si="64"/>
        <v>0</v>
      </c>
    </row>
    <row r="184" spans="1:15" s="10" customFormat="1" ht="45" hidden="1" x14ac:dyDescent="0.2">
      <c r="A184" s="12" t="s">
        <v>292</v>
      </c>
      <c r="B184" s="39">
        <v>851</v>
      </c>
      <c r="C184" s="39" t="s">
        <v>38</v>
      </c>
      <c r="D184" s="39" t="s">
        <v>19</v>
      </c>
      <c r="E184" s="67" t="s">
        <v>293</v>
      </c>
      <c r="F184" s="37"/>
      <c r="G184" s="11">
        <f t="shared" ref="G184:M185" si="80">G185</f>
        <v>0</v>
      </c>
      <c r="H184" s="11"/>
      <c r="I184" s="11">
        <f t="shared" si="62"/>
        <v>0</v>
      </c>
      <c r="J184" s="11">
        <f t="shared" si="80"/>
        <v>0</v>
      </c>
      <c r="K184" s="11"/>
      <c r="L184" s="11">
        <f t="shared" si="63"/>
        <v>0</v>
      </c>
      <c r="M184" s="11">
        <f t="shared" si="80"/>
        <v>0</v>
      </c>
      <c r="N184" s="11"/>
      <c r="O184" s="27">
        <f t="shared" si="64"/>
        <v>0</v>
      </c>
    </row>
    <row r="185" spans="1:15" s="10" customFormat="1" ht="45" hidden="1" x14ac:dyDescent="0.2">
      <c r="A185" s="12" t="s">
        <v>34</v>
      </c>
      <c r="B185" s="39">
        <v>851</v>
      </c>
      <c r="C185" s="39" t="s">
        <v>38</v>
      </c>
      <c r="D185" s="39" t="s">
        <v>19</v>
      </c>
      <c r="E185" s="67" t="s">
        <v>293</v>
      </c>
      <c r="F185" s="37" t="s">
        <v>35</v>
      </c>
      <c r="G185" s="11">
        <f t="shared" si="80"/>
        <v>0</v>
      </c>
      <c r="H185" s="11"/>
      <c r="I185" s="11">
        <f t="shared" si="62"/>
        <v>0</v>
      </c>
      <c r="J185" s="11">
        <f t="shared" si="80"/>
        <v>0</v>
      </c>
      <c r="K185" s="11"/>
      <c r="L185" s="11">
        <f t="shared" si="63"/>
        <v>0</v>
      </c>
      <c r="M185" s="11">
        <f t="shared" si="80"/>
        <v>0</v>
      </c>
      <c r="N185" s="11"/>
      <c r="O185" s="27">
        <f t="shared" si="64"/>
        <v>0</v>
      </c>
    </row>
    <row r="186" spans="1:15" s="10" customFormat="1" ht="45" hidden="1" x14ac:dyDescent="0.2">
      <c r="A186" s="12" t="s">
        <v>36</v>
      </c>
      <c r="B186" s="39">
        <v>851</v>
      </c>
      <c r="C186" s="39" t="s">
        <v>38</v>
      </c>
      <c r="D186" s="39" t="s">
        <v>19</v>
      </c>
      <c r="E186" s="67" t="s">
        <v>293</v>
      </c>
      <c r="F186" s="37" t="s">
        <v>37</v>
      </c>
      <c r="G186" s="11">
        <v>0</v>
      </c>
      <c r="H186" s="11"/>
      <c r="I186" s="11">
        <f t="shared" si="62"/>
        <v>0</v>
      </c>
      <c r="J186" s="11"/>
      <c r="K186" s="11"/>
      <c r="L186" s="11">
        <f t="shared" si="63"/>
        <v>0</v>
      </c>
      <c r="M186" s="11"/>
      <c r="N186" s="11"/>
      <c r="O186" s="27">
        <f t="shared" si="64"/>
        <v>0</v>
      </c>
    </row>
    <row r="187" spans="1:15" ht="30" hidden="1" x14ac:dyDescent="0.2">
      <c r="A187" s="12" t="s">
        <v>314</v>
      </c>
      <c r="B187" s="39">
        <v>851</v>
      </c>
      <c r="C187" s="39" t="s">
        <v>38</v>
      </c>
      <c r="D187" s="39" t="s">
        <v>19</v>
      </c>
      <c r="E187" s="67" t="s">
        <v>315</v>
      </c>
      <c r="F187" s="37"/>
      <c r="G187" s="11">
        <f t="shared" ref="G187:M188" si="81">G188</f>
        <v>0</v>
      </c>
      <c r="H187" s="11"/>
      <c r="I187" s="11">
        <f t="shared" si="62"/>
        <v>0</v>
      </c>
      <c r="J187" s="11">
        <f t="shared" si="81"/>
        <v>0</v>
      </c>
      <c r="K187" s="11"/>
      <c r="L187" s="11">
        <f t="shared" si="63"/>
        <v>0</v>
      </c>
      <c r="M187" s="11">
        <f t="shared" si="81"/>
        <v>0</v>
      </c>
      <c r="N187" s="11"/>
      <c r="O187" s="27">
        <f t="shared" si="64"/>
        <v>0</v>
      </c>
    </row>
    <row r="188" spans="1:15" ht="45" hidden="1" x14ac:dyDescent="0.2">
      <c r="A188" s="12" t="s">
        <v>34</v>
      </c>
      <c r="B188" s="39">
        <v>851</v>
      </c>
      <c r="C188" s="39" t="s">
        <v>38</v>
      </c>
      <c r="D188" s="39" t="s">
        <v>19</v>
      </c>
      <c r="E188" s="67" t="s">
        <v>315</v>
      </c>
      <c r="F188" s="37" t="s">
        <v>35</v>
      </c>
      <c r="G188" s="11">
        <f t="shared" si="81"/>
        <v>0</v>
      </c>
      <c r="H188" s="11"/>
      <c r="I188" s="11">
        <f t="shared" si="62"/>
        <v>0</v>
      </c>
      <c r="J188" s="11">
        <f t="shared" si="81"/>
        <v>0</v>
      </c>
      <c r="K188" s="11"/>
      <c r="L188" s="11">
        <f t="shared" si="63"/>
        <v>0</v>
      </c>
      <c r="M188" s="11">
        <f t="shared" si="81"/>
        <v>0</v>
      </c>
      <c r="N188" s="11"/>
      <c r="O188" s="27">
        <f t="shared" si="64"/>
        <v>0</v>
      </c>
    </row>
    <row r="189" spans="1:15" ht="45" hidden="1" x14ac:dyDescent="0.2">
      <c r="A189" s="12" t="s">
        <v>36</v>
      </c>
      <c r="B189" s="39">
        <v>851</v>
      </c>
      <c r="C189" s="39" t="s">
        <v>38</v>
      </c>
      <c r="D189" s="39" t="s">
        <v>19</v>
      </c>
      <c r="E189" s="67" t="s">
        <v>315</v>
      </c>
      <c r="F189" s="37" t="s">
        <v>37</v>
      </c>
      <c r="G189" s="27">
        <v>0</v>
      </c>
      <c r="H189" s="27"/>
      <c r="I189" s="11">
        <f t="shared" si="62"/>
        <v>0</v>
      </c>
      <c r="J189" s="27"/>
      <c r="K189" s="27"/>
      <c r="L189" s="11">
        <f t="shared" si="63"/>
        <v>0</v>
      </c>
      <c r="M189" s="27"/>
      <c r="N189" s="27"/>
      <c r="O189" s="27">
        <f t="shared" si="64"/>
        <v>0</v>
      </c>
    </row>
    <row r="190" spans="1:15" s="10" customFormat="1" ht="31.5" x14ac:dyDescent="0.2">
      <c r="A190" s="8" t="s">
        <v>87</v>
      </c>
      <c r="B190" s="39">
        <v>851</v>
      </c>
      <c r="C190" s="38" t="s">
        <v>46</v>
      </c>
      <c r="D190" s="38"/>
      <c r="E190" s="67" t="s">
        <v>0</v>
      </c>
      <c r="F190" s="36"/>
      <c r="G190" s="9">
        <f>G191+G207+G212</f>
        <v>1449320.7599999998</v>
      </c>
      <c r="H190" s="9">
        <f>H191+H207+H212</f>
        <v>72878.62</v>
      </c>
      <c r="I190" s="11">
        <f t="shared" si="62"/>
        <v>1522199.38</v>
      </c>
      <c r="J190" s="9">
        <f t="shared" ref="J190:O190" si="82">J191+J207+J212</f>
        <v>903357.78</v>
      </c>
      <c r="K190" s="9">
        <f t="shared" si="82"/>
        <v>0</v>
      </c>
      <c r="L190" s="9">
        <f t="shared" si="82"/>
        <v>903357.78</v>
      </c>
      <c r="M190" s="9">
        <f t="shared" si="82"/>
        <v>2423939.7799999998</v>
      </c>
      <c r="N190" s="9">
        <f t="shared" si="82"/>
        <v>0</v>
      </c>
      <c r="O190" s="9">
        <f t="shared" si="82"/>
        <v>2423939.7799999998</v>
      </c>
    </row>
    <row r="191" spans="1:15" s="10" customFormat="1" ht="30.75" customHeight="1" x14ac:dyDescent="0.2">
      <c r="A191" s="8" t="s">
        <v>88</v>
      </c>
      <c r="B191" s="39">
        <v>851</v>
      </c>
      <c r="C191" s="38" t="s">
        <v>46</v>
      </c>
      <c r="D191" s="38" t="s">
        <v>25</v>
      </c>
      <c r="E191" s="67" t="s">
        <v>0</v>
      </c>
      <c r="F191" s="36"/>
      <c r="G191" s="9">
        <f>G192+G204+G196</f>
        <v>593067.14999999991</v>
      </c>
      <c r="H191" s="9">
        <f t="shared" ref="H191:O191" si="83">H192+H204+H196</f>
        <v>72878.62</v>
      </c>
      <c r="I191" s="9">
        <f t="shared" si="83"/>
        <v>665945.77</v>
      </c>
      <c r="J191" s="9">
        <f t="shared" si="83"/>
        <v>251679.78</v>
      </c>
      <c r="K191" s="9">
        <f t="shared" si="83"/>
        <v>0</v>
      </c>
      <c r="L191" s="9">
        <f t="shared" si="83"/>
        <v>251679.78</v>
      </c>
      <c r="M191" s="9">
        <f t="shared" si="83"/>
        <v>251679.78</v>
      </c>
      <c r="N191" s="9">
        <f t="shared" si="83"/>
        <v>0</v>
      </c>
      <c r="O191" s="9">
        <f t="shared" si="83"/>
        <v>251679.78</v>
      </c>
    </row>
    <row r="192" spans="1:15" s="10" customFormat="1" ht="75" x14ac:dyDescent="0.2">
      <c r="A192" s="12" t="s">
        <v>89</v>
      </c>
      <c r="B192" s="39">
        <v>851</v>
      </c>
      <c r="C192" s="39" t="s">
        <v>46</v>
      </c>
      <c r="D192" s="39" t="s">
        <v>25</v>
      </c>
      <c r="E192" s="67" t="s">
        <v>240</v>
      </c>
      <c r="F192" s="37"/>
      <c r="G192" s="11">
        <f t="shared" ref="G192:O197" si="84">G193</f>
        <v>210041.88</v>
      </c>
      <c r="H192" s="11">
        <f t="shared" si="84"/>
        <v>0</v>
      </c>
      <c r="I192" s="11">
        <f t="shared" si="62"/>
        <v>210041.88</v>
      </c>
      <c r="J192" s="11">
        <f t="shared" si="84"/>
        <v>164495.22</v>
      </c>
      <c r="K192" s="11">
        <f t="shared" si="84"/>
        <v>0</v>
      </c>
      <c r="L192" s="11">
        <f t="shared" si="84"/>
        <v>164495.22</v>
      </c>
      <c r="M192" s="11">
        <f t="shared" si="84"/>
        <v>164495.22</v>
      </c>
      <c r="N192" s="11">
        <f t="shared" si="84"/>
        <v>0</v>
      </c>
      <c r="O192" s="11">
        <f t="shared" si="84"/>
        <v>164495.22</v>
      </c>
    </row>
    <row r="193" spans="1:15" s="10" customFormat="1" ht="45" x14ac:dyDescent="0.2">
      <c r="A193" s="12" t="s">
        <v>34</v>
      </c>
      <c r="B193" s="39">
        <v>851</v>
      </c>
      <c r="C193" s="39" t="s">
        <v>46</v>
      </c>
      <c r="D193" s="39" t="s">
        <v>25</v>
      </c>
      <c r="E193" s="67" t="s">
        <v>240</v>
      </c>
      <c r="F193" s="37" t="s">
        <v>35</v>
      </c>
      <c r="G193" s="11">
        <f t="shared" si="84"/>
        <v>210041.88</v>
      </c>
      <c r="H193" s="11">
        <f t="shared" si="84"/>
        <v>0</v>
      </c>
      <c r="I193" s="11">
        <f t="shared" si="62"/>
        <v>210041.88</v>
      </c>
      <c r="J193" s="11">
        <f t="shared" si="84"/>
        <v>164495.22</v>
      </c>
      <c r="K193" s="11">
        <f t="shared" si="84"/>
        <v>0</v>
      </c>
      <c r="L193" s="11">
        <f t="shared" si="84"/>
        <v>164495.22</v>
      </c>
      <c r="M193" s="11">
        <f t="shared" si="84"/>
        <v>164495.22</v>
      </c>
      <c r="N193" s="11">
        <f t="shared" si="84"/>
        <v>0</v>
      </c>
      <c r="O193" s="11">
        <f t="shared" si="84"/>
        <v>164495.22</v>
      </c>
    </row>
    <row r="194" spans="1:15" s="10" customFormat="1" ht="45" x14ac:dyDescent="0.2">
      <c r="A194" s="12" t="s">
        <v>36</v>
      </c>
      <c r="B194" s="39">
        <v>851</v>
      </c>
      <c r="C194" s="39" t="s">
        <v>46</v>
      </c>
      <c r="D194" s="39" t="s">
        <v>25</v>
      </c>
      <c r="E194" s="67" t="s">
        <v>240</v>
      </c>
      <c r="F194" s="37" t="s">
        <v>37</v>
      </c>
      <c r="G194" s="11">
        <f>G195</f>
        <v>210041.88</v>
      </c>
      <c r="H194" s="11">
        <f t="shared" si="84"/>
        <v>0</v>
      </c>
      <c r="I194" s="11">
        <f t="shared" si="62"/>
        <v>210041.88</v>
      </c>
      <c r="J194" s="11">
        <f t="shared" si="84"/>
        <v>164495.22</v>
      </c>
      <c r="K194" s="11">
        <f t="shared" si="84"/>
        <v>0</v>
      </c>
      <c r="L194" s="11">
        <f t="shared" si="84"/>
        <v>164495.22</v>
      </c>
      <c r="M194" s="11">
        <f t="shared" si="84"/>
        <v>164495.22</v>
      </c>
      <c r="N194" s="11">
        <f t="shared" si="84"/>
        <v>0</v>
      </c>
      <c r="O194" s="11">
        <f t="shared" si="84"/>
        <v>164495.22</v>
      </c>
    </row>
    <row r="195" spans="1:15" s="10" customFormat="1" ht="36" customHeight="1" x14ac:dyDescent="0.2">
      <c r="A195" s="19" t="s">
        <v>162</v>
      </c>
      <c r="B195" s="18">
        <v>851</v>
      </c>
      <c r="C195" s="42" t="s">
        <v>46</v>
      </c>
      <c r="D195" s="42" t="s">
        <v>25</v>
      </c>
      <c r="E195" s="68" t="s">
        <v>240</v>
      </c>
      <c r="F195" s="40" t="s">
        <v>174</v>
      </c>
      <c r="G195" s="21">
        <v>210041.88</v>
      </c>
      <c r="H195" s="21">
        <v>0</v>
      </c>
      <c r="I195" s="11">
        <f t="shared" si="62"/>
        <v>210041.88</v>
      </c>
      <c r="J195" s="21">
        <v>164495.22</v>
      </c>
      <c r="K195" s="21"/>
      <c r="L195" s="11">
        <f t="shared" si="63"/>
        <v>164495.22</v>
      </c>
      <c r="M195" s="21">
        <v>164495.22</v>
      </c>
      <c r="N195" s="21"/>
      <c r="O195" s="27">
        <f t="shared" si="64"/>
        <v>164495.22</v>
      </c>
    </row>
    <row r="196" spans="1:15" s="10" customFormat="1" ht="36" customHeight="1" x14ac:dyDescent="0.2">
      <c r="A196" s="23" t="s">
        <v>363</v>
      </c>
      <c r="B196" s="55">
        <v>851</v>
      </c>
      <c r="C196" s="55" t="s">
        <v>46</v>
      </c>
      <c r="D196" s="55" t="s">
        <v>25</v>
      </c>
      <c r="E196" s="55" t="s">
        <v>364</v>
      </c>
      <c r="F196" s="56"/>
      <c r="G196" s="11">
        <f>G197+G202</f>
        <v>269676.46999999997</v>
      </c>
      <c r="H196" s="11">
        <f t="shared" ref="H196:O196" si="85">H197+H202</f>
        <v>72878.62</v>
      </c>
      <c r="I196" s="11">
        <f t="shared" si="62"/>
        <v>342555.08999999997</v>
      </c>
      <c r="J196" s="11">
        <f t="shared" si="85"/>
        <v>0</v>
      </c>
      <c r="K196" s="11">
        <f t="shared" si="85"/>
        <v>0</v>
      </c>
      <c r="L196" s="11">
        <f t="shared" si="85"/>
        <v>0</v>
      </c>
      <c r="M196" s="11">
        <f t="shared" si="85"/>
        <v>0</v>
      </c>
      <c r="N196" s="11">
        <f t="shared" si="85"/>
        <v>0</v>
      </c>
      <c r="O196" s="11">
        <f t="shared" si="85"/>
        <v>0</v>
      </c>
    </row>
    <row r="197" spans="1:15" s="10" customFormat="1" ht="36" customHeight="1" x14ac:dyDescent="0.2">
      <c r="A197" s="18" t="s">
        <v>34</v>
      </c>
      <c r="B197" s="55">
        <v>851</v>
      </c>
      <c r="C197" s="55" t="s">
        <v>46</v>
      </c>
      <c r="D197" s="55" t="s">
        <v>25</v>
      </c>
      <c r="E197" s="55" t="s">
        <v>364</v>
      </c>
      <c r="F197" s="61" t="s">
        <v>35</v>
      </c>
      <c r="G197" s="11">
        <f>G198+G201</f>
        <v>53610.44</v>
      </c>
      <c r="H197" s="11">
        <f>H198</f>
        <v>72878.62</v>
      </c>
      <c r="I197" s="11">
        <f t="shared" si="62"/>
        <v>126489.06</v>
      </c>
      <c r="J197" s="11">
        <f t="shared" si="84"/>
        <v>0</v>
      </c>
      <c r="K197" s="11">
        <f t="shared" si="84"/>
        <v>0</v>
      </c>
      <c r="L197" s="11">
        <f t="shared" si="84"/>
        <v>0</v>
      </c>
      <c r="M197" s="11">
        <f t="shared" si="84"/>
        <v>0</v>
      </c>
      <c r="N197" s="11">
        <f t="shared" si="84"/>
        <v>0</v>
      </c>
      <c r="O197" s="11">
        <f t="shared" si="84"/>
        <v>0</v>
      </c>
    </row>
    <row r="198" spans="1:15" s="10" customFormat="1" ht="36" customHeight="1" x14ac:dyDescent="0.2">
      <c r="A198" s="18" t="s">
        <v>36</v>
      </c>
      <c r="B198" s="55">
        <v>851</v>
      </c>
      <c r="C198" s="55" t="s">
        <v>46</v>
      </c>
      <c r="D198" s="55" t="s">
        <v>25</v>
      </c>
      <c r="E198" s="55" t="s">
        <v>364</v>
      </c>
      <c r="F198" s="61" t="s">
        <v>37</v>
      </c>
      <c r="G198" s="57">
        <f>G199+G200+G201</f>
        <v>53610.44</v>
      </c>
      <c r="H198" s="57">
        <f>H199+H200+H201</f>
        <v>72878.62</v>
      </c>
      <c r="I198" s="11">
        <f t="shared" si="62"/>
        <v>126489.06</v>
      </c>
      <c r="J198" s="57">
        <f t="shared" ref="J198:O198" si="86">J199+J200+J201</f>
        <v>0</v>
      </c>
      <c r="K198" s="57">
        <f t="shared" si="86"/>
        <v>0</v>
      </c>
      <c r="L198" s="57">
        <f t="shared" si="86"/>
        <v>0</v>
      </c>
      <c r="M198" s="57">
        <f t="shared" si="86"/>
        <v>0</v>
      </c>
      <c r="N198" s="57">
        <f t="shared" si="86"/>
        <v>0</v>
      </c>
      <c r="O198" s="57">
        <f t="shared" si="86"/>
        <v>0</v>
      </c>
    </row>
    <row r="199" spans="1:15" s="10" customFormat="1" ht="36" customHeight="1" x14ac:dyDescent="0.2">
      <c r="A199" s="26" t="s">
        <v>313</v>
      </c>
      <c r="B199" s="55">
        <v>851</v>
      </c>
      <c r="C199" s="55" t="s">
        <v>46</v>
      </c>
      <c r="D199" s="55" t="s">
        <v>25</v>
      </c>
      <c r="E199" s="55" t="s">
        <v>364</v>
      </c>
      <c r="F199" s="61" t="s">
        <v>182</v>
      </c>
      <c r="G199" s="57">
        <v>53610.44</v>
      </c>
      <c r="H199" s="57"/>
      <c r="I199" s="11">
        <f t="shared" si="62"/>
        <v>53610.44</v>
      </c>
      <c r="J199" s="57"/>
      <c r="K199" s="57"/>
      <c r="L199" s="57">
        <f t="shared" ref="L199:L203" si="87">J199+K199</f>
        <v>0</v>
      </c>
      <c r="M199" s="57"/>
      <c r="N199" s="57"/>
      <c r="O199" s="59">
        <f t="shared" ref="O199:O203" si="88">M199+N199</f>
        <v>0</v>
      </c>
    </row>
    <row r="200" spans="1:15" s="10" customFormat="1" ht="36" customHeight="1" x14ac:dyDescent="0.2">
      <c r="A200" s="19" t="s">
        <v>162</v>
      </c>
      <c r="B200" s="18">
        <v>851</v>
      </c>
      <c r="C200" s="42" t="s">
        <v>46</v>
      </c>
      <c r="D200" s="42" t="s">
        <v>25</v>
      </c>
      <c r="E200" s="55" t="s">
        <v>364</v>
      </c>
      <c r="F200" s="61" t="s">
        <v>174</v>
      </c>
      <c r="G200" s="58"/>
      <c r="H200" s="58">
        <v>0</v>
      </c>
      <c r="I200" s="11">
        <f t="shared" si="62"/>
        <v>0</v>
      </c>
      <c r="J200" s="58"/>
      <c r="K200" s="58"/>
      <c r="L200" s="57">
        <f t="shared" si="87"/>
        <v>0</v>
      </c>
      <c r="M200" s="58"/>
      <c r="N200" s="58"/>
      <c r="O200" s="59">
        <f t="shared" si="88"/>
        <v>0</v>
      </c>
    </row>
    <row r="201" spans="1:15" s="10" customFormat="1" ht="36" customHeight="1" x14ac:dyDescent="0.2">
      <c r="A201" s="18" t="s">
        <v>196</v>
      </c>
      <c r="B201" s="18">
        <v>851</v>
      </c>
      <c r="C201" s="42" t="s">
        <v>46</v>
      </c>
      <c r="D201" s="42" t="s">
        <v>25</v>
      </c>
      <c r="E201" s="55" t="s">
        <v>364</v>
      </c>
      <c r="F201" s="61" t="s">
        <v>195</v>
      </c>
      <c r="G201" s="60"/>
      <c r="H201" s="60">
        <v>72878.62</v>
      </c>
      <c r="I201" s="11">
        <f t="shared" si="62"/>
        <v>72878.62</v>
      </c>
      <c r="J201" s="58"/>
      <c r="K201" s="58"/>
      <c r="L201" s="57">
        <f t="shared" si="87"/>
        <v>0</v>
      </c>
      <c r="M201" s="58"/>
      <c r="N201" s="58"/>
      <c r="O201" s="59">
        <f t="shared" si="88"/>
        <v>0</v>
      </c>
    </row>
    <row r="202" spans="1:15" s="10" customFormat="1" ht="36" customHeight="1" x14ac:dyDescent="0.2">
      <c r="A202" s="18" t="s">
        <v>39</v>
      </c>
      <c r="B202" s="55">
        <v>851</v>
      </c>
      <c r="C202" s="55" t="s">
        <v>46</v>
      </c>
      <c r="D202" s="55" t="s">
        <v>25</v>
      </c>
      <c r="E202" s="55" t="s">
        <v>364</v>
      </c>
      <c r="F202" s="61" t="s">
        <v>40</v>
      </c>
      <c r="G202" s="60">
        <f>G203</f>
        <v>216066.03</v>
      </c>
      <c r="H202" s="60">
        <f t="shared" ref="H202:O202" si="89">H203</f>
        <v>0</v>
      </c>
      <c r="I202" s="11">
        <f t="shared" si="62"/>
        <v>216066.03</v>
      </c>
      <c r="J202" s="60">
        <f t="shared" si="89"/>
        <v>0</v>
      </c>
      <c r="K202" s="60">
        <f t="shared" si="89"/>
        <v>0</v>
      </c>
      <c r="L202" s="60">
        <f t="shared" si="89"/>
        <v>0</v>
      </c>
      <c r="M202" s="60">
        <f t="shared" si="89"/>
        <v>0</v>
      </c>
      <c r="N202" s="60">
        <f t="shared" si="89"/>
        <v>0</v>
      </c>
      <c r="O202" s="60">
        <f t="shared" si="89"/>
        <v>0</v>
      </c>
    </row>
    <row r="203" spans="1:15" s="10" customFormat="1" ht="36" customHeight="1" x14ac:dyDescent="0.2">
      <c r="A203" s="18" t="s">
        <v>365</v>
      </c>
      <c r="B203" s="55">
        <v>851</v>
      </c>
      <c r="C203" s="55" t="s">
        <v>46</v>
      </c>
      <c r="D203" s="55" t="s">
        <v>25</v>
      </c>
      <c r="E203" s="55" t="s">
        <v>364</v>
      </c>
      <c r="F203" s="61" t="s">
        <v>366</v>
      </c>
      <c r="G203" s="60">
        <v>216066.03</v>
      </c>
      <c r="H203" s="60"/>
      <c r="I203" s="11">
        <f t="shared" ref="I203:I266" si="90">G203+H203</f>
        <v>216066.03</v>
      </c>
      <c r="J203" s="58"/>
      <c r="K203" s="58"/>
      <c r="L203" s="57">
        <f t="shared" si="87"/>
        <v>0</v>
      </c>
      <c r="M203" s="58"/>
      <c r="N203" s="58"/>
      <c r="O203" s="59">
        <f t="shared" si="88"/>
        <v>0</v>
      </c>
    </row>
    <row r="204" spans="1:15" s="10" customFormat="1" ht="165" x14ac:dyDescent="0.2">
      <c r="A204" s="12" t="s">
        <v>90</v>
      </c>
      <c r="B204" s="39">
        <v>851</v>
      </c>
      <c r="C204" s="39" t="s">
        <v>46</v>
      </c>
      <c r="D204" s="39" t="s">
        <v>25</v>
      </c>
      <c r="E204" s="67" t="s">
        <v>239</v>
      </c>
      <c r="F204" s="62"/>
      <c r="G204" s="57">
        <f t="shared" ref="G204:O205" si="91">G205</f>
        <v>113348.8</v>
      </c>
      <c r="H204" s="57">
        <f t="shared" si="91"/>
        <v>0</v>
      </c>
      <c r="I204" s="11">
        <f t="shared" si="90"/>
        <v>113348.8</v>
      </c>
      <c r="J204" s="57">
        <f t="shared" si="91"/>
        <v>87184.56</v>
      </c>
      <c r="K204" s="57">
        <f t="shared" si="91"/>
        <v>0</v>
      </c>
      <c r="L204" s="57">
        <f t="shared" si="91"/>
        <v>87184.56</v>
      </c>
      <c r="M204" s="57">
        <f t="shared" si="91"/>
        <v>87184.56</v>
      </c>
      <c r="N204" s="57">
        <f t="shared" si="91"/>
        <v>0</v>
      </c>
      <c r="O204" s="57">
        <f t="shared" si="91"/>
        <v>87184.56</v>
      </c>
    </row>
    <row r="205" spans="1:15" s="10" customFormat="1" ht="31.5" customHeight="1" x14ac:dyDescent="0.2">
      <c r="A205" s="12" t="s">
        <v>60</v>
      </c>
      <c r="B205" s="39">
        <v>851</v>
      </c>
      <c r="C205" s="39" t="s">
        <v>46</v>
      </c>
      <c r="D205" s="39" t="s">
        <v>25</v>
      </c>
      <c r="E205" s="67" t="s">
        <v>239</v>
      </c>
      <c r="F205" s="37" t="s">
        <v>61</v>
      </c>
      <c r="G205" s="11">
        <f t="shared" si="91"/>
        <v>113348.8</v>
      </c>
      <c r="H205" s="11">
        <f t="shared" si="91"/>
        <v>0</v>
      </c>
      <c r="I205" s="11">
        <f t="shared" si="90"/>
        <v>113348.8</v>
      </c>
      <c r="J205" s="11">
        <f t="shared" si="91"/>
        <v>87184.56</v>
      </c>
      <c r="K205" s="11">
        <f t="shared" si="91"/>
        <v>0</v>
      </c>
      <c r="L205" s="11">
        <f t="shared" si="91"/>
        <v>87184.56</v>
      </c>
      <c r="M205" s="11">
        <f t="shared" si="91"/>
        <v>87184.56</v>
      </c>
      <c r="N205" s="11">
        <f t="shared" si="91"/>
        <v>0</v>
      </c>
      <c r="O205" s="11">
        <f t="shared" si="91"/>
        <v>87184.56</v>
      </c>
    </row>
    <row r="206" spans="1:15" s="10" customFormat="1" ht="24" customHeight="1" x14ac:dyDescent="0.2">
      <c r="A206" s="12" t="s">
        <v>83</v>
      </c>
      <c r="B206" s="39">
        <v>851</v>
      </c>
      <c r="C206" s="39" t="s">
        <v>46</v>
      </c>
      <c r="D206" s="39" t="s">
        <v>25</v>
      </c>
      <c r="E206" s="67" t="s">
        <v>239</v>
      </c>
      <c r="F206" s="37" t="s">
        <v>84</v>
      </c>
      <c r="G206" s="11">
        <v>113348.8</v>
      </c>
      <c r="H206" s="11"/>
      <c r="I206" s="11">
        <f t="shared" si="90"/>
        <v>113348.8</v>
      </c>
      <c r="J206" s="11">
        <v>87184.56</v>
      </c>
      <c r="K206" s="11"/>
      <c r="L206" s="11">
        <f t="shared" si="63"/>
        <v>87184.56</v>
      </c>
      <c r="M206" s="11">
        <v>87184.56</v>
      </c>
      <c r="N206" s="11"/>
      <c r="O206" s="27">
        <f t="shared" si="64"/>
        <v>87184.56</v>
      </c>
    </row>
    <row r="207" spans="1:15" s="10" customFormat="1" ht="28.5" customHeight="1" x14ac:dyDescent="0.2">
      <c r="A207" s="8" t="s">
        <v>91</v>
      </c>
      <c r="B207" s="39">
        <v>851</v>
      </c>
      <c r="C207" s="38" t="s">
        <v>46</v>
      </c>
      <c r="D207" s="38" t="s">
        <v>70</v>
      </c>
      <c r="E207" s="67" t="s">
        <v>0</v>
      </c>
      <c r="F207" s="36"/>
      <c r="G207" s="9">
        <f t="shared" ref="G207:O210" si="92">G208</f>
        <v>95962.61</v>
      </c>
      <c r="H207" s="9">
        <f t="shared" si="92"/>
        <v>0</v>
      </c>
      <c r="I207" s="11">
        <f t="shared" si="90"/>
        <v>95962.61</v>
      </c>
      <c r="J207" s="9">
        <f t="shared" si="92"/>
        <v>0</v>
      </c>
      <c r="K207" s="9">
        <f t="shared" si="92"/>
        <v>0</v>
      </c>
      <c r="L207" s="9">
        <f t="shared" si="92"/>
        <v>0</v>
      </c>
      <c r="M207" s="9">
        <f t="shared" si="92"/>
        <v>0</v>
      </c>
      <c r="N207" s="9">
        <f t="shared" si="92"/>
        <v>0</v>
      </c>
      <c r="O207" s="9">
        <f t="shared" si="92"/>
        <v>0</v>
      </c>
    </row>
    <row r="208" spans="1:15" ht="30" x14ac:dyDescent="0.2">
      <c r="A208" s="12" t="s">
        <v>96</v>
      </c>
      <c r="B208" s="39">
        <v>851</v>
      </c>
      <c r="C208" s="39" t="s">
        <v>46</v>
      </c>
      <c r="D208" s="39" t="s">
        <v>70</v>
      </c>
      <c r="E208" s="67" t="s">
        <v>238</v>
      </c>
      <c r="F208" s="37"/>
      <c r="G208" s="11">
        <f t="shared" si="92"/>
        <v>95962.61</v>
      </c>
      <c r="H208" s="11">
        <f t="shared" si="92"/>
        <v>0</v>
      </c>
      <c r="I208" s="11">
        <f t="shared" si="90"/>
        <v>95962.61</v>
      </c>
      <c r="J208" s="11">
        <f t="shared" si="92"/>
        <v>0</v>
      </c>
      <c r="K208" s="11">
        <f t="shared" si="92"/>
        <v>0</v>
      </c>
      <c r="L208" s="11">
        <f t="shared" si="92"/>
        <v>0</v>
      </c>
      <c r="M208" s="11">
        <f t="shared" si="92"/>
        <v>0</v>
      </c>
      <c r="N208" s="11">
        <f t="shared" si="92"/>
        <v>0</v>
      </c>
      <c r="O208" s="11">
        <f t="shared" si="92"/>
        <v>0</v>
      </c>
    </row>
    <row r="209" spans="1:15" ht="45" x14ac:dyDescent="0.2">
      <c r="A209" s="12" t="s">
        <v>34</v>
      </c>
      <c r="B209" s="39">
        <v>851</v>
      </c>
      <c r="C209" s="39" t="s">
        <v>46</v>
      </c>
      <c r="D209" s="39" t="s">
        <v>70</v>
      </c>
      <c r="E209" s="67" t="s">
        <v>238</v>
      </c>
      <c r="F209" s="37" t="s">
        <v>35</v>
      </c>
      <c r="G209" s="11">
        <f t="shared" si="92"/>
        <v>95962.61</v>
      </c>
      <c r="H209" s="11">
        <f t="shared" si="92"/>
        <v>0</v>
      </c>
      <c r="I209" s="11">
        <f t="shared" si="90"/>
        <v>95962.61</v>
      </c>
      <c r="J209" s="11">
        <f t="shared" si="92"/>
        <v>0</v>
      </c>
      <c r="K209" s="11">
        <f t="shared" si="92"/>
        <v>0</v>
      </c>
      <c r="L209" s="11">
        <f t="shared" si="92"/>
        <v>0</v>
      </c>
      <c r="M209" s="11">
        <f t="shared" si="92"/>
        <v>0</v>
      </c>
      <c r="N209" s="11">
        <f t="shared" si="92"/>
        <v>0</v>
      </c>
      <c r="O209" s="11">
        <f t="shared" si="92"/>
        <v>0</v>
      </c>
    </row>
    <row r="210" spans="1:15" ht="45" x14ac:dyDescent="0.2">
      <c r="A210" s="12" t="s">
        <v>36</v>
      </c>
      <c r="B210" s="39">
        <v>851</v>
      </c>
      <c r="C210" s="39" t="s">
        <v>46</v>
      </c>
      <c r="D210" s="39" t="s">
        <v>70</v>
      </c>
      <c r="E210" s="67" t="s">
        <v>238</v>
      </c>
      <c r="F210" s="37" t="s">
        <v>37</v>
      </c>
      <c r="G210" s="11">
        <f>G211</f>
        <v>95962.61</v>
      </c>
      <c r="H210" s="11">
        <f t="shared" si="92"/>
        <v>0</v>
      </c>
      <c r="I210" s="11">
        <f t="shared" si="90"/>
        <v>95962.61</v>
      </c>
      <c r="J210" s="11">
        <f t="shared" si="92"/>
        <v>0</v>
      </c>
      <c r="K210" s="11">
        <f t="shared" si="92"/>
        <v>0</v>
      </c>
      <c r="L210" s="11">
        <f t="shared" si="92"/>
        <v>0</v>
      </c>
      <c r="M210" s="11">
        <f t="shared" si="92"/>
        <v>0</v>
      </c>
      <c r="N210" s="11">
        <f t="shared" si="92"/>
        <v>0</v>
      </c>
      <c r="O210" s="11">
        <f t="shared" si="92"/>
        <v>0</v>
      </c>
    </row>
    <row r="211" spans="1:15" ht="33.75" customHeight="1" x14ac:dyDescent="0.2">
      <c r="A211" s="19" t="s">
        <v>162</v>
      </c>
      <c r="B211" s="18">
        <v>851</v>
      </c>
      <c r="C211" s="42" t="s">
        <v>46</v>
      </c>
      <c r="D211" s="42" t="s">
        <v>70</v>
      </c>
      <c r="E211" s="55" t="s">
        <v>238</v>
      </c>
      <c r="F211" s="40" t="s">
        <v>174</v>
      </c>
      <c r="G211" s="21">
        <v>95962.61</v>
      </c>
      <c r="H211" s="21"/>
      <c r="I211" s="11">
        <f t="shared" si="90"/>
        <v>95962.61</v>
      </c>
      <c r="J211" s="21"/>
      <c r="K211" s="21"/>
      <c r="L211" s="11">
        <f t="shared" ref="L211:L271" si="93">J211+K211</f>
        <v>0</v>
      </c>
      <c r="M211" s="21"/>
      <c r="N211" s="21"/>
      <c r="O211" s="27">
        <f t="shared" ref="O211:O271" si="94">M211+N211</f>
        <v>0</v>
      </c>
    </row>
    <row r="212" spans="1:15" ht="32.25" customHeight="1" x14ac:dyDescent="0.2">
      <c r="A212" s="8" t="s">
        <v>342</v>
      </c>
      <c r="B212" s="39">
        <v>851</v>
      </c>
      <c r="C212" s="38" t="s">
        <v>46</v>
      </c>
      <c r="D212" s="38" t="s">
        <v>27</v>
      </c>
      <c r="E212" s="67" t="s">
        <v>0</v>
      </c>
      <c r="F212" s="36"/>
      <c r="G212" s="9">
        <f>G213</f>
        <v>760291</v>
      </c>
      <c r="H212" s="9">
        <f t="shared" ref="H212:O215" si="95">H213</f>
        <v>0</v>
      </c>
      <c r="I212" s="11">
        <f t="shared" si="90"/>
        <v>760291</v>
      </c>
      <c r="J212" s="9">
        <f t="shared" si="95"/>
        <v>651678</v>
      </c>
      <c r="K212" s="9">
        <f t="shared" si="95"/>
        <v>0</v>
      </c>
      <c r="L212" s="9">
        <f t="shared" si="95"/>
        <v>651678</v>
      </c>
      <c r="M212" s="9">
        <f t="shared" si="95"/>
        <v>2172260</v>
      </c>
      <c r="N212" s="9">
        <f t="shared" si="95"/>
        <v>0</v>
      </c>
      <c r="O212" s="9">
        <f t="shared" si="95"/>
        <v>2172260</v>
      </c>
    </row>
    <row r="213" spans="1:15" ht="32.25" customHeight="1" x14ac:dyDescent="0.2">
      <c r="A213" s="12" t="s">
        <v>343</v>
      </c>
      <c r="B213" s="39">
        <v>851</v>
      </c>
      <c r="C213" s="39" t="s">
        <v>46</v>
      </c>
      <c r="D213" s="39" t="s">
        <v>27</v>
      </c>
      <c r="E213" s="67" t="s">
        <v>344</v>
      </c>
      <c r="F213" s="37"/>
      <c r="G213" s="11">
        <f>G214</f>
        <v>760291</v>
      </c>
      <c r="H213" s="11">
        <f t="shared" si="95"/>
        <v>0</v>
      </c>
      <c r="I213" s="11">
        <f t="shared" si="90"/>
        <v>760291</v>
      </c>
      <c r="J213" s="11">
        <f t="shared" si="95"/>
        <v>651678</v>
      </c>
      <c r="K213" s="11">
        <f t="shared" si="95"/>
        <v>0</v>
      </c>
      <c r="L213" s="11">
        <f t="shared" si="95"/>
        <v>651678</v>
      </c>
      <c r="M213" s="11">
        <f t="shared" si="95"/>
        <v>2172260</v>
      </c>
      <c r="N213" s="11">
        <f t="shared" si="95"/>
        <v>0</v>
      </c>
      <c r="O213" s="11">
        <f t="shared" si="95"/>
        <v>2172260</v>
      </c>
    </row>
    <row r="214" spans="1:15" ht="45" x14ac:dyDescent="0.2">
      <c r="A214" s="12" t="s">
        <v>34</v>
      </c>
      <c r="B214" s="39">
        <v>851</v>
      </c>
      <c r="C214" s="39" t="s">
        <v>46</v>
      </c>
      <c r="D214" s="39" t="s">
        <v>27</v>
      </c>
      <c r="E214" s="67" t="s">
        <v>344</v>
      </c>
      <c r="F214" s="37" t="s">
        <v>35</v>
      </c>
      <c r="G214" s="11">
        <f>G215</f>
        <v>760291</v>
      </c>
      <c r="H214" s="11">
        <f t="shared" si="95"/>
        <v>0</v>
      </c>
      <c r="I214" s="11">
        <f t="shared" si="90"/>
        <v>760291</v>
      </c>
      <c r="J214" s="11">
        <f t="shared" si="95"/>
        <v>651678</v>
      </c>
      <c r="K214" s="11">
        <f t="shared" si="95"/>
        <v>0</v>
      </c>
      <c r="L214" s="11">
        <f t="shared" si="95"/>
        <v>651678</v>
      </c>
      <c r="M214" s="11">
        <f t="shared" si="95"/>
        <v>2172260</v>
      </c>
      <c r="N214" s="11">
        <f t="shared" si="95"/>
        <v>0</v>
      </c>
      <c r="O214" s="11">
        <f t="shared" si="95"/>
        <v>2172260</v>
      </c>
    </row>
    <row r="215" spans="1:15" ht="45" x14ac:dyDescent="0.2">
      <c r="A215" s="12" t="s">
        <v>36</v>
      </c>
      <c r="B215" s="39">
        <v>851</v>
      </c>
      <c r="C215" s="39" t="s">
        <v>46</v>
      </c>
      <c r="D215" s="39" t="s">
        <v>27</v>
      </c>
      <c r="E215" s="67" t="s">
        <v>344</v>
      </c>
      <c r="F215" s="37" t="s">
        <v>37</v>
      </c>
      <c r="G215" s="11">
        <f>G216</f>
        <v>760291</v>
      </c>
      <c r="H215" s="11">
        <f t="shared" si="95"/>
        <v>0</v>
      </c>
      <c r="I215" s="11">
        <f t="shared" si="90"/>
        <v>760291</v>
      </c>
      <c r="J215" s="11">
        <f t="shared" si="95"/>
        <v>651678</v>
      </c>
      <c r="K215" s="11">
        <f t="shared" si="95"/>
        <v>0</v>
      </c>
      <c r="L215" s="11">
        <f t="shared" si="95"/>
        <v>651678</v>
      </c>
      <c r="M215" s="11">
        <f t="shared" si="95"/>
        <v>2172260</v>
      </c>
      <c r="N215" s="11">
        <f t="shared" si="95"/>
        <v>0</v>
      </c>
      <c r="O215" s="11">
        <f t="shared" si="95"/>
        <v>2172260</v>
      </c>
    </row>
    <row r="216" spans="1:15" ht="28.5" customHeight="1" x14ac:dyDescent="0.2">
      <c r="A216" s="19" t="s">
        <v>162</v>
      </c>
      <c r="B216" s="39">
        <v>851</v>
      </c>
      <c r="C216" s="39" t="s">
        <v>46</v>
      </c>
      <c r="D216" s="39" t="s">
        <v>27</v>
      </c>
      <c r="E216" s="67" t="s">
        <v>344</v>
      </c>
      <c r="F216" s="37" t="s">
        <v>174</v>
      </c>
      <c r="G216" s="11">
        <v>760291</v>
      </c>
      <c r="H216" s="11"/>
      <c r="I216" s="11">
        <f t="shared" si="90"/>
        <v>760291</v>
      </c>
      <c r="J216" s="11">
        <v>651678</v>
      </c>
      <c r="K216" s="11"/>
      <c r="L216" s="11">
        <f t="shared" si="93"/>
        <v>651678</v>
      </c>
      <c r="M216" s="11">
        <v>2172260</v>
      </c>
      <c r="N216" s="11"/>
      <c r="O216" s="27">
        <f t="shared" si="94"/>
        <v>2172260</v>
      </c>
    </row>
    <row r="217" spans="1:15" ht="32.25" customHeight="1" x14ac:dyDescent="0.2">
      <c r="A217" s="8" t="s">
        <v>269</v>
      </c>
      <c r="B217" s="38" t="s">
        <v>141</v>
      </c>
      <c r="C217" s="38" t="s">
        <v>48</v>
      </c>
      <c r="D217" s="38"/>
      <c r="E217" s="66"/>
      <c r="F217" s="36"/>
      <c r="G217" s="15">
        <f t="shared" ref="G217:O225" si="96">G218</f>
        <v>623554.22</v>
      </c>
      <c r="H217" s="15">
        <f t="shared" si="96"/>
        <v>0</v>
      </c>
      <c r="I217" s="11">
        <f t="shared" si="90"/>
        <v>623554.22</v>
      </c>
      <c r="J217" s="15">
        <f t="shared" si="96"/>
        <v>196933</v>
      </c>
      <c r="K217" s="15">
        <f t="shared" si="96"/>
        <v>0</v>
      </c>
      <c r="L217" s="15">
        <f t="shared" si="96"/>
        <v>196933</v>
      </c>
      <c r="M217" s="15">
        <f t="shared" si="96"/>
        <v>196933</v>
      </c>
      <c r="N217" s="15">
        <f t="shared" si="96"/>
        <v>0</v>
      </c>
      <c r="O217" s="15">
        <f t="shared" si="96"/>
        <v>196933</v>
      </c>
    </row>
    <row r="218" spans="1:15" ht="31.5" x14ac:dyDescent="0.2">
      <c r="A218" s="8" t="s">
        <v>270</v>
      </c>
      <c r="B218" s="38" t="s">
        <v>141</v>
      </c>
      <c r="C218" s="38" t="s">
        <v>48</v>
      </c>
      <c r="D218" s="38" t="s">
        <v>46</v>
      </c>
      <c r="E218" s="66"/>
      <c r="F218" s="36"/>
      <c r="G218" s="9">
        <f>G223+G219</f>
        <v>623554.22</v>
      </c>
      <c r="H218" s="9">
        <f t="shared" ref="H218:O218" si="97">H223+H219</f>
        <v>0</v>
      </c>
      <c r="I218" s="11">
        <f t="shared" si="90"/>
        <v>623554.22</v>
      </c>
      <c r="J218" s="9">
        <f t="shared" si="97"/>
        <v>196933</v>
      </c>
      <c r="K218" s="9">
        <f t="shared" si="97"/>
        <v>0</v>
      </c>
      <c r="L218" s="9">
        <f t="shared" si="97"/>
        <v>196933</v>
      </c>
      <c r="M218" s="9">
        <f t="shared" si="97"/>
        <v>196933</v>
      </c>
      <c r="N218" s="9">
        <f t="shared" si="97"/>
        <v>0</v>
      </c>
      <c r="O218" s="9">
        <f t="shared" si="97"/>
        <v>196933</v>
      </c>
    </row>
    <row r="219" spans="1:15" ht="30" hidden="1" x14ac:dyDescent="0.2">
      <c r="A219" s="28" t="s">
        <v>359</v>
      </c>
      <c r="B219" s="42" t="s">
        <v>141</v>
      </c>
      <c r="C219" s="42" t="s">
        <v>48</v>
      </c>
      <c r="D219" s="42" t="s">
        <v>46</v>
      </c>
      <c r="E219" s="55" t="s">
        <v>360</v>
      </c>
      <c r="F219" s="40"/>
      <c r="G219" s="11">
        <f t="shared" si="96"/>
        <v>0</v>
      </c>
      <c r="H219" s="11">
        <f t="shared" si="96"/>
        <v>0</v>
      </c>
      <c r="I219" s="11">
        <f t="shared" si="90"/>
        <v>0</v>
      </c>
      <c r="J219" s="11">
        <f t="shared" si="96"/>
        <v>0</v>
      </c>
      <c r="K219" s="11">
        <f t="shared" si="96"/>
        <v>0</v>
      </c>
      <c r="L219" s="11">
        <f t="shared" si="96"/>
        <v>0</v>
      </c>
      <c r="M219" s="11">
        <f t="shared" si="96"/>
        <v>0</v>
      </c>
      <c r="N219" s="11">
        <f t="shared" si="96"/>
        <v>0</v>
      </c>
      <c r="O219" s="11">
        <f t="shared" si="96"/>
        <v>0</v>
      </c>
    </row>
    <row r="220" spans="1:15" ht="45" hidden="1" x14ac:dyDescent="0.2">
      <c r="A220" s="23" t="s">
        <v>34</v>
      </c>
      <c r="B220" s="42" t="s">
        <v>141</v>
      </c>
      <c r="C220" s="42" t="s">
        <v>48</v>
      </c>
      <c r="D220" s="42" t="s">
        <v>46</v>
      </c>
      <c r="E220" s="55" t="s">
        <v>360</v>
      </c>
      <c r="F220" s="40" t="s">
        <v>35</v>
      </c>
      <c r="G220" s="11">
        <f t="shared" si="96"/>
        <v>0</v>
      </c>
      <c r="H220" s="11">
        <f t="shared" si="96"/>
        <v>0</v>
      </c>
      <c r="I220" s="11">
        <f t="shared" si="90"/>
        <v>0</v>
      </c>
      <c r="J220" s="11">
        <f t="shared" si="96"/>
        <v>0</v>
      </c>
      <c r="K220" s="11">
        <f t="shared" si="96"/>
        <v>0</v>
      </c>
      <c r="L220" s="11">
        <f t="shared" si="96"/>
        <v>0</v>
      </c>
      <c r="M220" s="11">
        <f t="shared" si="96"/>
        <v>0</v>
      </c>
      <c r="N220" s="11">
        <f t="shared" si="96"/>
        <v>0</v>
      </c>
      <c r="O220" s="11">
        <f t="shared" si="96"/>
        <v>0</v>
      </c>
    </row>
    <row r="221" spans="1:15" ht="45" hidden="1" x14ac:dyDescent="0.2">
      <c r="A221" s="23" t="s">
        <v>36</v>
      </c>
      <c r="B221" s="42" t="s">
        <v>141</v>
      </c>
      <c r="C221" s="42" t="s">
        <v>48</v>
      </c>
      <c r="D221" s="42" t="s">
        <v>46</v>
      </c>
      <c r="E221" s="55" t="s">
        <v>360</v>
      </c>
      <c r="F221" s="40" t="s">
        <v>37</v>
      </c>
      <c r="G221" s="27">
        <f>G222</f>
        <v>0</v>
      </c>
      <c r="H221" s="27">
        <f t="shared" si="96"/>
        <v>0</v>
      </c>
      <c r="I221" s="11">
        <f t="shared" si="90"/>
        <v>0</v>
      </c>
      <c r="J221" s="27">
        <f t="shared" si="96"/>
        <v>0</v>
      </c>
      <c r="K221" s="27">
        <f t="shared" si="96"/>
        <v>0</v>
      </c>
      <c r="L221" s="27">
        <f t="shared" si="96"/>
        <v>0</v>
      </c>
      <c r="M221" s="27">
        <f t="shared" si="96"/>
        <v>0</v>
      </c>
      <c r="N221" s="27">
        <f t="shared" si="96"/>
        <v>0</v>
      </c>
      <c r="O221" s="27">
        <f t="shared" si="96"/>
        <v>0</v>
      </c>
    </row>
    <row r="222" spans="1:15" ht="27.75" hidden="1" customHeight="1" x14ac:dyDescent="0.2">
      <c r="A222" s="19" t="s">
        <v>162</v>
      </c>
      <c r="B222" s="42" t="s">
        <v>141</v>
      </c>
      <c r="C222" s="42" t="s">
        <v>48</v>
      </c>
      <c r="D222" s="42" t="s">
        <v>46</v>
      </c>
      <c r="E222" s="55" t="s">
        <v>360</v>
      </c>
      <c r="F222" s="40" t="s">
        <v>174</v>
      </c>
      <c r="G222" s="21"/>
      <c r="H222" s="21">
        <v>0</v>
      </c>
      <c r="I222" s="11">
        <f t="shared" si="90"/>
        <v>0</v>
      </c>
      <c r="J222" s="21"/>
      <c r="K222" s="21"/>
      <c r="L222" s="11">
        <f t="shared" si="93"/>
        <v>0</v>
      </c>
      <c r="M222" s="21"/>
      <c r="N222" s="21"/>
      <c r="O222" s="27">
        <f t="shared" si="94"/>
        <v>0</v>
      </c>
    </row>
    <row r="223" spans="1:15" ht="30" x14ac:dyDescent="0.2">
      <c r="A223" s="12" t="s">
        <v>271</v>
      </c>
      <c r="B223" s="39" t="s">
        <v>141</v>
      </c>
      <c r="C223" s="39" t="s">
        <v>48</v>
      </c>
      <c r="D223" s="39" t="s">
        <v>46</v>
      </c>
      <c r="E223" s="67" t="s">
        <v>272</v>
      </c>
      <c r="F223" s="37"/>
      <c r="G223" s="11">
        <f t="shared" si="96"/>
        <v>623554.22</v>
      </c>
      <c r="H223" s="11">
        <f t="shared" si="96"/>
        <v>0</v>
      </c>
      <c r="I223" s="11">
        <f t="shared" si="90"/>
        <v>623554.22</v>
      </c>
      <c r="J223" s="11">
        <f t="shared" si="96"/>
        <v>196933</v>
      </c>
      <c r="K223" s="11">
        <f t="shared" si="96"/>
        <v>0</v>
      </c>
      <c r="L223" s="11">
        <f t="shared" si="96"/>
        <v>196933</v>
      </c>
      <c r="M223" s="11">
        <f t="shared" si="96"/>
        <v>196933</v>
      </c>
      <c r="N223" s="11">
        <f t="shared" si="96"/>
        <v>0</v>
      </c>
      <c r="O223" s="11">
        <f t="shared" si="96"/>
        <v>196933</v>
      </c>
    </row>
    <row r="224" spans="1:15" ht="45" x14ac:dyDescent="0.2">
      <c r="A224" s="12" t="s">
        <v>34</v>
      </c>
      <c r="B224" s="39" t="s">
        <v>141</v>
      </c>
      <c r="C224" s="39" t="s">
        <v>48</v>
      </c>
      <c r="D224" s="39" t="s">
        <v>46</v>
      </c>
      <c r="E224" s="67" t="s">
        <v>272</v>
      </c>
      <c r="F224" s="37" t="s">
        <v>35</v>
      </c>
      <c r="G224" s="11">
        <f t="shared" si="96"/>
        <v>623554.22</v>
      </c>
      <c r="H224" s="11">
        <f t="shared" si="96"/>
        <v>0</v>
      </c>
      <c r="I224" s="11">
        <f t="shared" si="90"/>
        <v>623554.22</v>
      </c>
      <c r="J224" s="11">
        <f t="shared" si="96"/>
        <v>196933</v>
      </c>
      <c r="K224" s="11">
        <f t="shared" si="96"/>
        <v>0</v>
      </c>
      <c r="L224" s="11">
        <f t="shared" si="96"/>
        <v>196933</v>
      </c>
      <c r="M224" s="11">
        <f t="shared" si="96"/>
        <v>196933</v>
      </c>
      <c r="N224" s="11">
        <f t="shared" si="96"/>
        <v>0</v>
      </c>
      <c r="O224" s="11">
        <f t="shared" si="96"/>
        <v>196933</v>
      </c>
    </row>
    <row r="225" spans="1:15" ht="45" x14ac:dyDescent="0.2">
      <c r="A225" s="12" t="s">
        <v>36</v>
      </c>
      <c r="B225" s="39" t="s">
        <v>141</v>
      </c>
      <c r="C225" s="39" t="s">
        <v>48</v>
      </c>
      <c r="D225" s="39" t="s">
        <v>46</v>
      </c>
      <c r="E225" s="67" t="s">
        <v>272</v>
      </c>
      <c r="F225" s="37" t="s">
        <v>37</v>
      </c>
      <c r="G225" s="27">
        <f>G226</f>
        <v>623554.22</v>
      </c>
      <c r="H225" s="27">
        <f t="shared" si="96"/>
        <v>0</v>
      </c>
      <c r="I225" s="11">
        <f t="shared" si="90"/>
        <v>623554.22</v>
      </c>
      <c r="J225" s="27">
        <f t="shared" si="96"/>
        <v>196933</v>
      </c>
      <c r="K225" s="27">
        <f t="shared" si="96"/>
        <v>0</v>
      </c>
      <c r="L225" s="27">
        <f t="shared" si="96"/>
        <v>196933</v>
      </c>
      <c r="M225" s="27">
        <f t="shared" si="96"/>
        <v>196933</v>
      </c>
      <c r="N225" s="27">
        <f t="shared" si="96"/>
        <v>0</v>
      </c>
      <c r="O225" s="27">
        <f t="shared" si="96"/>
        <v>196933</v>
      </c>
    </row>
    <row r="226" spans="1:15" ht="31.5" customHeight="1" x14ac:dyDescent="0.2">
      <c r="A226" s="19" t="s">
        <v>162</v>
      </c>
      <c r="B226" s="18">
        <v>851</v>
      </c>
      <c r="C226" s="42" t="s">
        <v>48</v>
      </c>
      <c r="D226" s="42" t="s">
        <v>46</v>
      </c>
      <c r="E226" s="69" t="s">
        <v>272</v>
      </c>
      <c r="F226" s="44" t="s">
        <v>174</v>
      </c>
      <c r="G226" s="21">
        <v>623554.22</v>
      </c>
      <c r="H226" s="21"/>
      <c r="I226" s="11">
        <f t="shared" si="90"/>
        <v>623554.22</v>
      </c>
      <c r="J226" s="21">
        <v>196933</v>
      </c>
      <c r="K226" s="21"/>
      <c r="L226" s="11">
        <f t="shared" si="93"/>
        <v>196933</v>
      </c>
      <c r="M226" s="21">
        <v>196933</v>
      </c>
      <c r="N226" s="21"/>
      <c r="O226" s="27">
        <f t="shared" si="94"/>
        <v>196933</v>
      </c>
    </row>
    <row r="227" spans="1:15" ht="27" customHeight="1" x14ac:dyDescent="0.2">
      <c r="A227" s="8" t="s">
        <v>97</v>
      </c>
      <c r="B227" s="39">
        <v>851</v>
      </c>
      <c r="C227" s="36" t="s">
        <v>98</v>
      </c>
      <c r="D227" s="36"/>
      <c r="E227" s="67" t="s">
        <v>0</v>
      </c>
      <c r="F227" s="36"/>
      <c r="G227" s="9">
        <f t="shared" ref="G227:O227" si="98">G228</f>
        <v>12027200</v>
      </c>
      <c r="H227" s="9">
        <f t="shared" si="98"/>
        <v>0</v>
      </c>
      <c r="I227" s="9">
        <f t="shared" si="98"/>
        <v>12027200</v>
      </c>
      <c r="J227" s="9">
        <f t="shared" si="98"/>
        <v>16354255</v>
      </c>
      <c r="K227" s="9">
        <f t="shared" si="98"/>
        <v>0</v>
      </c>
      <c r="L227" s="9">
        <f t="shared" si="98"/>
        <v>16354255</v>
      </c>
      <c r="M227" s="9">
        <f t="shared" si="98"/>
        <v>11797300</v>
      </c>
      <c r="N227" s="9">
        <f t="shared" si="98"/>
        <v>0</v>
      </c>
      <c r="O227" s="9">
        <f t="shared" si="98"/>
        <v>11797300</v>
      </c>
    </row>
    <row r="228" spans="1:15" s="10" customFormat="1" ht="31.5" x14ac:dyDescent="0.2">
      <c r="A228" s="8" t="s">
        <v>155</v>
      </c>
      <c r="B228" s="38">
        <v>851</v>
      </c>
      <c r="C228" s="36" t="s">
        <v>98</v>
      </c>
      <c r="D228" s="38" t="s">
        <v>27</v>
      </c>
      <c r="E228" s="66" t="s">
        <v>0</v>
      </c>
      <c r="F228" s="45"/>
      <c r="G228" s="15">
        <f>G229+G233+G236+G248+G241+G244</f>
        <v>12027200</v>
      </c>
      <c r="H228" s="15">
        <f t="shared" ref="H228:O228" si="99">H229+H233+H236+H248+H241+H244</f>
        <v>0</v>
      </c>
      <c r="I228" s="15">
        <f t="shared" si="99"/>
        <v>12027200</v>
      </c>
      <c r="J228" s="15">
        <f t="shared" si="99"/>
        <v>16354255</v>
      </c>
      <c r="K228" s="15">
        <f t="shared" si="99"/>
        <v>0</v>
      </c>
      <c r="L228" s="15">
        <f t="shared" si="99"/>
        <v>16354255</v>
      </c>
      <c r="M228" s="15">
        <f t="shared" si="99"/>
        <v>11797300</v>
      </c>
      <c r="N228" s="15">
        <f t="shared" si="99"/>
        <v>0</v>
      </c>
      <c r="O228" s="15">
        <f t="shared" si="99"/>
        <v>11797300</v>
      </c>
    </row>
    <row r="229" spans="1:15" ht="30" x14ac:dyDescent="0.2">
      <c r="A229" s="12" t="s">
        <v>316</v>
      </c>
      <c r="B229" s="39" t="s">
        <v>141</v>
      </c>
      <c r="C229" s="37" t="s">
        <v>98</v>
      </c>
      <c r="D229" s="39" t="s">
        <v>27</v>
      </c>
      <c r="E229" s="67" t="s">
        <v>317</v>
      </c>
      <c r="F229" s="46"/>
      <c r="G229" s="11">
        <f t="shared" ref="G229:O231" si="100">G230</f>
        <v>0</v>
      </c>
      <c r="H229" s="11">
        <f t="shared" si="100"/>
        <v>0</v>
      </c>
      <c r="I229" s="11">
        <f t="shared" si="90"/>
        <v>0</v>
      </c>
      <c r="J229" s="11">
        <f t="shared" si="100"/>
        <v>4556955</v>
      </c>
      <c r="K229" s="11">
        <f t="shared" si="100"/>
        <v>0</v>
      </c>
      <c r="L229" s="11">
        <f t="shared" si="100"/>
        <v>4556955</v>
      </c>
      <c r="M229" s="11">
        <f t="shared" si="100"/>
        <v>0</v>
      </c>
      <c r="N229" s="11">
        <f t="shared" si="100"/>
        <v>0</v>
      </c>
      <c r="O229" s="11">
        <f t="shared" si="100"/>
        <v>0</v>
      </c>
    </row>
    <row r="230" spans="1:15" ht="60" x14ac:dyDescent="0.2">
      <c r="A230" s="12" t="s">
        <v>65</v>
      </c>
      <c r="B230" s="39">
        <v>851</v>
      </c>
      <c r="C230" s="37" t="s">
        <v>98</v>
      </c>
      <c r="D230" s="39" t="s">
        <v>27</v>
      </c>
      <c r="E230" s="67" t="s">
        <v>317</v>
      </c>
      <c r="F230" s="37" t="s">
        <v>101</v>
      </c>
      <c r="G230" s="11">
        <f t="shared" si="100"/>
        <v>0</v>
      </c>
      <c r="H230" s="11">
        <f t="shared" si="100"/>
        <v>0</v>
      </c>
      <c r="I230" s="11">
        <f t="shared" si="90"/>
        <v>0</v>
      </c>
      <c r="J230" s="11">
        <f t="shared" si="100"/>
        <v>4556955</v>
      </c>
      <c r="K230" s="11">
        <f t="shared" si="100"/>
        <v>0</v>
      </c>
      <c r="L230" s="11">
        <f t="shared" si="100"/>
        <v>4556955</v>
      </c>
      <c r="M230" s="11">
        <f t="shared" si="100"/>
        <v>0</v>
      </c>
      <c r="N230" s="11">
        <f t="shared" si="100"/>
        <v>0</v>
      </c>
      <c r="O230" s="11">
        <f t="shared" si="100"/>
        <v>0</v>
      </c>
    </row>
    <row r="231" spans="1:15" ht="32.25" customHeight="1" x14ac:dyDescent="0.2">
      <c r="A231" s="12" t="s">
        <v>102</v>
      </c>
      <c r="B231" s="39">
        <v>851</v>
      </c>
      <c r="C231" s="37" t="s">
        <v>98</v>
      </c>
      <c r="D231" s="37" t="s">
        <v>27</v>
      </c>
      <c r="E231" s="67" t="s">
        <v>317</v>
      </c>
      <c r="F231" s="37" t="s">
        <v>103</v>
      </c>
      <c r="G231" s="27">
        <f>G232</f>
        <v>0</v>
      </c>
      <c r="H231" s="27">
        <f t="shared" si="100"/>
        <v>0</v>
      </c>
      <c r="I231" s="11">
        <f t="shared" si="90"/>
        <v>0</v>
      </c>
      <c r="J231" s="27">
        <f t="shared" si="100"/>
        <v>4556955</v>
      </c>
      <c r="K231" s="27">
        <f t="shared" si="100"/>
        <v>0</v>
      </c>
      <c r="L231" s="27">
        <f t="shared" si="100"/>
        <v>4556955</v>
      </c>
      <c r="M231" s="27">
        <f t="shared" si="100"/>
        <v>0</v>
      </c>
      <c r="N231" s="27">
        <f t="shared" si="100"/>
        <v>0</v>
      </c>
      <c r="O231" s="27">
        <f t="shared" si="100"/>
        <v>0</v>
      </c>
    </row>
    <row r="232" spans="1:15" ht="30" x14ac:dyDescent="0.2">
      <c r="A232" s="26" t="s">
        <v>192</v>
      </c>
      <c r="B232" s="41" t="s">
        <v>141</v>
      </c>
      <c r="C232" s="41" t="s">
        <v>98</v>
      </c>
      <c r="D232" s="41" t="s">
        <v>27</v>
      </c>
      <c r="E232" s="55" t="s">
        <v>317</v>
      </c>
      <c r="F232" s="47">
        <v>612</v>
      </c>
      <c r="G232" s="27"/>
      <c r="H232" s="27"/>
      <c r="I232" s="11">
        <f t="shared" si="90"/>
        <v>0</v>
      </c>
      <c r="J232" s="27">
        <v>4556955</v>
      </c>
      <c r="K232" s="27"/>
      <c r="L232" s="11">
        <f t="shared" si="93"/>
        <v>4556955</v>
      </c>
      <c r="M232" s="27"/>
      <c r="N232" s="27"/>
      <c r="O232" s="27">
        <f t="shared" si="94"/>
        <v>0</v>
      </c>
    </row>
    <row r="233" spans="1:15" ht="30" x14ac:dyDescent="0.2">
      <c r="A233" s="12" t="s">
        <v>111</v>
      </c>
      <c r="B233" s="39">
        <v>851</v>
      </c>
      <c r="C233" s="39" t="s">
        <v>98</v>
      </c>
      <c r="D233" s="39" t="s">
        <v>27</v>
      </c>
      <c r="E233" s="67" t="s">
        <v>237</v>
      </c>
      <c r="F233" s="37"/>
      <c r="G233" s="27">
        <f t="shared" ref="G233:O234" si="101">G234</f>
        <v>11876300</v>
      </c>
      <c r="H233" s="27">
        <f t="shared" si="101"/>
        <v>0</v>
      </c>
      <c r="I233" s="11">
        <f t="shared" si="90"/>
        <v>11876300</v>
      </c>
      <c r="J233" s="27">
        <f t="shared" si="101"/>
        <v>11665300</v>
      </c>
      <c r="K233" s="27">
        <f t="shared" si="101"/>
        <v>0</v>
      </c>
      <c r="L233" s="27">
        <f t="shared" si="101"/>
        <v>11665300</v>
      </c>
      <c r="M233" s="27">
        <f t="shared" si="101"/>
        <v>11665300</v>
      </c>
      <c r="N233" s="27">
        <f t="shared" si="101"/>
        <v>0</v>
      </c>
      <c r="O233" s="27">
        <f t="shared" si="101"/>
        <v>11665300</v>
      </c>
    </row>
    <row r="234" spans="1:15" ht="60" x14ac:dyDescent="0.2">
      <c r="A234" s="12" t="s">
        <v>65</v>
      </c>
      <c r="B234" s="39">
        <v>851</v>
      </c>
      <c r="C234" s="37" t="s">
        <v>98</v>
      </c>
      <c r="D234" s="39" t="s">
        <v>27</v>
      </c>
      <c r="E234" s="67" t="s">
        <v>237</v>
      </c>
      <c r="F234" s="37" t="s">
        <v>101</v>
      </c>
      <c r="G234" s="27">
        <f t="shared" si="101"/>
        <v>11876300</v>
      </c>
      <c r="H234" s="27">
        <f t="shared" si="101"/>
        <v>0</v>
      </c>
      <c r="I234" s="11">
        <f t="shared" si="90"/>
        <v>11876300</v>
      </c>
      <c r="J234" s="27">
        <f t="shared" si="101"/>
        <v>11665300</v>
      </c>
      <c r="K234" s="27">
        <f t="shared" si="101"/>
        <v>0</v>
      </c>
      <c r="L234" s="27">
        <f t="shared" si="101"/>
        <v>11665300</v>
      </c>
      <c r="M234" s="27">
        <f t="shared" si="101"/>
        <v>11665300</v>
      </c>
      <c r="N234" s="27">
        <f t="shared" si="101"/>
        <v>0</v>
      </c>
      <c r="O234" s="27">
        <f t="shared" si="101"/>
        <v>11665300</v>
      </c>
    </row>
    <row r="235" spans="1:15" ht="33.75" customHeight="1" x14ac:dyDescent="0.2">
      <c r="A235" s="12" t="s">
        <v>102</v>
      </c>
      <c r="B235" s="39">
        <v>851</v>
      </c>
      <c r="C235" s="37" t="s">
        <v>98</v>
      </c>
      <c r="D235" s="37" t="s">
        <v>27</v>
      </c>
      <c r="E235" s="67" t="s">
        <v>237</v>
      </c>
      <c r="F235" s="37" t="s">
        <v>103</v>
      </c>
      <c r="G235" s="27">
        <f>G239</f>
        <v>11876300</v>
      </c>
      <c r="H235" s="27">
        <f t="shared" ref="H235:O235" si="102">H239</f>
        <v>0</v>
      </c>
      <c r="I235" s="11">
        <f t="shared" si="90"/>
        <v>11876300</v>
      </c>
      <c r="J235" s="27">
        <f t="shared" si="102"/>
        <v>11665300</v>
      </c>
      <c r="K235" s="27">
        <f t="shared" si="102"/>
        <v>0</v>
      </c>
      <c r="L235" s="27">
        <f t="shared" si="102"/>
        <v>11665300</v>
      </c>
      <c r="M235" s="27">
        <f t="shared" si="102"/>
        <v>11665300</v>
      </c>
      <c r="N235" s="27">
        <f t="shared" si="102"/>
        <v>0</v>
      </c>
      <c r="O235" s="27">
        <f t="shared" si="102"/>
        <v>11665300</v>
      </c>
    </row>
    <row r="236" spans="1:15" ht="30" hidden="1" x14ac:dyDescent="0.2">
      <c r="A236" s="12" t="s">
        <v>105</v>
      </c>
      <c r="B236" s="39">
        <v>851</v>
      </c>
      <c r="C236" s="37" t="s">
        <v>98</v>
      </c>
      <c r="D236" s="37" t="s">
        <v>27</v>
      </c>
      <c r="E236" s="67" t="s">
        <v>236</v>
      </c>
      <c r="F236" s="37"/>
      <c r="G236" s="27">
        <f t="shared" ref="G236:M237" si="103">G237</f>
        <v>0</v>
      </c>
      <c r="H236" s="27"/>
      <c r="I236" s="11">
        <f t="shared" si="90"/>
        <v>0</v>
      </c>
      <c r="J236" s="27">
        <f t="shared" si="103"/>
        <v>0</v>
      </c>
      <c r="K236" s="27"/>
      <c r="L236" s="11">
        <f t="shared" si="93"/>
        <v>0</v>
      </c>
      <c r="M236" s="27">
        <f t="shared" si="103"/>
        <v>0</v>
      </c>
      <c r="N236" s="27"/>
      <c r="O236" s="27">
        <f t="shared" si="94"/>
        <v>0</v>
      </c>
    </row>
    <row r="237" spans="1:15" ht="60" hidden="1" x14ac:dyDescent="0.2">
      <c r="A237" s="12" t="s">
        <v>65</v>
      </c>
      <c r="B237" s="39">
        <v>851</v>
      </c>
      <c r="C237" s="37" t="s">
        <v>98</v>
      </c>
      <c r="D237" s="37" t="s">
        <v>27</v>
      </c>
      <c r="E237" s="67" t="s">
        <v>236</v>
      </c>
      <c r="F237" s="37" t="s">
        <v>101</v>
      </c>
      <c r="G237" s="27">
        <f t="shared" si="103"/>
        <v>0</v>
      </c>
      <c r="H237" s="27"/>
      <c r="I237" s="11">
        <f t="shared" si="90"/>
        <v>0</v>
      </c>
      <c r="J237" s="27">
        <f t="shared" si="103"/>
        <v>0</v>
      </c>
      <c r="K237" s="27"/>
      <c r="L237" s="11">
        <f t="shared" si="93"/>
        <v>0</v>
      </c>
      <c r="M237" s="27">
        <f t="shared" si="103"/>
        <v>0</v>
      </c>
      <c r="N237" s="27"/>
      <c r="O237" s="27">
        <f t="shared" si="94"/>
        <v>0</v>
      </c>
    </row>
    <row r="238" spans="1:15" hidden="1" x14ac:dyDescent="0.2">
      <c r="A238" s="12" t="s">
        <v>102</v>
      </c>
      <c r="B238" s="39">
        <v>851</v>
      </c>
      <c r="C238" s="37" t="s">
        <v>98</v>
      </c>
      <c r="D238" s="39" t="s">
        <v>27</v>
      </c>
      <c r="E238" s="67" t="s">
        <v>236</v>
      </c>
      <c r="F238" s="37" t="s">
        <v>103</v>
      </c>
      <c r="G238" s="27">
        <v>0</v>
      </c>
      <c r="H238" s="27"/>
      <c r="I238" s="11">
        <f t="shared" si="90"/>
        <v>0</v>
      </c>
      <c r="J238" s="27"/>
      <c r="K238" s="27"/>
      <c r="L238" s="11">
        <f t="shared" si="93"/>
        <v>0</v>
      </c>
      <c r="M238" s="27"/>
      <c r="N238" s="27"/>
      <c r="O238" s="27">
        <f t="shared" si="94"/>
        <v>0</v>
      </c>
    </row>
    <row r="239" spans="1:15" ht="90" x14ac:dyDescent="0.2">
      <c r="A239" s="25" t="s">
        <v>175</v>
      </c>
      <c r="B239" s="41" t="s">
        <v>141</v>
      </c>
      <c r="C239" s="41" t="s">
        <v>98</v>
      </c>
      <c r="D239" s="41" t="s">
        <v>27</v>
      </c>
      <c r="E239" s="70" t="s">
        <v>237</v>
      </c>
      <c r="F239" s="41" t="s">
        <v>184</v>
      </c>
      <c r="G239" s="21">
        <v>11876300</v>
      </c>
      <c r="H239" s="21"/>
      <c r="I239" s="11">
        <f t="shared" si="90"/>
        <v>11876300</v>
      </c>
      <c r="J239" s="21">
        <v>11665300</v>
      </c>
      <c r="K239" s="21"/>
      <c r="L239" s="11">
        <f t="shared" si="93"/>
        <v>11665300</v>
      </c>
      <c r="M239" s="21">
        <v>11665300</v>
      </c>
      <c r="N239" s="21"/>
      <c r="O239" s="27">
        <f t="shared" si="94"/>
        <v>11665300</v>
      </c>
    </row>
    <row r="240" spans="1:15" ht="30" x14ac:dyDescent="0.2">
      <c r="A240" s="25" t="s">
        <v>105</v>
      </c>
      <c r="B240" s="41" t="s">
        <v>141</v>
      </c>
      <c r="C240" s="41" t="s">
        <v>98</v>
      </c>
      <c r="D240" s="41" t="s">
        <v>27</v>
      </c>
      <c r="E240" s="70" t="s">
        <v>236</v>
      </c>
      <c r="F240" s="41"/>
      <c r="G240" s="21">
        <f>G241</f>
        <v>18900</v>
      </c>
      <c r="H240" s="21">
        <f t="shared" ref="H240:O242" si="104">H241</f>
        <v>0</v>
      </c>
      <c r="I240" s="11">
        <f t="shared" si="90"/>
        <v>18900</v>
      </c>
      <c r="J240" s="21">
        <f t="shared" si="104"/>
        <v>0</v>
      </c>
      <c r="K240" s="21">
        <f t="shared" si="104"/>
        <v>0</v>
      </c>
      <c r="L240" s="21">
        <f t="shared" si="104"/>
        <v>0</v>
      </c>
      <c r="M240" s="21">
        <f t="shared" si="104"/>
        <v>0</v>
      </c>
      <c r="N240" s="21">
        <f t="shared" si="104"/>
        <v>0</v>
      </c>
      <c r="O240" s="21">
        <f t="shared" si="104"/>
        <v>0</v>
      </c>
    </row>
    <row r="241" spans="1:15" ht="60" x14ac:dyDescent="0.2">
      <c r="A241" s="25" t="s">
        <v>65</v>
      </c>
      <c r="B241" s="41" t="s">
        <v>141</v>
      </c>
      <c r="C241" s="41" t="s">
        <v>98</v>
      </c>
      <c r="D241" s="41" t="s">
        <v>27</v>
      </c>
      <c r="E241" s="70" t="s">
        <v>236</v>
      </c>
      <c r="F241" s="41" t="s">
        <v>101</v>
      </c>
      <c r="G241" s="21">
        <f>G242</f>
        <v>18900</v>
      </c>
      <c r="H241" s="21">
        <f t="shared" si="104"/>
        <v>0</v>
      </c>
      <c r="I241" s="11">
        <f t="shared" si="90"/>
        <v>18900</v>
      </c>
      <c r="J241" s="21">
        <f t="shared" si="104"/>
        <v>0</v>
      </c>
      <c r="K241" s="21">
        <f t="shared" si="104"/>
        <v>0</v>
      </c>
      <c r="L241" s="21">
        <f t="shared" si="104"/>
        <v>0</v>
      </c>
      <c r="M241" s="21">
        <f t="shared" si="104"/>
        <v>0</v>
      </c>
      <c r="N241" s="21">
        <f t="shared" si="104"/>
        <v>0</v>
      </c>
      <c r="O241" s="21">
        <f t="shared" si="104"/>
        <v>0</v>
      </c>
    </row>
    <row r="242" spans="1:15" ht="39" customHeight="1" x14ac:dyDescent="0.2">
      <c r="A242" s="25" t="s">
        <v>102</v>
      </c>
      <c r="B242" s="41" t="s">
        <v>141</v>
      </c>
      <c r="C242" s="41" t="s">
        <v>98</v>
      </c>
      <c r="D242" s="41" t="s">
        <v>27</v>
      </c>
      <c r="E242" s="70" t="s">
        <v>236</v>
      </c>
      <c r="F242" s="41" t="s">
        <v>103</v>
      </c>
      <c r="G242" s="21">
        <f>G243</f>
        <v>18900</v>
      </c>
      <c r="H242" s="21">
        <f t="shared" si="104"/>
        <v>0</v>
      </c>
      <c r="I242" s="11">
        <f t="shared" si="90"/>
        <v>18900</v>
      </c>
      <c r="J242" s="21">
        <f t="shared" si="104"/>
        <v>0</v>
      </c>
      <c r="K242" s="21">
        <f t="shared" si="104"/>
        <v>0</v>
      </c>
      <c r="L242" s="21">
        <f t="shared" si="104"/>
        <v>0</v>
      </c>
      <c r="M242" s="21">
        <f t="shared" si="104"/>
        <v>0</v>
      </c>
      <c r="N242" s="21">
        <f t="shared" si="104"/>
        <v>0</v>
      </c>
      <c r="O242" s="21">
        <f t="shared" si="104"/>
        <v>0</v>
      </c>
    </row>
    <row r="243" spans="1:15" ht="30" x14ac:dyDescent="0.2">
      <c r="A243" s="25" t="s">
        <v>192</v>
      </c>
      <c r="B243" s="41" t="s">
        <v>141</v>
      </c>
      <c r="C243" s="41" t="s">
        <v>98</v>
      </c>
      <c r="D243" s="41" t="s">
        <v>27</v>
      </c>
      <c r="E243" s="70" t="s">
        <v>236</v>
      </c>
      <c r="F243" s="41" t="s">
        <v>183</v>
      </c>
      <c r="G243" s="21">
        <v>18900</v>
      </c>
      <c r="H243" s="21"/>
      <c r="I243" s="11">
        <f t="shared" si="90"/>
        <v>18900</v>
      </c>
      <c r="J243" s="21"/>
      <c r="K243" s="21"/>
      <c r="L243" s="11">
        <f t="shared" si="93"/>
        <v>0</v>
      </c>
      <c r="M243" s="21"/>
      <c r="N243" s="21"/>
      <c r="O243" s="27">
        <f t="shared" si="94"/>
        <v>0</v>
      </c>
    </row>
    <row r="244" spans="1:15" ht="45" hidden="1" x14ac:dyDescent="0.2">
      <c r="A244" s="23" t="s">
        <v>106</v>
      </c>
      <c r="B244" s="41" t="s">
        <v>141</v>
      </c>
      <c r="C244" s="41" t="s">
        <v>98</v>
      </c>
      <c r="D244" s="41" t="s">
        <v>27</v>
      </c>
      <c r="E244" s="70" t="s">
        <v>329</v>
      </c>
      <c r="F244" s="41"/>
      <c r="G244" s="21">
        <f>G245</f>
        <v>0</v>
      </c>
      <c r="H244" s="21">
        <f t="shared" ref="H244:O246" si="105">H245</f>
        <v>0</v>
      </c>
      <c r="I244" s="11">
        <f t="shared" si="90"/>
        <v>0</v>
      </c>
      <c r="J244" s="21">
        <f t="shared" si="105"/>
        <v>0</v>
      </c>
      <c r="K244" s="21">
        <f t="shared" si="105"/>
        <v>0</v>
      </c>
      <c r="L244" s="21">
        <f t="shared" si="105"/>
        <v>0</v>
      </c>
      <c r="M244" s="21">
        <f t="shared" si="105"/>
        <v>0</v>
      </c>
      <c r="N244" s="21">
        <f t="shared" si="105"/>
        <v>0</v>
      </c>
      <c r="O244" s="21">
        <f t="shared" si="105"/>
        <v>0</v>
      </c>
    </row>
    <row r="245" spans="1:15" ht="60" hidden="1" x14ac:dyDescent="0.2">
      <c r="A245" s="23" t="s">
        <v>65</v>
      </c>
      <c r="B245" s="41" t="s">
        <v>141</v>
      </c>
      <c r="C245" s="41" t="s">
        <v>98</v>
      </c>
      <c r="D245" s="41" t="s">
        <v>27</v>
      </c>
      <c r="E245" s="70" t="s">
        <v>329</v>
      </c>
      <c r="F245" s="41" t="s">
        <v>101</v>
      </c>
      <c r="G245" s="21">
        <f>G246</f>
        <v>0</v>
      </c>
      <c r="H245" s="21">
        <f t="shared" si="105"/>
        <v>0</v>
      </c>
      <c r="I245" s="11">
        <f t="shared" si="90"/>
        <v>0</v>
      </c>
      <c r="J245" s="21">
        <f t="shared" si="105"/>
        <v>0</v>
      </c>
      <c r="K245" s="21">
        <f t="shared" si="105"/>
        <v>0</v>
      </c>
      <c r="L245" s="21">
        <f t="shared" si="105"/>
        <v>0</v>
      </c>
      <c r="M245" s="21">
        <f t="shared" si="105"/>
        <v>0</v>
      </c>
      <c r="N245" s="21">
        <f t="shared" si="105"/>
        <v>0</v>
      </c>
      <c r="O245" s="21">
        <f t="shared" si="105"/>
        <v>0</v>
      </c>
    </row>
    <row r="246" spans="1:15" ht="36" hidden="1" customHeight="1" x14ac:dyDescent="0.2">
      <c r="A246" s="23" t="s">
        <v>102</v>
      </c>
      <c r="B246" s="41" t="s">
        <v>141</v>
      </c>
      <c r="C246" s="41" t="s">
        <v>98</v>
      </c>
      <c r="D246" s="41" t="s">
        <v>27</v>
      </c>
      <c r="E246" s="70" t="s">
        <v>329</v>
      </c>
      <c r="F246" s="41" t="s">
        <v>103</v>
      </c>
      <c r="G246" s="21">
        <f>G247</f>
        <v>0</v>
      </c>
      <c r="H246" s="21">
        <f t="shared" si="105"/>
        <v>0</v>
      </c>
      <c r="I246" s="11">
        <f t="shared" si="90"/>
        <v>0</v>
      </c>
      <c r="J246" s="21">
        <f t="shared" si="105"/>
        <v>0</v>
      </c>
      <c r="K246" s="21">
        <f t="shared" si="105"/>
        <v>0</v>
      </c>
      <c r="L246" s="21">
        <f t="shared" si="105"/>
        <v>0</v>
      </c>
      <c r="M246" s="21">
        <f t="shared" si="105"/>
        <v>0</v>
      </c>
      <c r="N246" s="21">
        <f t="shared" si="105"/>
        <v>0</v>
      </c>
      <c r="O246" s="21">
        <f t="shared" si="105"/>
        <v>0</v>
      </c>
    </row>
    <row r="247" spans="1:15" ht="30" hidden="1" x14ac:dyDescent="0.2">
      <c r="A247" s="25" t="s">
        <v>192</v>
      </c>
      <c r="B247" s="41" t="s">
        <v>141</v>
      </c>
      <c r="C247" s="41" t="s">
        <v>98</v>
      </c>
      <c r="D247" s="41" t="s">
        <v>27</v>
      </c>
      <c r="E247" s="70" t="s">
        <v>329</v>
      </c>
      <c r="F247" s="41" t="s">
        <v>183</v>
      </c>
      <c r="G247" s="21"/>
      <c r="H247" s="21"/>
      <c r="I247" s="11">
        <f t="shared" si="90"/>
        <v>0</v>
      </c>
      <c r="J247" s="21"/>
      <c r="K247" s="21"/>
      <c r="L247" s="11">
        <f t="shared" si="93"/>
        <v>0</v>
      </c>
      <c r="M247" s="21"/>
      <c r="N247" s="21"/>
      <c r="O247" s="27">
        <f t="shared" si="94"/>
        <v>0</v>
      </c>
    </row>
    <row r="248" spans="1:15" ht="110.25" customHeight="1" x14ac:dyDescent="0.2">
      <c r="A248" s="12" t="s">
        <v>107</v>
      </c>
      <c r="B248" s="39">
        <v>851</v>
      </c>
      <c r="C248" s="37" t="s">
        <v>98</v>
      </c>
      <c r="D248" s="37" t="s">
        <v>27</v>
      </c>
      <c r="E248" s="67" t="s">
        <v>235</v>
      </c>
      <c r="F248" s="37"/>
      <c r="G248" s="27">
        <f t="shared" ref="G248:O250" si="106">G249</f>
        <v>132000</v>
      </c>
      <c r="H248" s="27">
        <f t="shared" si="106"/>
        <v>0</v>
      </c>
      <c r="I248" s="11">
        <f t="shared" si="90"/>
        <v>132000</v>
      </c>
      <c r="J248" s="27">
        <f t="shared" si="106"/>
        <v>132000</v>
      </c>
      <c r="K248" s="27">
        <f t="shared" si="106"/>
        <v>0</v>
      </c>
      <c r="L248" s="27">
        <f t="shared" si="106"/>
        <v>132000</v>
      </c>
      <c r="M248" s="27">
        <f t="shared" si="106"/>
        <v>132000</v>
      </c>
      <c r="N248" s="27">
        <f t="shared" si="106"/>
        <v>0</v>
      </c>
      <c r="O248" s="27">
        <f t="shared" si="106"/>
        <v>132000</v>
      </c>
    </row>
    <row r="249" spans="1:15" ht="60" x14ac:dyDescent="0.2">
      <c r="A249" s="12" t="s">
        <v>65</v>
      </c>
      <c r="B249" s="39">
        <v>851</v>
      </c>
      <c r="C249" s="37" t="s">
        <v>98</v>
      </c>
      <c r="D249" s="37" t="s">
        <v>27</v>
      </c>
      <c r="E249" s="67" t="s">
        <v>235</v>
      </c>
      <c r="F249" s="37" t="s">
        <v>101</v>
      </c>
      <c r="G249" s="27">
        <f t="shared" si="106"/>
        <v>132000</v>
      </c>
      <c r="H249" s="27">
        <f t="shared" si="106"/>
        <v>0</v>
      </c>
      <c r="I249" s="11">
        <f t="shared" si="90"/>
        <v>132000</v>
      </c>
      <c r="J249" s="27">
        <f t="shared" si="106"/>
        <v>132000</v>
      </c>
      <c r="K249" s="27">
        <f t="shared" si="106"/>
        <v>0</v>
      </c>
      <c r="L249" s="27">
        <f t="shared" si="106"/>
        <v>132000</v>
      </c>
      <c r="M249" s="27">
        <f t="shared" si="106"/>
        <v>132000</v>
      </c>
      <c r="N249" s="27">
        <f t="shared" si="106"/>
        <v>0</v>
      </c>
      <c r="O249" s="27">
        <f t="shared" si="106"/>
        <v>132000</v>
      </c>
    </row>
    <row r="250" spans="1:15" ht="27.75" customHeight="1" x14ac:dyDescent="0.2">
      <c r="A250" s="12" t="s">
        <v>102</v>
      </c>
      <c r="B250" s="39">
        <v>851</v>
      </c>
      <c r="C250" s="37" t="s">
        <v>98</v>
      </c>
      <c r="D250" s="37" t="s">
        <v>27</v>
      </c>
      <c r="E250" s="67" t="s">
        <v>235</v>
      </c>
      <c r="F250" s="37" t="s">
        <v>103</v>
      </c>
      <c r="G250" s="27">
        <f>G251</f>
        <v>132000</v>
      </c>
      <c r="H250" s="27">
        <f t="shared" si="106"/>
        <v>0</v>
      </c>
      <c r="I250" s="11">
        <f t="shared" si="90"/>
        <v>132000</v>
      </c>
      <c r="J250" s="27">
        <f t="shared" si="106"/>
        <v>132000</v>
      </c>
      <c r="K250" s="27">
        <f t="shared" si="106"/>
        <v>0</v>
      </c>
      <c r="L250" s="27">
        <f t="shared" si="106"/>
        <v>132000</v>
      </c>
      <c r="M250" s="27">
        <f t="shared" si="106"/>
        <v>132000</v>
      </c>
      <c r="N250" s="27">
        <f t="shared" si="106"/>
        <v>0</v>
      </c>
      <c r="O250" s="27">
        <f t="shared" si="106"/>
        <v>132000</v>
      </c>
    </row>
    <row r="251" spans="1:15" ht="30" x14ac:dyDescent="0.2">
      <c r="A251" s="25" t="s">
        <v>192</v>
      </c>
      <c r="B251" s="41" t="s">
        <v>141</v>
      </c>
      <c r="C251" s="41" t="s">
        <v>98</v>
      </c>
      <c r="D251" s="41" t="s">
        <v>27</v>
      </c>
      <c r="E251" s="70" t="s">
        <v>235</v>
      </c>
      <c r="F251" s="41" t="s">
        <v>183</v>
      </c>
      <c r="G251" s="21">
        <v>132000</v>
      </c>
      <c r="H251" s="21"/>
      <c r="I251" s="11">
        <f t="shared" si="90"/>
        <v>132000</v>
      </c>
      <c r="J251" s="21">
        <v>132000</v>
      </c>
      <c r="K251" s="21"/>
      <c r="L251" s="11">
        <f t="shared" si="93"/>
        <v>132000</v>
      </c>
      <c r="M251" s="21">
        <v>132000</v>
      </c>
      <c r="N251" s="21"/>
      <c r="O251" s="27">
        <f t="shared" si="94"/>
        <v>132000</v>
      </c>
    </row>
    <row r="252" spans="1:15" ht="23.25" customHeight="1" x14ac:dyDescent="0.2">
      <c r="A252" s="8" t="s">
        <v>120</v>
      </c>
      <c r="B252" s="39">
        <v>851</v>
      </c>
      <c r="C252" s="36" t="s">
        <v>81</v>
      </c>
      <c r="D252" s="36"/>
      <c r="E252" s="67" t="s">
        <v>0</v>
      </c>
      <c r="F252" s="36"/>
      <c r="G252" s="9">
        <f t="shared" ref="G252:O252" si="107">G253+G302</f>
        <v>39079936.469999999</v>
      </c>
      <c r="H252" s="9">
        <f t="shared" si="107"/>
        <v>-0.46999999997206032</v>
      </c>
      <c r="I252" s="9">
        <f t="shared" si="107"/>
        <v>39079936</v>
      </c>
      <c r="J252" s="9">
        <f t="shared" si="107"/>
        <v>42656335.590000004</v>
      </c>
      <c r="K252" s="9">
        <f t="shared" si="107"/>
        <v>0</v>
      </c>
      <c r="L252" s="9">
        <f t="shared" si="107"/>
        <v>42656335.590000004</v>
      </c>
      <c r="M252" s="9">
        <f t="shared" si="107"/>
        <v>32948126.260000002</v>
      </c>
      <c r="N252" s="9">
        <f t="shared" si="107"/>
        <v>0</v>
      </c>
      <c r="O252" s="9">
        <f t="shared" si="107"/>
        <v>32948126.260000002</v>
      </c>
    </row>
    <row r="253" spans="1:15" ht="36" customHeight="1" x14ac:dyDescent="0.2">
      <c r="A253" s="8" t="s">
        <v>121</v>
      </c>
      <c r="B253" s="39">
        <v>851</v>
      </c>
      <c r="C253" s="36" t="s">
        <v>81</v>
      </c>
      <c r="D253" s="36" t="s">
        <v>25</v>
      </c>
      <c r="E253" s="67" t="s">
        <v>0</v>
      </c>
      <c r="F253" s="36"/>
      <c r="G253" s="9">
        <f t="shared" ref="G253:O253" si="108">G254+G258+G262+G267+G272+G279+G283+G290+G294+G298</f>
        <v>39074936.469999999</v>
      </c>
      <c r="H253" s="9">
        <f t="shared" si="108"/>
        <v>-0.46999999997206032</v>
      </c>
      <c r="I253" s="9">
        <f t="shared" si="108"/>
        <v>39074936</v>
      </c>
      <c r="J253" s="9">
        <f t="shared" si="108"/>
        <v>42656335.590000004</v>
      </c>
      <c r="K253" s="9">
        <f t="shared" si="108"/>
        <v>0</v>
      </c>
      <c r="L253" s="9">
        <f t="shared" si="108"/>
        <v>42656335.590000004</v>
      </c>
      <c r="M253" s="9">
        <f t="shared" si="108"/>
        <v>32948126.260000002</v>
      </c>
      <c r="N253" s="9">
        <f t="shared" si="108"/>
        <v>0</v>
      </c>
      <c r="O253" s="9">
        <f t="shared" si="108"/>
        <v>32948126.260000002</v>
      </c>
    </row>
    <row r="254" spans="1:15" ht="75.75" customHeight="1" x14ac:dyDescent="0.2">
      <c r="A254" s="29" t="s">
        <v>361</v>
      </c>
      <c r="B254" s="39">
        <v>851</v>
      </c>
      <c r="C254" s="37" t="s">
        <v>81</v>
      </c>
      <c r="D254" s="37" t="s">
        <v>25</v>
      </c>
      <c r="E254" s="67" t="s">
        <v>345</v>
      </c>
      <c r="F254" s="37"/>
      <c r="G254" s="11">
        <f t="shared" ref="G254:O256" si="109">G255</f>
        <v>4000079</v>
      </c>
      <c r="H254" s="11">
        <f>H255</f>
        <v>-535126.47</v>
      </c>
      <c r="I254" s="11">
        <f t="shared" si="90"/>
        <v>3464952.5300000003</v>
      </c>
      <c r="J254" s="11">
        <f t="shared" si="109"/>
        <v>9199377</v>
      </c>
      <c r="K254" s="11">
        <f t="shared" si="109"/>
        <v>0</v>
      </c>
      <c r="L254" s="11">
        <f t="shared" si="109"/>
        <v>9199377</v>
      </c>
      <c r="M254" s="11">
        <f t="shared" si="109"/>
        <v>0</v>
      </c>
      <c r="N254" s="11">
        <f t="shared" si="109"/>
        <v>0</v>
      </c>
      <c r="O254" s="11">
        <f t="shared" si="109"/>
        <v>0</v>
      </c>
    </row>
    <row r="255" spans="1:15" ht="60" x14ac:dyDescent="0.2">
      <c r="A255" s="12" t="s">
        <v>65</v>
      </c>
      <c r="B255" s="39">
        <v>851</v>
      </c>
      <c r="C255" s="37" t="s">
        <v>81</v>
      </c>
      <c r="D255" s="37" t="s">
        <v>25</v>
      </c>
      <c r="E255" s="67" t="s">
        <v>345</v>
      </c>
      <c r="F255" s="37" t="s">
        <v>101</v>
      </c>
      <c r="G255" s="11">
        <f t="shared" si="109"/>
        <v>4000079</v>
      </c>
      <c r="H255" s="11">
        <f t="shared" si="109"/>
        <v>-535126.47</v>
      </c>
      <c r="I255" s="11">
        <f t="shared" si="90"/>
        <v>3464952.5300000003</v>
      </c>
      <c r="J255" s="11">
        <f t="shared" si="109"/>
        <v>9199377</v>
      </c>
      <c r="K255" s="11">
        <f t="shared" si="109"/>
        <v>0</v>
      </c>
      <c r="L255" s="11">
        <f t="shared" si="109"/>
        <v>9199377</v>
      </c>
      <c r="M255" s="11">
        <f t="shared" si="109"/>
        <v>0</v>
      </c>
      <c r="N255" s="11">
        <f t="shared" si="109"/>
        <v>0</v>
      </c>
      <c r="O255" s="11">
        <f t="shared" si="109"/>
        <v>0</v>
      </c>
    </row>
    <row r="256" spans="1:15" ht="30" customHeight="1" x14ac:dyDescent="0.2">
      <c r="A256" s="12" t="s">
        <v>66</v>
      </c>
      <c r="B256" s="39">
        <v>851</v>
      </c>
      <c r="C256" s="37" t="s">
        <v>81</v>
      </c>
      <c r="D256" s="37" t="s">
        <v>25</v>
      </c>
      <c r="E256" s="67" t="s">
        <v>345</v>
      </c>
      <c r="F256" s="37" t="s">
        <v>103</v>
      </c>
      <c r="G256" s="11">
        <f>G257</f>
        <v>4000079</v>
      </c>
      <c r="H256" s="11">
        <f t="shared" si="109"/>
        <v>-535126.47</v>
      </c>
      <c r="I256" s="11">
        <f t="shared" si="90"/>
        <v>3464952.5300000003</v>
      </c>
      <c r="J256" s="11">
        <f t="shared" si="109"/>
        <v>9199377</v>
      </c>
      <c r="K256" s="11">
        <f t="shared" si="109"/>
        <v>0</v>
      </c>
      <c r="L256" s="11">
        <f t="shared" si="109"/>
        <v>9199377</v>
      </c>
      <c r="M256" s="11">
        <f t="shared" si="109"/>
        <v>0</v>
      </c>
      <c r="N256" s="11">
        <f t="shared" si="109"/>
        <v>0</v>
      </c>
      <c r="O256" s="11">
        <f t="shared" si="109"/>
        <v>0</v>
      </c>
    </row>
    <row r="257" spans="1:15" ht="30" x14ac:dyDescent="0.2">
      <c r="A257" s="26" t="s">
        <v>192</v>
      </c>
      <c r="B257" s="39">
        <v>851</v>
      </c>
      <c r="C257" s="37" t="s">
        <v>81</v>
      </c>
      <c r="D257" s="37" t="s">
        <v>25</v>
      </c>
      <c r="E257" s="67" t="s">
        <v>345</v>
      </c>
      <c r="F257" s="37" t="s">
        <v>183</v>
      </c>
      <c r="G257" s="11">
        <v>4000079</v>
      </c>
      <c r="H257" s="11">
        <v>-535126.47</v>
      </c>
      <c r="I257" s="11">
        <f t="shared" si="90"/>
        <v>3464952.5300000003</v>
      </c>
      <c r="J257" s="11">
        <v>9199377</v>
      </c>
      <c r="K257" s="11"/>
      <c r="L257" s="11">
        <f t="shared" si="93"/>
        <v>9199377</v>
      </c>
      <c r="M257" s="11"/>
      <c r="N257" s="11"/>
      <c r="O257" s="27">
        <f t="shared" si="94"/>
        <v>0</v>
      </c>
    </row>
    <row r="258" spans="1:15" ht="114.75" customHeight="1" x14ac:dyDescent="0.2">
      <c r="A258" s="12" t="s">
        <v>346</v>
      </c>
      <c r="B258" s="39">
        <v>851</v>
      </c>
      <c r="C258" s="37" t="s">
        <v>81</v>
      </c>
      <c r="D258" s="37" t="s">
        <v>25</v>
      </c>
      <c r="E258" s="67" t="s">
        <v>234</v>
      </c>
      <c r="F258" s="37"/>
      <c r="G258" s="11">
        <f t="shared" ref="G258:O260" si="110">G259</f>
        <v>122400</v>
      </c>
      <c r="H258" s="11">
        <f t="shared" si="110"/>
        <v>0</v>
      </c>
      <c r="I258" s="11">
        <f t="shared" si="90"/>
        <v>122400</v>
      </c>
      <c r="J258" s="11">
        <f t="shared" si="110"/>
        <v>122400</v>
      </c>
      <c r="K258" s="11">
        <f t="shared" si="110"/>
        <v>0</v>
      </c>
      <c r="L258" s="11">
        <f t="shared" si="110"/>
        <v>122400</v>
      </c>
      <c r="M258" s="11">
        <f t="shared" si="110"/>
        <v>122400</v>
      </c>
      <c r="N258" s="11">
        <f t="shared" si="110"/>
        <v>0</v>
      </c>
      <c r="O258" s="11">
        <f t="shared" si="110"/>
        <v>122400</v>
      </c>
    </row>
    <row r="259" spans="1:15" ht="60" x14ac:dyDescent="0.2">
      <c r="A259" s="12" t="s">
        <v>65</v>
      </c>
      <c r="B259" s="39">
        <v>851</v>
      </c>
      <c r="C259" s="37" t="s">
        <v>81</v>
      </c>
      <c r="D259" s="37" t="s">
        <v>25</v>
      </c>
      <c r="E259" s="67" t="s">
        <v>234</v>
      </c>
      <c r="F259" s="37" t="s">
        <v>101</v>
      </c>
      <c r="G259" s="11">
        <f t="shared" si="110"/>
        <v>122400</v>
      </c>
      <c r="H259" s="11">
        <f t="shared" si="110"/>
        <v>0</v>
      </c>
      <c r="I259" s="11">
        <f t="shared" si="90"/>
        <v>122400</v>
      </c>
      <c r="J259" s="11">
        <f t="shared" si="110"/>
        <v>122400</v>
      </c>
      <c r="K259" s="11">
        <f t="shared" si="110"/>
        <v>0</v>
      </c>
      <c r="L259" s="11">
        <f t="shared" si="110"/>
        <v>122400</v>
      </c>
      <c r="M259" s="11">
        <f t="shared" si="110"/>
        <v>122400</v>
      </c>
      <c r="N259" s="11">
        <f t="shared" si="110"/>
        <v>0</v>
      </c>
      <c r="O259" s="11">
        <f t="shared" si="110"/>
        <v>122400</v>
      </c>
    </row>
    <row r="260" spans="1:15" ht="26.25" customHeight="1" x14ac:dyDescent="0.2">
      <c r="A260" s="24" t="s">
        <v>102</v>
      </c>
      <c r="B260" s="18">
        <v>851</v>
      </c>
      <c r="C260" s="40" t="s">
        <v>81</v>
      </c>
      <c r="D260" s="40" t="s">
        <v>25</v>
      </c>
      <c r="E260" s="68" t="s">
        <v>234</v>
      </c>
      <c r="F260" s="40" t="s">
        <v>103</v>
      </c>
      <c r="G260" s="21">
        <f>G261</f>
        <v>122400</v>
      </c>
      <c r="H260" s="21">
        <f t="shared" si="110"/>
        <v>0</v>
      </c>
      <c r="I260" s="11">
        <f t="shared" si="90"/>
        <v>122400</v>
      </c>
      <c r="J260" s="21">
        <f t="shared" si="110"/>
        <v>122400</v>
      </c>
      <c r="K260" s="21">
        <f t="shared" si="110"/>
        <v>0</v>
      </c>
      <c r="L260" s="21">
        <f t="shared" si="110"/>
        <v>122400</v>
      </c>
      <c r="M260" s="21">
        <f t="shared" si="110"/>
        <v>122400</v>
      </c>
      <c r="N260" s="21">
        <f t="shared" si="110"/>
        <v>0</v>
      </c>
      <c r="O260" s="21">
        <f t="shared" si="110"/>
        <v>122400</v>
      </c>
    </row>
    <row r="261" spans="1:15" ht="30" x14ac:dyDescent="0.2">
      <c r="A261" s="26" t="s">
        <v>192</v>
      </c>
      <c r="B261" s="18">
        <v>851</v>
      </c>
      <c r="C261" s="40" t="s">
        <v>81</v>
      </c>
      <c r="D261" s="40" t="s">
        <v>25</v>
      </c>
      <c r="E261" s="68" t="s">
        <v>234</v>
      </c>
      <c r="F261" s="40" t="s">
        <v>183</v>
      </c>
      <c r="G261" s="21">
        <v>122400</v>
      </c>
      <c r="H261" s="21"/>
      <c r="I261" s="11">
        <f t="shared" si="90"/>
        <v>122400</v>
      </c>
      <c r="J261" s="21">
        <v>122400</v>
      </c>
      <c r="K261" s="21"/>
      <c r="L261" s="11">
        <f t="shared" si="93"/>
        <v>122400</v>
      </c>
      <c r="M261" s="21">
        <v>122400</v>
      </c>
      <c r="N261" s="21"/>
      <c r="O261" s="27">
        <f t="shared" si="94"/>
        <v>122400</v>
      </c>
    </row>
    <row r="262" spans="1:15" ht="20.25" customHeight="1" x14ac:dyDescent="0.2">
      <c r="A262" s="12" t="s">
        <v>122</v>
      </c>
      <c r="B262" s="39">
        <v>851</v>
      </c>
      <c r="C262" s="37" t="s">
        <v>81</v>
      </c>
      <c r="D262" s="37" t="s">
        <v>25</v>
      </c>
      <c r="E262" s="67" t="s">
        <v>233</v>
      </c>
      <c r="F262" s="37"/>
      <c r="G262" s="11">
        <f t="shared" ref="G262:O263" si="111">G263</f>
        <v>13820800</v>
      </c>
      <c r="H262" s="11">
        <f t="shared" si="111"/>
        <v>0</v>
      </c>
      <c r="I262" s="11">
        <f t="shared" si="90"/>
        <v>13820800</v>
      </c>
      <c r="J262" s="11">
        <f t="shared" si="111"/>
        <v>13508300</v>
      </c>
      <c r="K262" s="11">
        <f t="shared" si="111"/>
        <v>0</v>
      </c>
      <c r="L262" s="11">
        <f t="shared" si="111"/>
        <v>13508300</v>
      </c>
      <c r="M262" s="11">
        <f t="shared" si="111"/>
        <v>13508300</v>
      </c>
      <c r="N262" s="11">
        <f t="shared" si="111"/>
        <v>0</v>
      </c>
      <c r="O262" s="11">
        <f t="shared" si="111"/>
        <v>13508300</v>
      </c>
    </row>
    <row r="263" spans="1:15" ht="60" x14ac:dyDescent="0.2">
      <c r="A263" s="12" t="s">
        <v>65</v>
      </c>
      <c r="B263" s="39">
        <v>851</v>
      </c>
      <c r="C263" s="37" t="s">
        <v>81</v>
      </c>
      <c r="D263" s="37" t="s">
        <v>25</v>
      </c>
      <c r="E263" s="67" t="s">
        <v>233</v>
      </c>
      <c r="F263" s="37" t="s">
        <v>101</v>
      </c>
      <c r="G263" s="11">
        <f t="shared" si="111"/>
        <v>13820800</v>
      </c>
      <c r="H263" s="11">
        <f t="shared" si="111"/>
        <v>0</v>
      </c>
      <c r="I263" s="11">
        <f t="shared" si="90"/>
        <v>13820800</v>
      </c>
      <c r="J263" s="11">
        <f t="shared" si="111"/>
        <v>13508300</v>
      </c>
      <c r="K263" s="11">
        <f t="shared" si="111"/>
        <v>0</v>
      </c>
      <c r="L263" s="11">
        <f t="shared" si="111"/>
        <v>13508300</v>
      </c>
      <c r="M263" s="11">
        <f t="shared" si="111"/>
        <v>13508300</v>
      </c>
      <c r="N263" s="11">
        <f t="shared" si="111"/>
        <v>0</v>
      </c>
      <c r="O263" s="11">
        <f t="shared" si="111"/>
        <v>13508300</v>
      </c>
    </row>
    <row r="264" spans="1:15" x14ac:dyDescent="0.2">
      <c r="A264" s="24" t="s">
        <v>102</v>
      </c>
      <c r="B264" s="18">
        <v>851</v>
      </c>
      <c r="C264" s="40" t="s">
        <v>81</v>
      </c>
      <c r="D264" s="40" t="s">
        <v>25</v>
      </c>
      <c r="E264" s="68" t="s">
        <v>233</v>
      </c>
      <c r="F264" s="40" t="s">
        <v>103</v>
      </c>
      <c r="G264" s="21">
        <f>G265+G266</f>
        <v>13820800</v>
      </c>
      <c r="H264" s="21">
        <f t="shared" ref="H264:O264" si="112">H265+H266</f>
        <v>0</v>
      </c>
      <c r="I264" s="11">
        <f t="shared" si="90"/>
        <v>13820800</v>
      </c>
      <c r="J264" s="21">
        <f t="shared" si="112"/>
        <v>13508300</v>
      </c>
      <c r="K264" s="21">
        <f t="shared" si="112"/>
        <v>0</v>
      </c>
      <c r="L264" s="21">
        <f t="shared" si="112"/>
        <v>13508300</v>
      </c>
      <c r="M264" s="21">
        <f t="shared" si="112"/>
        <v>13508300</v>
      </c>
      <c r="N264" s="21">
        <f t="shared" si="112"/>
        <v>0</v>
      </c>
      <c r="O264" s="21">
        <f t="shared" si="112"/>
        <v>13508300</v>
      </c>
    </row>
    <row r="265" spans="1:15" ht="90" x14ac:dyDescent="0.2">
      <c r="A265" s="24" t="s">
        <v>175</v>
      </c>
      <c r="B265" s="18">
        <v>851</v>
      </c>
      <c r="C265" s="40" t="s">
        <v>81</v>
      </c>
      <c r="D265" s="40" t="s">
        <v>25</v>
      </c>
      <c r="E265" s="68" t="s">
        <v>233</v>
      </c>
      <c r="F265" s="40" t="s">
        <v>184</v>
      </c>
      <c r="G265" s="21">
        <v>13649800</v>
      </c>
      <c r="H265" s="21"/>
      <c r="I265" s="11">
        <f t="shared" si="90"/>
        <v>13649800</v>
      </c>
      <c r="J265" s="21">
        <v>13508300</v>
      </c>
      <c r="K265" s="21"/>
      <c r="L265" s="11">
        <f t="shared" si="93"/>
        <v>13508300</v>
      </c>
      <c r="M265" s="21">
        <v>13508300</v>
      </c>
      <c r="N265" s="21"/>
      <c r="O265" s="27">
        <f t="shared" si="94"/>
        <v>13508300</v>
      </c>
    </row>
    <row r="266" spans="1:15" ht="30" x14ac:dyDescent="0.2">
      <c r="A266" s="26" t="s">
        <v>192</v>
      </c>
      <c r="B266" s="18">
        <v>851</v>
      </c>
      <c r="C266" s="40" t="s">
        <v>81</v>
      </c>
      <c r="D266" s="40" t="s">
        <v>25</v>
      </c>
      <c r="E266" s="68" t="s">
        <v>233</v>
      </c>
      <c r="F266" s="40" t="s">
        <v>183</v>
      </c>
      <c r="G266" s="21">
        <v>171000</v>
      </c>
      <c r="H266" s="21"/>
      <c r="I266" s="11">
        <f t="shared" si="90"/>
        <v>171000</v>
      </c>
      <c r="J266" s="21"/>
      <c r="K266" s="21"/>
      <c r="L266" s="11">
        <f t="shared" si="93"/>
        <v>0</v>
      </c>
      <c r="M266" s="21"/>
      <c r="N266" s="21"/>
      <c r="O266" s="27">
        <f t="shared" si="94"/>
        <v>0</v>
      </c>
    </row>
    <row r="267" spans="1:15" ht="30" x14ac:dyDescent="0.2">
      <c r="A267" s="12" t="s">
        <v>123</v>
      </c>
      <c r="B267" s="39">
        <v>851</v>
      </c>
      <c r="C267" s="37" t="s">
        <v>81</v>
      </c>
      <c r="D267" s="37" t="s">
        <v>25</v>
      </c>
      <c r="E267" s="67" t="s">
        <v>232</v>
      </c>
      <c r="F267" s="37"/>
      <c r="G267" s="11">
        <f t="shared" ref="G267:O268" si="113">G268</f>
        <v>13022100</v>
      </c>
      <c r="H267" s="11">
        <f t="shared" si="113"/>
        <v>0</v>
      </c>
      <c r="I267" s="11">
        <f t="shared" ref="I267:I329" si="114">G267+H267</f>
        <v>13022100</v>
      </c>
      <c r="J267" s="11">
        <f t="shared" si="113"/>
        <v>13652100</v>
      </c>
      <c r="K267" s="11">
        <f t="shared" si="113"/>
        <v>0</v>
      </c>
      <c r="L267" s="11">
        <f t="shared" si="113"/>
        <v>13652100</v>
      </c>
      <c r="M267" s="11">
        <f t="shared" si="113"/>
        <v>13652100</v>
      </c>
      <c r="N267" s="11">
        <f t="shared" si="113"/>
        <v>0</v>
      </c>
      <c r="O267" s="11">
        <f t="shared" si="113"/>
        <v>13652100</v>
      </c>
    </row>
    <row r="268" spans="1:15" ht="60" x14ac:dyDescent="0.2">
      <c r="A268" s="12" t="s">
        <v>65</v>
      </c>
      <c r="B268" s="39">
        <v>851</v>
      </c>
      <c r="C268" s="37" t="s">
        <v>81</v>
      </c>
      <c r="D268" s="37" t="s">
        <v>25</v>
      </c>
      <c r="E268" s="67" t="s">
        <v>232</v>
      </c>
      <c r="F268" s="37">
        <v>600</v>
      </c>
      <c r="G268" s="11">
        <f t="shared" si="113"/>
        <v>13022100</v>
      </c>
      <c r="H268" s="11">
        <f t="shared" si="113"/>
        <v>0</v>
      </c>
      <c r="I268" s="11">
        <f t="shared" si="114"/>
        <v>13022100</v>
      </c>
      <c r="J268" s="11">
        <f t="shared" si="113"/>
        <v>13652100</v>
      </c>
      <c r="K268" s="11">
        <f t="shared" si="113"/>
        <v>0</v>
      </c>
      <c r="L268" s="11">
        <f t="shared" si="113"/>
        <v>13652100</v>
      </c>
      <c r="M268" s="11">
        <f t="shared" si="113"/>
        <v>13652100</v>
      </c>
      <c r="N268" s="11">
        <f t="shared" si="113"/>
        <v>0</v>
      </c>
      <c r="O268" s="11">
        <f t="shared" si="113"/>
        <v>13652100</v>
      </c>
    </row>
    <row r="269" spans="1:15" ht="27.75" customHeight="1" x14ac:dyDescent="0.2">
      <c r="A269" s="24" t="s">
        <v>102</v>
      </c>
      <c r="B269" s="18">
        <v>851</v>
      </c>
      <c r="C269" s="40" t="s">
        <v>81</v>
      </c>
      <c r="D269" s="40" t="s">
        <v>25</v>
      </c>
      <c r="E269" s="68" t="s">
        <v>232</v>
      </c>
      <c r="F269" s="40" t="s">
        <v>103</v>
      </c>
      <c r="G269" s="21">
        <f>G270+G271</f>
        <v>13022100</v>
      </c>
      <c r="H269" s="21">
        <f t="shared" ref="H269:O269" si="115">H270+H271</f>
        <v>0</v>
      </c>
      <c r="I269" s="11">
        <f t="shared" si="114"/>
        <v>13022100</v>
      </c>
      <c r="J269" s="21">
        <f t="shared" si="115"/>
        <v>13652100</v>
      </c>
      <c r="K269" s="21">
        <f t="shared" si="115"/>
        <v>0</v>
      </c>
      <c r="L269" s="21">
        <f t="shared" si="115"/>
        <v>13652100</v>
      </c>
      <c r="M269" s="21">
        <f t="shared" si="115"/>
        <v>13652100</v>
      </c>
      <c r="N269" s="21">
        <f t="shared" si="115"/>
        <v>0</v>
      </c>
      <c r="O269" s="21">
        <f t="shared" si="115"/>
        <v>13652100</v>
      </c>
    </row>
    <row r="270" spans="1:15" ht="90" x14ac:dyDescent="0.2">
      <c r="A270" s="24" t="s">
        <v>175</v>
      </c>
      <c r="B270" s="18">
        <v>851</v>
      </c>
      <c r="C270" s="40" t="s">
        <v>81</v>
      </c>
      <c r="D270" s="40" t="s">
        <v>25</v>
      </c>
      <c r="E270" s="68" t="s">
        <v>232</v>
      </c>
      <c r="F270" s="40" t="s">
        <v>184</v>
      </c>
      <c r="G270" s="21">
        <v>13022100</v>
      </c>
      <c r="H270" s="21"/>
      <c r="I270" s="11">
        <f t="shared" si="114"/>
        <v>13022100</v>
      </c>
      <c r="J270" s="21">
        <v>13652100</v>
      </c>
      <c r="K270" s="21"/>
      <c r="L270" s="11">
        <f t="shared" si="93"/>
        <v>13652100</v>
      </c>
      <c r="M270" s="21">
        <v>13652100</v>
      </c>
      <c r="N270" s="21"/>
      <c r="O270" s="27">
        <f t="shared" si="94"/>
        <v>13652100</v>
      </c>
    </row>
    <row r="271" spans="1:15" ht="30" x14ac:dyDescent="0.2">
      <c r="A271" s="26" t="s">
        <v>192</v>
      </c>
      <c r="B271" s="18">
        <v>851</v>
      </c>
      <c r="C271" s="40" t="s">
        <v>81</v>
      </c>
      <c r="D271" s="40" t="s">
        <v>25</v>
      </c>
      <c r="E271" s="68" t="s">
        <v>232</v>
      </c>
      <c r="F271" s="40" t="s">
        <v>183</v>
      </c>
      <c r="G271" s="11"/>
      <c r="H271" s="11"/>
      <c r="I271" s="11">
        <f t="shared" si="114"/>
        <v>0</v>
      </c>
      <c r="J271" s="11"/>
      <c r="K271" s="11"/>
      <c r="L271" s="11">
        <f t="shared" si="93"/>
        <v>0</v>
      </c>
      <c r="M271" s="11"/>
      <c r="N271" s="11"/>
      <c r="O271" s="27">
        <f t="shared" si="94"/>
        <v>0</v>
      </c>
    </row>
    <row r="272" spans="1:15" ht="27.75" customHeight="1" x14ac:dyDescent="0.2">
      <c r="A272" s="12" t="s">
        <v>124</v>
      </c>
      <c r="B272" s="39">
        <v>851</v>
      </c>
      <c r="C272" s="37" t="s">
        <v>81</v>
      </c>
      <c r="D272" s="37" t="s">
        <v>25</v>
      </c>
      <c r="E272" s="67" t="s">
        <v>231</v>
      </c>
      <c r="F272" s="37"/>
      <c r="G272" s="11">
        <f t="shared" ref="G272:O272" si="116">G273+G276</f>
        <v>2012600</v>
      </c>
      <c r="H272" s="11">
        <f t="shared" si="116"/>
        <v>0</v>
      </c>
      <c r="I272" s="11">
        <f t="shared" si="114"/>
        <v>2012600</v>
      </c>
      <c r="J272" s="11">
        <f t="shared" si="116"/>
        <v>0</v>
      </c>
      <c r="K272" s="11">
        <f t="shared" si="116"/>
        <v>0</v>
      </c>
      <c r="L272" s="11">
        <f t="shared" si="116"/>
        <v>0</v>
      </c>
      <c r="M272" s="11">
        <f t="shared" si="116"/>
        <v>0</v>
      </c>
      <c r="N272" s="11">
        <f t="shared" si="116"/>
        <v>0</v>
      </c>
      <c r="O272" s="11">
        <f t="shared" si="116"/>
        <v>0</v>
      </c>
    </row>
    <row r="273" spans="1:15" ht="45" x14ac:dyDescent="0.2">
      <c r="A273" s="12" t="s">
        <v>34</v>
      </c>
      <c r="B273" s="39">
        <v>851</v>
      </c>
      <c r="C273" s="37" t="s">
        <v>81</v>
      </c>
      <c r="D273" s="37" t="s">
        <v>25</v>
      </c>
      <c r="E273" s="67" t="s">
        <v>231</v>
      </c>
      <c r="F273" s="37" t="s">
        <v>35</v>
      </c>
      <c r="G273" s="11">
        <f t="shared" ref="G273:O274" si="117">G274</f>
        <v>135500</v>
      </c>
      <c r="H273" s="11">
        <f t="shared" si="117"/>
        <v>0</v>
      </c>
      <c r="I273" s="11">
        <f t="shared" si="114"/>
        <v>135500</v>
      </c>
      <c r="J273" s="11">
        <f t="shared" si="117"/>
        <v>0</v>
      </c>
      <c r="K273" s="11">
        <f t="shared" si="117"/>
        <v>0</v>
      </c>
      <c r="L273" s="11">
        <f t="shared" si="117"/>
        <v>0</v>
      </c>
      <c r="M273" s="11">
        <f t="shared" si="117"/>
        <v>0</v>
      </c>
      <c r="N273" s="11">
        <f t="shared" si="117"/>
        <v>0</v>
      </c>
      <c r="O273" s="11">
        <f t="shared" si="117"/>
        <v>0</v>
      </c>
    </row>
    <row r="274" spans="1:15" ht="45" x14ac:dyDescent="0.2">
      <c r="A274" s="12" t="s">
        <v>36</v>
      </c>
      <c r="B274" s="39">
        <v>851</v>
      </c>
      <c r="C274" s="37" t="s">
        <v>81</v>
      </c>
      <c r="D274" s="37" t="s">
        <v>25</v>
      </c>
      <c r="E274" s="67" t="s">
        <v>231</v>
      </c>
      <c r="F274" s="37" t="s">
        <v>37</v>
      </c>
      <c r="G274" s="11">
        <f>G275</f>
        <v>135500</v>
      </c>
      <c r="H274" s="11">
        <f t="shared" si="117"/>
        <v>0</v>
      </c>
      <c r="I274" s="11">
        <f t="shared" si="114"/>
        <v>135500</v>
      </c>
      <c r="J274" s="11">
        <f t="shared" si="117"/>
        <v>0</v>
      </c>
      <c r="K274" s="11">
        <f t="shared" si="117"/>
        <v>0</v>
      </c>
      <c r="L274" s="11">
        <f t="shared" si="117"/>
        <v>0</v>
      </c>
      <c r="M274" s="11">
        <f t="shared" si="117"/>
        <v>0</v>
      </c>
      <c r="N274" s="11">
        <f t="shared" si="117"/>
        <v>0</v>
      </c>
      <c r="O274" s="11">
        <f t="shared" si="117"/>
        <v>0</v>
      </c>
    </row>
    <row r="275" spans="1:15" ht="45" customHeight="1" x14ac:dyDescent="0.2">
      <c r="A275" s="19" t="s">
        <v>162</v>
      </c>
      <c r="B275" s="18">
        <v>851</v>
      </c>
      <c r="C275" s="40" t="s">
        <v>81</v>
      </c>
      <c r="D275" s="40" t="s">
        <v>25</v>
      </c>
      <c r="E275" s="68" t="s">
        <v>231</v>
      </c>
      <c r="F275" s="40" t="s">
        <v>174</v>
      </c>
      <c r="G275" s="21">
        <v>135500</v>
      </c>
      <c r="H275" s="21"/>
      <c r="I275" s="11">
        <f t="shared" si="114"/>
        <v>135500</v>
      </c>
      <c r="J275" s="21"/>
      <c r="K275" s="21"/>
      <c r="L275" s="11">
        <f t="shared" ref="L275:L335" si="118">J275+K275</f>
        <v>0</v>
      </c>
      <c r="M275" s="21"/>
      <c r="N275" s="21"/>
      <c r="O275" s="27">
        <f t="shared" ref="O275:O335" si="119">M275+N275</f>
        <v>0</v>
      </c>
    </row>
    <row r="276" spans="1:15" ht="60" x14ac:dyDescent="0.2">
      <c r="A276" s="12" t="s">
        <v>65</v>
      </c>
      <c r="B276" s="39">
        <v>851</v>
      </c>
      <c r="C276" s="37" t="s">
        <v>81</v>
      </c>
      <c r="D276" s="37" t="s">
        <v>25</v>
      </c>
      <c r="E276" s="67" t="s">
        <v>231</v>
      </c>
      <c r="F276" s="37" t="s">
        <v>101</v>
      </c>
      <c r="G276" s="11">
        <f t="shared" ref="G276:O277" si="120">G277</f>
        <v>1877100</v>
      </c>
      <c r="H276" s="11">
        <f t="shared" si="120"/>
        <v>0</v>
      </c>
      <c r="I276" s="11">
        <f t="shared" si="114"/>
        <v>1877100</v>
      </c>
      <c r="J276" s="11">
        <f t="shared" si="120"/>
        <v>0</v>
      </c>
      <c r="K276" s="11">
        <f t="shared" si="120"/>
        <v>0</v>
      </c>
      <c r="L276" s="11">
        <f t="shared" si="120"/>
        <v>0</v>
      </c>
      <c r="M276" s="11">
        <f t="shared" si="120"/>
        <v>0</v>
      </c>
      <c r="N276" s="11">
        <f t="shared" si="120"/>
        <v>0</v>
      </c>
      <c r="O276" s="11">
        <f t="shared" si="120"/>
        <v>0</v>
      </c>
    </row>
    <row r="277" spans="1:15" ht="41.25" customHeight="1" x14ac:dyDescent="0.2">
      <c r="A277" s="24" t="s">
        <v>102</v>
      </c>
      <c r="B277" s="18">
        <v>851</v>
      </c>
      <c r="C277" s="40" t="s">
        <v>81</v>
      </c>
      <c r="D277" s="40" t="s">
        <v>25</v>
      </c>
      <c r="E277" s="68" t="s">
        <v>231</v>
      </c>
      <c r="F277" s="40" t="s">
        <v>103</v>
      </c>
      <c r="G277" s="21">
        <f>G278</f>
        <v>1877100</v>
      </c>
      <c r="H277" s="21">
        <f t="shared" si="120"/>
        <v>0</v>
      </c>
      <c r="I277" s="11">
        <f t="shared" si="114"/>
        <v>1877100</v>
      </c>
      <c r="J277" s="21">
        <f t="shared" si="120"/>
        <v>0</v>
      </c>
      <c r="K277" s="21">
        <f t="shared" si="120"/>
        <v>0</v>
      </c>
      <c r="L277" s="21">
        <f t="shared" si="120"/>
        <v>0</v>
      </c>
      <c r="M277" s="21">
        <f t="shared" si="120"/>
        <v>0</v>
      </c>
      <c r="N277" s="21">
        <f t="shared" si="120"/>
        <v>0</v>
      </c>
      <c r="O277" s="21">
        <f t="shared" si="120"/>
        <v>0</v>
      </c>
    </row>
    <row r="278" spans="1:15" ht="41.25" customHeight="1" x14ac:dyDescent="0.2">
      <c r="A278" s="26" t="s">
        <v>192</v>
      </c>
      <c r="B278" s="18">
        <v>851</v>
      </c>
      <c r="C278" s="40" t="s">
        <v>81</v>
      </c>
      <c r="D278" s="40" t="s">
        <v>25</v>
      </c>
      <c r="E278" s="68" t="s">
        <v>231</v>
      </c>
      <c r="F278" s="40" t="s">
        <v>183</v>
      </c>
      <c r="G278" s="21">
        <v>1877100</v>
      </c>
      <c r="H278" s="21"/>
      <c r="I278" s="11">
        <f t="shared" si="114"/>
        <v>1877100</v>
      </c>
      <c r="J278" s="21"/>
      <c r="K278" s="21"/>
      <c r="L278" s="11">
        <f t="shared" si="118"/>
        <v>0</v>
      </c>
      <c r="M278" s="21"/>
      <c r="N278" s="21"/>
      <c r="O278" s="27">
        <f t="shared" si="119"/>
        <v>0</v>
      </c>
    </row>
    <row r="279" spans="1:15" ht="41.25" customHeight="1" x14ac:dyDescent="0.2">
      <c r="A279" s="24" t="s">
        <v>106</v>
      </c>
      <c r="B279" s="42">
        <v>851</v>
      </c>
      <c r="C279" s="40" t="s">
        <v>81</v>
      </c>
      <c r="D279" s="40" t="s">
        <v>25</v>
      </c>
      <c r="E279" s="71" t="s">
        <v>265</v>
      </c>
      <c r="F279" s="40"/>
      <c r="G279" s="21">
        <f>G280</f>
        <v>0</v>
      </c>
      <c r="H279" s="21">
        <f t="shared" ref="H279:O281" si="121">H280</f>
        <v>535126</v>
      </c>
      <c r="I279" s="11">
        <f t="shared" si="114"/>
        <v>535126</v>
      </c>
      <c r="J279" s="21">
        <f t="shared" si="121"/>
        <v>0</v>
      </c>
      <c r="K279" s="21">
        <f t="shared" si="121"/>
        <v>0</v>
      </c>
      <c r="L279" s="21">
        <f t="shared" si="121"/>
        <v>0</v>
      </c>
      <c r="M279" s="21">
        <f t="shared" si="121"/>
        <v>0</v>
      </c>
      <c r="N279" s="21">
        <f t="shared" si="121"/>
        <v>0</v>
      </c>
      <c r="O279" s="21">
        <f t="shared" si="121"/>
        <v>0</v>
      </c>
    </row>
    <row r="280" spans="1:15" ht="41.25" customHeight="1" x14ac:dyDescent="0.2">
      <c r="A280" s="24" t="s">
        <v>65</v>
      </c>
      <c r="B280" s="42">
        <v>851</v>
      </c>
      <c r="C280" s="40" t="s">
        <v>81</v>
      </c>
      <c r="D280" s="40" t="s">
        <v>25</v>
      </c>
      <c r="E280" s="71" t="s">
        <v>265</v>
      </c>
      <c r="F280" s="40" t="s">
        <v>101</v>
      </c>
      <c r="G280" s="21">
        <f>G281</f>
        <v>0</v>
      </c>
      <c r="H280" s="21">
        <f t="shared" si="121"/>
        <v>535126</v>
      </c>
      <c r="I280" s="11">
        <f t="shared" si="114"/>
        <v>535126</v>
      </c>
      <c r="J280" s="21">
        <f t="shared" si="121"/>
        <v>0</v>
      </c>
      <c r="K280" s="21">
        <f t="shared" si="121"/>
        <v>0</v>
      </c>
      <c r="L280" s="21">
        <f t="shared" si="121"/>
        <v>0</v>
      </c>
      <c r="M280" s="21">
        <f t="shared" si="121"/>
        <v>0</v>
      </c>
      <c r="N280" s="21">
        <f t="shared" si="121"/>
        <v>0</v>
      </c>
      <c r="O280" s="21">
        <f t="shared" si="121"/>
        <v>0</v>
      </c>
    </row>
    <row r="281" spans="1:15" ht="41.25" customHeight="1" x14ac:dyDescent="0.2">
      <c r="A281" s="24" t="s">
        <v>102</v>
      </c>
      <c r="B281" s="42">
        <v>851</v>
      </c>
      <c r="C281" s="40" t="s">
        <v>81</v>
      </c>
      <c r="D281" s="40" t="s">
        <v>25</v>
      </c>
      <c r="E281" s="71" t="s">
        <v>265</v>
      </c>
      <c r="F281" s="40" t="s">
        <v>103</v>
      </c>
      <c r="G281" s="21">
        <f>G282</f>
        <v>0</v>
      </c>
      <c r="H281" s="21">
        <f t="shared" si="121"/>
        <v>535126</v>
      </c>
      <c r="I281" s="11">
        <f t="shared" si="114"/>
        <v>535126</v>
      </c>
      <c r="J281" s="21">
        <f t="shared" si="121"/>
        <v>0</v>
      </c>
      <c r="K281" s="21">
        <f t="shared" si="121"/>
        <v>0</v>
      </c>
      <c r="L281" s="21">
        <f t="shared" si="121"/>
        <v>0</v>
      </c>
      <c r="M281" s="21">
        <f t="shared" si="121"/>
        <v>0</v>
      </c>
      <c r="N281" s="21">
        <f t="shared" si="121"/>
        <v>0</v>
      </c>
      <c r="O281" s="21">
        <f t="shared" si="121"/>
        <v>0</v>
      </c>
    </row>
    <row r="282" spans="1:15" ht="41.25" customHeight="1" x14ac:dyDescent="0.2">
      <c r="A282" s="26" t="s">
        <v>192</v>
      </c>
      <c r="B282" s="42">
        <v>851</v>
      </c>
      <c r="C282" s="40" t="s">
        <v>81</v>
      </c>
      <c r="D282" s="40" t="s">
        <v>25</v>
      </c>
      <c r="E282" s="71" t="s">
        <v>265</v>
      </c>
      <c r="F282" s="40" t="s">
        <v>183</v>
      </c>
      <c r="G282" s="21"/>
      <c r="H282" s="21">
        <v>535126</v>
      </c>
      <c r="I282" s="11">
        <f t="shared" si="114"/>
        <v>535126</v>
      </c>
      <c r="J282" s="21"/>
      <c r="K282" s="21"/>
      <c r="L282" s="11">
        <f t="shared" si="118"/>
        <v>0</v>
      </c>
      <c r="M282" s="21"/>
      <c r="N282" s="21"/>
      <c r="O282" s="27">
        <f t="shared" si="119"/>
        <v>0</v>
      </c>
    </row>
    <row r="283" spans="1:15" ht="120" x14ac:dyDescent="0.2">
      <c r="A283" s="12" t="s">
        <v>151</v>
      </c>
      <c r="B283" s="39">
        <v>851</v>
      </c>
      <c r="C283" s="37" t="s">
        <v>81</v>
      </c>
      <c r="D283" s="37" t="s">
        <v>25</v>
      </c>
      <c r="E283" s="67" t="s">
        <v>230</v>
      </c>
      <c r="F283" s="37"/>
      <c r="G283" s="11">
        <f t="shared" ref="G283:O283" si="122">G284+G287</f>
        <v>5600000</v>
      </c>
      <c r="H283" s="11">
        <f t="shared" si="122"/>
        <v>0</v>
      </c>
      <c r="I283" s="11">
        <f t="shared" si="114"/>
        <v>5600000</v>
      </c>
      <c r="J283" s="11">
        <f t="shared" si="122"/>
        <v>5600000</v>
      </c>
      <c r="K283" s="11">
        <f t="shared" si="122"/>
        <v>0</v>
      </c>
      <c r="L283" s="11">
        <f t="shared" si="122"/>
        <v>5600000</v>
      </c>
      <c r="M283" s="11">
        <f t="shared" si="122"/>
        <v>5600000</v>
      </c>
      <c r="N283" s="11">
        <f t="shared" si="122"/>
        <v>0</v>
      </c>
      <c r="O283" s="11">
        <f t="shared" si="122"/>
        <v>5600000</v>
      </c>
    </row>
    <row r="284" spans="1:15" ht="45" x14ac:dyDescent="0.2">
      <c r="A284" s="12" t="s">
        <v>34</v>
      </c>
      <c r="B284" s="39">
        <v>851</v>
      </c>
      <c r="C284" s="37" t="s">
        <v>81</v>
      </c>
      <c r="D284" s="37" t="s">
        <v>25</v>
      </c>
      <c r="E284" s="67" t="s">
        <v>230</v>
      </c>
      <c r="F284" s="37">
        <v>200</v>
      </c>
      <c r="G284" s="11">
        <f t="shared" ref="G284:O284" si="123">G285</f>
        <v>381500</v>
      </c>
      <c r="H284" s="11">
        <f t="shared" si="123"/>
        <v>0</v>
      </c>
      <c r="I284" s="11">
        <f t="shared" si="114"/>
        <v>381500</v>
      </c>
      <c r="J284" s="11">
        <f t="shared" si="123"/>
        <v>381500</v>
      </c>
      <c r="K284" s="11">
        <f t="shared" si="123"/>
        <v>0</v>
      </c>
      <c r="L284" s="11">
        <f t="shared" si="123"/>
        <v>381500</v>
      </c>
      <c r="M284" s="11">
        <f t="shared" si="123"/>
        <v>381500</v>
      </c>
      <c r="N284" s="11">
        <f t="shared" si="123"/>
        <v>0</v>
      </c>
      <c r="O284" s="11">
        <f t="shared" si="123"/>
        <v>381500</v>
      </c>
    </row>
    <row r="285" spans="1:15" ht="30" customHeight="1" x14ac:dyDescent="0.2">
      <c r="A285" s="19" t="s">
        <v>162</v>
      </c>
      <c r="B285" s="18">
        <v>851</v>
      </c>
      <c r="C285" s="40" t="s">
        <v>81</v>
      </c>
      <c r="D285" s="40" t="s">
        <v>25</v>
      </c>
      <c r="E285" s="68" t="s">
        <v>230</v>
      </c>
      <c r="F285" s="43">
        <v>244</v>
      </c>
      <c r="G285" s="21">
        <v>381500</v>
      </c>
      <c r="H285" s="21"/>
      <c r="I285" s="11">
        <f t="shared" si="114"/>
        <v>381500</v>
      </c>
      <c r="J285" s="21">
        <v>381500</v>
      </c>
      <c r="K285" s="21"/>
      <c r="L285" s="11">
        <f t="shared" si="118"/>
        <v>381500</v>
      </c>
      <c r="M285" s="21">
        <v>381500</v>
      </c>
      <c r="N285" s="21"/>
      <c r="O285" s="27">
        <f t="shared" si="119"/>
        <v>381500</v>
      </c>
    </row>
    <row r="286" spans="1:15" ht="60" x14ac:dyDescent="0.2">
      <c r="A286" s="24" t="s">
        <v>65</v>
      </c>
      <c r="B286" s="18">
        <v>851</v>
      </c>
      <c r="C286" s="40" t="s">
        <v>81</v>
      </c>
      <c r="D286" s="40" t="s">
        <v>25</v>
      </c>
      <c r="E286" s="68" t="s">
        <v>230</v>
      </c>
      <c r="F286" s="43">
        <v>600</v>
      </c>
      <c r="G286" s="21">
        <f t="shared" ref="G286:O286" si="124">G287</f>
        <v>5218500</v>
      </c>
      <c r="H286" s="21">
        <f t="shared" si="124"/>
        <v>0</v>
      </c>
      <c r="I286" s="11">
        <f t="shared" si="114"/>
        <v>5218500</v>
      </c>
      <c r="J286" s="21">
        <f t="shared" si="124"/>
        <v>5218500</v>
      </c>
      <c r="K286" s="21">
        <f t="shared" si="124"/>
        <v>0</v>
      </c>
      <c r="L286" s="21">
        <f t="shared" si="124"/>
        <v>5218500</v>
      </c>
      <c r="M286" s="21">
        <f t="shared" si="124"/>
        <v>5218500</v>
      </c>
      <c r="N286" s="21">
        <f t="shared" si="124"/>
        <v>0</v>
      </c>
      <c r="O286" s="21">
        <f t="shared" si="124"/>
        <v>5218500</v>
      </c>
    </row>
    <row r="287" spans="1:15" ht="28.5" customHeight="1" x14ac:dyDescent="0.2">
      <c r="A287" s="24" t="s">
        <v>102</v>
      </c>
      <c r="B287" s="18">
        <v>851</v>
      </c>
      <c r="C287" s="40" t="s">
        <v>81</v>
      </c>
      <c r="D287" s="40" t="s">
        <v>25</v>
      </c>
      <c r="E287" s="68" t="s">
        <v>230</v>
      </c>
      <c r="F287" s="40" t="s">
        <v>103</v>
      </c>
      <c r="G287" s="21">
        <f>G288+G289</f>
        <v>5218500</v>
      </c>
      <c r="H287" s="21">
        <f t="shared" ref="H287:O287" si="125">H288+H289</f>
        <v>0</v>
      </c>
      <c r="I287" s="11">
        <f t="shared" si="114"/>
        <v>5218500</v>
      </c>
      <c r="J287" s="21">
        <f t="shared" si="125"/>
        <v>5218500</v>
      </c>
      <c r="K287" s="21">
        <f t="shared" si="125"/>
        <v>0</v>
      </c>
      <c r="L287" s="21">
        <f t="shared" si="125"/>
        <v>5218500</v>
      </c>
      <c r="M287" s="21">
        <f t="shared" si="125"/>
        <v>5218500</v>
      </c>
      <c r="N287" s="21">
        <f t="shared" si="125"/>
        <v>0</v>
      </c>
      <c r="O287" s="21">
        <f t="shared" si="125"/>
        <v>5218500</v>
      </c>
    </row>
    <row r="288" spans="1:15" ht="32.25" customHeight="1" x14ac:dyDescent="0.2">
      <c r="A288" s="24" t="s">
        <v>175</v>
      </c>
      <c r="B288" s="18">
        <v>851</v>
      </c>
      <c r="C288" s="40" t="s">
        <v>81</v>
      </c>
      <c r="D288" s="40" t="s">
        <v>25</v>
      </c>
      <c r="E288" s="68" t="s">
        <v>230</v>
      </c>
      <c r="F288" s="40" t="s">
        <v>184</v>
      </c>
      <c r="G288" s="21">
        <v>5110400</v>
      </c>
      <c r="H288" s="21"/>
      <c r="I288" s="11">
        <f t="shared" si="114"/>
        <v>5110400</v>
      </c>
      <c r="J288" s="21">
        <v>5110400</v>
      </c>
      <c r="K288" s="21"/>
      <c r="L288" s="11">
        <f t="shared" si="118"/>
        <v>5110400</v>
      </c>
      <c r="M288" s="21">
        <v>5110400</v>
      </c>
      <c r="N288" s="21"/>
      <c r="O288" s="27">
        <f t="shared" si="119"/>
        <v>5110400</v>
      </c>
    </row>
    <row r="289" spans="1:15" ht="30" x14ac:dyDescent="0.2">
      <c r="A289" s="26" t="s">
        <v>192</v>
      </c>
      <c r="B289" s="18">
        <v>851</v>
      </c>
      <c r="C289" s="40" t="s">
        <v>81</v>
      </c>
      <c r="D289" s="40" t="s">
        <v>25</v>
      </c>
      <c r="E289" s="68" t="s">
        <v>230</v>
      </c>
      <c r="F289" s="40" t="s">
        <v>183</v>
      </c>
      <c r="G289" s="21">
        <v>108100</v>
      </c>
      <c r="H289" s="21"/>
      <c r="I289" s="11">
        <f t="shared" si="114"/>
        <v>108100</v>
      </c>
      <c r="J289" s="21">
        <v>108100</v>
      </c>
      <c r="K289" s="21"/>
      <c r="L289" s="11">
        <f t="shared" si="118"/>
        <v>108100</v>
      </c>
      <c r="M289" s="21">
        <v>108100</v>
      </c>
      <c r="N289" s="21"/>
      <c r="O289" s="27">
        <f t="shared" si="119"/>
        <v>108100</v>
      </c>
    </row>
    <row r="290" spans="1:15" ht="83.25" customHeight="1" x14ac:dyDescent="0.2">
      <c r="A290" s="12" t="s">
        <v>347</v>
      </c>
      <c r="B290" s="39">
        <v>851</v>
      </c>
      <c r="C290" s="39" t="s">
        <v>81</v>
      </c>
      <c r="D290" s="39" t="s">
        <v>25</v>
      </c>
      <c r="E290" s="67" t="s">
        <v>229</v>
      </c>
      <c r="F290" s="39"/>
      <c r="G290" s="11">
        <f t="shared" ref="G290:O292" si="126">G291</f>
        <v>0</v>
      </c>
      <c r="H290" s="11">
        <f t="shared" si="126"/>
        <v>0</v>
      </c>
      <c r="I290" s="11">
        <f t="shared" si="114"/>
        <v>0</v>
      </c>
      <c r="J290" s="11">
        <f t="shared" si="126"/>
        <v>510000</v>
      </c>
      <c r="K290" s="11">
        <f t="shared" si="126"/>
        <v>0</v>
      </c>
      <c r="L290" s="11">
        <f t="shared" si="126"/>
        <v>510000</v>
      </c>
      <c r="M290" s="11">
        <f t="shared" si="126"/>
        <v>0</v>
      </c>
      <c r="N290" s="11">
        <f t="shared" si="126"/>
        <v>0</v>
      </c>
      <c r="O290" s="11">
        <f t="shared" si="126"/>
        <v>0</v>
      </c>
    </row>
    <row r="291" spans="1:15" ht="60" x14ac:dyDescent="0.2">
      <c r="A291" s="12" t="s">
        <v>65</v>
      </c>
      <c r="B291" s="39">
        <v>851</v>
      </c>
      <c r="C291" s="37" t="s">
        <v>81</v>
      </c>
      <c r="D291" s="37" t="s">
        <v>25</v>
      </c>
      <c r="E291" s="67" t="s">
        <v>229</v>
      </c>
      <c r="F291" s="37" t="s">
        <v>101</v>
      </c>
      <c r="G291" s="11">
        <f t="shared" si="126"/>
        <v>0</v>
      </c>
      <c r="H291" s="11">
        <f t="shared" si="126"/>
        <v>0</v>
      </c>
      <c r="I291" s="11">
        <f t="shared" si="114"/>
        <v>0</v>
      </c>
      <c r="J291" s="11">
        <f t="shared" si="126"/>
        <v>510000</v>
      </c>
      <c r="K291" s="11">
        <f t="shared" si="126"/>
        <v>0</v>
      </c>
      <c r="L291" s="11">
        <f t="shared" si="126"/>
        <v>510000</v>
      </c>
      <c r="M291" s="11">
        <f t="shared" si="126"/>
        <v>0</v>
      </c>
      <c r="N291" s="11">
        <f t="shared" si="126"/>
        <v>0</v>
      </c>
      <c r="O291" s="11">
        <f t="shared" si="126"/>
        <v>0</v>
      </c>
    </row>
    <row r="292" spans="1:15" x14ac:dyDescent="0.2">
      <c r="A292" s="12" t="s">
        <v>102</v>
      </c>
      <c r="B292" s="39">
        <v>851</v>
      </c>
      <c r="C292" s="37" t="s">
        <v>81</v>
      </c>
      <c r="D292" s="37" t="s">
        <v>25</v>
      </c>
      <c r="E292" s="67" t="s">
        <v>229</v>
      </c>
      <c r="F292" s="37" t="s">
        <v>103</v>
      </c>
      <c r="G292" s="11">
        <f>G293</f>
        <v>0</v>
      </c>
      <c r="H292" s="11">
        <f t="shared" si="126"/>
        <v>0</v>
      </c>
      <c r="I292" s="11">
        <f t="shared" si="114"/>
        <v>0</v>
      </c>
      <c r="J292" s="11">
        <f t="shared" si="126"/>
        <v>510000</v>
      </c>
      <c r="K292" s="11">
        <f t="shared" si="126"/>
        <v>0</v>
      </c>
      <c r="L292" s="11">
        <f t="shared" si="126"/>
        <v>510000</v>
      </c>
      <c r="M292" s="11">
        <f t="shared" si="126"/>
        <v>0</v>
      </c>
      <c r="N292" s="11">
        <f t="shared" si="126"/>
        <v>0</v>
      </c>
      <c r="O292" s="11">
        <f t="shared" si="126"/>
        <v>0</v>
      </c>
    </row>
    <row r="293" spans="1:15" ht="30" x14ac:dyDescent="0.2">
      <c r="A293" s="26" t="s">
        <v>192</v>
      </c>
      <c r="B293" s="18">
        <v>851</v>
      </c>
      <c r="C293" s="40" t="s">
        <v>81</v>
      </c>
      <c r="D293" s="40" t="s">
        <v>25</v>
      </c>
      <c r="E293" s="68" t="s">
        <v>229</v>
      </c>
      <c r="F293" s="40" t="s">
        <v>183</v>
      </c>
      <c r="G293" s="21"/>
      <c r="H293" s="21"/>
      <c r="I293" s="11">
        <f t="shared" si="114"/>
        <v>0</v>
      </c>
      <c r="J293" s="11">
        <v>510000</v>
      </c>
      <c r="K293" s="11"/>
      <c r="L293" s="11">
        <f t="shared" si="118"/>
        <v>510000</v>
      </c>
      <c r="M293" s="11"/>
      <c r="N293" s="11"/>
      <c r="O293" s="27">
        <f t="shared" si="119"/>
        <v>0</v>
      </c>
    </row>
    <row r="294" spans="1:15" ht="30" x14ac:dyDescent="0.2">
      <c r="A294" s="12" t="s">
        <v>348</v>
      </c>
      <c r="B294" s="39">
        <v>851</v>
      </c>
      <c r="C294" s="37" t="s">
        <v>81</v>
      </c>
      <c r="D294" s="37" t="s">
        <v>25</v>
      </c>
      <c r="E294" s="67" t="s">
        <v>228</v>
      </c>
      <c r="F294" s="37"/>
      <c r="G294" s="11">
        <f t="shared" ref="G294:O296" si="127">G295</f>
        <v>171471.72</v>
      </c>
      <c r="H294" s="11">
        <f t="shared" si="127"/>
        <v>0</v>
      </c>
      <c r="I294" s="11">
        <f t="shared" si="114"/>
        <v>171471.72</v>
      </c>
      <c r="J294" s="11">
        <f t="shared" si="127"/>
        <v>64158.59</v>
      </c>
      <c r="K294" s="11">
        <f t="shared" si="127"/>
        <v>0</v>
      </c>
      <c r="L294" s="11">
        <f t="shared" si="127"/>
        <v>64158.59</v>
      </c>
      <c r="M294" s="11">
        <f t="shared" si="127"/>
        <v>65326.26</v>
      </c>
      <c r="N294" s="11">
        <f t="shared" si="127"/>
        <v>0</v>
      </c>
      <c r="O294" s="11">
        <f t="shared" si="127"/>
        <v>65326.26</v>
      </c>
    </row>
    <row r="295" spans="1:15" ht="60" x14ac:dyDescent="0.2">
      <c r="A295" s="12" t="s">
        <v>65</v>
      </c>
      <c r="B295" s="39">
        <v>851</v>
      </c>
      <c r="C295" s="37" t="s">
        <v>81</v>
      </c>
      <c r="D295" s="37" t="s">
        <v>25</v>
      </c>
      <c r="E295" s="67" t="s">
        <v>228</v>
      </c>
      <c r="F295" s="37" t="s">
        <v>101</v>
      </c>
      <c r="G295" s="11">
        <f t="shared" si="127"/>
        <v>171471.72</v>
      </c>
      <c r="H295" s="11">
        <f t="shared" si="127"/>
        <v>0</v>
      </c>
      <c r="I295" s="11">
        <f t="shared" si="114"/>
        <v>171471.72</v>
      </c>
      <c r="J295" s="11">
        <f t="shared" si="127"/>
        <v>64158.59</v>
      </c>
      <c r="K295" s="11">
        <f t="shared" si="127"/>
        <v>0</v>
      </c>
      <c r="L295" s="11">
        <f t="shared" si="127"/>
        <v>64158.59</v>
      </c>
      <c r="M295" s="11">
        <f t="shared" si="127"/>
        <v>65326.26</v>
      </c>
      <c r="N295" s="11">
        <f t="shared" si="127"/>
        <v>0</v>
      </c>
      <c r="O295" s="11">
        <f t="shared" si="127"/>
        <v>65326.26</v>
      </c>
    </row>
    <row r="296" spans="1:15" ht="31.5" customHeight="1" x14ac:dyDescent="0.2">
      <c r="A296" s="12" t="s">
        <v>66</v>
      </c>
      <c r="B296" s="39">
        <v>851</v>
      </c>
      <c r="C296" s="37" t="s">
        <v>81</v>
      </c>
      <c r="D296" s="37" t="s">
        <v>25</v>
      </c>
      <c r="E296" s="67" t="s">
        <v>228</v>
      </c>
      <c r="F296" s="37" t="s">
        <v>103</v>
      </c>
      <c r="G296" s="11">
        <f>G297</f>
        <v>171471.72</v>
      </c>
      <c r="H296" s="11">
        <f t="shared" si="127"/>
        <v>0</v>
      </c>
      <c r="I296" s="11">
        <f t="shared" si="114"/>
        <v>171471.72</v>
      </c>
      <c r="J296" s="11">
        <f t="shared" si="127"/>
        <v>64158.59</v>
      </c>
      <c r="K296" s="11">
        <f t="shared" si="127"/>
        <v>0</v>
      </c>
      <c r="L296" s="11">
        <f t="shared" si="127"/>
        <v>64158.59</v>
      </c>
      <c r="M296" s="11">
        <f t="shared" si="127"/>
        <v>65326.26</v>
      </c>
      <c r="N296" s="11">
        <f t="shared" si="127"/>
        <v>0</v>
      </c>
      <c r="O296" s="11">
        <f t="shared" si="127"/>
        <v>65326.26</v>
      </c>
    </row>
    <row r="297" spans="1:15" ht="30" x14ac:dyDescent="0.2">
      <c r="A297" s="26" t="s">
        <v>192</v>
      </c>
      <c r="B297" s="18">
        <v>851</v>
      </c>
      <c r="C297" s="40" t="s">
        <v>81</v>
      </c>
      <c r="D297" s="40" t="s">
        <v>25</v>
      </c>
      <c r="E297" s="55" t="s">
        <v>228</v>
      </c>
      <c r="F297" s="40" t="s">
        <v>183</v>
      </c>
      <c r="G297" s="21">
        <v>171471.72</v>
      </c>
      <c r="H297" s="21"/>
      <c r="I297" s="11">
        <f t="shared" si="114"/>
        <v>171471.72</v>
      </c>
      <c r="J297" s="21">
        <v>64158.59</v>
      </c>
      <c r="K297" s="21"/>
      <c r="L297" s="11">
        <f t="shared" si="118"/>
        <v>64158.59</v>
      </c>
      <c r="M297" s="21">
        <v>65326.26</v>
      </c>
      <c r="N297" s="21"/>
      <c r="O297" s="27">
        <f t="shared" si="119"/>
        <v>65326.26</v>
      </c>
    </row>
    <row r="298" spans="1:15" ht="30" x14ac:dyDescent="0.2">
      <c r="A298" s="12" t="s">
        <v>125</v>
      </c>
      <c r="B298" s="39">
        <v>851</v>
      </c>
      <c r="C298" s="37" t="s">
        <v>81</v>
      </c>
      <c r="D298" s="37" t="s">
        <v>25</v>
      </c>
      <c r="E298" s="67" t="s">
        <v>264</v>
      </c>
      <c r="F298" s="37"/>
      <c r="G298" s="11">
        <f t="shared" ref="G298:O300" si="128">G299</f>
        <v>325485.75</v>
      </c>
      <c r="H298" s="11">
        <f t="shared" si="128"/>
        <v>0</v>
      </c>
      <c r="I298" s="11">
        <f t="shared" si="114"/>
        <v>325485.75</v>
      </c>
      <c r="J298" s="11">
        <f t="shared" si="128"/>
        <v>0</v>
      </c>
      <c r="K298" s="11">
        <f t="shared" si="128"/>
        <v>0</v>
      </c>
      <c r="L298" s="11">
        <f t="shared" si="128"/>
        <v>0</v>
      </c>
      <c r="M298" s="11">
        <f t="shared" si="128"/>
        <v>0</v>
      </c>
      <c r="N298" s="11">
        <f t="shared" si="128"/>
        <v>0</v>
      </c>
      <c r="O298" s="11">
        <f t="shared" si="128"/>
        <v>0</v>
      </c>
    </row>
    <row r="299" spans="1:15" ht="45" x14ac:dyDescent="0.2">
      <c r="A299" s="12" t="s">
        <v>34</v>
      </c>
      <c r="B299" s="39">
        <v>851</v>
      </c>
      <c r="C299" s="37" t="s">
        <v>81</v>
      </c>
      <c r="D299" s="37" t="s">
        <v>25</v>
      </c>
      <c r="E299" s="67" t="s">
        <v>264</v>
      </c>
      <c r="F299" s="37" t="s">
        <v>35</v>
      </c>
      <c r="G299" s="11">
        <f t="shared" si="128"/>
        <v>325485.75</v>
      </c>
      <c r="H299" s="11">
        <f t="shared" si="128"/>
        <v>0</v>
      </c>
      <c r="I299" s="11">
        <f t="shared" si="114"/>
        <v>325485.75</v>
      </c>
      <c r="J299" s="11">
        <f t="shared" si="128"/>
        <v>0</v>
      </c>
      <c r="K299" s="11">
        <f t="shared" si="128"/>
        <v>0</v>
      </c>
      <c r="L299" s="11">
        <f t="shared" si="128"/>
        <v>0</v>
      </c>
      <c r="M299" s="11">
        <f t="shared" si="128"/>
        <v>0</v>
      </c>
      <c r="N299" s="11">
        <f t="shared" si="128"/>
        <v>0</v>
      </c>
      <c r="O299" s="11">
        <f t="shared" si="128"/>
        <v>0</v>
      </c>
    </row>
    <row r="300" spans="1:15" ht="45" x14ac:dyDescent="0.2">
      <c r="A300" s="23" t="s">
        <v>36</v>
      </c>
      <c r="B300" s="18">
        <v>851</v>
      </c>
      <c r="C300" s="40" t="s">
        <v>81</v>
      </c>
      <c r="D300" s="40" t="s">
        <v>25</v>
      </c>
      <c r="E300" s="55" t="s">
        <v>264</v>
      </c>
      <c r="F300" s="40" t="s">
        <v>37</v>
      </c>
      <c r="G300" s="21">
        <f>G301</f>
        <v>325485.75</v>
      </c>
      <c r="H300" s="21">
        <f t="shared" si="128"/>
        <v>0</v>
      </c>
      <c r="I300" s="11">
        <f t="shared" si="114"/>
        <v>325485.75</v>
      </c>
      <c r="J300" s="21">
        <f t="shared" si="128"/>
        <v>0</v>
      </c>
      <c r="K300" s="21">
        <f t="shared" si="128"/>
        <v>0</v>
      </c>
      <c r="L300" s="21">
        <f t="shared" si="128"/>
        <v>0</v>
      </c>
      <c r="M300" s="21">
        <f t="shared" si="128"/>
        <v>0</v>
      </c>
      <c r="N300" s="21">
        <f t="shared" si="128"/>
        <v>0</v>
      </c>
      <c r="O300" s="21">
        <f t="shared" si="128"/>
        <v>0</v>
      </c>
    </row>
    <row r="301" spans="1:15" ht="35.25" customHeight="1" x14ac:dyDescent="0.2">
      <c r="A301" s="19" t="s">
        <v>162</v>
      </c>
      <c r="B301" s="18">
        <v>851</v>
      </c>
      <c r="C301" s="40" t="s">
        <v>81</v>
      </c>
      <c r="D301" s="40" t="s">
        <v>25</v>
      </c>
      <c r="E301" s="55" t="s">
        <v>264</v>
      </c>
      <c r="F301" s="40" t="s">
        <v>174</v>
      </c>
      <c r="G301" s="21">
        <v>325485.75</v>
      </c>
      <c r="H301" s="21"/>
      <c r="I301" s="11">
        <f t="shared" si="114"/>
        <v>325485.75</v>
      </c>
      <c r="J301" s="21">
        <v>0</v>
      </c>
      <c r="K301" s="21"/>
      <c r="L301" s="11">
        <f t="shared" si="118"/>
        <v>0</v>
      </c>
      <c r="M301" s="21">
        <v>0</v>
      </c>
      <c r="N301" s="21"/>
      <c r="O301" s="27">
        <f t="shared" si="119"/>
        <v>0</v>
      </c>
    </row>
    <row r="302" spans="1:15" ht="31.5" x14ac:dyDescent="0.2">
      <c r="A302" s="8" t="s">
        <v>126</v>
      </c>
      <c r="B302" s="39">
        <v>851</v>
      </c>
      <c r="C302" s="36" t="s">
        <v>81</v>
      </c>
      <c r="D302" s="36" t="s">
        <v>38</v>
      </c>
      <c r="E302" s="67" t="s">
        <v>0</v>
      </c>
      <c r="F302" s="36"/>
      <c r="G302" s="9">
        <f t="shared" ref="G302:O305" si="129">G303</f>
        <v>5000</v>
      </c>
      <c r="H302" s="9">
        <f t="shared" si="129"/>
        <v>0</v>
      </c>
      <c r="I302" s="11">
        <f t="shared" si="114"/>
        <v>5000</v>
      </c>
      <c r="J302" s="9">
        <f t="shared" si="129"/>
        <v>0</v>
      </c>
      <c r="K302" s="9">
        <f t="shared" si="129"/>
        <v>0</v>
      </c>
      <c r="L302" s="9">
        <f t="shared" si="129"/>
        <v>0</v>
      </c>
      <c r="M302" s="9">
        <f t="shared" si="129"/>
        <v>0</v>
      </c>
      <c r="N302" s="9">
        <f t="shared" si="129"/>
        <v>0</v>
      </c>
      <c r="O302" s="9">
        <f t="shared" si="129"/>
        <v>0</v>
      </c>
    </row>
    <row r="303" spans="1:15" ht="45" x14ac:dyDescent="0.2">
      <c r="A303" s="12" t="s">
        <v>127</v>
      </c>
      <c r="B303" s="39">
        <v>851</v>
      </c>
      <c r="C303" s="37" t="s">
        <v>81</v>
      </c>
      <c r="D303" s="37" t="s">
        <v>38</v>
      </c>
      <c r="E303" s="67" t="s">
        <v>227</v>
      </c>
      <c r="F303" s="37"/>
      <c r="G303" s="11">
        <f t="shared" si="129"/>
        <v>5000</v>
      </c>
      <c r="H303" s="11">
        <f t="shared" si="129"/>
        <v>0</v>
      </c>
      <c r="I303" s="11">
        <f t="shared" si="114"/>
        <v>5000</v>
      </c>
      <c r="J303" s="11">
        <f t="shared" si="129"/>
        <v>0</v>
      </c>
      <c r="K303" s="11">
        <f t="shared" si="129"/>
        <v>0</v>
      </c>
      <c r="L303" s="11">
        <f t="shared" si="129"/>
        <v>0</v>
      </c>
      <c r="M303" s="11">
        <f t="shared" si="129"/>
        <v>0</v>
      </c>
      <c r="N303" s="11">
        <f t="shared" si="129"/>
        <v>0</v>
      </c>
      <c r="O303" s="11">
        <f t="shared" si="129"/>
        <v>0</v>
      </c>
    </row>
    <row r="304" spans="1:15" ht="45" x14ac:dyDescent="0.2">
      <c r="A304" s="12" t="s">
        <v>34</v>
      </c>
      <c r="B304" s="39">
        <v>851</v>
      </c>
      <c r="C304" s="37" t="s">
        <v>81</v>
      </c>
      <c r="D304" s="37" t="s">
        <v>38</v>
      </c>
      <c r="E304" s="67" t="s">
        <v>227</v>
      </c>
      <c r="F304" s="37" t="s">
        <v>35</v>
      </c>
      <c r="G304" s="11">
        <f t="shared" si="129"/>
        <v>5000</v>
      </c>
      <c r="H304" s="11">
        <f t="shared" si="129"/>
        <v>0</v>
      </c>
      <c r="I304" s="11">
        <f t="shared" si="114"/>
        <v>5000</v>
      </c>
      <c r="J304" s="11">
        <f t="shared" si="129"/>
        <v>0</v>
      </c>
      <c r="K304" s="11">
        <f t="shared" si="129"/>
        <v>0</v>
      </c>
      <c r="L304" s="11">
        <f t="shared" si="129"/>
        <v>0</v>
      </c>
      <c r="M304" s="11">
        <f t="shared" si="129"/>
        <v>0</v>
      </c>
      <c r="N304" s="11">
        <f t="shared" si="129"/>
        <v>0</v>
      </c>
      <c r="O304" s="11">
        <f t="shared" si="129"/>
        <v>0</v>
      </c>
    </row>
    <row r="305" spans="1:15" ht="45" x14ac:dyDescent="0.2">
      <c r="A305" s="12" t="s">
        <v>36</v>
      </c>
      <c r="B305" s="39">
        <v>851</v>
      </c>
      <c r="C305" s="37" t="s">
        <v>81</v>
      </c>
      <c r="D305" s="37" t="s">
        <v>38</v>
      </c>
      <c r="E305" s="67" t="s">
        <v>227</v>
      </c>
      <c r="F305" s="37" t="s">
        <v>37</v>
      </c>
      <c r="G305" s="11">
        <f>G306</f>
        <v>5000</v>
      </c>
      <c r="H305" s="11">
        <f t="shared" si="129"/>
        <v>0</v>
      </c>
      <c r="I305" s="11">
        <f t="shared" si="114"/>
        <v>5000</v>
      </c>
      <c r="J305" s="11">
        <f t="shared" si="129"/>
        <v>0</v>
      </c>
      <c r="K305" s="11">
        <f t="shared" si="129"/>
        <v>0</v>
      </c>
      <c r="L305" s="11">
        <f t="shared" si="129"/>
        <v>0</v>
      </c>
      <c r="M305" s="11">
        <f t="shared" si="129"/>
        <v>0</v>
      </c>
      <c r="N305" s="11">
        <f t="shared" si="129"/>
        <v>0</v>
      </c>
      <c r="O305" s="11">
        <f t="shared" si="129"/>
        <v>0</v>
      </c>
    </row>
    <row r="306" spans="1:15" ht="33.75" customHeight="1" x14ac:dyDescent="0.2">
      <c r="A306" s="19" t="s">
        <v>162</v>
      </c>
      <c r="B306" s="18">
        <v>851</v>
      </c>
      <c r="C306" s="40" t="s">
        <v>81</v>
      </c>
      <c r="D306" s="40" t="s">
        <v>38</v>
      </c>
      <c r="E306" s="68" t="s">
        <v>227</v>
      </c>
      <c r="F306" s="40" t="s">
        <v>174</v>
      </c>
      <c r="G306" s="21">
        <v>5000</v>
      </c>
      <c r="H306" s="21"/>
      <c r="I306" s="11">
        <f t="shared" si="114"/>
        <v>5000</v>
      </c>
      <c r="J306" s="21">
        <v>0</v>
      </c>
      <c r="K306" s="21"/>
      <c r="L306" s="11">
        <f t="shared" si="118"/>
        <v>0</v>
      </c>
      <c r="M306" s="21">
        <v>0</v>
      </c>
      <c r="N306" s="21"/>
      <c r="O306" s="27">
        <f t="shared" si="119"/>
        <v>0</v>
      </c>
    </row>
    <row r="307" spans="1:15" ht="28.5" customHeight="1" x14ac:dyDescent="0.2">
      <c r="A307" s="8" t="s">
        <v>128</v>
      </c>
      <c r="B307" s="39">
        <v>851</v>
      </c>
      <c r="C307" s="36" t="s">
        <v>17</v>
      </c>
      <c r="D307" s="36"/>
      <c r="E307" s="67" t="s">
        <v>0</v>
      </c>
      <c r="F307" s="36"/>
      <c r="G307" s="9">
        <f>G308+G313+G325</f>
        <v>33547722.219999999</v>
      </c>
      <c r="H307" s="9">
        <f>H308+H313+H325</f>
        <v>492688.7</v>
      </c>
      <c r="I307" s="11">
        <f>G307+H307</f>
        <v>34040410.920000002</v>
      </c>
      <c r="J307" s="9">
        <f t="shared" ref="J307:O307" si="130">J308+J313+J325</f>
        <v>36869922.780000001</v>
      </c>
      <c r="K307" s="9">
        <f t="shared" si="130"/>
        <v>0</v>
      </c>
      <c r="L307" s="9">
        <f t="shared" si="130"/>
        <v>36869922.780000001</v>
      </c>
      <c r="M307" s="9">
        <f t="shared" si="130"/>
        <v>40116732.060000002</v>
      </c>
      <c r="N307" s="9">
        <f t="shared" si="130"/>
        <v>0</v>
      </c>
      <c r="O307" s="9">
        <f t="shared" si="130"/>
        <v>40116732.060000002</v>
      </c>
    </row>
    <row r="308" spans="1:15" ht="28.5" customHeight="1" x14ac:dyDescent="0.2">
      <c r="A308" s="8" t="s">
        <v>129</v>
      </c>
      <c r="B308" s="39">
        <v>851</v>
      </c>
      <c r="C308" s="36" t="s">
        <v>17</v>
      </c>
      <c r="D308" s="36" t="s">
        <v>25</v>
      </c>
      <c r="E308" s="67" t="s">
        <v>0</v>
      </c>
      <c r="F308" s="36"/>
      <c r="G308" s="9">
        <f t="shared" ref="G308:O311" si="131">G309</f>
        <v>5195250</v>
      </c>
      <c r="H308" s="9">
        <f t="shared" si="131"/>
        <v>0</v>
      </c>
      <c r="I308" s="11">
        <f t="shared" si="114"/>
        <v>5195250</v>
      </c>
      <c r="J308" s="9">
        <f t="shared" si="131"/>
        <v>5195250</v>
      </c>
      <c r="K308" s="9">
        <f t="shared" si="131"/>
        <v>0</v>
      </c>
      <c r="L308" s="9">
        <f t="shared" si="131"/>
        <v>5195250</v>
      </c>
      <c r="M308" s="9">
        <f t="shared" si="131"/>
        <v>5195250</v>
      </c>
      <c r="N308" s="9">
        <f t="shared" si="131"/>
        <v>0</v>
      </c>
      <c r="O308" s="9">
        <f t="shared" si="131"/>
        <v>5195250</v>
      </c>
    </row>
    <row r="309" spans="1:15" ht="30" x14ac:dyDescent="0.2">
      <c r="A309" s="12" t="s">
        <v>130</v>
      </c>
      <c r="B309" s="39">
        <v>851</v>
      </c>
      <c r="C309" s="37" t="s">
        <v>17</v>
      </c>
      <c r="D309" s="37" t="s">
        <v>25</v>
      </c>
      <c r="E309" s="67" t="s">
        <v>226</v>
      </c>
      <c r="F309" s="37"/>
      <c r="G309" s="11">
        <f t="shared" si="131"/>
        <v>5195250</v>
      </c>
      <c r="H309" s="11">
        <f t="shared" si="131"/>
        <v>0</v>
      </c>
      <c r="I309" s="11">
        <f t="shared" si="114"/>
        <v>5195250</v>
      </c>
      <c r="J309" s="11">
        <f t="shared" si="131"/>
        <v>5195250</v>
      </c>
      <c r="K309" s="11">
        <f t="shared" si="131"/>
        <v>0</v>
      </c>
      <c r="L309" s="11">
        <f t="shared" si="131"/>
        <v>5195250</v>
      </c>
      <c r="M309" s="11">
        <f t="shared" si="131"/>
        <v>5195250</v>
      </c>
      <c r="N309" s="11">
        <f t="shared" si="131"/>
        <v>0</v>
      </c>
      <c r="O309" s="11">
        <f t="shared" si="131"/>
        <v>5195250</v>
      </c>
    </row>
    <row r="310" spans="1:15" ht="30" x14ac:dyDescent="0.2">
      <c r="A310" s="12" t="s">
        <v>116</v>
      </c>
      <c r="B310" s="39">
        <v>851</v>
      </c>
      <c r="C310" s="37" t="s">
        <v>17</v>
      </c>
      <c r="D310" s="37" t="s">
        <v>25</v>
      </c>
      <c r="E310" s="67" t="s">
        <v>226</v>
      </c>
      <c r="F310" s="37" t="s">
        <v>117</v>
      </c>
      <c r="G310" s="11">
        <f t="shared" si="131"/>
        <v>5195250</v>
      </c>
      <c r="H310" s="11">
        <f t="shared" si="131"/>
        <v>0</v>
      </c>
      <c r="I310" s="11">
        <f t="shared" si="114"/>
        <v>5195250</v>
      </c>
      <c r="J310" s="11">
        <f t="shared" si="131"/>
        <v>5195250</v>
      </c>
      <c r="K310" s="11">
        <f t="shared" si="131"/>
        <v>0</v>
      </c>
      <c r="L310" s="11">
        <f t="shared" si="131"/>
        <v>5195250</v>
      </c>
      <c r="M310" s="11">
        <f t="shared" si="131"/>
        <v>5195250</v>
      </c>
      <c r="N310" s="11">
        <f t="shared" si="131"/>
        <v>0</v>
      </c>
      <c r="O310" s="11">
        <f t="shared" si="131"/>
        <v>5195250</v>
      </c>
    </row>
    <row r="311" spans="1:15" ht="30" x14ac:dyDescent="0.2">
      <c r="A311" s="23" t="s">
        <v>134</v>
      </c>
      <c r="B311" s="18">
        <v>851</v>
      </c>
      <c r="C311" s="40" t="s">
        <v>17</v>
      </c>
      <c r="D311" s="40" t="s">
        <v>25</v>
      </c>
      <c r="E311" s="68" t="s">
        <v>226</v>
      </c>
      <c r="F311" s="40" t="s">
        <v>135</v>
      </c>
      <c r="G311" s="21">
        <f>G312</f>
        <v>5195250</v>
      </c>
      <c r="H311" s="21">
        <f t="shared" si="131"/>
        <v>0</v>
      </c>
      <c r="I311" s="11">
        <f t="shared" si="114"/>
        <v>5195250</v>
      </c>
      <c r="J311" s="21">
        <f t="shared" si="131"/>
        <v>5195250</v>
      </c>
      <c r="K311" s="21">
        <f t="shared" si="131"/>
        <v>0</v>
      </c>
      <c r="L311" s="21">
        <f t="shared" si="131"/>
        <v>5195250</v>
      </c>
      <c r="M311" s="21">
        <f t="shared" si="131"/>
        <v>5195250</v>
      </c>
      <c r="N311" s="21">
        <f t="shared" si="131"/>
        <v>0</v>
      </c>
      <c r="O311" s="21">
        <f t="shared" si="131"/>
        <v>5195250</v>
      </c>
    </row>
    <row r="312" spans="1:15" ht="30" x14ac:dyDescent="0.2">
      <c r="A312" s="19" t="s">
        <v>268</v>
      </c>
      <c r="B312" s="18">
        <v>851</v>
      </c>
      <c r="C312" s="40" t="s">
        <v>17</v>
      </c>
      <c r="D312" s="40" t="s">
        <v>25</v>
      </c>
      <c r="E312" s="68" t="s">
        <v>226</v>
      </c>
      <c r="F312" s="40" t="s">
        <v>267</v>
      </c>
      <c r="G312" s="21">
        <v>5195250</v>
      </c>
      <c r="H312" s="21"/>
      <c r="I312" s="11">
        <f t="shared" si="114"/>
        <v>5195250</v>
      </c>
      <c r="J312" s="21">
        <v>5195250</v>
      </c>
      <c r="K312" s="21"/>
      <c r="L312" s="11">
        <f t="shared" si="118"/>
        <v>5195250</v>
      </c>
      <c r="M312" s="21">
        <v>5195250</v>
      </c>
      <c r="N312" s="21"/>
      <c r="O312" s="27">
        <f t="shared" si="119"/>
        <v>5195250</v>
      </c>
    </row>
    <row r="313" spans="1:15" ht="29.25" customHeight="1" x14ac:dyDescent="0.2">
      <c r="A313" s="8" t="s">
        <v>132</v>
      </c>
      <c r="B313" s="39">
        <v>851</v>
      </c>
      <c r="C313" s="36" t="s">
        <v>17</v>
      </c>
      <c r="D313" s="36" t="s">
        <v>38</v>
      </c>
      <c r="E313" s="67" t="s">
        <v>0</v>
      </c>
      <c r="F313" s="36"/>
      <c r="G313" s="9">
        <f>G321+G314</f>
        <v>28327472.219999999</v>
      </c>
      <c r="H313" s="9">
        <f>H321+H314</f>
        <v>457688.7</v>
      </c>
      <c r="I313" s="11">
        <f>G313+H313</f>
        <v>28785160.919999998</v>
      </c>
      <c r="J313" s="9">
        <f t="shared" ref="J313:O313" si="132">J321+J314</f>
        <v>31674672.780000001</v>
      </c>
      <c r="K313" s="9">
        <f t="shared" si="132"/>
        <v>0</v>
      </c>
      <c r="L313" s="9">
        <f t="shared" si="132"/>
        <v>31674672.780000001</v>
      </c>
      <c r="M313" s="9">
        <f t="shared" si="132"/>
        <v>34921482.060000002</v>
      </c>
      <c r="N313" s="9">
        <f t="shared" si="132"/>
        <v>0</v>
      </c>
      <c r="O313" s="9">
        <f t="shared" si="132"/>
        <v>34921482.060000002</v>
      </c>
    </row>
    <row r="314" spans="1:15" s="7" customFormat="1" ht="150" customHeight="1" x14ac:dyDescent="0.2">
      <c r="A314" s="12" t="s">
        <v>349</v>
      </c>
      <c r="B314" s="39">
        <v>851</v>
      </c>
      <c r="C314" s="39" t="s">
        <v>17</v>
      </c>
      <c r="D314" s="39" t="s">
        <v>38</v>
      </c>
      <c r="E314" s="67" t="s">
        <v>299</v>
      </c>
      <c r="F314" s="39"/>
      <c r="G314" s="11">
        <f t="shared" ref="G314:O314" si="133">G315+G318</f>
        <v>22377519.119999997</v>
      </c>
      <c r="H314" s="11">
        <f t="shared" si="133"/>
        <v>0</v>
      </c>
      <c r="I314" s="11">
        <f t="shared" si="114"/>
        <v>22377519.119999997</v>
      </c>
      <c r="J314" s="11">
        <f t="shared" si="133"/>
        <v>25724719.68</v>
      </c>
      <c r="K314" s="11">
        <f t="shared" si="133"/>
        <v>0</v>
      </c>
      <c r="L314" s="11">
        <f t="shared" si="133"/>
        <v>25724719.68</v>
      </c>
      <c r="M314" s="11">
        <f t="shared" si="133"/>
        <v>28971528.960000001</v>
      </c>
      <c r="N314" s="11">
        <f t="shared" si="133"/>
        <v>0</v>
      </c>
      <c r="O314" s="11">
        <f t="shared" si="133"/>
        <v>28971528.960000001</v>
      </c>
    </row>
    <row r="315" spans="1:15" s="7" customFormat="1" ht="30" x14ac:dyDescent="0.2">
      <c r="A315" s="12" t="s">
        <v>116</v>
      </c>
      <c r="B315" s="39">
        <v>851</v>
      </c>
      <c r="C315" s="39" t="s">
        <v>17</v>
      </c>
      <c r="D315" s="39" t="s">
        <v>38</v>
      </c>
      <c r="E315" s="67" t="s">
        <v>299</v>
      </c>
      <c r="F315" s="39" t="s">
        <v>117</v>
      </c>
      <c r="G315" s="11">
        <f t="shared" ref="G315:O316" si="134">G316</f>
        <v>9390282</v>
      </c>
      <c r="H315" s="11">
        <f t="shared" si="134"/>
        <v>0</v>
      </c>
      <c r="I315" s="11">
        <f t="shared" si="114"/>
        <v>9390282</v>
      </c>
      <c r="J315" s="11">
        <f t="shared" si="134"/>
        <v>6243864</v>
      </c>
      <c r="K315" s="11">
        <f t="shared" si="134"/>
        <v>0</v>
      </c>
      <c r="L315" s="11">
        <f t="shared" si="134"/>
        <v>6243864</v>
      </c>
      <c r="M315" s="11">
        <f t="shared" si="134"/>
        <v>6243864</v>
      </c>
      <c r="N315" s="11">
        <f t="shared" si="134"/>
        <v>0</v>
      </c>
      <c r="O315" s="11">
        <f t="shared" si="134"/>
        <v>6243864</v>
      </c>
    </row>
    <row r="316" spans="1:15" s="7" customFormat="1" ht="45" x14ac:dyDescent="0.2">
      <c r="A316" s="30" t="s">
        <v>118</v>
      </c>
      <c r="B316" s="18">
        <v>851</v>
      </c>
      <c r="C316" s="42" t="s">
        <v>17</v>
      </c>
      <c r="D316" s="42" t="s">
        <v>38</v>
      </c>
      <c r="E316" s="68" t="s">
        <v>299</v>
      </c>
      <c r="F316" s="42" t="s">
        <v>119</v>
      </c>
      <c r="G316" s="21">
        <f>G317</f>
        <v>9390282</v>
      </c>
      <c r="H316" s="21">
        <f t="shared" si="134"/>
        <v>0</v>
      </c>
      <c r="I316" s="11">
        <f t="shared" si="114"/>
        <v>9390282</v>
      </c>
      <c r="J316" s="21">
        <f t="shared" si="134"/>
        <v>6243864</v>
      </c>
      <c r="K316" s="21">
        <f t="shared" si="134"/>
        <v>0</v>
      </c>
      <c r="L316" s="21">
        <f t="shared" si="134"/>
        <v>6243864</v>
      </c>
      <c r="M316" s="21">
        <f t="shared" si="134"/>
        <v>6243864</v>
      </c>
      <c r="N316" s="21">
        <f t="shared" si="134"/>
        <v>0</v>
      </c>
      <c r="O316" s="21">
        <f t="shared" si="134"/>
        <v>6243864</v>
      </c>
    </row>
    <row r="317" spans="1:15" s="7" customFormat="1" ht="30" x14ac:dyDescent="0.2">
      <c r="A317" s="30" t="s">
        <v>290</v>
      </c>
      <c r="B317" s="18">
        <v>851</v>
      </c>
      <c r="C317" s="42" t="s">
        <v>17</v>
      </c>
      <c r="D317" s="42" t="s">
        <v>38</v>
      </c>
      <c r="E317" s="68" t="s">
        <v>299</v>
      </c>
      <c r="F317" s="42" t="s">
        <v>291</v>
      </c>
      <c r="G317" s="21">
        <v>9390282</v>
      </c>
      <c r="H317" s="21"/>
      <c r="I317" s="11">
        <f t="shared" si="114"/>
        <v>9390282</v>
      </c>
      <c r="J317" s="21">
        <v>6243864</v>
      </c>
      <c r="K317" s="21"/>
      <c r="L317" s="11">
        <f t="shared" si="118"/>
        <v>6243864</v>
      </c>
      <c r="M317" s="21">
        <v>6243864</v>
      </c>
      <c r="N317" s="21"/>
      <c r="O317" s="27">
        <f t="shared" si="119"/>
        <v>6243864</v>
      </c>
    </row>
    <row r="318" spans="1:15" s="7" customFormat="1" ht="45" x14ac:dyDescent="0.2">
      <c r="A318" s="24" t="s">
        <v>92</v>
      </c>
      <c r="B318" s="18">
        <v>851</v>
      </c>
      <c r="C318" s="42" t="s">
        <v>17</v>
      </c>
      <c r="D318" s="42" t="s">
        <v>38</v>
      </c>
      <c r="E318" s="68" t="s">
        <v>299</v>
      </c>
      <c r="F318" s="42" t="s">
        <v>93</v>
      </c>
      <c r="G318" s="21">
        <f t="shared" ref="G318:O319" si="135">G319</f>
        <v>12987237.119999999</v>
      </c>
      <c r="H318" s="21">
        <f t="shared" si="135"/>
        <v>0</v>
      </c>
      <c r="I318" s="11">
        <f t="shared" si="114"/>
        <v>12987237.119999999</v>
      </c>
      <c r="J318" s="21">
        <f t="shared" si="135"/>
        <v>19480855.68</v>
      </c>
      <c r="K318" s="21">
        <f t="shared" si="135"/>
        <v>0</v>
      </c>
      <c r="L318" s="21">
        <f t="shared" si="135"/>
        <v>19480855.68</v>
      </c>
      <c r="M318" s="21">
        <f t="shared" si="135"/>
        <v>22727664.960000001</v>
      </c>
      <c r="N318" s="21">
        <f t="shared" si="135"/>
        <v>0</v>
      </c>
      <c r="O318" s="21">
        <f t="shared" si="135"/>
        <v>22727664.960000001</v>
      </c>
    </row>
    <row r="319" spans="1:15" s="7" customFormat="1" ht="39.75" customHeight="1" x14ac:dyDescent="0.2">
      <c r="A319" s="24" t="s">
        <v>94</v>
      </c>
      <c r="B319" s="18">
        <v>851</v>
      </c>
      <c r="C319" s="42" t="s">
        <v>17</v>
      </c>
      <c r="D319" s="42" t="s">
        <v>38</v>
      </c>
      <c r="E319" s="68" t="s">
        <v>299</v>
      </c>
      <c r="F319" s="42" t="s">
        <v>95</v>
      </c>
      <c r="G319" s="21">
        <f>G320</f>
        <v>12987237.119999999</v>
      </c>
      <c r="H319" s="21">
        <f t="shared" si="135"/>
        <v>0</v>
      </c>
      <c r="I319" s="11">
        <f t="shared" si="114"/>
        <v>12987237.119999999</v>
      </c>
      <c r="J319" s="21">
        <f t="shared" si="135"/>
        <v>19480855.68</v>
      </c>
      <c r="K319" s="21">
        <f t="shared" si="135"/>
        <v>0</v>
      </c>
      <c r="L319" s="21">
        <f t="shared" si="135"/>
        <v>19480855.68</v>
      </c>
      <c r="M319" s="21">
        <f t="shared" si="135"/>
        <v>22727664.960000001</v>
      </c>
      <c r="N319" s="21">
        <f t="shared" si="135"/>
        <v>0</v>
      </c>
      <c r="O319" s="21">
        <f t="shared" si="135"/>
        <v>22727664.960000001</v>
      </c>
    </row>
    <row r="320" spans="1:15" s="7" customFormat="1" ht="60" x14ac:dyDescent="0.2">
      <c r="A320" s="24" t="s">
        <v>193</v>
      </c>
      <c r="B320" s="18">
        <v>851</v>
      </c>
      <c r="C320" s="42" t="s">
        <v>17</v>
      </c>
      <c r="D320" s="42" t="s">
        <v>38</v>
      </c>
      <c r="E320" s="68" t="s">
        <v>299</v>
      </c>
      <c r="F320" s="42" t="s">
        <v>185</v>
      </c>
      <c r="G320" s="21">
        <v>12987237.119999999</v>
      </c>
      <c r="H320" s="21"/>
      <c r="I320" s="11">
        <f t="shared" si="114"/>
        <v>12987237.119999999</v>
      </c>
      <c r="J320" s="21">
        <v>19480855.68</v>
      </c>
      <c r="K320" s="21"/>
      <c r="L320" s="11">
        <f t="shared" si="118"/>
        <v>19480855.68</v>
      </c>
      <c r="M320" s="21">
        <v>22727664.960000001</v>
      </c>
      <c r="N320" s="21"/>
      <c r="O320" s="27">
        <f t="shared" si="119"/>
        <v>22727664.960000001</v>
      </c>
    </row>
    <row r="321" spans="1:15" ht="30" x14ac:dyDescent="0.2">
      <c r="A321" s="12" t="s">
        <v>133</v>
      </c>
      <c r="B321" s="39">
        <v>851</v>
      </c>
      <c r="C321" s="37" t="s">
        <v>17</v>
      </c>
      <c r="D321" s="37" t="s">
        <v>38</v>
      </c>
      <c r="E321" s="67" t="s">
        <v>225</v>
      </c>
      <c r="F321" s="37"/>
      <c r="G321" s="11">
        <f t="shared" ref="G321:O323" si="136">G322</f>
        <v>5949953.0999999996</v>
      </c>
      <c r="H321" s="11">
        <f>H322</f>
        <v>457688.7</v>
      </c>
      <c r="I321" s="11">
        <f t="shared" si="114"/>
        <v>6407641.7999999998</v>
      </c>
      <c r="J321" s="11">
        <f t="shared" si="136"/>
        <v>5949953.0999999996</v>
      </c>
      <c r="K321" s="11">
        <f t="shared" si="136"/>
        <v>0</v>
      </c>
      <c r="L321" s="11">
        <f t="shared" si="136"/>
        <v>5949953.0999999996</v>
      </c>
      <c r="M321" s="11">
        <f t="shared" si="136"/>
        <v>5949953.0999999996</v>
      </c>
      <c r="N321" s="11">
        <f t="shared" si="136"/>
        <v>0</v>
      </c>
      <c r="O321" s="11">
        <f t="shared" si="136"/>
        <v>5949953.0999999996</v>
      </c>
    </row>
    <row r="322" spans="1:15" ht="30" x14ac:dyDescent="0.2">
      <c r="A322" s="12" t="s">
        <v>116</v>
      </c>
      <c r="B322" s="39">
        <v>851</v>
      </c>
      <c r="C322" s="37" t="s">
        <v>17</v>
      </c>
      <c r="D322" s="37" t="s">
        <v>38</v>
      </c>
      <c r="E322" s="67" t="s">
        <v>225</v>
      </c>
      <c r="F322" s="37" t="s">
        <v>117</v>
      </c>
      <c r="G322" s="11">
        <f t="shared" si="136"/>
        <v>5949953.0999999996</v>
      </c>
      <c r="H322" s="11">
        <f t="shared" si="136"/>
        <v>457688.7</v>
      </c>
      <c r="I322" s="11">
        <f t="shared" si="114"/>
        <v>6407641.7999999998</v>
      </c>
      <c r="J322" s="11">
        <f t="shared" si="136"/>
        <v>5949953.0999999996</v>
      </c>
      <c r="K322" s="11">
        <f t="shared" si="136"/>
        <v>0</v>
      </c>
      <c r="L322" s="11">
        <f t="shared" si="136"/>
        <v>5949953.0999999996</v>
      </c>
      <c r="M322" s="11">
        <f t="shared" si="136"/>
        <v>5949953.0999999996</v>
      </c>
      <c r="N322" s="11">
        <f t="shared" si="136"/>
        <v>0</v>
      </c>
      <c r="O322" s="11">
        <f t="shared" si="136"/>
        <v>5949953.0999999996</v>
      </c>
    </row>
    <row r="323" spans="1:15" ht="30" x14ac:dyDescent="0.2">
      <c r="A323" s="23" t="s">
        <v>134</v>
      </c>
      <c r="B323" s="18">
        <v>851</v>
      </c>
      <c r="C323" s="40" t="s">
        <v>17</v>
      </c>
      <c r="D323" s="40" t="s">
        <v>38</v>
      </c>
      <c r="E323" s="68" t="s">
        <v>225</v>
      </c>
      <c r="F323" s="40" t="s">
        <v>135</v>
      </c>
      <c r="G323" s="21">
        <f>G324</f>
        <v>5949953.0999999996</v>
      </c>
      <c r="H323" s="21">
        <f t="shared" si="136"/>
        <v>457688.7</v>
      </c>
      <c r="I323" s="11">
        <f t="shared" si="114"/>
        <v>6407641.7999999998</v>
      </c>
      <c r="J323" s="21">
        <f t="shared" si="136"/>
        <v>5949953.0999999996</v>
      </c>
      <c r="K323" s="21">
        <f t="shared" si="136"/>
        <v>0</v>
      </c>
      <c r="L323" s="21">
        <f t="shared" si="136"/>
        <v>5949953.0999999996</v>
      </c>
      <c r="M323" s="21">
        <f t="shared" si="136"/>
        <v>5949953.0999999996</v>
      </c>
      <c r="N323" s="21">
        <f t="shared" si="136"/>
        <v>0</v>
      </c>
      <c r="O323" s="21">
        <f t="shared" si="136"/>
        <v>5949953.0999999996</v>
      </c>
    </row>
    <row r="324" spans="1:15" ht="45" x14ac:dyDescent="0.2">
      <c r="A324" s="24" t="s">
        <v>190</v>
      </c>
      <c r="B324" s="18">
        <v>851</v>
      </c>
      <c r="C324" s="40" t="s">
        <v>17</v>
      </c>
      <c r="D324" s="40" t="s">
        <v>38</v>
      </c>
      <c r="E324" s="68" t="s">
        <v>225</v>
      </c>
      <c r="F324" s="40" t="s">
        <v>186</v>
      </c>
      <c r="G324" s="21">
        <v>5949953.0999999996</v>
      </c>
      <c r="H324" s="21">
        <v>457688.7</v>
      </c>
      <c r="I324" s="11">
        <f t="shared" si="114"/>
        <v>6407641.7999999998</v>
      </c>
      <c r="J324" s="21">
        <v>5949953.0999999996</v>
      </c>
      <c r="K324" s="21"/>
      <c r="L324" s="11">
        <f t="shared" si="118"/>
        <v>5949953.0999999996</v>
      </c>
      <c r="M324" s="21">
        <v>5949953.0999999996</v>
      </c>
      <c r="N324" s="21"/>
      <c r="O324" s="27">
        <f t="shared" si="119"/>
        <v>5949953.0999999996</v>
      </c>
    </row>
    <row r="325" spans="1:15" ht="31.5" x14ac:dyDescent="0.2">
      <c r="A325" s="31" t="s">
        <v>136</v>
      </c>
      <c r="B325" s="18">
        <v>851</v>
      </c>
      <c r="C325" s="48" t="s">
        <v>17</v>
      </c>
      <c r="D325" s="48" t="s">
        <v>48</v>
      </c>
      <c r="E325" s="68" t="s">
        <v>0</v>
      </c>
      <c r="F325" s="48"/>
      <c r="G325" s="32">
        <f>G326</f>
        <v>25000</v>
      </c>
      <c r="H325" s="32">
        <f>H326</f>
        <v>35000</v>
      </c>
      <c r="I325" s="11">
        <f t="shared" si="114"/>
        <v>60000</v>
      </c>
      <c r="J325" s="32">
        <f t="shared" ref="J325:O325" si="137">J326</f>
        <v>0</v>
      </c>
      <c r="K325" s="32">
        <f t="shared" si="137"/>
        <v>0</v>
      </c>
      <c r="L325" s="32">
        <f t="shared" si="137"/>
        <v>0</v>
      </c>
      <c r="M325" s="32">
        <f t="shared" si="137"/>
        <v>0</v>
      </c>
      <c r="N325" s="32">
        <f t="shared" si="137"/>
        <v>0</v>
      </c>
      <c r="O325" s="32">
        <f t="shared" si="137"/>
        <v>0</v>
      </c>
    </row>
    <row r="326" spans="1:15" ht="30" x14ac:dyDescent="0.2">
      <c r="A326" s="19" t="s">
        <v>55</v>
      </c>
      <c r="B326" s="18">
        <v>851</v>
      </c>
      <c r="C326" s="40" t="s">
        <v>17</v>
      </c>
      <c r="D326" s="40" t="s">
        <v>48</v>
      </c>
      <c r="E326" s="55" t="s">
        <v>56</v>
      </c>
      <c r="F326" s="40"/>
      <c r="G326" s="21">
        <f t="shared" ref="G326:O328" si="138">G327</f>
        <v>25000</v>
      </c>
      <c r="H326" s="21">
        <f t="shared" si="138"/>
        <v>35000</v>
      </c>
      <c r="I326" s="11">
        <f t="shared" si="114"/>
        <v>60000</v>
      </c>
      <c r="J326" s="21">
        <f t="shared" si="138"/>
        <v>0</v>
      </c>
      <c r="K326" s="21">
        <f t="shared" si="138"/>
        <v>0</v>
      </c>
      <c r="L326" s="21">
        <f t="shared" si="138"/>
        <v>0</v>
      </c>
      <c r="M326" s="21">
        <f t="shared" si="138"/>
        <v>0</v>
      </c>
      <c r="N326" s="21">
        <f t="shared" si="138"/>
        <v>0</v>
      </c>
      <c r="O326" s="21">
        <f t="shared" si="138"/>
        <v>0</v>
      </c>
    </row>
    <row r="327" spans="1:15" ht="30" x14ac:dyDescent="0.2">
      <c r="A327" s="23" t="s">
        <v>116</v>
      </c>
      <c r="B327" s="18">
        <v>851</v>
      </c>
      <c r="C327" s="40" t="s">
        <v>17</v>
      </c>
      <c r="D327" s="40" t="s">
        <v>48</v>
      </c>
      <c r="E327" s="55" t="s">
        <v>56</v>
      </c>
      <c r="F327" s="40" t="s">
        <v>117</v>
      </c>
      <c r="G327" s="21">
        <f t="shared" si="138"/>
        <v>25000</v>
      </c>
      <c r="H327" s="21">
        <f t="shared" si="138"/>
        <v>35000</v>
      </c>
      <c r="I327" s="11">
        <f t="shared" si="114"/>
        <v>60000</v>
      </c>
      <c r="J327" s="21">
        <f t="shared" si="138"/>
        <v>0</v>
      </c>
      <c r="K327" s="21">
        <f t="shared" si="138"/>
        <v>0</v>
      </c>
      <c r="L327" s="21">
        <f t="shared" si="138"/>
        <v>0</v>
      </c>
      <c r="M327" s="21">
        <f t="shared" si="138"/>
        <v>0</v>
      </c>
      <c r="N327" s="21">
        <f t="shared" si="138"/>
        <v>0</v>
      </c>
      <c r="O327" s="21">
        <f t="shared" si="138"/>
        <v>0</v>
      </c>
    </row>
    <row r="328" spans="1:15" ht="30" x14ac:dyDescent="0.2">
      <c r="A328" s="23" t="s">
        <v>134</v>
      </c>
      <c r="B328" s="18">
        <v>851</v>
      </c>
      <c r="C328" s="40" t="s">
        <v>17</v>
      </c>
      <c r="D328" s="40" t="s">
        <v>48</v>
      </c>
      <c r="E328" s="55" t="s">
        <v>56</v>
      </c>
      <c r="F328" s="40" t="s">
        <v>135</v>
      </c>
      <c r="G328" s="21">
        <f>G329</f>
        <v>25000</v>
      </c>
      <c r="H328" s="21">
        <f t="shared" si="138"/>
        <v>35000</v>
      </c>
      <c r="I328" s="11">
        <f t="shared" si="114"/>
        <v>60000</v>
      </c>
      <c r="J328" s="21">
        <f t="shared" si="138"/>
        <v>0</v>
      </c>
      <c r="K328" s="21">
        <f t="shared" si="138"/>
        <v>0</v>
      </c>
      <c r="L328" s="21">
        <f t="shared" si="138"/>
        <v>0</v>
      </c>
      <c r="M328" s="21">
        <f t="shared" si="138"/>
        <v>0</v>
      </c>
      <c r="N328" s="21">
        <f t="shared" si="138"/>
        <v>0</v>
      </c>
      <c r="O328" s="21">
        <f t="shared" si="138"/>
        <v>0</v>
      </c>
    </row>
    <row r="329" spans="1:15" ht="45" x14ac:dyDescent="0.2">
      <c r="A329" s="24" t="s">
        <v>190</v>
      </c>
      <c r="B329" s="18">
        <v>851</v>
      </c>
      <c r="C329" s="40" t="s">
        <v>17</v>
      </c>
      <c r="D329" s="40" t="s">
        <v>48</v>
      </c>
      <c r="E329" s="55" t="s">
        <v>56</v>
      </c>
      <c r="F329" s="40" t="s">
        <v>186</v>
      </c>
      <c r="G329" s="21">
        <v>25000</v>
      </c>
      <c r="H329" s="21">
        <v>35000</v>
      </c>
      <c r="I329" s="11">
        <f t="shared" si="114"/>
        <v>60000</v>
      </c>
      <c r="J329" s="21"/>
      <c r="K329" s="21"/>
      <c r="L329" s="11">
        <f t="shared" si="118"/>
        <v>0</v>
      </c>
      <c r="M329" s="21"/>
      <c r="N329" s="21"/>
      <c r="O329" s="27">
        <f t="shared" si="119"/>
        <v>0</v>
      </c>
    </row>
    <row r="330" spans="1:15" ht="15.75" x14ac:dyDescent="0.2">
      <c r="A330" s="8" t="s">
        <v>137</v>
      </c>
      <c r="B330" s="39">
        <v>851</v>
      </c>
      <c r="C330" s="36" t="s">
        <v>18</v>
      </c>
      <c r="D330" s="36"/>
      <c r="E330" s="67" t="s">
        <v>0</v>
      </c>
      <c r="F330" s="36"/>
      <c r="G330" s="9">
        <f t="shared" ref="G330:O330" si="139">G331</f>
        <v>96153173.540000007</v>
      </c>
      <c r="H330" s="9">
        <f>H331</f>
        <v>-9783277.0800000001</v>
      </c>
      <c r="I330" s="11">
        <f>G330+H330</f>
        <v>86369896.460000008</v>
      </c>
      <c r="J330" s="9">
        <f t="shared" si="139"/>
        <v>22490222.219999999</v>
      </c>
      <c r="K330" s="9">
        <f t="shared" si="139"/>
        <v>0</v>
      </c>
      <c r="L330" s="9">
        <f t="shared" si="139"/>
        <v>22490222.219999999</v>
      </c>
      <c r="M330" s="9">
        <f t="shared" si="139"/>
        <v>268000</v>
      </c>
      <c r="N330" s="9">
        <f t="shared" si="139"/>
        <v>0</v>
      </c>
      <c r="O330" s="9">
        <f t="shared" si="139"/>
        <v>268000</v>
      </c>
    </row>
    <row r="331" spans="1:15" ht="15.75" x14ac:dyDescent="0.2">
      <c r="A331" s="8" t="s">
        <v>138</v>
      </c>
      <c r="B331" s="39">
        <v>851</v>
      </c>
      <c r="C331" s="36" t="s">
        <v>18</v>
      </c>
      <c r="D331" s="36" t="s">
        <v>70</v>
      </c>
      <c r="E331" s="67" t="s">
        <v>0</v>
      </c>
      <c r="F331" s="36"/>
      <c r="G331" s="9">
        <f>G332+G336+G340+G347+G351+G355+G359</f>
        <v>96153173.540000007</v>
      </c>
      <c r="H331" s="9">
        <f>H332+H336+H340+H347+H351+H355+H359</f>
        <v>-9783277.0800000001</v>
      </c>
      <c r="I331" s="9">
        <f>I332+I336+I340+I347+I351+I355+I359</f>
        <v>86369896.460000008</v>
      </c>
      <c r="J331" s="9">
        <f t="shared" ref="J331:O331" si="140">J332+J336+J340+J347+J351+J355+J359</f>
        <v>22490222.219999999</v>
      </c>
      <c r="K331" s="9">
        <f t="shared" si="140"/>
        <v>0</v>
      </c>
      <c r="L331" s="9">
        <f t="shared" si="140"/>
        <v>22490222.219999999</v>
      </c>
      <c r="M331" s="9">
        <f t="shared" si="140"/>
        <v>268000</v>
      </c>
      <c r="N331" s="9">
        <f t="shared" si="140"/>
        <v>0</v>
      </c>
      <c r="O331" s="9">
        <f t="shared" si="140"/>
        <v>268000</v>
      </c>
    </row>
    <row r="332" spans="1:15" ht="45" x14ac:dyDescent="0.2">
      <c r="A332" s="12" t="s">
        <v>320</v>
      </c>
      <c r="B332" s="39" t="s">
        <v>141</v>
      </c>
      <c r="C332" s="37" t="s">
        <v>18</v>
      </c>
      <c r="D332" s="37" t="s">
        <v>70</v>
      </c>
      <c r="E332" s="67" t="s">
        <v>321</v>
      </c>
      <c r="F332" s="37"/>
      <c r="G332" s="11">
        <f t="shared" ref="G332:O334" si="141">G333</f>
        <v>0</v>
      </c>
      <c r="H332" s="11">
        <f t="shared" si="141"/>
        <v>0</v>
      </c>
      <c r="I332" s="11">
        <f t="shared" ref="I332:I395" si="142">G332+H332</f>
        <v>0</v>
      </c>
      <c r="J332" s="11">
        <f t="shared" si="141"/>
        <v>22222222.219999999</v>
      </c>
      <c r="K332" s="11">
        <f t="shared" si="141"/>
        <v>0</v>
      </c>
      <c r="L332" s="11">
        <f t="shared" si="141"/>
        <v>22222222.219999999</v>
      </c>
      <c r="M332" s="11">
        <f t="shared" si="141"/>
        <v>0</v>
      </c>
      <c r="N332" s="11">
        <f t="shared" si="141"/>
        <v>0</v>
      </c>
      <c r="O332" s="11">
        <f t="shared" si="141"/>
        <v>0</v>
      </c>
    </row>
    <row r="333" spans="1:15" ht="45" x14ac:dyDescent="0.2">
      <c r="A333" s="12" t="s">
        <v>34</v>
      </c>
      <c r="B333" s="39" t="s">
        <v>141</v>
      </c>
      <c r="C333" s="37" t="s">
        <v>18</v>
      </c>
      <c r="D333" s="37" t="s">
        <v>70</v>
      </c>
      <c r="E333" s="67" t="s">
        <v>321</v>
      </c>
      <c r="F333" s="37" t="s">
        <v>35</v>
      </c>
      <c r="G333" s="11">
        <f t="shared" si="141"/>
        <v>0</v>
      </c>
      <c r="H333" s="11">
        <f t="shared" si="141"/>
        <v>0</v>
      </c>
      <c r="I333" s="11">
        <f t="shared" si="142"/>
        <v>0</v>
      </c>
      <c r="J333" s="11">
        <f t="shared" si="141"/>
        <v>22222222.219999999</v>
      </c>
      <c r="K333" s="11">
        <f t="shared" si="141"/>
        <v>0</v>
      </c>
      <c r="L333" s="11">
        <f t="shared" si="141"/>
        <v>22222222.219999999</v>
      </c>
      <c r="M333" s="11">
        <f t="shared" si="141"/>
        <v>0</v>
      </c>
      <c r="N333" s="11">
        <f t="shared" si="141"/>
        <v>0</v>
      </c>
      <c r="O333" s="11">
        <f t="shared" si="141"/>
        <v>0</v>
      </c>
    </row>
    <row r="334" spans="1:15" ht="45" x14ac:dyDescent="0.2">
      <c r="A334" s="23" t="s">
        <v>36</v>
      </c>
      <c r="B334" s="18">
        <v>851</v>
      </c>
      <c r="C334" s="40" t="s">
        <v>18</v>
      </c>
      <c r="D334" s="40" t="s">
        <v>70</v>
      </c>
      <c r="E334" s="55" t="s">
        <v>321</v>
      </c>
      <c r="F334" s="40" t="s">
        <v>37</v>
      </c>
      <c r="G334" s="21">
        <f>G335</f>
        <v>0</v>
      </c>
      <c r="H334" s="21">
        <f t="shared" si="141"/>
        <v>0</v>
      </c>
      <c r="I334" s="11">
        <f t="shared" si="142"/>
        <v>0</v>
      </c>
      <c r="J334" s="21">
        <f t="shared" si="141"/>
        <v>22222222.219999999</v>
      </c>
      <c r="K334" s="21">
        <f t="shared" si="141"/>
        <v>0</v>
      </c>
      <c r="L334" s="21">
        <f t="shared" si="141"/>
        <v>22222222.219999999</v>
      </c>
      <c r="M334" s="21">
        <f t="shared" si="141"/>
        <v>0</v>
      </c>
      <c r="N334" s="21">
        <f t="shared" si="141"/>
        <v>0</v>
      </c>
      <c r="O334" s="21">
        <f t="shared" si="141"/>
        <v>0</v>
      </c>
    </row>
    <row r="335" spans="1:15" ht="35.25" customHeight="1" x14ac:dyDescent="0.2">
      <c r="A335" s="19" t="s">
        <v>162</v>
      </c>
      <c r="B335" s="18">
        <v>851</v>
      </c>
      <c r="C335" s="40" t="s">
        <v>18</v>
      </c>
      <c r="D335" s="40" t="s">
        <v>70</v>
      </c>
      <c r="E335" s="55" t="s">
        <v>321</v>
      </c>
      <c r="F335" s="40" t="s">
        <v>174</v>
      </c>
      <c r="G335" s="21"/>
      <c r="H335" s="21"/>
      <c r="I335" s="11">
        <f t="shared" si="142"/>
        <v>0</v>
      </c>
      <c r="J335" s="21">
        <v>22222222.219999999</v>
      </c>
      <c r="K335" s="21"/>
      <c r="L335" s="11">
        <f t="shared" si="118"/>
        <v>22222222.219999999</v>
      </c>
      <c r="M335" s="21"/>
      <c r="N335" s="21"/>
      <c r="O335" s="27">
        <f t="shared" si="119"/>
        <v>0</v>
      </c>
    </row>
    <row r="336" spans="1:15" ht="45" x14ac:dyDescent="0.2">
      <c r="A336" s="12" t="s">
        <v>318</v>
      </c>
      <c r="B336" s="39" t="s">
        <v>141</v>
      </c>
      <c r="C336" s="37" t="s">
        <v>18</v>
      </c>
      <c r="D336" s="37" t="s">
        <v>70</v>
      </c>
      <c r="E336" s="67" t="s">
        <v>319</v>
      </c>
      <c r="F336" s="37"/>
      <c r="G336" s="11">
        <f t="shared" ref="G336:O338" si="143">G337</f>
        <v>81056973.540000007</v>
      </c>
      <c r="H336" s="11">
        <f>H337</f>
        <v>-10084527.08</v>
      </c>
      <c r="I336" s="11">
        <f>G336+H336</f>
        <v>70972446.460000008</v>
      </c>
      <c r="J336" s="11">
        <f t="shared" si="143"/>
        <v>0</v>
      </c>
      <c r="K336" s="11">
        <f t="shared" si="143"/>
        <v>0</v>
      </c>
      <c r="L336" s="11">
        <f t="shared" si="143"/>
        <v>0</v>
      </c>
      <c r="M336" s="11">
        <f t="shared" si="143"/>
        <v>0</v>
      </c>
      <c r="N336" s="11">
        <f t="shared" si="143"/>
        <v>0</v>
      </c>
      <c r="O336" s="11">
        <f t="shared" si="143"/>
        <v>0</v>
      </c>
    </row>
    <row r="337" spans="1:15" ht="45" x14ac:dyDescent="0.2">
      <c r="A337" s="12" t="s">
        <v>92</v>
      </c>
      <c r="B337" s="39" t="s">
        <v>141</v>
      </c>
      <c r="C337" s="37" t="s">
        <v>18</v>
      </c>
      <c r="D337" s="37" t="s">
        <v>70</v>
      </c>
      <c r="E337" s="67" t="s">
        <v>319</v>
      </c>
      <c r="F337" s="37" t="s">
        <v>93</v>
      </c>
      <c r="G337" s="11">
        <f t="shared" si="143"/>
        <v>81056973.540000007</v>
      </c>
      <c r="H337" s="11">
        <f>H338</f>
        <v>-10084527.08</v>
      </c>
      <c r="I337" s="11">
        <f>G337+H337</f>
        <v>70972446.460000008</v>
      </c>
      <c r="J337" s="11">
        <f t="shared" si="143"/>
        <v>0</v>
      </c>
      <c r="K337" s="11">
        <f t="shared" si="143"/>
        <v>0</v>
      </c>
      <c r="L337" s="11">
        <f t="shared" si="143"/>
        <v>0</v>
      </c>
      <c r="M337" s="11">
        <f t="shared" si="143"/>
        <v>0</v>
      </c>
      <c r="N337" s="11">
        <f t="shared" si="143"/>
        <v>0</v>
      </c>
      <c r="O337" s="11">
        <f t="shared" si="143"/>
        <v>0</v>
      </c>
    </row>
    <row r="338" spans="1:15" ht="27.75" customHeight="1" x14ac:dyDescent="0.2">
      <c r="A338" s="33" t="s">
        <v>94</v>
      </c>
      <c r="B338" s="18">
        <v>851</v>
      </c>
      <c r="C338" s="40" t="s">
        <v>18</v>
      </c>
      <c r="D338" s="40" t="s">
        <v>70</v>
      </c>
      <c r="E338" s="55" t="s">
        <v>319</v>
      </c>
      <c r="F338" s="40" t="s">
        <v>95</v>
      </c>
      <c r="G338" s="21">
        <f>G339</f>
        <v>81056973.540000007</v>
      </c>
      <c r="H338" s="21">
        <f>H339</f>
        <v>-10084527.08</v>
      </c>
      <c r="I338" s="11">
        <f>G338+H338</f>
        <v>70972446.460000008</v>
      </c>
      <c r="J338" s="21">
        <f t="shared" si="143"/>
        <v>0</v>
      </c>
      <c r="K338" s="21">
        <f t="shared" si="143"/>
        <v>0</v>
      </c>
      <c r="L338" s="21">
        <f t="shared" si="143"/>
        <v>0</v>
      </c>
      <c r="M338" s="21">
        <f t="shared" si="143"/>
        <v>0</v>
      </c>
      <c r="N338" s="21">
        <f t="shared" si="143"/>
        <v>0</v>
      </c>
      <c r="O338" s="21">
        <f t="shared" si="143"/>
        <v>0</v>
      </c>
    </row>
    <row r="339" spans="1:15" ht="60" x14ac:dyDescent="0.2">
      <c r="A339" s="34" t="s">
        <v>181</v>
      </c>
      <c r="B339" s="18">
        <v>851</v>
      </c>
      <c r="C339" s="40" t="s">
        <v>18</v>
      </c>
      <c r="D339" s="40" t="s">
        <v>70</v>
      </c>
      <c r="E339" s="55" t="s">
        <v>319</v>
      </c>
      <c r="F339" s="49" t="s">
        <v>180</v>
      </c>
      <c r="G339" s="21">
        <v>81056973.540000007</v>
      </c>
      <c r="H339" s="21">
        <f>-5029810.79-5004169.12-50547.17</f>
        <v>-10084527.08</v>
      </c>
      <c r="I339" s="11">
        <f>G339+H339</f>
        <v>70972446.460000008</v>
      </c>
      <c r="J339" s="21"/>
      <c r="K339" s="21"/>
      <c r="L339" s="11">
        <f t="shared" ref="L339:L402" si="144">J339+K339</f>
        <v>0</v>
      </c>
      <c r="M339" s="21">
        <v>0</v>
      </c>
      <c r="N339" s="21"/>
      <c r="O339" s="27">
        <f t="shared" ref="O339:O402" si="145">M339+N339</f>
        <v>0</v>
      </c>
    </row>
    <row r="340" spans="1:15" ht="48" customHeight="1" x14ac:dyDescent="0.2">
      <c r="A340" s="12" t="s">
        <v>350</v>
      </c>
      <c r="B340" s="39" t="s">
        <v>141</v>
      </c>
      <c r="C340" s="37" t="s">
        <v>18</v>
      </c>
      <c r="D340" s="37" t="s">
        <v>70</v>
      </c>
      <c r="E340" s="67" t="s">
        <v>351</v>
      </c>
      <c r="F340" s="37"/>
      <c r="G340" s="11">
        <f>G344+G341</f>
        <v>14318200</v>
      </c>
      <c r="H340" s="11">
        <f t="shared" ref="H340:O340" si="146">H344+H341</f>
        <v>0</v>
      </c>
      <c r="I340" s="11">
        <f t="shared" si="146"/>
        <v>14318200</v>
      </c>
      <c r="J340" s="11">
        <f t="shared" si="146"/>
        <v>0</v>
      </c>
      <c r="K340" s="11">
        <f t="shared" si="146"/>
        <v>0</v>
      </c>
      <c r="L340" s="11">
        <f t="shared" si="146"/>
        <v>0</v>
      </c>
      <c r="M340" s="11">
        <f t="shared" si="146"/>
        <v>0</v>
      </c>
      <c r="N340" s="11">
        <f t="shared" si="146"/>
        <v>0</v>
      </c>
      <c r="O340" s="11">
        <f t="shared" si="146"/>
        <v>0</v>
      </c>
    </row>
    <row r="341" spans="1:15" ht="48" customHeight="1" x14ac:dyDescent="0.2">
      <c r="A341" s="23" t="s">
        <v>36</v>
      </c>
      <c r="B341" s="39" t="s">
        <v>141</v>
      </c>
      <c r="C341" s="37" t="s">
        <v>18</v>
      </c>
      <c r="D341" s="37" t="s">
        <v>70</v>
      </c>
      <c r="E341" s="67" t="s">
        <v>351</v>
      </c>
      <c r="F341" s="37" t="s">
        <v>37</v>
      </c>
      <c r="G341" s="11">
        <f>G342+G343</f>
        <v>218200</v>
      </c>
      <c r="H341" s="11">
        <f t="shared" ref="H341:O341" si="147">H342+H343</f>
        <v>0</v>
      </c>
      <c r="I341" s="11">
        <f t="shared" si="142"/>
        <v>218200</v>
      </c>
      <c r="J341" s="11">
        <f t="shared" si="147"/>
        <v>0</v>
      </c>
      <c r="K341" s="11">
        <f t="shared" si="147"/>
        <v>0</v>
      </c>
      <c r="L341" s="11">
        <f t="shared" si="147"/>
        <v>0</v>
      </c>
      <c r="M341" s="11">
        <f t="shared" si="147"/>
        <v>0</v>
      </c>
      <c r="N341" s="11">
        <f t="shared" si="147"/>
        <v>0</v>
      </c>
      <c r="O341" s="11">
        <f t="shared" si="147"/>
        <v>0</v>
      </c>
    </row>
    <row r="342" spans="1:15" ht="48" customHeight="1" x14ac:dyDescent="0.2">
      <c r="A342" s="19" t="s">
        <v>162</v>
      </c>
      <c r="B342" s="39" t="s">
        <v>141</v>
      </c>
      <c r="C342" s="37" t="s">
        <v>18</v>
      </c>
      <c r="D342" s="37" t="s">
        <v>70</v>
      </c>
      <c r="E342" s="67" t="s">
        <v>351</v>
      </c>
      <c r="F342" s="37" t="s">
        <v>174</v>
      </c>
      <c r="G342" s="11">
        <v>218200</v>
      </c>
      <c r="H342" s="11"/>
      <c r="I342" s="11">
        <f t="shared" si="142"/>
        <v>218200</v>
      </c>
      <c r="J342" s="11"/>
      <c r="K342" s="11"/>
      <c r="L342" s="11">
        <f t="shared" ref="L342:L343" si="148">J342+K342</f>
        <v>0</v>
      </c>
      <c r="M342" s="11"/>
      <c r="N342" s="11"/>
      <c r="O342" s="11">
        <f t="shared" ref="O342:O343" si="149">M342+N342</f>
        <v>0</v>
      </c>
    </row>
    <row r="343" spans="1:15" ht="48" hidden="1" customHeight="1" x14ac:dyDescent="0.2">
      <c r="A343" s="25" t="s">
        <v>196</v>
      </c>
      <c r="B343" s="39" t="s">
        <v>141</v>
      </c>
      <c r="C343" s="37" t="s">
        <v>18</v>
      </c>
      <c r="D343" s="37" t="s">
        <v>70</v>
      </c>
      <c r="E343" s="67" t="s">
        <v>351</v>
      </c>
      <c r="F343" s="37" t="s">
        <v>195</v>
      </c>
      <c r="G343" s="11"/>
      <c r="H343" s="11">
        <v>0</v>
      </c>
      <c r="I343" s="11">
        <f t="shared" si="142"/>
        <v>0</v>
      </c>
      <c r="J343" s="11"/>
      <c r="K343" s="11"/>
      <c r="L343" s="11">
        <f t="shared" si="148"/>
        <v>0</v>
      </c>
      <c r="M343" s="11"/>
      <c r="N343" s="11"/>
      <c r="O343" s="11">
        <f t="shared" si="149"/>
        <v>0</v>
      </c>
    </row>
    <row r="344" spans="1:15" ht="60" x14ac:dyDescent="0.2">
      <c r="A344" s="12" t="s">
        <v>65</v>
      </c>
      <c r="B344" s="39" t="s">
        <v>141</v>
      </c>
      <c r="C344" s="37" t="s">
        <v>18</v>
      </c>
      <c r="D344" s="37" t="s">
        <v>70</v>
      </c>
      <c r="E344" s="67" t="s">
        <v>351</v>
      </c>
      <c r="F344" s="37" t="s">
        <v>101</v>
      </c>
      <c r="G344" s="11">
        <f t="shared" ref="G344:O345" si="150">G345</f>
        <v>14100000</v>
      </c>
      <c r="H344" s="11">
        <f t="shared" si="150"/>
        <v>0</v>
      </c>
      <c r="I344" s="11">
        <f t="shared" si="142"/>
        <v>14100000</v>
      </c>
      <c r="J344" s="11">
        <f t="shared" si="150"/>
        <v>0</v>
      </c>
      <c r="K344" s="11">
        <f t="shared" si="150"/>
        <v>0</v>
      </c>
      <c r="L344" s="11">
        <f t="shared" si="150"/>
        <v>0</v>
      </c>
      <c r="M344" s="11">
        <f t="shared" si="150"/>
        <v>0</v>
      </c>
      <c r="N344" s="11">
        <f t="shared" si="150"/>
        <v>0</v>
      </c>
      <c r="O344" s="11">
        <f t="shared" si="150"/>
        <v>0</v>
      </c>
    </row>
    <row r="345" spans="1:15" ht="24" customHeight="1" x14ac:dyDescent="0.2">
      <c r="A345" s="12" t="s">
        <v>102</v>
      </c>
      <c r="B345" s="39" t="s">
        <v>141</v>
      </c>
      <c r="C345" s="37" t="s">
        <v>18</v>
      </c>
      <c r="D345" s="37" t="s">
        <v>70</v>
      </c>
      <c r="E345" s="67" t="s">
        <v>351</v>
      </c>
      <c r="F345" s="37" t="s">
        <v>103</v>
      </c>
      <c r="G345" s="11">
        <f>G346</f>
        <v>14100000</v>
      </c>
      <c r="H345" s="11">
        <f t="shared" si="150"/>
        <v>0</v>
      </c>
      <c r="I345" s="11">
        <f t="shared" si="142"/>
        <v>14100000</v>
      </c>
      <c r="J345" s="11">
        <f t="shared" si="150"/>
        <v>0</v>
      </c>
      <c r="K345" s="11">
        <f t="shared" si="150"/>
        <v>0</v>
      </c>
      <c r="L345" s="11">
        <f t="shared" si="150"/>
        <v>0</v>
      </c>
      <c r="M345" s="11">
        <f t="shared" si="150"/>
        <v>0</v>
      </c>
      <c r="N345" s="11">
        <f t="shared" si="150"/>
        <v>0</v>
      </c>
      <c r="O345" s="11">
        <f t="shared" si="150"/>
        <v>0</v>
      </c>
    </row>
    <row r="346" spans="1:15" ht="90" x14ac:dyDescent="0.2">
      <c r="A346" s="24" t="s">
        <v>175</v>
      </c>
      <c r="B346" s="39" t="s">
        <v>141</v>
      </c>
      <c r="C346" s="37" t="s">
        <v>18</v>
      </c>
      <c r="D346" s="37" t="s">
        <v>70</v>
      </c>
      <c r="E346" s="67" t="s">
        <v>351</v>
      </c>
      <c r="F346" s="37" t="s">
        <v>184</v>
      </c>
      <c r="G346" s="11">
        <v>14100000</v>
      </c>
      <c r="H346" s="11"/>
      <c r="I346" s="11">
        <f t="shared" si="142"/>
        <v>14100000</v>
      </c>
      <c r="J346" s="11"/>
      <c r="K346" s="11"/>
      <c r="L346" s="11">
        <f t="shared" si="144"/>
        <v>0</v>
      </c>
      <c r="M346" s="11"/>
      <c r="N346" s="11"/>
      <c r="O346" s="27">
        <f t="shared" si="145"/>
        <v>0</v>
      </c>
    </row>
    <row r="347" spans="1:15" ht="45" x14ac:dyDescent="0.2">
      <c r="A347" s="12" t="s">
        <v>318</v>
      </c>
      <c r="B347" s="39" t="s">
        <v>141</v>
      </c>
      <c r="C347" s="37" t="s">
        <v>18</v>
      </c>
      <c r="D347" s="37" t="s">
        <v>70</v>
      </c>
      <c r="E347" s="67" t="s">
        <v>352</v>
      </c>
      <c r="F347" s="37"/>
      <c r="G347" s="11">
        <f t="shared" ref="G347:O349" si="151">G348</f>
        <v>200000</v>
      </c>
      <c r="H347" s="11">
        <f t="shared" si="151"/>
        <v>0</v>
      </c>
      <c r="I347" s="11">
        <f t="shared" si="142"/>
        <v>200000</v>
      </c>
      <c r="J347" s="11">
        <f t="shared" si="151"/>
        <v>0</v>
      </c>
      <c r="K347" s="11">
        <f t="shared" si="151"/>
        <v>0</v>
      </c>
      <c r="L347" s="11">
        <f t="shared" si="151"/>
        <v>0</v>
      </c>
      <c r="M347" s="11">
        <f t="shared" si="151"/>
        <v>0</v>
      </c>
      <c r="N347" s="11">
        <f t="shared" si="151"/>
        <v>0</v>
      </c>
      <c r="O347" s="11">
        <f t="shared" si="151"/>
        <v>0</v>
      </c>
    </row>
    <row r="348" spans="1:15" ht="45" x14ac:dyDescent="0.2">
      <c r="A348" s="12" t="s">
        <v>92</v>
      </c>
      <c r="B348" s="39" t="s">
        <v>141</v>
      </c>
      <c r="C348" s="37" t="s">
        <v>18</v>
      </c>
      <c r="D348" s="37" t="s">
        <v>70</v>
      </c>
      <c r="E348" s="67" t="s">
        <v>352</v>
      </c>
      <c r="F348" s="37" t="s">
        <v>93</v>
      </c>
      <c r="G348" s="11">
        <f t="shared" si="151"/>
        <v>200000</v>
      </c>
      <c r="H348" s="11">
        <f t="shared" si="151"/>
        <v>0</v>
      </c>
      <c r="I348" s="11">
        <f t="shared" si="142"/>
        <v>200000</v>
      </c>
      <c r="J348" s="11">
        <f t="shared" si="151"/>
        <v>0</v>
      </c>
      <c r="K348" s="11">
        <f t="shared" si="151"/>
        <v>0</v>
      </c>
      <c r="L348" s="11">
        <f t="shared" si="151"/>
        <v>0</v>
      </c>
      <c r="M348" s="11">
        <f t="shared" si="151"/>
        <v>0</v>
      </c>
      <c r="N348" s="11">
        <f t="shared" si="151"/>
        <v>0</v>
      </c>
      <c r="O348" s="11">
        <f t="shared" si="151"/>
        <v>0</v>
      </c>
    </row>
    <row r="349" spans="1:15" ht="24" customHeight="1" x14ac:dyDescent="0.2">
      <c r="A349" s="12" t="s">
        <v>94</v>
      </c>
      <c r="B349" s="39" t="s">
        <v>141</v>
      </c>
      <c r="C349" s="37" t="s">
        <v>18</v>
      </c>
      <c r="D349" s="37" t="s">
        <v>70</v>
      </c>
      <c r="E349" s="67" t="s">
        <v>352</v>
      </c>
      <c r="F349" s="37" t="s">
        <v>95</v>
      </c>
      <c r="G349" s="11">
        <f>G350</f>
        <v>200000</v>
      </c>
      <c r="H349" s="11">
        <f t="shared" si="151"/>
        <v>0</v>
      </c>
      <c r="I349" s="11">
        <f t="shared" si="142"/>
        <v>200000</v>
      </c>
      <c r="J349" s="11">
        <f t="shared" si="151"/>
        <v>0</v>
      </c>
      <c r="K349" s="11">
        <f t="shared" si="151"/>
        <v>0</v>
      </c>
      <c r="L349" s="11">
        <f t="shared" si="151"/>
        <v>0</v>
      </c>
      <c r="M349" s="11">
        <f t="shared" si="151"/>
        <v>0</v>
      </c>
      <c r="N349" s="11">
        <f t="shared" si="151"/>
        <v>0</v>
      </c>
      <c r="O349" s="11">
        <f t="shared" si="151"/>
        <v>0</v>
      </c>
    </row>
    <row r="350" spans="1:15" ht="60" x14ac:dyDescent="0.2">
      <c r="A350" s="34" t="s">
        <v>181</v>
      </c>
      <c r="B350" s="39" t="s">
        <v>141</v>
      </c>
      <c r="C350" s="37" t="s">
        <v>18</v>
      </c>
      <c r="D350" s="37" t="s">
        <v>70</v>
      </c>
      <c r="E350" s="67" t="s">
        <v>352</v>
      </c>
      <c r="F350" s="37" t="s">
        <v>180</v>
      </c>
      <c r="G350" s="11">
        <v>200000</v>
      </c>
      <c r="H350" s="11"/>
      <c r="I350" s="11">
        <f t="shared" si="142"/>
        <v>200000</v>
      </c>
      <c r="J350" s="11"/>
      <c r="K350" s="11"/>
      <c r="L350" s="11">
        <f t="shared" si="144"/>
        <v>0</v>
      </c>
      <c r="M350" s="11"/>
      <c r="N350" s="11"/>
      <c r="O350" s="27">
        <f t="shared" si="145"/>
        <v>0</v>
      </c>
    </row>
    <row r="351" spans="1:15" s="14" customFormat="1" ht="30" x14ac:dyDescent="0.2">
      <c r="A351" s="12" t="s">
        <v>139</v>
      </c>
      <c r="B351" s="39">
        <v>851</v>
      </c>
      <c r="C351" s="37" t="s">
        <v>18</v>
      </c>
      <c r="D351" s="37" t="s">
        <v>70</v>
      </c>
      <c r="E351" s="67" t="s">
        <v>224</v>
      </c>
      <c r="F351" s="37"/>
      <c r="G351" s="11">
        <f t="shared" ref="G351:O353" si="152">G352</f>
        <v>300000</v>
      </c>
      <c r="H351" s="11">
        <f t="shared" si="152"/>
        <v>301250</v>
      </c>
      <c r="I351" s="11">
        <f t="shared" si="142"/>
        <v>601250</v>
      </c>
      <c r="J351" s="11">
        <f t="shared" si="152"/>
        <v>0</v>
      </c>
      <c r="K351" s="11">
        <f t="shared" si="152"/>
        <v>0</v>
      </c>
      <c r="L351" s="11">
        <f t="shared" si="152"/>
        <v>0</v>
      </c>
      <c r="M351" s="11">
        <f t="shared" si="152"/>
        <v>0</v>
      </c>
      <c r="N351" s="11">
        <f t="shared" si="152"/>
        <v>0</v>
      </c>
      <c r="O351" s="11">
        <f t="shared" si="152"/>
        <v>0</v>
      </c>
    </row>
    <row r="352" spans="1:15" ht="45" x14ac:dyDescent="0.2">
      <c r="A352" s="12" t="s">
        <v>34</v>
      </c>
      <c r="B352" s="39">
        <v>851</v>
      </c>
      <c r="C352" s="37" t="s">
        <v>18</v>
      </c>
      <c r="D352" s="37" t="s">
        <v>70</v>
      </c>
      <c r="E352" s="67" t="s">
        <v>224</v>
      </c>
      <c r="F352" s="37" t="s">
        <v>35</v>
      </c>
      <c r="G352" s="11">
        <f t="shared" si="152"/>
        <v>300000</v>
      </c>
      <c r="H352" s="11">
        <f t="shared" si="152"/>
        <v>301250</v>
      </c>
      <c r="I352" s="11">
        <f t="shared" si="142"/>
        <v>601250</v>
      </c>
      <c r="J352" s="11">
        <f t="shared" si="152"/>
        <v>0</v>
      </c>
      <c r="K352" s="11">
        <f t="shared" si="152"/>
        <v>0</v>
      </c>
      <c r="L352" s="11">
        <f t="shared" si="152"/>
        <v>0</v>
      </c>
      <c r="M352" s="11">
        <f t="shared" si="152"/>
        <v>0</v>
      </c>
      <c r="N352" s="11">
        <f t="shared" si="152"/>
        <v>0</v>
      </c>
      <c r="O352" s="11">
        <f t="shared" si="152"/>
        <v>0</v>
      </c>
    </row>
    <row r="353" spans="1:15" ht="45" x14ac:dyDescent="0.2">
      <c r="A353" s="12" t="s">
        <v>36</v>
      </c>
      <c r="B353" s="39">
        <v>851</v>
      </c>
      <c r="C353" s="37" t="s">
        <v>18</v>
      </c>
      <c r="D353" s="37" t="s">
        <v>70</v>
      </c>
      <c r="E353" s="67" t="s">
        <v>224</v>
      </c>
      <c r="F353" s="37" t="s">
        <v>37</v>
      </c>
      <c r="G353" s="11">
        <f>G354</f>
        <v>300000</v>
      </c>
      <c r="H353" s="11">
        <f t="shared" si="152"/>
        <v>301250</v>
      </c>
      <c r="I353" s="11">
        <f t="shared" si="142"/>
        <v>601250</v>
      </c>
      <c r="J353" s="11">
        <f t="shared" si="152"/>
        <v>0</v>
      </c>
      <c r="K353" s="11">
        <f t="shared" si="152"/>
        <v>0</v>
      </c>
      <c r="L353" s="11">
        <f t="shared" si="152"/>
        <v>0</v>
      </c>
      <c r="M353" s="11">
        <f t="shared" si="152"/>
        <v>0</v>
      </c>
      <c r="N353" s="11">
        <f t="shared" si="152"/>
        <v>0</v>
      </c>
      <c r="O353" s="11">
        <f t="shared" si="152"/>
        <v>0</v>
      </c>
    </row>
    <row r="354" spans="1:15" ht="31.5" customHeight="1" x14ac:dyDescent="0.2">
      <c r="A354" s="19" t="s">
        <v>162</v>
      </c>
      <c r="B354" s="39">
        <v>851</v>
      </c>
      <c r="C354" s="37" t="s">
        <v>18</v>
      </c>
      <c r="D354" s="37" t="s">
        <v>70</v>
      </c>
      <c r="E354" s="67" t="s">
        <v>224</v>
      </c>
      <c r="F354" s="37" t="s">
        <v>174</v>
      </c>
      <c r="G354" s="11">
        <v>300000</v>
      </c>
      <c r="H354" s="11">
        <v>301250</v>
      </c>
      <c r="I354" s="11">
        <f t="shared" si="142"/>
        <v>601250</v>
      </c>
      <c r="J354" s="11"/>
      <c r="K354" s="11"/>
      <c r="L354" s="11">
        <f t="shared" si="144"/>
        <v>0</v>
      </c>
      <c r="M354" s="11"/>
      <c r="N354" s="11"/>
      <c r="O354" s="27">
        <f t="shared" si="145"/>
        <v>0</v>
      </c>
    </row>
    <row r="355" spans="1:15" ht="75" x14ac:dyDescent="0.2">
      <c r="A355" s="12" t="s">
        <v>152</v>
      </c>
      <c r="B355" s="39">
        <v>851</v>
      </c>
      <c r="C355" s="37" t="s">
        <v>18</v>
      </c>
      <c r="D355" s="37" t="s">
        <v>70</v>
      </c>
      <c r="E355" s="67" t="s">
        <v>223</v>
      </c>
      <c r="F355" s="37"/>
      <c r="G355" s="11">
        <f t="shared" ref="G355:O357" si="153">G356</f>
        <v>10000</v>
      </c>
      <c r="H355" s="11">
        <f t="shared" si="153"/>
        <v>0</v>
      </c>
      <c r="I355" s="11">
        <f t="shared" si="142"/>
        <v>10000</v>
      </c>
      <c r="J355" s="11">
        <f t="shared" si="153"/>
        <v>0</v>
      </c>
      <c r="K355" s="11">
        <f t="shared" si="153"/>
        <v>0</v>
      </c>
      <c r="L355" s="11">
        <f t="shared" si="153"/>
        <v>0</v>
      </c>
      <c r="M355" s="11">
        <f t="shared" si="153"/>
        <v>0</v>
      </c>
      <c r="N355" s="11">
        <f t="shared" si="153"/>
        <v>0</v>
      </c>
      <c r="O355" s="11">
        <f t="shared" si="153"/>
        <v>0</v>
      </c>
    </row>
    <row r="356" spans="1:15" ht="45" x14ac:dyDescent="0.2">
      <c r="A356" s="12" t="s">
        <v>34</v>
      </c>
      <c r="B356" s="39">
        <v>851</v>
      </c>
      <c r="C356" s="37" t="s">
        <v>18</v>
      </c>
      <c r="D356" s="37" t="s">
        <v>70</v>
      </c>
      <c r="E356" s="67" t="s">
        <v>223</v>
      </c>
      <c r="F356" s="37" t="s">
        <v>35</v>
      </c>
      <c r="G356" s="11">
        <f t="shared" si="153"/>
        <v>10000</v>
      </c>
      <c r="H356" s="11">
        <f t="shared" si="153"/>
        <v>0</v>
      </c>
      <c r="I356" s="11">
        <f t="shared" si="142"/>
        <v>10000</v>
      </c>
      <c r="J356" s="11">
        <f t="shared" si="153"/>
        <v>0</v>
      </c>
      <c r="K356" s="11">
        <f t="shared" si="153"/>
        <v>0</v>
      </c>
      <c r="L356" s="11">
        <f t="shared" si="153"/>
        <v>0</v>
      </c>
      <c r="M356" s="11">
        <f t="shared" si="153"/>
        <v>0</v>
      </c>
      <c r="N356" s="11">
        <f t="shared" si="153"/>
        <v>0</v>
      </c>
      <c r="O356" s="11">
        <f t="shared" si="153"/>
        <v>0</v>
      </c>
    </row>
    <row r="357" spans="1:15" ht="45" x14ac:dyDescent="0.2">
      <c r="A357" s="12" t="s">
        <v>36</v>
      </c>
      <c r="B357" s="39">
        <v>851</v>
      </c>
      <c r="C357" s="37" t="s">
        <v>18</v>
      </c>
      <c r="D357" s="37" t="s">
        <v>70</v>
      </c>
      <c r="E357" s="67" t="s">
        <v>223</v>
      </c>
      <c r="F357" s="37" t="s">
        <v>37</v>
      </c>
      <c r="G357" s="11">
        <f>G358</f>
        <v>10000</v>
      </c>
      <c r="H357" s="11">
        <f t="shared" si="153"/>
        <v>0</v>
      </c>
      <c r="I357" s="11">
        <f t="shared" si="142"/>
        <v>10000</v>
      </c>
      <c r="J357" s="11">
        <f t="shared" si="153"/>
        <v>0</v>
      </c>
      <c r="K357" s="11">
        <f t="shared" si="153"/>
        <v>0</v>
      </c>
      <c r="L357" s="11">
        <f t="shared" si="153"/>
        <v>0</v>
      </c>
      <c r="M357" s="11">
        <f t="shared" si="153"/>
        <v>0</v>
      </c>
      <c r="N357" s="11">
        <f t="shared" si="153"/>
        <v>0</v>
      </c>
      <c r="O357" s="11">
        <f t="shared" si="153"/>
        <v>0</v>
      </c>
    </row>
    <row r="358" spans="1:15" ht="32.25" customHeight="1" x14ac:dyDescent="0.2">
      <c r="A358" s="19" t="s">
        <v>162</v>
      </c>
      <c r="B358" s="39">
        <v>851</v>
      </c>
      <c r="C358" s="37" t="s">
        <v>18</v>
      </c>
      <c r="D358" s="37" t="s">
        <v>70</v>
      </c>
      <c r="E358" s="67" t="s">
        <v>223</v>
      </c>
      <c r="F358" s="37" t="s">
        <v>174</v>
      </c>
      <c r="G358" s="11">
        <v>10000</v>
      </c>
      <c r="H358" s="11"/>
      <c r="I358" s="11">
        <f t="shared" si="142"/>
        <v>10000</v>
      </c>
      <c r="J358" s="11"/>
      <c r="K358" s="11"/>
      <c r="L358" s="11">
        <f t="shared" si="144"/>
        <v>0</v>
      </c>
      <c r="M358" s="11"/>
      <c r="N358" s="11"/>
      <c r="O358" s="27">
        <f t="shared" si="145"/>
        <v>0</v>
      </c>
    </row>
    <row r="359" spans="1:15" ht="180" x14ac:dyDescent="0.2">
      <c r="A359" s="12" t="s">
        <v>140</v>
      </c>
      <c r="B359" s="39">
        <v>851</v>
      </c>
      <c r="C359" s="37" t="s">
        <v>18</v>
      </c>
      <c r="D359" s="37" t="s">
        <v>70</v>
      </c>
      <c r="E359" s="67" t="s">
        <v>222</v>
      </c>
      <c r="F359" s="37"/>
      <c r="G359" s="11">
        <f t="shared" ref="G359:O361" si="154">G360</f>
        <v>268000</v>
      </c>
      <c r="H359" s="11">
        <f t="shared" si="154"/>
        <v>0</v>
      </c>
      <c r="I359" s="11">
        <f t="shared" si="142"/>
        <v>268000</v>
      </c>
      <c r="J359" s="11">
        <f t="shared" si="154"/>
        <v>268000</v>
      </c>
      <c r="K359" s="11">
        <f t="shared" si="154"/>
        <v>0</v>
      </c>
      <c r="L359" s="11">
        <f t="shared" si="154"/>
        <v>268000</v>
      </c>
      <c r="M359" s="11">
        <f t="shared" si="154"/>
        <v>268000</v>
      </c>
      <c r="N359" s="11">
        <f t="shared" si="154"/>
        <v>0</v>
      </c>
      <c r="O359" s="11">
        <f t="shared" si="154"/>
        <v>268000</v>
      </c>
    </row>
    <row r="360" spans="1:15" ht="45" x14ac:dyDescent="0.2">
      <c r="A360" s="12" t="s">
        <v>34</v>
      </c>
      <c r="B360" s="39">
        <v>851</v>
      </c>
      <c r="C360" s="37" t="s">
        <v>18</v>
      </c>
      <c r="D360" s="37" t="s">
        <v>70</v>
      </c>
      <c r="E360" s="67" t="s">
        <v>222</v>
      </c>
      <c r="F360" s="37" t="s">
        <v>35</v>
      </c>
      <c r="G360" s="11">
        <f t="shared" si="154"/>
        <v>268000</v>
      </c>
      <c r="H360" s="11">
        <f t="shared" si="154"/>
        <v>0</v>
      </c>
      <c r="I360" s="11">
        <f t="shared" si="142"/>
        <v>268000</v>
      </c>
      <c r="J360" s="11">
        <f t="shared" si="154"/>
        <v>268000</v>
      </c>
      <c r="K360" s="11">
        <f t="shared" si="154"/>
        <v>0</v>
      </c>
      <c r="L360" s="11">
        <f t="shared" si="154"/>
        <v>268000</v>
      </c>
      <c r="M360" s="11">
        <f t="shared" si="154"/>
        <v>268000</v>
      </c>
      <c r="N360" s="11">
        <f t="shared" si="154"/>
        <v>0</v>
      </c>
      <c r="O360" s="11">
        <f t="shared" si="154"/>
        <v>268000</v>
      </c>
    </row>
    <row r="361" spans="1:15" ht="45" x14ac:dyDescent="0.2">
      <c r="A361" s="24" t="s">
        <v>36</v>
      </c>
      <c r="B361" s="18">
        <v>851</v>
      </c>
      <c r="C361" s="40" t="s">
        <v>18</v>
      </c>
      <c r="D361" s="40" t="s">
        <v>70</v>
      </c>
      <c r="E361" s="68" t="s">
        <v>222</v>
      </c>
      <c r="F361" s="40" t="s">
        <v>37</v>
      </c>
      <c r="G361" s="21">
        <f>G362</f>
        <v>268000</v>
      </c>
      <c r="H361" s="21">
        <f t="shared" si="154"/>
        <v>0</v>
      </c>
      <c r="I361" s="11">
        <f t="shared" si="142"/>
        <v>268000</v>
      </c>
      <c r="J361" s="21">
        <f t="shared" si="154"/>
        <v>268000</v>
      </c>
      <c r="K361" s="21">
        <f t="shared" si="154"/>
        <v>0</v>
      </c>
      <c r="L361" s="21">
        <f t="shared" si="154"/>
        <v>268000</v>
      </c>
      <c r="M361" s="21">
        <f t="shared" si="154"/>
        <v>268000</v>
      </c>
      <c r="N361" s="21">
        <f t="shared" si="154"/>
        <v>0</v>
      </c>
      <c r="O361" s="21">
        <f t="shared" si="154"/>
        <v>268000</v>
      </c>
    </row>
    <row r="362" spans="1:15" ht="30" customHeight="1" x14ac:dyDescent="0.2">
      <c r="A362" s="19" t="s">
        <v>162</v>
      </c>
      <c r="B362" s="18">
        <v>851</v>
      </c>
      <c r="C362" s="40" t="s">
        <v>18</v>
      </c>
      <c r="D362" s="40" t="s">
        <v>70</v>
      </c>
      <c r="E362" s="68" t="s">
        <v>222</v>
      </c>
      <c r="F362" s="40" t="s">
        <v>174</v>
      </c>
      <c r="G362" s="21">
        <v>268000</v>
      </c>
      <c r="H362" s="21"/>
      <c r="I362" s="11">
        <f t="shared" si="142"/>
        <v>268000</v>
      </c>
      <c r="J362" s="21">
        <v>268000</v>
      </c>
      <c r="K362" s="21"/>
      <c r="L362" s="11">
        <f t="shared" si="144"/>
        <v>268000</v>
      </c>
      <c r="M362" s="21">
        <v>268000</v>
      </c>
      <c r="N362" s="21"/>
      <c r="O362" s="27">
        <f t="shared" si="145"/>
        <v>268000</v>
      </c>
    </row>
    <row r="363" spans="1:15" ht="47.25" x14ac:dyDescent="0.2">
      <c r="A363" s="8" t="s">
        <v>153</v>
      </c>
      <c r="B363" s="38">
        <v>852</v>
      </c>
      <c r="C363" s="39"/>
      <c r="D363" s="39"/>
      <c r="E363" s="66" t="s">
        <v>0</v>
      </c>
      <c r="F363" s="37"/>
      <c r="G363" s="9">
        <f t="shared" ref="G363:O363" si="155">G364+G470+G496</f>
        <v>302438202.27000004</v>
      </c>
      <c r="H363" s="9">
        <f>H364+H470+H496</f>
        <v>1142089.8399999999</v>
      </c>
      <c r="I363" s="11">
        <f t="shared" si="142"/>
        <v>303580292.11000001</v>
      </c>
      <c r="J363" s="9">
        <f t="shared" si="155"/>
        <v>282880812.19999999</v>
      </c>
      <c r="K363" s="9">
        <f t="shared" si="155"/>
        <v>0</v>
      </c>
      <c r="L363" s="9">
        <f t="shared" si="155"/>
        <v>282880812.19999999</v>
      </c>
      <c r="M363" s="9">
        <f t="shared" si="155"/>
        <v>281994650.88</v>
      </c>
      <c r="N363" s="9">
        <f t="shared" si="155"/>
        <v>0</v>
      </c>
      <c r="O363" s="9">
        <f t="shared" si="155"/>
        <v>281994650.88</v>
      </c>
    </row>
    <row r="364" spans="1:15" s="10" customFormat="1" ht="15.75" x14ac:dyDescent="0.2">
      <c r="A364" s="8" t="s">
        <v>97</v>
      </c>
      <c r="B364" s="39">
        <v>852</v>
      </c>
      <c r="C364" s="36" t="s">
        <v>98</v>
      </c>
      <c r="D364" s="36"/>
      <c r="E364" s="67" t="s">
        <v>0</v>
      </c>
      <c r="F364" s="36"/>
      <c r="G364" s="9">
        <f>G365+G386+G439+G444</f>
        <v>278144907.98000002</v>
      </c>
      <c r="H364" s="9">
        <f>H365+H386+H439+H444</f>
        <v>1085267.17</v>
      </c>
      <c r="I364" s="11">
        <f t="shared" si="142"/>
        <v>279230175.15000004</v>
      </c>
      <c r="J364" s="9">
        <f t="shared" ref="J364:O364" si="156">J365+J386+J439+J444</f>
        <v>261830286.19999999</v>
      </c>
      <c r="K364" s="9">
        <f t="shared" si="156"/>
        <v>0</v>
      </c>
      <c r="L364" s="9">
        <f t="shared" si="156"/>
        <v>261830286.19999999</v>
      </c>
      <c r="M364" s="9">
        <f t="shared" si="156"/>
        <v>260944124.88</v>
      </c>
      <c r="N364" s="9">
        <f t="shared" si="156"/>
        <v>0</v>
      </c>
      <c r="O364" s="9">
        <f t="shared" si="156"/>
        <v>260944124.88</v>
      </c>
    </row>
    <row r="365" spans="1:15" s="10" customFormat="1" ht="15.75" x14ac:dyDescent="0.2">
      <c r="A365" s="8" t="s">
        <v>99</v>
      </c>
      <c r="B365" s="39">
        <v>852</v>
      </c>
      <c r="C365" s="36" t="s">
        <v>98</v>
      </c>
      <c r="D365" s="36" t="s">
        <v>25</v>
      </c>
      <c r="E365" s="67" t="s">
        <v>0</v>
      </c>
      <c r="F365" s="36"/>
      <c r="G365" s="9">
        <f>G366+G370+G378+G382+G374</f>
        <v>66365646.909999996</v>
      </c>
      <c r="H365" s="9">
        <f>H366+H370+H378+H382+H374</f>
        <v>469151.22</v>
      </c>
      <c r="I365" s="11">
        <f t="shared" si="142"/>
        <v>66834798.129999995</v>
      </c>
      <c r="J365" s="9">
        <f t="shared" ref="J365:O365" si="157">J366+J370+J378+J382+J374</f>
        <v>65269068</v>
      </c>
      <c r="K365" s="9">
        <f t="shared" si="157"/>
        <v>0</v>
      </c>
      <c r="L365" s="9">
        <f t="shared" si="157"/>
        <v>65269068</v>
      </c>
      <c r="M365" s="9">
        <f t="shared" si="157"/>
        <v>65269068</v>
      </c>
      <c r="N365" s="9">
        <f t="shared" si="157"/>
        <v>0</v>
      </c>
      <c r="O365" s="9">
        <f t="shared" si="157"/>
        <v>65269068</v>
      </c>
    </row>
    <row r="366" spans="1:15" s="10" customFormat="1" ht="97.5" customHeight="1" x14ac:dyDescent="0.2">
      <c r="A366" s="12" t="s">
        <v>100</v>
      </c>
      <c r="B366" s="39">
        <v>852</v>
      </c>
      <c r="C366" s="37" t="s">
        <v>98</v>
      </c>
      <c r="D366" s="37" t="s">
        <v>25</v>
      </c>
      <c r="E366" s="67" t="s">
        <v>221</v>
      </c>
      <c r="F366" s="37"/>
      <c r="G366" s="11">
        <f t="shared" ref="G366:O368" si="158">G367</f>
        <v>53970368</v>
      </c>
      <c r="H366" s="11">
        <f t="shared" si="158"/>
        <v>0</v>
      </c>
      <c r="I366" s="11">
        <f t="shared" si="142"/>
        <v>53970368</v>
      </c>
      <c r="J366" s="11">
        <f t="shared" si="158"/>
        <v>53970368</v>
      </c>
      <c r="K366" s="11">
        <f t="shared" si="158"/>
        <v>0</v>
      </c>
      <c r="L366" s="11">
        <f t="shared" si="158"/>
        <v>53970368</v>
      </c>
      <c r="M366" s="11">
        <f t="shared" si="158"/>
        <v>53970368</v>
      </c>
      <c r="N366" s="11">
        <f t="shared" si="158"/>
        <v>0</v>
      </c>
      <c r="O366" s="11">
        <f t="shared" si="158"/>
        <v>53970368</v>
      </c>
    </row>
    <row r="367" spans="1:15" s="10" customFormat="1" ht="60" x14ac:dyDescent="0.2">
      <c r="A367" s="12" t="s">
        <v>65</v>
      </c>
      <c r="B367" s="39">
        <v>852</v>
      </c>
      <c r="C367" s="37" t="s">
        <v>98</v>
      </c>
      <c r="D367" s="37" t="s">
        <v>25</v>
      </c>
      <c r="E367" s="67" t="s">
        <v>221</v>
      </c>
      <c r="F367" s="37" t="s">
        <v>101</v>
      </c>
      <c r="G367" s="11">
        <f t="shared" si="158"/>
        <v>53970368</v>
      </c>
      <c r="H367" s="11">
        <f t="shared" si="158"/>
        <v>0</v>
      </c>
      <c r="I367" s="11">
        <f t="shared" si="142"/>
        <v>53970368</v>
      </c>
      <c r="J367" s="11">
        <f t="shared" si="158"/>
        <v>53970368</v>
      </c>
      <c r="K367" s="11">
        <f t="shared" si="158"/>
        <v>0</v>
      </c>
      <c r="L367" s="11">
        <f t="shared" si="158"/>
        <v>53970368</v>
      </c>
      <c r="M367" s="11">
        <f t="shared" si="158"/>
        <v>53970368</v>
      </c>
      <c r="N367" s="11">
        <f t="shared" si="158"/>
        <v>0</v>
      </c>
      <c r="O367" s="11">
        <f t="shared" si="158"/>
        <v>53970368</v>
      </c>
    </row>
    <row r="368" spans="1:15" s="10" customFormat="1" ht="31.5" customHeight="1" x14ac:dyDescent="0.2">
      <c r="A368" s="12" t="s">
        <v>102</v>
      </c>
      <c r="B368" s="39">
        <v>852</v>
      </c>
      <c r="C368" s="37" t="s">
        <v>98</v>
      </c>
      <c r="D368" s="37" t="s">
        <v>25</v>
      </c>
      <c r="E368" s="67" t="s">
        <v>221</v>
      </c>
      <c r="F368" s="37" t="s">
        <v>103</v>
      </c>
      <c r="G368" s="11">
        <f>G369</f>
        <v>53970368</v>
      </c>
      <c r="H368" s="11">
        <f t="shared" si="158"/>
        <v>0</v>
      </c>
      <c r="I368" s="11">
        <f t="shared" si="142"/>
        <v>53970368</v>
      </c>
      <c r="J368" s="11">
        <f t="shared" si="158"/>
        <v>53970368</v>
      </c>
      <c r="K368" s="11">
        <f t="shared" si="158"/>
        <v>0</v>
      </c>
      <c r="L368" s="11">
        <f t="shared" si="158"/>
        <v>53970368</v>
      </c>
      <c r="M368" s="11">
        <f t="shared" si="158"/>
        <v>53970368</v>
      </c>
      <c r="N368" s="11">
        <f t="shared" si="158"/>
        <v>0</v>
      </c>
      <c r="O368" s="11">
        <f t="shared" si="158"/>
        <v>53970368</v>
      </c>
    </row>
    <row r="369" spans="1:15" s="10" customFormat="1" ht="90" x14ac:dyDescent="0.2">
      <c r="A369" s="24" t="s">
        <v>175</v>
      </c>
      <c r="B369" s="18">
        <v>852</v>
      </c>
      <c r="C369" s="40" t="s">
        <v>98</v>
      </c>
      <c r="D369" s="40" t="s">
        <v>25</v>
      </c>
      <c r="E369" s="68" t="s">
        <v>221</v>
      </c>
      <c r="F369" s="40" t="s">
        <v>184</v>
      </c>
      <c r="G369" s="21">
        <v>53970368</v>
      </c>
      <c r="H369" s="21"/>
      <c r="I369" s="11">
        <f t="shared" si="142"/>
        <v>53970368</v>
      </c>
      <c r="J369" s="21">
        <v>53970368</v>
      </c>
      <c r="K369" s="21"/>
      <c r="L369" s="11">
        <f t="shared" si="144"/>
        <v>53970368</v>
      </c>
      <c r="M369" s="21">
        <v>53970368</v>
      </c>
      <c r="N369" s="21"/>
      <c r="O369" s="27">
        <f t="shared" si="145"/>
        <v>53970368</v>
      </c>
    </row>
    <row r="370" spans="1:15" s="7" customFormat="1" ht="30" x14ac:dyDescent="0.2">
      <c r="A370" s="12" t="s">
        <v>104</v>
      </c>
      <c r="B370" s="39">
        <v>852</v>
      </c>
      <c r="C370" s="39" t="s">
        <v>98</v>
      </c>
      <c r="D370" s="39" t="s">
        <v>25</v>
      </c>
      <c r="E370" s="67" t="s">
        <v>220</v>
      </c>
      <c r="F370" s="39"/>
      <c r="G370" s="11">
        <f t="shared" ref="G370:O372" si="159">G371</f>
        <v>11166700</v>
      </c>
      <c r="H370" s="11">
        <f t="shared" si="159"/>
        <v>0</v>
      </c>
      <c r="I370" s="11">
        <f t="shared" si="142"/>
        <v>11166700</v>
      </c>
      <c r="J370" s="11">
        <f t="shared" si="159"/>
        <v>10866700</v>
      </c>
      <c r="K370" s="11">
        <f t="shared" si="159"/>
        <v>0</v>
      </c>
      <c r="L370" s="11">
        <f t="shared" si="144"/>
        <v>10866700</v>
      </c>
      <c r="M370" s="11">
        <f t="shared" si="159"/>
        <v>10866700</v>
      </c>
      <c r="N370" s="11">
        <f t="shared" si="159"/>
        <v>0</v>
      </c>
      <c r="O370" s="27">
        <f t="shared" si="145"/>
        <v>10866700</v>
      </c>
    </row>
    <row r="371" spans="1:15" s="7" customFormat="1" ht="60" x14ac:dyDescent="0.2">
      <c r="A371" s="12" t="s">
        <v>65</v>
      </c>
      <c r="B371" s="39">
        <v>852</v>
      </c>
      <c r="C371" s="39" t="s">
        <v>98</v>
      </c>
      <c r="D371" s="39" t="s">
        <v>25</v>
      </c>
      <c r="E371" s="67" t="s">
        <v>220</v>
      </c>
      <c r="F371" s="39" t="s">
        <v>101</v>
      </c>
      <c r="G371" s="11">
        <f t="shared" si="159"/>
        <v>11166700</v>
      </c>
      <c r="H371" s="11">
        <f t="shared" si="159"/>
        <v>0</v>
      </c>
      <c r="I371" s="11">
        <f t="shared" si="142"/>
        <v>11166700</v>
      </c>
      <c r="J371" s="11">
        <f t="shared" si="159"/>
        <v>10866700</v>
      </c>
      <c r="K371" s="11">
        <f t="shared" si="159"/>
        <v>0</v>
      </c>
      <c r="L371" s="11">
        <f t="shared" si="159"/>
        <v>10866700</v>
      </c>
      <c r="M371" s="11">
        <f t="shared" si="159"/>
        <v>10866700</v>
      </c>
      <c r="N371" s="11">
        <f t="shared" si="159"/>
        <v>0</v>
      </c>
      <c r="O371" s="11">
        <f t="shared" si="159"/>
        <v>10866700</v>
      </c>
    </row>
    <row r="372" spans="1:15" s="7" customFormat="1" x14ac:dyDescent="0.2">
      <c r="A372" s="24" t="s">
        <v>102</v>
      </c>
      <c r="B372" s="18">
        <v>852</v>
      </c>
      <c r="C372" s="42" t="s">
        <v>98</v>
      </c>
      <c r="D372" s="42" t="s">
        <v>25</v>
      </c>
      <c r="E372" s="68" t="s">
        <v>220</v>
      </c>
      <c r="F372" s="40" t="s">
        <v>103</v>
      </c>
      <c r="G372" s="21">
        <f>G373</f>
        <v>11166700</v>
      </c>
      <c r="H372" s="21">
        <f t="shared" si="159"/>
        <v>0</v>
      </c>
      <c r="I372" s="11">
        <f t="shared" si="142"/>
        <v>11166700</v>
      </c>
      <c r="J372" s="21">
        <f t="shared" si="159"/>
        <v>10866700</v>
      </c>
      <c r="K372" s="21">
        <f t="shared" si="159"/>
        <v>0</v>
      </c>
      <c r="L372" s="21">
        <f t="shared" si="159"/>
        <v>10866700</v>
      </c>
      <c r="M372" s="21">
        <f t="shared" si="159"/>
        <v>10866700</v>
      </c>
      <c r="N372" s="21">
        <f t="shared" si="159"/>
        <v>0</v>
      </c>
      <c r="O372" s="21">
        <f t="shared" si="159"/>
        <v>10866700</v>
      </c>
    </row>
    <row r="373" spans="1:15" s="7" customFormat="1" ht="90" x14ac:dyDescent="0.2">
      <c r="A373" s="24" t="s">
        <v>175</v>
      </c>
      <c r="B373" s="18">
        <v>852</v>
      </c>
      <c r="C373" s="42" t="s">
        <v>98</v>
      </c>
      <c r="D373" s="42" t="s">
        <v>25</v>
      </c>
      <c r="E373" s="68" t="s">
        <v>220</v>
      </c>
      <c r="F373" s="40" t="s">
        <v>184</v>
      </c>
      <c r="G373" s="21">
        <v>11166700</v>
      </c>
      <c r="H373" s="21"/>
      <c r="I373" s="11">
        <f t="shared" si="142"/>
        <v>11166700</v>
      </c>
      <c r="J373" s="21">
        <v>10866700</v>
      </c>
      <c r="K373" s="21"/>
      <c r="L373" s="11">
        <f t="shared" si="144"/>
        <v>10866700</v>
      </c>
      <c r="M373" s="21">
        <v>10866700</v>
      </c>
      <c r="N373" s="21"/>
      <c r="O373" s="27">
        <f t="shared" si="145"/>
        <v>10866700</v>
      </c>
    </row>
    <row r="374" spans="1:15" s="7" customFormat="1" ht="30" x14ac:dyDescent="0.2">
      <c r="A374" s="24" t="s">
        <v>105</v>
      </c>
      <c r="B374" s="18">
        <v>852</v>
      </c>
      <c r="C374" s="40" t="s">
        <v>98</v>
      </c>
      <c r="D374" s="42" t="s">
        <v>25</v>
      </c>
      <c r="E374" s="68" t="s">
        <v>214</v>
      </c>
      <c r="F374" s="40"/>
      <c r="G374" s="21">
        <f t="shared" ref="G374:O376" si="160">G375</f>
        <v>666578.91</v>
      </c>
      <c r="H374" s="21">
        <f t="shared" si="160"/>
        <v>469151.22</v>
      </c>
      <c r="I374" s="11">
        <f t="shared" si="142"/>
        <v>1135730.1299999999</v>
      </c>
      <c r="J374" s="21">
        <f t="shared" si="160"/>
        <v>0</v>
      </c>
      <c r="K374" s="21">
        <f t="shared" si="160"/>
        <v>0</v>
      </c>
      <c r="L374" s="21">
        <f t="shared" si="160"/>
        <v>0</v>
      </c>
      <c r="M374" s="21">
        <f t="shared" si="160"/>
        <v>0</v>
      </c>
      <c r="N374" s="21">
        <f t="shared" si="160"/>
        <v>0</v>
      </c>
      <c r="O374" s="21">
        <f t="shared" si="160"/>
        <v>0</v>
      </c>
    </row>
    <row r="375" spans="1:15" s="7" customFormat="1" ht="60" x14ac:dyDescent="0.2">
      <c r="A375" s="24" t="s">
        <v>65</v>
      </c>
      <c r="B375" s="18">
        <v>852</v>
      </c>
      <c r="C375" s="40" t="s">
        <v>98</v>
      </c>
      <c r="D375" s="42" t="s">
        <v>25</v>
      </c>
      <c r="E375" s="68" t="s">
        <v>214</v>
      </c>
      <c r="F375" s="40" t="s">
        <v>101</v>
      </c>
      <c r="G375" s="21">
        <f t="shared" si="160"/>
        <v>666578.91</v>
      </c>
      <c r="H375" s="21">
        <f t="shared" si="160"/>
        <v>469151.22</v>
      </c>
      <c r="I375" s="11">
        <f t="shared" si="142"/>
        <v>1135730.1299999999</v>
      </c>
      <c r="J375" s="21">
        <f t="shared" si="160"/>
        <v>0</v>
      </c>
      <c r="K375" s="21">
        <f t="shared" si="160"/>
        <v>0</v>
      </c>
      <c r="L375" s="21">
        <f t="shared" si="160"/>
        <v>0</v>
      </c>
      <c r="M375" s="21">
        <f t="shared" si="160"/>
        <v>0</v>
      </c>
      <c r="N375" s="21">
        <f t="shared" si="160"/>
        <v>0</v>
      </c>
      <c r="O375" s="21">
        <f t="shared" si="160"/>
        <v>0</v>
      </c>
    </row>
    <row r="376" spans="1:15" s="7" customFormat="1" ht="26.25" customHeight="1" x14ac:dyDescent="0.2">
      <c r="A376" s="24" t="s">
        <v>102</v>
      </c>
      <c r="B376" s="18">
        <v>852</v>
      </c>
      <c r="C376" s="40" t="s">
        <v>98</v>
      </c>
      <c r="D376" s="42" t="s">
        <v>25</v>
      </c>
      <c r="E376" s="68" t="s">
        <v>214</v>
      </c>
      <c r="F376" s="40" t="s">
        <v>103</v>
      </c>
      <c r="G376" s="21">
        <f>G377</f>
        <v>666578.91</v>
      </c>
      <c r="H376" s="21">
        <f t="shared" si="160"/>
        <v>469151.22</v>
      </c>
      <c r="I376" s="11">
        <f t="shared" si="142"/>
        <v>1135730.1299999999</v>
      </c>
      <c r="J376" s="21">
        <f t="shared" si="160"/>
        <v>0</v>
      </c>
      <c r="K376" s="21">
        <f t="shared" si="160"/>
        <v>0</v>
      </c>
      <c r="L376" s="21">
        <f t="shared" si="160"/>
        <v>0</v>
      </c>
      <c r="M376" s="21">
        <f t="shared" si="160"/>
        <v>0</v>
      </c>
      <c r="N376" s="21">
        <f t="shared" si="160"/>
        <v>0</v>
      </c>
      <c r="O376" s="21">
        <f t="shared" si="160"/>
        <v>0</v>
      </c>
    </row>
    <row r="377" spans="1:15" s="7" customFormat="1" ht="30" x14ac:dyDescent="0.2">
      <c r="A377" s="26" t="s">
        <v>192</v>
      </c>
      <c r="B377" s="18">
        <v>852</v>
      </c>
      <c r="C377" s="40" t="s">
        <v>98</v>
      </c>
      <c r="D377" s="42" t="s">
        <v>25</v>
      </c>
      <c r="E377" s="68" t="s">
        <v>214</v>
      </c>
      <c r="F377" s="40" t="s">
        <v>183</v>
      </c>
      <c r="G377" s="21">
        <v>666578.91</v>
      </c>
      <c r="H377" s="21">
        <v>469151.22</v>
      </c>
      <c r="I377" s="11">
        <f t="shared" si="142"/>
        <v>1135730.1299999999</v>
      </c>
      <c r="J377" s="21">
        <v>0</v>
      </c>
      <c r="K377" s="21"/>
      <c r="L377" s="11">
        <f t="shared" si="144"/>
        <v>0</v>
      </c>
      <c r="M377" s="21">
        <v>0</v>
      </c>
      <c r="N377" s="21"/>
      <c r="O377" s="27">
        <f t="shared" si="145"/>
        <v>0</v>
      </c>
    </row>
    <row r="378" spans="1:15" ht="45" x14ac:dyDescent="0.2">
      <c r="A378" s="24" t="s">
        <v>106</v>
      </c>
      <c r="B378" s="18">
        <v>852</v>
      </c>
      <c r="C378" s="40" t="s">
        <v>98</v>
      </c>
      <c r="D378" s="42" t="s">
        <v>25</v>
      </c>
      <c r="E378" s="68" t="s">
        <v>213</v>
      </c>
      <c r="F378" s="40"/>
      <c r="G378" s="21">
        <f t="shared" ref="G378:O380" si="161">G379</f>
        <v>130000</v>
      </c>
      <c r="H378" s="21">
        <f t="shared" si="161"/>
        <v>0</v>
      </c>
      <c r="I378" s="11">
        <f t="shared" si="142"/>
        <v>130000</v>
      </c>
      <c r="J378" s="21">
        <f t="shared" si="161"/>
        <v>0</v>
      </c>
      <c r="K378" s="21">
        <f t="shared" si="161"/>
        <v>0</v>
      </c>
      <c r="L378" s="21">
        <f t="shared" si="161"/>
        <v>0</v>
      </c>
      <c r="M378" s="21">
        <f t="shared" si="161"/>
        <v>0</v>
      </c>
      <c r="N378" s="21">
        <f t="shared" si="161"/>
        <v>0</v>
      </c>
      <c r="O378" s="21">
        <f t="shared" si="161"/>
        <v>0</v>
      </c>
    </row>
    <row r="379" spans="1:15" ht="60" x14ac:dyDescent="0.2">
      <c r="A379" s="24" t="s">
        <v>65</v>
      </c>
      <c r="B379" s="18">
        <v>852</v>
      </c>
      <c r="C379" s="40" t="s">
        <v>98</v>
      </c>
      <c r="D379" s="42" t="s">
        <v>25</v>
      </c>
      <c r="E379" s="68" t="s">
        <v>213</v>
      </c>
      <c r="F379" s="40" t="s">
        <v>101</v>
      </c>
      <c r="G379" s="21">
        <f t="shared" si="161"/>
        <v>130000</v>
      </c>
      <c r="H379" s="21">
        <f t="shared" si="161"/>
        <v>0</v>
      </c>
      <c r="I379" s="11">
        <f t="shared" si="142"/>
        <v>130000</v>
      </c>
      <c r="J379" s="21">
        <f t="shared" si="161"/>
        <v>0</v>
      </c>
      <c r="K379" s="21">
        <f t="shared" si="161"/>
        <v>0</v>
      </c>
      <c r="L379" s="21">
        <f t="shared" si="161"/>
        <v>0</v>
      </c>
      <c r="M379" s="21">
        <f t="shared" si="161"/>
        <v>0</v>
      </c>
      <c r="N379" s="21">
        <f t="shared" si="161"/>
        <v>0</v>
      </c>
      <c r="O379" s="21">
        <f t="shared" si="161"/>
        <v>0</v>
      </c>
    </row>
    <row r="380" spans="1:15" x14ac:dyDescent="0.2">
      <c r="A380" s="24" t="s">
        <v>102</v>
      </c>
      <c r="B380" s="18">
        <v>852</v>
      </c>
      <c r="C380" s="40" t="s">
        <v>98</v>
      </c>
      <c r="D380" s="42" t="s">
        <v>25</v>
      </c>
      <c r="E380" s="68" t="s">
        <v>213</v>
      </c>
      <c r="F380" s="40" t="s">
        <v>103</v>
      </c>
      <c r="G380" s="21">
        <f>G381</f>
        <v>130000</v>
      </c>
      <c r="H380" s="21">
        <f t="shared" si="161"/>
        <v>0</v>
      </c>
      <c r="I380" s="11">
        <f t="shared" si="142"/>
        <v>130000</v>
      </c>
      <c r="J380" s="21">
        <f t="shared" si="161"/>
        <v>0</v>
      </c>
      <c r="K380" s="21">
        <f t="shared" si="161"/>
        <v>0</v>
      </c>
      <c r="L380" s="21">
        <f t="shared" si="161"/>
        <v>0</v>
      </c>
      <c r="M380" s="21">
        <f t="shared" si="161"/>
        <v>0</v>
      </c>
      <c r="N380" s="21">
        <f t="shared" si="161"/>
        <v>0</v>
      </c>
      <c r="O380" s="21">
        <f t="shared" si="161"/>
        <v>0</v>
      </c>
    </row>
    <row r="381" spans="1:15" ht="30" x14ac:dyDescent="0.2">
      <c r="A381" s="26" t="s">
        <v>192</v>
      </c>
      <c r="B381" s="18">
        <v>852</v>
      </c>
      <c r="C381" s="40" t="s">
        <v>98</v>
      </c>
      <c r="D381" s="42" t="s">
        <v>25</v>
      </c>
      <c r="E381" s="68" t="s">
        <v>213</v>
      </c>
      <c r="F381" s="40" t="s">
        <v>183</v>
      </c>
      <c r="G381" s="21">
        <v>130000</v>
      </c>
      <c r="H381" s="21"/>
      <c r="I381" s="11">
        <f t="shared" si="142"/>
        <v>130000</v>
      </c>
      <c r="J381" s="21"/>
      <c r="K381" s="21"/>
      <c r="L381" s="11">
        <f t="shared" si="144"/>
        <v>0</v>
      </c>
      <c r="M381" s="21"/>
      <c r="N381" s="21"/>
      <c r="O381" s="27">
        <f t="shared" si="145"/>
        <v>0</v>
      </c>
    </row>
    <row r="382" spans="1:15" s="10" customFormat="1" ht="165" x14ac:dyDescent="0.2">
      <c r="A382" s="12" t="s">
        <v>107</v>
      </c>
      <c r="B382" s="39">
        <v>852</v>
      </c>
      <c r="C382" s="37" t="s">
        <v>98</v>
      </c>
      <c r="D382" s="37" t="s">
        <v>25</v>
      </c>
      <c r="E382" s="67" t="s">
        <v>208</v>
      </c>
      <c r="F382" s="37"/>
      <c r="G382" s="11">
        <f t="shared" ref="G382:O384" si="162">G383</f>
        <v>432000</v>
      </c>
      <c r="H382" s="11">
        <f t="shared" si="162"/>
        <v>0</v>
      </c>
      <c r="I382" s="11">
        <f t="shared" si="142"/>
        <v>432000</v>
      </c>
      <c r="J382" s="11">
        <f t="shared" si="162"/>
        <v>432000</v>
      </c>
      <c r="K382" s="11">
        <f t="shared" si="162"/>
        <v>0</v>
      </c>
      <c r="L382" s="11">
        <f t="shared" si="162"/>
        <v>432000</v>
      </c>
      <c r="M382" s="11">
        <f t="shared" si="162"/>
        <v>432000</v>
      </c>
      <c r="N382" s="11">
        <f t="shared" si="162"/>
        <v>0</v>
      </c>
      <c r="O382" s="11">
        <f t="shared" si="162"/>
        <v>432000</v>
      </c>
    </row>
    <row r="383" spans="1:15" s="10" customFormat="1" ht="60" x14ac:dyDescent="0.2">
      <c r="A383" s="12" t="s">
        <v>65</v>
      </c>
      <c r="B383" s="39">
        <v>852</v>
      </c>
      <c r="C383" s="37" t="s">
        <v>98</v>
      </c>
      <c r="D383" s="37" t="s">
        <v>25</v>
      </c>
      <c r="E383" s="67" t="s">
        <v>208</v>
      </c>
      <c r="F383" s="37" t="s">
        <v>101</v>
      </c>
      <c r="G383" s="11">
        <f t="shared" si="162"/>
        <v>432000</v>
      </c>
      <c r="H383" s="11">
        <f t="shared" si="162"/>
        <v>0</v>
      </c>
      <c r="I383" s="11">
        <f t="shared" si="142"/>
        <v>432000</v>
      </c>
      <c r="J383" s="11">
        <f t="shared" si="162"/>
        <v>432000</v>
      </c>
      <c r="K383" s="11">
        <f t="shared" si="162"/>
        <v>0</v>
      </c>
      <c r="L383" s="11">
        <f t="shared" si="162"/>
        <v>432000</v>
      </c>
      <c r="M383" s="11">
        <f t="shared" si="162"/>
        <v>432000</v>
      </c>
      <c r="N383" s="11">
        <f t="shared" si="162"/>
        <v>0</v>
      </c>
      <c r="O383" s="11">
        <f t="shared" si="162"/>
        <v>432000</v>
      </c>
    </row>
    <row r="384" spans="1:15" s="10" customFormat="1" x14ac:dyDescent="0.2">
      <c r="A384" s="24" t="s">
        <v>102</v>
      </c>
      <c r="B384" s="18">
        <v>852</v>
      </c>
      <c r="C384" s="40" t="s">
        <v>98</v>
      </c>
      <c r="D384" s="40" t="s">
        <v>25</v>
      </c>
      <c r="E384" s="68" t="s">
        <v>208</v>
      </c>
      <c r="F384" s="40" t="s">
        <v>103</v>
      </c>
      <c r="G384" s="21">
        <f>G385</f>
        <v>432000</v>
      </c>
      <c r="H384" s="21">
        <f t="shared" si="162"/>
        <v>0</v>
      </c>
      <c r="I384" s="11">
        <f t="shared" si="142"/>
        <v>432000</v>
      </c>
      <c r="J384" s="21">
        <f t="shared" si="162"/>
        <v>432000</v>
      </c>
      <c r="K384" s="21">
        <f t="shared" si="162"/>
        <v>0</v>
      </c>
      <c r="L384" s="21">
        <f t="shared" si="162"/>
        <v>432000</v>
      </c>
      <c r="M384" s="21">
        <f t="shared" si="162"/>
        <v>432000</v>
      </c>
      <c r="N384" s="21">
        <f t="shared" si="162"/>
        <v>0</v>
      </c>
      <c r="O384" s="21">
        <f t="shared" si="162"/>
        <v>432000</v>
      </c>
    </row>
    <row r="385" spans="1:15" s="10" customFormat="1" ht="30" x14ac:dyDescent="0.2">
      <c r="A385" s="26" t="s">
        <v>192</v>
      </c>
      <c r="B385" s="18">
        <v>852</v>
      </c>
      <c r="C385" s="40" t="s">
        <v>98</v>
      </c>
      <c r="D385" s="40" t="s">
        <v>25</v>
      </c>
      <c r="E385" s="68" t="s">
        <v>208</v>
      </c>
      <c r="F385" s="40" t="s">
        <v>183</v>
      </c>
      <c r="G385" s="21">
        <v>432000</v>
      </c>
      <c r="H385" s="21"/>
      <c r="I385" s="11">
        <f t="shared" si="142"/>
        <v>432000</v>
      </c>
      <c r="J385" s="21">
        <v>432000</v>
      </c>
      <c r="K385" s="21"/>
      <c r="L385" s="11">
        <f t="shared" si="144"/>
        <v>432000</v>
      </c>
      <c r="M385" s="21">
        <v>432000</v>
      </c>
      <c r="N385" s="21"/>
      <c r="O385" s="27">
        <f t="shared" si="145"/>
        <v>432000</v>
      </c>
    </row>
    <row r="386" spans="1:15" s="10" customFormat="1" ht="15.75" x14ac:dyDescent="0.2">
      <c r="A386" s="8" t="s">
        <v>108</v>
      </c>
      <c r="B386" s="39">
        <v>852</v>
      </c>
      <c r="C386" s="36" t="s">
        <v>98</v>
      </c>
      <c r="D386" s="36" t="s">
        <v>70</v>
      </c>
      <c r="E386" s="67" t="s">
        <v>0</v>
      </c>
      <c r="F386" s="36"/>
      <c r="G386" s="9">
        <f>G387+G391+G395+G399+G403+G407+G411+G415+G419+G427+G423+G435+G431</f>
        <v>176837939.07000002</v>
      </c>
      <c r="H386" s="9">
        <f>H387+H391+H395+H399+H403+H407+H411+H415+H419+H427+H423+H435+H431</f>
        <v>616115.94999999995</v>
      </c>
      <c r="I386" s="11">
        <f t="shared" si="142"/>
        <v>177454055.02000001</v>
      </c>
      <c r="J386" s="9">
        <f t="shared" ref="J386:O386" si="163">J387+J391+J395+J399+J403+J407+J411+J415+J419+J427+J423+J435+J431</f>
        <v>164268696.19999999</v>
      </c>
      <c r="K386" s="9">
        <f t="shared" si="163"/>
        <v>0</v>
      </c>
      <c r="L386" s="9">
        <f t="shared" si="163"/>
        <v>164268696.19999999</v>
      </c>
      <c r="M386" s="9">
        <f t="shared" si="163"/>
        <v>163382534.88</v>
      </c>
      <c r="N386" s="9">
        <f t="shared" si="163"/>
        <v>0</v>
      </c>
      <c r="O386" s="9">
        <f t="shared" si="163"/>
        <v>163382534.88</v>
      </c>
    </row>
    <row r="387" spans="1:15" s="10" customFormat="1" ht="225" x14ac:dyDescent="0.2">
      <c r="A387" s="12" t="s">
        <v>322</v>
      </c>
      <c r="B387" s="39">
        <v>852</v>
      </c>
      <c r="C387" s="37" t="s">
        <v>98</v>
      </c>
      <c r="D387" s="39" t="s">
        <v>70</v>
      </c>
      <c r="E387" s="67" t="s">
        <v>323</v>
      </c>
      <c r="F387" s="37"/>
      <c r="G387" s="27">
        <f t="shared" ref="G387:O389" si="164">G388</f>
        <v>598920</v>
      </c>
      <c r="H387" s="27">
        <f t="shared" si="164"/>
        <v>0</v>
      </c>
      <c r="I387" s="11">
        <f t="shared" si="142"/>
        <v>598920</v>
      </c>
      <c r="J387" s="27">
        <f t="shared" si="164"/>
        <v>703080</v>
      </c>
      <c r="K387" s="27">
        <f t="shared" si="164"/>
        <v>0</v>
      </c>
      <c r="L387" s="27">
        <f t="shared" si="164"/>
        <v>703080</v>
      </c>
      <c r="M387" s="27">
        <f t="shared" si="164"/>
        <v>703080</v>
      </c>
      <c r="N387" s="27">
        <f t="shared" si="164"/>
        <v>0</v>
      </c>
      <c r="O387" s="27">
        <f t="shared" si="164"/>
        <v>703080</v>
      </c>
    </row>
    <row r="388" spans="1:15" s="10" customFormat="1" ht="60" x14ac:dyDescent="0.2">
      <c r="A388" s="12" t="s">
        <v>65</v>
      </c>
      <c r="B388" s="39">
        <v>852</v>
      </c>
      <c r="C388" s="37" t="s">
        <v>98</v>
      </c>
      <c r="D388" s="39" t="s">
        <v>70</v>
      </c>
      <c r="E388" s="67" t="s">
        <v>323</v>
      </c>
      <c r="F388" s="37" t="s">
        <v>101</v>
      </c>
      <c r="G388" s="27">
        <f t="shared" si="164"/>
        <v>598920</v>
      </c>
      <c r="H388" s="27">
        <f t="shared" si="164"/>
        <v>0</v>
      </c>
      <c r="I388" s="11">
        <f t="shared" si="142"/>
        <v>598920</v>
      </c>
      <c r="J388" s="27">
        <f t="shared" si="164"/>
        <v>703080</v>
      </c>
      <c r="K388" s="27">
        <f t="shared" si="164"/>
        <v>0</v>
      </c>
      <c r="L388" s="27">
        <f t="shared" si="164"/>
        <v>703080</v>
      </c>
      <c r="M388" s="27">
        <f t="shared" si="164"/>
        <v>703080</v>
      </c>
      <c r="N388" s="27">
        <f t="shared" si="164"/>
        <v>0</v>
      </c>
      <c r="O388" s="27">
        <f t="shared" si="164"/>
        <v>703080</v>
      </c>
    </row>
    <row r="389" spans="1:15" s="10" customFormat="1" ht="26.25" customHeight="1" x14ac:dyDescent="0.2">
      <c r="A389" s="23" t="s">
        <v>102</v>
      </c>
      <c r="B389" s="42">
        <v>852</v>
      </c>
      <c r="C389" s="40" t="s">
        <v>98</v>
      </c>
      <c r="D389" s="40" t="s">
        <v>70</v>
      </c>
      <c r="E389" s="55" t="s">
        <v>323</v>
      </c>
      <c r="F389" s="40" t="s">
        <v>103</v>
      </c>
      <c r="G389" s="21">
        <f>G390</f>
        <v>598920</v>
      </c>
      <c r="H389" s="21">
        <f t="shared" si="164"/>
        <v>0</v>
      </c>
      <c r="I389" s="11">
        <f t="shared" si="142"/>
        <v>598920</v>
      </c>
      <c r="J389" s="21">
        <f t="shared" si="164"/>
        <v>703080</v>
      </c>
      <c r="K389" s="21">
        <f t="shared" si="164"/>
        <v>0</v>
      </c>
      <c r="L389" s="21">
        <f t="shared" si="164"/>
        <v>703080</v>
      </c>
      <c r="M389" s="21">
        <f t="shared" si="164"/>
        <v>703080</v>
      </c>
      <c r="N389" s="21">
        <f t="shared" si="164"/>
        <v>0</v>
      </c>
      <c r="O389" s="21">
        <f t="shared" si="164"/>
        <v>703080</v>
      </c>
    </row>
    <row r="390" spans="1:15" s="10" customFormat="1" ht="30" x14ac:dyDescent="0.2">
      <c r="A390" s="23" t="s">
        <v>192</v>
      </c>
      <c r="B390" s="18">
        <v>852</v>
      </c>
      <c r="C390" s="40" t="s">
        <v>98</v>
      </c>
      <c r="D390" s="40" t="s">
        <v>70</v>
      </c>
      <c r="E390" s="55" t="s">
        <v>323</v>
      </c>
      <c r="F390" s="40" t="s">
        <v>183</v>
      </c>
      <c r="G390" s="21">
        <v>598920</v>
      </c>
      <c r="H390" s="21"/>
      <c r="I390" s="11">
        <f t="shared" si="142"/>
        <v>598920</v>
      </c>
      <c r="J390" s="21">
        <v>703080</v>
      </c>
      <c r="K390" s="21"/>
      <c r="L390" s="11">
        <f t="shared" si="144"/>
        <v>703080</v>
      </c>
      <c r="M390" s="21">
        <v>703080</v>
      </c>
      <c r="N390" s="21"/>
      <c r="O390" s="27">
        <f t="shared" si="145"/>
        <v>703080</v>
      </c>
    </row>
    <row r="391" spans="1:15" s="10" customFormat="1" ht="109.5" customHeight="1" x14ac:dyDescent="0.2">
      <c r="A391" s="12" t="s">
        <v>266</v>
      </c>
      <c r="B391" s="39" t="s">
        <v>169</v>
      </c>
      <c r="C391" s="37" t="s">
        <v>98</v>
      </c>
      <c r="D391" s="37" t="s">
        <v>70</v>
      </c>
      <c r="E391" s="67" t="s">
        <v>324</v>
      </c>
      <c r="F391" s="37"/>
      <c r="G391" s="27">
        <f t="shared" ref="G391:O393" si="165">G392</f>
        <v>1121186.05</v>
      </c>
      <c r="H391" s="27">
        <f t="shared" si="165"/>
        <v>0</v>
      </c>
      <c r="I391" s="11">
        <f t="shared" si="142"/>
        <v>1121186.05</v>
      </c>
      <c r="J391" s="27">
        <f t="shared" si="165"/>
        <v>1369154.5600000001</v>
      </c>
      <c r="K391" s="27">
        <f t="shared" si="165"/>
        <v>0</v>
      </c>
      <c r="L391" s="27">
        <f t="shared" si="165"/>
        <v>1369154.5600000001</v>
      </c>
      <c r="M391" s="27">
        <f t="shared" si="165"/>
        <v>1369154.5600000001</v>
      </c>
      <c r="N391" s="27">
        <f t="shared" si="165"/>
        <v>0</v>
      </c>
      <c r="O391" s="27">
        <f t="shared" si="165"/>
        <v>1369154.5600000001</v>
      </c>
    </row>
    <row r="392" spans="1:15" s="10" customFormat="1" ht="60" x14ac:dyDescent="0.2">
      <c r="A392" s="12" t="s">
        <v>65</v>
      </c>
      <c r="B392" s="39" t="s">
        <v>169</v>
      </c>
      <c r="C392" s="37" t="s">
        <v>98</v>
      </c>
      <c r="D392" s="37" t="s">
        <v>70</v>
      </c>
      <c r="E392" s="67" t="s">
        <v>324</v>
      </c>
      <c r="F392" s="37" t="s">
        <v>101</v>
      </c>
      <c r="G392" s="27">
        <f t="shared" si="165"/>
        <v>1121186.05</v>
      </c>
      <c r="H392" s="27">
        <f t="shared" si="165"/>
        <v>0</v>
      </c>
      <c r="I392" s="11">
        <f t="shared" si="142"/>
        <v>1121186.05</v>
      </c>
      <c r="J392" s="27">
        <f t="shared" si="165"/>
        <v>1369154.5600000001</v>
      </c>
      <c r="K392" s="27">
        <f t="shared" si="165"/>
        <v>0</v>
      </c>
      <c r="L392" s="27">
        <f t="shared" si="165"/>
        <v>1369154.5600000001</v>
      </c>
      <c r="M392" s="27">
        <f t="shared" si="165"/>
        <v>1369154.5600000001</v>
      </c>
      <c r="N392" s="27">
        <f t="shared" si="165"/>
        <v>0</v>
      </c>
      <c r="O392" s="27">
        <f t="shared" si="165"/>
        <v>1369154.5600000001</v>
      </c>
    </row>
    <row r="393" spans="1:15" s="10" customFormat="1" ht="33.75" customHeight="1" x14ac:dyDescent="0.2">
      <c r="A393" s="23" t="s">
        <v>102</v>
      </c>
      <c r="B393" s="42">
        <v>852</v>
      </c>
      <c r="C393" s="40" t="s">
        <v>98</v>
      </c>
      <c r="D393" s="40" t="s">
        <v>70</v>
      </c>
      <c r="E393" s="55" t="s">
        <v>324</v>
      </c>
      <c r="F393" s="40" t="s">
        <v>103</v>
      </c>
      <c r="G393" s="21">
        <f>G394</f>
        <v>1121186.05</v>
      </c>
      <c r="H393" s="21">
        <f t="shared" si="165"/>
        <v>0</v>
      </c>
      <c r="I393" s="11">
        <f t="shared" si="142"/>
        <v>1121186.05</v>
      </c>
      <c r="J393" s="21">
        <f t="shared" si="165"/>
        <v>1369154.5600000001</v>
      </c>
      <c r="K393" s="21">
        <f t="shared" si="165"/>
        <v>0</v>
      </c>
      <c r="L393" s="21">
        <f t="shared" si="165"/>
        <v>1369154.5600000001</v>
      </c>
      <c r="M393" s="21">
        <f t="shared" si="165"/>
        <v>1369154.5600000001</v>
      </c>
      <c r="N393" s="21">
        <f t="shared" si="165"/>
        <v>0</v>
      </c>
      <c r="O393" s="21">
        <f t="shared" si="165"/>
        <v>1369154.5600000001</v>
      </c>
    </row>
    <row r="394" spans="1:15" s="10" customFormat="1" ht="30" x14ac:dyDescent="0.2">
      <c r="A394" s="23" t="s">
        <v>192</v>
      </c>
      <c r="B394" s="18">
        <v>852</v>
      </c>
      <c r="C394" s="40" t="s">
        <v>98</v>
      </c>
      <c r="D394" s="40" t="s">
        <v>70</v>
      </c>
      <c r="E394" s="55" t="s">
        <v>324</v>
      </c>
      <c r="F394" s="40" t="s">
        <v>183</v>
      </c>
      <c r="G394" s="21">
        <v>1121186.05</v>
      </c>
      <c r="H394" s="21"/>
      <c r="I394" s="11">
        <f t="shared" si="142"/>
        <v>1121186.05</v>
      </c>
      <c r="J394" s="21">
        <v>1369154.5600000001</v>
      </c>
      <c r="K394" s="21"/>
      <c r="L394" s="11">
        <f t="shared" si="144"/>
        <v>1369154.5600000001</v>
      </c>
      <c r="M394" s="21">
        <v>1369154.5600000001</v>
      </c>
      <c r="N394" s="21"/>
      <c r="O394" s="27">
        <f t="shared" si="145"/>
        <v>1369154.5600000001</v>
      </c>
    </row>
    <row r="395" spans="1:15" ht="201.75" customHeight="1" x14ac:dyDescent="0.2">
      <c r="A395" s="12" t="s">
        <v>325</v>
      </c>
      <c r="B395" s="39">
        <v>852</v>
      </c>
      <c r="C395" s="37" t="s">
        <v>98</v>
      </c>
      <c r="D395" s="39" t="s">
        <v>70</v>
      </c>
      <c r="E395" s="67" t="s">
        <v>326</v>
      </c>
      <c r="F395" s="37"/>
      <c r="G395" s="11">
        <f t="shared" ref="G395:O397" si="166">G396</f>
        <v>13592880</v>
      </c>
      <c r="H395" s="11">
        <f t="shared" si="166"/>
        <v>0</v>
      </c>
      <c r="I395" s="11">
        <f t="shared" si="142"/>
        <v>13592880</v>
      </c>
      <c r="J395" s="11">
        <f t="shared" si="166"/>
        <v>13280400</v>
      </c>
      <c r="K395" s="11">
        <f t="shared" si="166"/>
        <v>0</v>
      </c>
      <c r="L395" s="11">
        <f t="shared" si="166"/>
        <v>13280400</v>
      </c>
      <c r="M395" s="11">
        <f t="shared" si="166"/>
        <v>12811680</v>
      </c>
      <c r="N395" s="11">
        <f t="shared" si="166"/>
        <v>0</v>
      </c>
      <c r="O395" s="11">
        <f t="shared" si="166"/>
        <v>12811680</v>
      </c>
    </row>
    <row r="396" spans="1:15" ht="60" x14ac:dyDescent="0.2">
      <c r="A396" s="12" t="s">
        <v>65</v>
      </c>
      <c r="B396" s="39">
        <v>852</v>
      </c>
      <c r="C396" s="37" t="s">
        <v>98</v>
      </c>
      <c r="D396" s="39" t="s">
        <v>70</v>
      </c>
      <c r="E396" s="67" t="s">
        <v>326</v>
      </c>
      <c r="F396" s="37" t="s">
        <v>101</v>
      </c>
      <c r="G396" s="11">
        <f t="shared" si="166"/>
        <v>13592880</v>
      </c>
      <c r="H396" s="11">
        <f t="shared" si="166"/>
        <v>0</v>
      </c>
      <c r="I396" s="11">
        <f t="shared" ref="I396:I459" si="167">G396+H396</f>
        <v>13592880</v>
      </c>
      <c r="J396" s="11">
        <f t="shared" si="166"/>
        <v>13280400</v>
      </c>
      <c r="K396" s="11">
        <f t="shared" si="166"/>
        <v>0</v>
      </c>
      <c r="L396" s="11">
        <f t="shared" si="166"/>
        <v>13280400</v>
      </c>
      <c r="M396" s="11">
        <f t="shared" si="166"/>
        <v>12811680</v>
      </c>
      <c r="N396" s="11">
        <f t="shared" si="166"/>
        <v>0</v>
      </c>
      <c r="O396" s="11">
        <f t="shared" si="166"/>
        <v>12811680</v>
      </c>
    </row>
    <row r="397" spans="1:15" ht="31.5" customHeight="1" x14ac:dyDescent="0.2">
      <c r="A397" s="23" t="s">
        <v>102</v>
      </c>
      <c r="B397" s="18">
        <v>852</v>
      </c>
      <c r="C397" s="40" t="s">
        <v>98</v>
      </c>
      <c r="D397" s="40" t="s">
        <v>70</v>
      </c>
      <c r="E397" s="55" t="s">
        <v>326</v>
      </c>
      <c r="F397" s="40" t="s">
        <v>103</v>
      </c>
      <c r="G397" s="21">
        <f>G398</f>
        <v>13592880</v>
      </c>
      <c r="H397" s="21">
        <f t="shared" si="166"/>
        <v>0</v>
      </c>
      <c r="I397" s="11">
        <f t="shared" si="167"/>
        <v>13592880</v>
      </c>
      <c r="J397" s="21">
        <f t="shared" si="166"/>
        <v>13280400</v>
      </c>
      <c r="K397" s="21">
        <f t="shared" si="166"/>
        <v>0</v>
      </c>
      <c r="L397" s="21">
        <f t="shared" si="166"/>
        <v>13280400</v>
      </c>
      <c r="M397" s="21">
        <f t="shared" si="166"/>
        <v>12811680</v>
      </c>
      <c r="N397" s="21">
        <f t="shared" si="166"/>
        <v>0</v>
      </c>
      <c r="O397" s="21">
        <f t="shared" si="166"/>
        <v>12811680</v>
      </c>
    </row>
    <row r="398" spans="1:15" ht="30" x14ac:dyDescent="0.2">
      <c r="A398" s="23" t="s">
        <v>192</v>
      </c>
      <c r="B398" s="18">
        <v>852</v>
      </c>
      <c r="C398" s="40" t="s">
        <v>98</v>
      </c>
      <c r="D398" s="40" t="s">
        <v>70</v>
      </c>
      <c r="E398" s="55" t="s">
        <v>326</v>
      </c>
      <c r="F398" s="40" t="s">
        <v>183</v>
      </c>
      <c r="G398" s="21">
        <v>13592880</v>
      </c>
      <c r="H398" s="21"/>
      <c r="I398" s="11">
        <f t="shared" si="167"/>
        <v>13592880</v>
      </c>
      <c r="J398" s="21">
        <v>13280400</v>
      </c>
      <c r="K398" s="21"/>
      <c r="L398" s="11">
        <f t="shared" si="144"/>
        <v>13280400</v>
      </c>
      <c r="M398" s="21">
        <v>12811680</v>
      </c>
      <c r="N398" s="21"/>
      <c r="O398" s="27">
        <f t="shared" si="145"/>
        <v>12811680</v>
      </c>
    </row>
    <row r="399" spans="1:15" ht="135" x14ac:dyDescent="0.2">
      <c r="A399" s="12" t="s">
        <v>109</v>
      </c>
      <c r="B399" s="39">
        <v>852</v>
      </c>
      <c r="C399" s="37" t="s">
        <v>98</v>
      </c>
      <c r="D399" s="37" t="s">
        <v>70</v>
      </c>
      <c r="E399" s="67" t="s">
        <v>219</v>
      </c>
      <c r="F399" s="37"/>
      <c r="G399" s="11">
        <f t="shared" ref="G399:N401" si="168">G400</f>
        <v>116366368</v>
      </c>
      <c r="H399" s="11">
        <f t="shared" si="168"/>
        <v>0</v>
      </c>
      <c r="I399" s="11">
        <f t="shared" si="167"/>
        <v>116366368</v>
      </c>
      <c r="J399" s="11">
        <f t="shared" si="168"/>
        <v>116366368</v>
      </c>
      <c r="K399" s="11">
        <f t="shared" si="168"/>
        <v>0</v>
      </c>
      <c r="L399" s="11">
        <f t="shared" si="144"/>
        <v>116366368</v>
      </c>
      <c r="M399" s="11">
        <f t="shared" si="168"/>
        <v>116366368</v>
      </c>
      <c r="N399" s="11">
        <f t="shared" si="168"/>
        <v>0</v>
      </c>
      <c r="O399" s="27">
        <f t="shared" si="145"/>
        <v>116366368</v>
      </c>
    </row>
    <row r="400" spans="1:15" ht="60" x14ac:dyDescent="0.2">
      <c r="A400" s="12" t="s">
        <v>65</v>
      </c>
      <c r="B400" s="39">
        <v>852</v>
      </c>
      <c r="C400" s="37" t="s">
        <v>98</v>
      </c>
      <c r="D400" s="37" t="s">
        <v>70</v>
      </c>
      <c r="E400" s="67" t="s">
        <v>219</v>
      </c>
      <c r="F400" s="37" t="s">
        <v>101</v>
      </c>
      <c r="G400" s="11">
        <f t="shared" si="168"/>
        <v>116366368</v>
      </c>
      <c r="H400" s="11">
        <f t="shared" si="168"/>
        <v>0</v>
      </c>
      <c r="I400" s="11">
        <f t="shared" si="167"/>
        <v>116366368</v>
      </c>
      <c r="J400" s="11">
        <f t="shared" si="168"/>
        <v>116366368</v>
      </c>
      <c r="K400" s="11">
        <f t="shared" si="168"/>
        <v>0</v>
      </c>
      <c r="L400" s="11">
        <f t="shared" si="144"/>
        <v>116366368</v>
      </c>
      <c r="M400" s="11">
        <f t="shared" si="168"/>
        <v>116366368</v>
      </c>
      <c r="N400" s="11">
        <f t="shared" si="168"/>
        <v>0</v>
      </c>
      <c r="O400" s="27">
        <f t="shared" si="145"/>
        <v>116366368</v>
      </c>
    </row>
    <row r="401" spans="1:15" x14ac:dyDescent="0.2">
      <c r="A401" s="25" t="s">
        <v>102</v>
      </c>
      <c r="B401" s="18">
        <v>852</v>
      </c>
      <c r="C401" s="40" t="s">
        <v>98</v>
      </c>
      <c r="D401" s="40" t="s">
        <v>70</v>
      </c>
      <c r="E401" s="68" t="s">
        <v>219</v>
      </c>
      <c r="F401" s="40" t="s">
        <v>103</v>
      </c>
      <c r="G401" s="21">
        <f>G402</f>
        <v>116366368</v>
      </c>
      <c r="H401" s="21">
        <f>H402</f>
        <v>0</v>
      </c>
      <c r="I401" s="11">
        <f t="shared" si="167"/>
        <v>116366368</v>
      </c>
      <c r="J401" s="21">
        <f>J402</f>
        <v>116366368</v>
      </c>
      <c r="K401" s="21">
        <f t="shared" si="168"/>
        <v>0</v>
      </c>
      <c r="L401" s="11">
        <f t="shared" si="144"/>
        <v>116366368</v>
      </c>
      <c r="M401" s="21">
        <f>M402</f>
        <v>116366368</v>
      </c>
      <c r="N401" s="21">
        <f t="shared" si="168"/>
        <v>0</v>
      </c>
      <c r="O401" s="27">
        <f t="shared" si="145"/>
        <v>116366368</v>
      </c>
    </row>
    <row r="402" spans="1:15" ht="90" x14ac:dyDescent="0.2">
      <c r="A402" s="25" t="s">
        <v>175</v>
      </c>
      <c r="B402" s="18">
        <v>852</v>
      </c>
      <c r="C402" s="40" t="s">
        <v>98</v>
      </c>
      <c r="D402" s="40" t="s">
        <v>70</v>
      </c>
      <c r="E402" s="68" t="s">
        <v>219</v>
      </c>
      <c r="F402" s="40" t="s">
        <v>184</v>
      </c>
      <c r="G402" s="21">
        <v>116366368</v>
      </c>
      <c r="H402" s="21"/>
      <c r="I402" s="11">
        <f t="shared" si="167"/>
        <v>116366368</v>
      </c>
      <c r="J402" s="21">
        <v>116366368</v>
      </c>
      <c r="K402" s="21"/>
      <c r="L402" s="11">
        <f t="shared" si="144"/>
        <v>116366368</v>
      </c>
      <c r="M402" s="21">
        <v>116366368</v>
      </c>
      <c r="N402" s="21"/>
      <c r="O402" s="27">
        <f t="shared" si="145"/>
        <v>116366368</v>
      </c>
    </row>
    <row r="403" spans="1:15" ht="36" customHeight="1" x14ac:dyDescent="0.2">
      <c r="A403" s="12" t="s">
        <v>110</v>
      </c>
      <c r="B403" s="39">
        <v>852</v>
      </c>
      <c r="C403" s="37" t="s">
        <v>98</v>
      </c>
      <c r="D403" s="37" t="s">
        <v>70</v>
      </c>
      <c r="E403" s="67" t="s">
        <v>218</v>
      </c>
      <c r="F403" s="37"/>
      <c r="G403" s="11">
        <f t="shared" ref="G403:O405" si="169">G404</f>
        <v>24103400</v>
      </c>
      <c r="H403" s="11">
        <f t="shared" si="169"/>
        <v>0</v>
      </c>
      <c r="I403" s="11">
        <f t="shared" si="167"/>
        <v>24103400</v>
      </c>
      <c r="J403" s="11">
        <f t="shared" si="169"/>
        <v>22861400</v>
      </c>
      <c r="K403" s="11">
        <f t="shared" si="169"/>
        <v>0</v>
      </c>
      <c r="L403" s="11">
        <f t="shared" si="169"/>
        <v>22861400</v>
      </c>
      <c r="M403" s="11">
        <f t="shared" si="169"/>
        <v>22585800</v>
      </c>
      <c r="N403" s="11">
        <f t="shared" si="169"/>
        <v>0</v>
      </c>
      <c r="O403" s="11">
        <f t="shared" si="169"/>
        <v>22585800</v>
      </c>
    </row>
    <row r="404" spans="1:15" ht="60" x14ac:dyDescent="0.2">
      <c r="A404" s="12" t="s">
        <v>65</v>
      </c>
      <c r="B404" s="39">
        <v>852</v>
      </c>
      <c r="C404" s="37" t="s">
        <v>98</v>
      </c>
      <c r="D404" s="39" t="s">
        <v>70</v>
      </c>
      <c r="E404" s="67" t="s">
        <v>218</v>
      </c>
      <c r="F404" s="37" t="s">
        <v>101</v>
      </c>
      <c r="G404" s="11">
        <f t="shared" si="169"/>
        <v>24103400</v>
      </c>
      <c r="H404" s="11">
        <f t="shared" si="169"/>
        <v>0</v>
      </c>
      <c r="I404" s="11">
        <f t="shared" si="167"/>
        <v>24103400</v>
      </c>
      <c r="J404" s="11">
        <f t="shared" si="169"/>
        <v>22861400</v>
      </c>
      <c r="K404" s="11">
        <f t="shared" si="169"/>
        <v>0</v>
      </c>
      <c r="L404" s="11">
        <f t="shared" si="169"/>
        <v>22861400</v>
      </c>
      <c r="M404" s="11">
        <f t="shared" si="169"/>
        <v>22585800</v>
      </c>
      <c r="N404" s="11">
        <f t="shared" si="169"/>
        <v>0</v>
      </c>
      <c r="O404" s="11">
        <f t="shared" si="169"/>
        <v>22585800</v>
      </c>
    </row>
    <row r="405" spans="1:15" ht="37.5" customHeight="1" x14ac:dyDescent="0.2">
      <c r="A405" s="24" t="s">
        <v>102</v>
      </c>
      <c r="B405" s="18">
        <v>852</v>
      </c>
      <c r="C405" s="40" t="s">
        <v>98</v>
      </c>
      <c r="D405" s="42" t="s">
        <v>70</v>
      </c>
      <c r="E405" s="68" t="s">
        <v>218</v>
      </c>
      <c r="F405" s="40" t="s">
        <v>103</v>
      </c>
      <c r="G405" s="21">
        <f>G406</f>
        <v>24103400</v>
      </c>
      <c r="H405" s="21">
        <f t="shared" si="169"/>
        <v>0</v>
      </c>
      <c r="I405" s="11">
        <f t="shared" si="167"/>
        <v>24103400</v>
      </c>
      <c r="J405" s="21">
        <f t="shared" si="169"/>
        <v>22861400</v>
      </c>
      <c r="K405" s="21">
        <f t="shared" si="169"/>
        <v>0</v>
      </c>
      <c r="L405" s="21">
        <f t="shared" si="169"/>
        <v>22861400</v>
      </c>
      <c r="M405" s="21">
        <f t="shared" si="169"/>
        <v>22585800</v>
      </c>
      <c r="N405" s="21">
        <f t="shared" si="169"/>
        <v>0</v>
      </c>
      <c r="O405" s="21">
        <f t="shared" si="169"/>
        <v>22585800</v>
      </c>
    </row>
    <row r="406" spans="1:15" ht="90" x14ac:dyDescent="0.2">
      <c r="A406" s="24" t="s">
        <v>175</v>
      </c>
      <c r="B406" s="18">
        <v>852</v>
      </c>
      <c r="C406" s="40" t="s">
        <v>98</v>
      </c>
      <c r="D406" s="42" t="s">
        <v>70</v>
      </c>
      <c r="E406" s="68" t="s">
        <v>218</v>
      </c>
      <c r="F406" s="40" t="s">
        <v>184</v>
      </c>
      <c r="G406" s="21">
        <v>24103400</v>
      </c>
      <c r="H406" s="21"/>
      <c r="I406" s="11">
        <f t="shared" si="167"/>
        <v>24103400</v>
      </c>
      <c r="J406" s="21">
        <v>22861400</v>
      </c>
      <c r="K406" s="21"/>
      <c r="L406" s="11">
        <f t="shared" ref="L406:L465" si="170">J406+K406</f>
        <v>22861400</v>
      </c>
      <c r="M406" s="21">
        <v>22585800</v>
      </c>
      <c r="N406" s="21"/>
      <c r="O406" s="27">
        <f t="shared" ref="O406:O465" si="171">M406+N406</f>
        <v>22585800</v>
      </c>
    </row>
    <row r="407" spans="1:15" ht="30" x14ac:dyDescent="0.2">
      <c r="A407" s="12" t="s">
        <v>105</v>
      </c>
      <c r="B407" s="39">
        <v>852</v>
      </c>
      <c r="C407" s="37" t="s">
        <v>98</v>
      </c>
      <c r="D407" s="39" t="s">
        <v>70</v>
      </c>
      <c r="E407" s="67" t="s">
        <v>214</v>
      </c>
      <c r="F407" s="37"/>
      <c r="G407" s="11">
        <f t="shared" ref="G407:O413" si="172">G408</f>
        <v>786034.09</v>
      </c>
      <c r="H407" s="11">
        <f t="shared" si="172"/>
        <v>434287.55</v>
      </c>
      <c r="I407" s="11">
        <f t="shared" si="167"/>
        <v>1220321.6399999999</v>
      </c>
      <c r="J407" s="11">
        <f t="shared" si="172"/>
        <v>0</v>
      </c>
      <c r="K407" s="11">
        <f t="shared" si="172"/>
        <v>0</v>
      </c>
      <c r="L407" s="11">
        <f t="shared" si="172"/>
        <v>0</v>
      </c>
      <c r="M407" s="11">
        <f t="shared" si="172"/>
        <v>0</v>
      </c>
      <c r="N407" s="11">
        <f t="shared" si="172"/>
        <v>0</v>
      </c>
      <c r="O407" s="11">
        <f t="shared" si="172"/>
        <v>0</v>
      </c>
    </row>
    <row r="408" spans="1:15" ht="60" x14ac:dyDescent="0.2">
      <c r="A408" s="12" t="s">
        <v>65</v>
      </c>
      <c r="B408" s="39">
        <v>852</v>
      </c>
      <c r="C408" s="37" t="s">
        <v>98</v>
      </c>
      <c r="D408" s="39" t="s">
        <v>70</v>
      </c>
      <c r="E408" s="67" t="s">
        <v>214</v>
      </c>
      <c r="F408" s="37" t="s">
        <v>101</v>
      </c>
      <c r="G408" s="11">
        <f t="shared" si="172"/>
        <v>786034.09</v>
      </c>
      <c r="H408" s="11">
        <f t="shared" si="172"/>
        <v>434287.55</v>
      </c>
      <c r="I408" s="11">
        <f t="shared" si="167"/>
        <v>1220321.6399999999</v>
      </c>
      <c r="J408" s="11">
        <f t="shared" si="172"/>
        <v>0</v>
      </c>
      <c r="K408" s="11">
        <f t="shared" si="172"/>
        <v>0</v>
      </c>
      <c r="L408" s="11">
        <f t="shared" si="172"/>
        <v>0</v>
      </c>
      <c r="M408" s="11">
        <f t="shared" si="172"/>
        <v>0</v>
      </c>
      <c r="N408" s="11">
        <f t="shared" si="172"/>
        <v>0</v>
      </c>
      <c r="O408" s="11">
        <f t="shared" si="172"/>
        <v>0</v>
      </c>
    </row>
    <row r="409" spans="1:15" ht="24" customHeight="1" x14ac:dyDescent="0.2">
      <c r="A409" s="24" t="s">
        <v>102</v>
      </c>
      <c r="B409" s="18">
        <v>852</v>
      </c>
      <c r="C409" s="40" t="s">
        <v>98</v>
      </c>
      <c r="D409" s="42" t="s">
        <v>70</v>
      </c>
      <c r="E409" s="68" t="s">
        <v>214</v>
      </c>
      <c r="F409" s="40" t="s">
        <v>103</v>
      </c>
      <c r="G409" s="21">
        <f>G410</f>
        <v>786034.09</v>
      </c>
      <c r="H409" s="21">
        <f t="shared" si="172"/>
        <v>434287.55</v>
      </c>
      <c r="I409" s="11">
        <f t="shared" si="167"/>
        <v>1220321.6399999999</v>
      </c>
      <c r="J409" s="21">
        <f t="shared" si="172"/>
        <v>0</v>
      </c>
      <c r="K409" s="21">
        <f t="shared" si="172"/>
        <v>0</v>
      </c>
      <c r="L409" s="21">
        <f t="shared" si="172"/>
        <v>0</v>
      </c>
      <c r="M409" s="21">
        <f t="shared" si="172"/>
        <v>0</v>
      </c>
      <c r="N409" s="21">
        <f t="shared" si="172"/>
        <v>0</v>
      </c>
      <c r="O409" s="21">
        <f t="shared" si="172"/>
        <v>0</v>
      </c>
    </row>
    <row r="410" spans="1:15" ht="30" x14ac:dyDescent="0.2">
      <c r="A410" s="26" t="s">
        <v>192</v>
      </c>
      <c r="B410" s="18">
        <v>852</v>
      </c>
      <c r="C410" s="40" t="s">
        <v>98</v>
      </c>
      <c r="D410" s="42" t="s">
        <v>70</v>
      </c>
      <c r="E410" s="68" t="s">
        <v>214</v>
      </c>
      <c r="F410" s="40" t="s">
        <v>183</v>
      </c>
      <c r="G410" s="21">
        <v>786034.09</v>
      </c>
      <c r="H410" s="21">
        <v>434287.55</v>
      </c>
      <c r="I410" s="11">
        <f t="shared" si="167"/>
        <v>1220321.6399999999</v>
      </c>
      <c r="J410" s="21">
        <v>0</v>
      </c>
      <c r="K410" s="21"/>
      <c r="L410" s="11">
        <f t="shared" si="170"/>
        <v>0</v>
      </c>
      <c r="M410" s="21">
        <v>0</v>
      </c>
      <c r="N410" s="21"/>
      <c r="O410" s="27">
        <f t="shared" si="171"/>
        <v>0</v>
      </c>
    </row>
    <row r="411" spans="1:15" ht="45" x14ac:dyDescent="0.2">
      <c r="A411" s="12" t="s">
        <v>328</v>
      </c>
      <c r="B411" s="39">
        <v>852</v>
      </c>
      <c r="C411" s="37" t="s">
        <v>98</v>
      </c>
      <c r="D411" s="39" t="s">
        <v>70</v>
      </c>
      <c r="E411" s="67" t="s">
        <v>327</v>
      </c>
      <c r="F411" s="37"/>
      <c r="G411" s="11">
        <f t="shared" si="172"/>
        <v>205012</v>
      </c>
      <c r="H411" s="11">
        <f t="shared" si="172"/>
        <v>0</v>
      </c>
      <c r="I411" s="11">
        <f t="shared" si="167"/>
        <v>205012</v>
      </c>
      <c r="J411" s="11">
        <f t="shared" si="172"/>
        <v>0</v>
      </c>
      <c r="K411" s="11">
        <f t="shared" si="172"/>
        <v>0</v>
      </c>
      <c r="L411" s="11">
        <f t="shared" si="172"/>
        <v>0</v>
      </c>
      <c r="M411" s="11">
        <f t="shared" si="172"/>
        <v>0</v>
      </c>
      <c r="N411" s="11">
        <f t="shared" si="172"/>
        <v>0</v>
      </c>
      <c r="O411" s="11">
        <f t="shared" si="172"/>
        <v>0</v>
      </c>
    </row>
    <row r="412" spans="1:15" ht="60" x14ac:dyDescent="0.2">
      <c r="A412" s="12" t="s">
        <v>65</v>
      </c>
      <c r="B412" s="39">
        <v>852</v>
      </c>
      <c r="C412" s="37" t="s">
        <v>98</v>
      </c>
      <c r="D412" s="39" t="s">
        <v>70</v>
      </c>
      <c r="E412" s="67" t="s">
        <v>327</v>
      </c>
      <c r="F412" s="37" t="s">
        <v>101</v>
      </c>
      <c r="G412" s="11">
        <f t="shared" si="172"/>
        <v>205012</v>
      </c>
      <c r="H412" s="11">
        <f t="shared" si="172"/>
        <v>0</v>
      </c>
      <c r="I412" s="11">
        <f t="shared" si="167"/>
        <v>205012</v>
      </c>
      <c r="J412" s="11">
        <f t="shared" si="172"/>
        <v>0</v>
      </c>
      <c r="K412" s="11">
        <f t="shared" si="172"/>
        <v>0</v>
      </c>
      <c r="L412" s="11">
        <f t="shared" si="172"/>
        <v>0</v>
      </c>
      <c r="M412" s="11">
        <f t="shared" si="172"/>
        <v>0</v>
      </c>
      <c r="N412" s="11">
        <f t="shared" si="172"/>
        <v>0</v>
      </c>
      <c r="O412" s="11">
        <f t="shared" si="172"/>
        <v>0</v>
      </c>
    </row>
    <row r="413" spans="1:15" ht="30" customHeight="1" x14ac:dyDescent="0.2">
      <c r="A413" s="23" t="s">
        <v>102</v>
      </c>
      <c r="B413" s="18">
        <v>852</v>
      </c>
      <c r="C413" s="40" t="s">
        <v>98</v>
      </c>
      <c r="D413" s="42" t="s">
        <v>70</v>
      </c>
      <c r="E413" s="68" t="s">
        <v>327</v>
      </c>
      <c r="F413" s="40" t="s">
        <v>103</v>
      </c>
      <c r="G413" s="21">
        <f>G414</f>
        <v>205012</v>
      </c>
      <c r="H413" s="21">
        <f t="shared" si="172"/>
        <v>0</v>
      </c>
      <c r="I413" s="11">
        <f t="shared" si="167"/>
        <v>205012</v>
      </c>
      <c r="J413" s="21">
        <f t="shared" si="172"/>
        <v>0</v>
      </c>
      <c r="K413" s="21">
        <f t="shared" si="172"/>
        <v>0</v>
      </c>
      <c r="L413" s="21">
        <f t="shared" si="172"/>
        <v>0</v>
      </c>
      <c r="M413" s="21">
        <f t="shared" si="172"/>
        <v>0</v>
      </c>
      <c r="N413" s="21">
        <f t="shared" si="172"/>
        <v>0</v>
      </c>
      <c r="O413" s="21">
        <f t="shared" si="172"/>
        <v>0</v>
      </c>
    </row>
    <row r="414" spans="1:15" ht="30" x14ac:dyDescent="0.2">
      <c r="A414" s="26" t="s">
        <v>192</v>
      </c>
      <c r="B414" s="18">
        <v>852</v>
      </c>
      <c r="C414" s="40" t="s">
        <v>98</v>
      </c>
      <c r="D414" s="42" t="s">
        <v>70</v>
      </c>
      <c r="E414" s="68" t="s">
        <v>327</v>
      </c>
      <c r="F414" s="40" t="s">
        <v>183</v>
      </c>
      <c r="G414" s="21">
        <v>205012</v>
      </c>
      <c r="H414" s="21"/>
      <c r="I414" s="11">
        <f t="shared" si="167"/>
        <v>205012</v>
      </c>
      <c r="J414" s="21"/>
      <c r="K414" s="21"/>
      <c r="L414" s="11">
        <f t="shared" si="170"/>
        <v>0</v>
      </c>
      <c r="M414" s="21"/>
      <c r="N414" s="21"/>
      <c r="O414" s="27">
        <f t="shared" si="171"/>
        <v>0</v>
      </c>
    </row>
    <row r="415" spans="1:15" s="10" customFormat="1" ht="45" x14ac:dyDescent="0.2">
      <c r="A415" s="12" t="s">
        <v>106</v>
      </c>
      <c r="B415" s="39">
        <v>852</v>
      </c>
      <c r="C415" s="39" t="s">
        <v>98</v>
      </c>
      <c r="D415" s="39" t="s">
        <v>70</v>
      </c>
      <c r="E415" s="67" t="s">
        <v>213</v>
      </c>
      <c r="F415" s="37"/>
      <c r="G415" s="11">
        <f t="shared" ref="G415:O417" si="173">G416</f>
        <v>726500</v>
      </c>
      <c r="H415" s="11">
        <f t="shared" si="173"/>
        <v>181828.39</v>
      </c>
      <c r="I415" s="11">
        <f t="shared" si="167"/>
        <v>908328.39</v>
      </c>
      <c r="J415" s="11">
        <f t="shared" si="173"/>
        <v>0</v>
      </c>
      <c r="K415" s="11">
        <f t="shared" si="173"/>
        <v>0</v>
      </c>
      <c r="L415" s="11">
        <f t="shared" si="173"/>
        <v>0</v>
      </c>
      <c r="M415" s="11">
        <f t="shared" si="173"/>
        <v>0</v>
      </c>
      <c r="N415" s="11">
        <f t="shared" si="173"/>
        <v>0</v>
      </c>
      <c r="O415" s="11">
        <f t="shared" si="173"/>
        <v>0</v>
      </c>
    </row>
    <row r="416" spans="1:15" s="10" customFormat="1" ht="60" x14ac:dyDescent="0.2">
      <c r="A416" s="12" t="s">
        <v>65</v>
      </c>
      <c r="B416" s="39">
        <v>852</v>
      </c>
      <c r="C416" s="37" t="s">
        <v>98</v>
      </c>
      <c r="D416" s="39" t="s">
        <v>70</v>
      </c>
      <c r="E416" s="67" t="s">
        <v>213</v>
      </c>
      <c r="F416" s="37" t="s">
        <v>101</v>
      </c>
      <c r="G416" s="11">
        <f t="shared" si="173"/>
        <v>726500</v>
      </c>
      <c r="H416" s="11">
        <f t="shared" si="173"/>
        <v>181828.39</v>
      </c>
      <c r="I416" s="11">
        <f t="shared" si="167"/>
        <v>908328.39</v>
      </c>
      <c r="J416" s="11">
        <f t="shared" si="173"/>
        <v>0</v>
      </c>
      <c r="K416" s="11">
        <f t="shared" si="173"/>
        <v>0</v>
      </c>
      <c r="L416" s="11">
        <f t="shared" si="173"/>
        <v>0</v>
      </c>
      <c r="M416" s="11">
        <f t="shared" si="173"/>
        <v>0</v>
      </c>
      <c r="N416" s="11">
        <f t="shared" si="173"/>
        <v>0</v>
      </c>
      <c r="O416" s="11">
        <f t="shared" si="173"/>
        <v>0</v>
      </c>
    </row>
    <row r="417" spans="1:15" s="10" customFormat="1" ht="35.25" customHeight="1" x14ac:dyDescent="0.2">
      <c r="A417" s="24" t="s">
        <v>102</v>
      </c>
      <c r="B417" s="18">
        <v>852</v>
      </c>
      <c r="C417" s="40" t="s">
        <v>98</v>
      </c>
      <c r="D417" s="42" t="s">
        <v>70</v>
      </c>
      <c r="E417" s="68" t="s">
        <v>213</v>
      </c>
      <c r="F417" s="40" t="s">
        <v>103</v>
      </c>
      <c r="G417" s="21">
        <f>G418</f>
        <v>726500</v>
      </c>
      <c r="H417" s="21">
        <f t="shared" si="173"/>
        <v>181828.39</v>
      </c>
      <c r="I417" s="11">
        <f t="shared" si="167"/>
        <v>908328.39</v>
      </c>
      <c r="J417" s="21">
        <f t="shared" si="173"/>
        <v>0</v>
      </c>
      <c r="K417" s="21">
        <f t="shared" si="173"/>
        <v>0</v>
      </c>
      <c r="L417" s="21">
        <f t="shared" si="173"/>
        <v>0</v>
      </c>
      <c r="M417" s="21">
        <f t="shared" si="173"/>
        <v>0</v>
      </c>
      <c r="N417" s="21">
        <f t="shared" si="173"/>
        <v>0</v>
      </c>
      <c r="O417" s="21">
        <f t="shared" si="173"/>
        <v>0</v>
      </c>
    </row>
    <row r="418" spans="1:15" s="10" customFormat="1" ht="30" x14ac:dyDescent="0.2">
      <c r="A418" s="26" t="s">
        <v>192</v>
      </c>
      <c r="B418" s="18">
        <v>852</v>
      </c>
      <c r="C418" s="40" t="s">
        <v>98</v>
      </c>
      <c r="D418" s="42" t="s">
        <v>70</v>
      </c>
      <c r="E418" s="68" t="s">
        <v>213</v>
      </c>
      <c r="F418" s="40" t="s">
        <v>183</v>
      </c>
      <c r="G418" s="21">
        <v>726500</v>
      </c>
      <c r="H418" s="21">
        <v>181828.39</v>
      </c>
      <c r="I418" s="11">
        <f t="shared" si="167"/>
        <v>908328.39</v>
      </c>
      <c r="J418" s="21">
        <v>0</v>
      </c>
      <c r="K418" s="21"/>
      <c r="L418" s="11">
        <f t="shared" si="170"/>
        <v>0</v>
      </c>
      <c r="M418" s="21"/>
      <c r="N418" s="21"/>
      <c r="O418" s="27">
        <f t="shared" si="171"/>
        <v>0</v>
      </c>
    </row>
    <row r="419" spans="1:15" s="10" customFormat="1" ht="75" x14ac:dyDescent="0.2">
      <c r="A419" s="12" t="s">
        <v>194</v>
      </c>
      <c r="B419" s="39">
        <v>852</v>
      </c>
      <c r="C419" s="37" t="s">
        <v>98</v>
      </c>
      <c r="D419" s="37" t="s">
        <v>70</v>
      </c>
      <c r="E419" s="67" t="s">
        <v>217</v>
      </c>
      <c r="F419" s="37"/>
      <c r="G419" s="11">
        <f t="shared" ref="G419:O421" si="174">G420</f>
        <v>4657379.71</v>
      </c>
      <c r="H419" s="11">
        <f t="shared" si="174"/>
        <v>0</v>
      </c>
      <c r="I419" s="11">
        <f t="shared" si="167"/>
        <v>4657379.71</v>
      </c>
      <c r="J419" s="11">
        <f t="shared" si="174"/>
        <v>4517777.6399999997</v>
      </c>
      <c r="K419" s="11">
        <f t="shared" si="174"/>
        <v>0</v>
      </c>
      <c r="L419" s="11">
        <f t="shared" si="174"/>
        <v>4517777.6399999997</v>
      </c>
      <c r="M419" s="11">
        <f t="shared" si="174"/>
        <v>4260875.32</v>
      </c>
      <c r="N419" s="11">
        <f t="shared" si="174"/>
        <v>0</v>
      </c>
      <c r="O419" s="11">
        <f t="shared" si="174"/>
        <v>4260875.32</v>
      </c>
    </row>
    <row r="420" spans="1:15" s="10" customFormat="1" ht="60" x14ac:dyDescent="0.2">
      <c r="A420" s="12" t="s">
        <v>65</v>
      </c>
      <c r="B420" s="39">
        <v>852</v>
      </c>
      <c r="C420" s="37" t="s">
        <v>98</v>
      </c>
      <c r="D420" s="37" t="s">
        <v>70</v>
      </c>
      <c r="E420" s="67" t="s">
        <v>217</v>
      </c>
      <c r="F420" s="37" t="s">
        <v>101</v>
      </c>
      <c r="G420" s="11">
        <f t="shared" si="174"/>
        <v>4657379.71</v>
      </c>
      <c r="H420" s="11">
        <f t="shared" si="174"/>
        <v>0</v>
      </c>
      <c r="I420" s="11">
        <f t="shared" si="167"/>
        <v>4657379.71</v>
      </c>
      <c r="J420" s="11">
        <f t="shared" si="174"/>
        <v>4517777.6399999997</v>
      </c>
      <c r="K420" s="11">
        <f t="shared" si="174"/>
        <v>0</v>
      </c>
      <c r="L420" s="11">
        <f t="shared" si="174"/>
        <v>4517777.6399999997</v>
      </c>
      <c r="M420" s="11">
        <f t="shared" si="174"/>
        <v>4260875.32</v>
      </c>
      <c r="N420" s="11">
        <f t="shared" si="174"/>
        <v>0</v>
      </c>
      <c r="O420" s="11">
        <f t="shared" si="174"/>
        <v>4260875.32</v>
      </c>
    </row>
    <row r="421" spans="1:15" s="10" customFormat="1" ht="33.75" customHeight="1" x14ac:dyDescent="0.2">
      <c r="A421" s="35" t="s">
        <v>102</v>
      </c>
      <c r="B421" s="18">
        <v>852</v>
      </c>
      <c r="C421" s="40" t="s">
        <v>98</v>
      </c>
      <c r="D421" s="42" t="s">
        <v>70</v>
      </c>
      <c r="E421" s="68" t="s">
        <v>217</v>
      </c>
      <c r="F421" s="40" t="s">
        <v>103</v>
      </c>
      <c r="G421" s="21">
        <f>G422</f>
        <v>4657379.71</v>
      </c>
      <c r="H421" s="21">
        <f t="shared" si="174"/>
        <v>0</v>
      </c>
      <c r="I421" s="11">
        <f t="shared" si="167"/>
        <v>4657379.71</v>
      </c>
      <c r="J421" s="21">
        <f t="shared" si="174"/>
        <v>4517777.6399999997</v>
      </c>
      <c r="K421" s="21">
        <f t="shared" si="174"/>
        <v>0</v>
      </c>
      <c r="L421" s="21">
        <f t="shared" si="174"/>
        <v>4517777.6399999997</v>
      </c>
      <c r="M421" s="21">
        <f t="shared" si="174"/>
        <v>4260875.32</v>
      </c>
      <c r="N421" s="21">
        <f t="shared" si="174"/>
        <v>0</v>
      </c>
      <c r="O421" s="21">
        <f t="shared" si="174"/>
        <v>4260875.32</v>
      </c>
    </row>
    <row r="422" spans="1:15" s="10" customFormat="1" ht="30" x14ac:dyDescent="0.2">
      <c r="A422" s="23" t="s">
        <v>192</v>
      </c>
      <c r="B422" s="18">
        <v>852</v>
      </c>
      <c r="C422" s="40" t="s">
        <v>98</v>
      </c>
      <c r="D422" s="42" t="s">
        <v>70</v>
      </c>
      <c r="E422" s="68" t="s">
        <v>217</v>
      </c>
      <c r="F422" s="40" t="s">
        <v>183</v>
      </c>
      <c r="G422" s="21">
        <v>4657379.71</v>
      </c>
      <c r="H422" s="21"/>
      <c r="I422" s="11">
        <f t="shared" si="167"/>
        <v>4657379.71</v>
      </c>
      <c r="J422" s="21">
        <v>4517777.6399999997</v>
      </c>
      <c r="K422" s="21"/>
      <c r="L422" s="11">
        <f t="shared" si="170"/>
        <v>4517777.6399999997</v>
      </c>
      <c r="M422" s="21">
        <v>4260875.32</v>
      </c>
      <c r="N422" s="21"/>
      <c r="O422" s="27">
        <f t="shared" si="171"/>
        <v>4260875.32</v>
      </c>
    </row>
    <row r="423" spans="1:15" ht="60" x14ac:dyDescent="0.2">
      <c r="A423" s="12" t="s">
        <v>302</v>
      </c>
      <c r="B423" s="39">
        <v>852</v>
      </c>
      <c r="C423" s="37" t="s">
        <v>98</v>
      </c>
      <c r="D423" s="37" t="s">
        <v>70</v>
      </c>
      <c r="E423" s="67" t="s">
        <v>303</v>
      </c>
      <c r="F423" s="37"/>
      <c r="G423" s="11">
        <f t="shared" ref="G423:O425" si="175">G424</f>
        <v>2765876</v>
      </c>
      <c r="H423" s="11">
        <f t="shared" si="175"/>
        <v>0</v>
      </c>
      <c r="I423" s="11">
        <f t="shared" si="167"/>
        <v>2765876</v>
      </c>
      <c r="J423" s="11">
        <f t="shared" si="175"/>
        <v>2876556</v>
      </c>
      <c r="K423" s="11">
        <f t="shared" si="175"/>
        <v>0</v>
      </c>
      <c r="L423" s="11">
        <f t="shared" si="175"/>
        <v>2876556</v>
      </c>
      <c r="M423" s="11">
        <f t="shared" si="175"/>
        <v>2991617</v>
      </c>
      <c r="N423" s="11">
        <f t="shared" si="175"/>
        <v>0</v>
      </c>
      <c r="O423" s="11">
        <f t="shared" si="175"/>
        <v>2991617</v>
      </c>
    </row>
    <row r="424" spans="1:15" ht="60" x14ac:dyDescent="0.2">
      <c r="A424" s="12" t="s">
        <v>65</v>
      </c>
      <c r="B424" s="39">
        <v>852</v>
      </c>
      <c r="C424" s="37" t="s">
        <v>98</v>
      </c>
      <c r="D424" s="37" t="s">
        <v>70</v>
      </c>
      <c r="E424" s="67" t="s">
        <v>303</v>
      </c>
      <c r="F424" s="37" t="s">
        <v>101</v>
      </c>
      <c r="G424" s="11">
        <f t="shared" si="175"/>
        <v>2765876</v>
      </c>
      <c r="H424" s="11">
        <f t="shared" si="175"/>
        <v>0</v>
      </c>
      <c r="I424" s="11">
        <f t="shared" si="167"/>
        <v>2765876</v>
      </c>
      <c r="J424" s="11">
        <f t="shared" si="175"/>
        <v>2876556</v>
      </c>
      <c r="K424" s="11">
        <f t="shared" si="175"/>
        <v>0</v>
      </c>
      <c r="L424" s="11">
        <f t="shared" si="175"/>
        <v>2876556</v>
      </c>
      <c r="M424" s="11">
        <f t="shared" si="175"/>
        <v>2991617</v>
      </c>
      <c r="N424" s="11">
        <f t="shared" si="175"/>
        <v>0</v>
      </c>
      <c r="O424" s="11">
        <f t="shared" si="175"/>
        <v>2991617</v>
      </c>
    </row>
    <row r="425" spans="1:15" ht="30" customHeight="1" x14ac:dyDescent="0.2">
      <c r="A425" s="12" t="s">
        <v>102</v>
      </c>
      <c r="B425" s="39">
        <v>852</v>
      </c>
      <c r="C425" s="37" t="s">
        <v>98</v>
      </c>
      <c r="D425" s="37" t="s">
        <v>70</v>
      </c>
      <c r="E425" s="67" t="s">
        <v>303</v>
      </c>
      <c r="F425" s="37" t="s">
        <v>103</v>
      </c>
      <c r="G425" s="11">
        <f>G426</f>
        <v>2765876</v>
      </c>
      <c r="H425" s="11">
        <f t="shared" si="175"/>
        <v>0</v>
      </c>
      <c r="I425" s="11">
        <f t="shared" si="167"/>
        <v>2765876</v>
      </c>
      <c r="J425" s="11">
        <f t="shared" si="175"/>
        <v>2876556</v>
      </c>
      <c r="K425" s="11">
        <f t="shared" si="175"/>
        <v>0</v>
      </c>
      <c r="L425" s="11">
        <f t="shared" si="175"/>
        <v>2876556</v>
      </c>
      <c r="M425" s="11">
        <f t="shared" si="175"/>
        <v>2991617</v>
      </c>
      <c r="N425" s="11">
        <f t="shared" si="175"/>
        <v>0</v>
      </c>
      <c r="O425" s="11">
        <f t="shared" si="175"/>
        <v>2991617</v>
      </c>
    </row>
    <row r="426" spans="1:15" ht="30" x14ac:dyDescent="0.2">
      <c r="A426" s="23" t="s">
        <v>192</v>
      </c>
      <c r="B426" s="39">
        <v>852</v>
      </c>
      <c r="C426" s="37" t="s">
        <v>98</v>
      </c>
      <c r="D426" s="37" t="s">
        <v>70</v>
      </c>
      <c r="E426" s="67" t="s">
        <v>303</v>
      </c>
      <c r="F426" s="37" t="s">
        <v>183</v>
      </c>
      <c r="G426" s="21">
        <v>2765876</v>
      </c>
      <c r="H426" s="21"/>
      <c r="I426" s="11">
        <f t="shared" si="167"/>
        <v>2765876</v>
      </c>
      <c r="J426" s="21">
        <v>2876556</v>
      </c>
      <c r="K426" s="21"/>
      <c r="L426" s="11">
        <f t="shared" si="170"/>
        <v>2876556</v>
      </c>
      <c r="M426" s="21">
        <v>2991617</v>
      </c>
      <c r="N426" s="21"/>
      <c r="O426" s="27">
        <f t="shared" si="171"/>
        <v>2991617</v>
      </c>
    </row>
    <row r="427" spans="1:15" s="10" customFormat="1" ht="165" x14ac:dyDescent="0.2">
      <c r="A427" s="12" t="s">
        <v>107</v>
      </c>
      <c r="B427" s="39">
        <v>852</v>
      </c>
      <c r="C427" s="37" t="s">
        <v>98</v>
      </c>
      <c r="D427" s="37" t="s">
        <v>70</v>
      </c>
      <c r="E427" s="67" t="s">
        <v>208</v>
      </c>
      <c r="F427" s="37"/>
      <c r="G427" s="11">
        <f t="shared" ref="G427:O429" si="176">G428</f>
        <v>1623600</v>
      </c>
      <c r="H427" s="11">
        <f t="shared" si="176"/>
        <v>0</v>
      </c>
      <c r="I427" s="11">
        <f t="shared" si="167"/>
        <v>1623600</v>
      </c>
      <c r="J427" s="11">
        <f t="shared" si="176"/>
        <v>1623600</v>
      </c>
      <c r="K427" s="11">
        <f t="shared" si="176"/>
        <v>0</v>
      </c>
      <c r="L427" s="11">
        <f t="shared" si="176"/>
        <v>1623600</v>
      </c>
      <c r="M427" s="11">
        <f t="shared" si="176"/>
        <v>1623600</v>
      </c>
      <c r="N427" s="11">
        <f t="shared" si="176"/>
        <v>0</v>
      </c>
      <c r="O427" s="11">
        <f t="shared" si="176"/>
        <v>1623600</v>
      </c>
    </row>
    <row r="428" spans="1:15" s="10" customFormat="1" ht="60" x14ac:dyDescent="0.2">
      <c r="A428" s="12" t="s">
        <v>65</v>
      </c>
      <c r="B428" s="39">
        <v>852</v>
      </c>
      <c r="C428" s="37" t="s">
        <v>98</v>
      </c>
      <c r="D428" s="37" t="s">
        <v>70</v>
      </c>
      <c r="E428" s="67" t="s">
        <v>208</v>
      </c>
      <c r="F428" s="37" t="s">
        <v>101</v>
      </c>
      <c r="G428" s="11">
        <f t="shared" si="176"/>
        <v>1623600</v>
      </c>
      <c r="H428" s="11">
        <f t="shared" si="176"/>
        <v>0</v>
      </c>
      <c r="I428" s="11">
        <f t="shared" si="167"/>
        <v>1623600</v>
      </c>
      <c r="J428" s="11">
        <f t="shared" si="176"/>
        <v>1623600</v>
      </c>
      <c r="K428" s="11">
        <f t="shared" si="176"/>
        <v>0</v>
      </c>
      <c r="L428" s="11">
        <f t="shared" si="176"/>
        <v>1623600</v>
      </c>
      <c r="M428" s="11">
        <f t="shared" si="176"/>
        <v>1623600</v>
      </c>
      <c r="N428" s="11">
        <f t="shared" si="176"/>
        <v>0</v>
      </c>
      <c r="O428" s="11">
        <f t="shared" si="176"/>
        <v>1623600</v>
      </c>
    </row>
    <row r="429" spans="1:15" s="10" customFormat="1" ht="31.5" customHeight="1" x14ac:dyDescent="0.2">
      <c r="A429" s="24" t="s">
        <v>102</v>
      </c>
      <c r="B429" s="18">
        <v>852</v>
      </c>
      <c r="C429" s="40" t="s">
        <v>98</v>
      </c>
      <c r="D429" s="40" t="s">
        <v>70</v>
      </c>
      <c r="E429" s="68" t="s">
        <v>208</v>
      </c>
      <c r="F429" s="40" t="s">
        <v>103</v>
      </c>
      <c r="G429" s="21">
        <f>G430</f>
        <v>1623600</v>
      </c>
      <c r="H429" s="21">
        <f t="shared" si="176"/>
        <v>0</v>
      </c>
      <c r="I429" s="11">
        <f t="shared" si="167"/>
        <v>1623600</v>
      </c>
      <c r="J429" s="21">
        <f t="shared" si="176"/>
        <v>1623600</v>
      </c>
      <c r="K429" s="21">
        <f t="shared" si="176"/>
        <v>0</v>
      </c>
      <c r="L429" s="21">
        <f t="shared" si="176"/>
        <v>1623600</v>
      </c>
      <c r="M429" s="21">
        <f t="shared" si="176"/>
        <v>1623600</v>
      </c>
      <c r="N429" s="21">
        <f t="shared" si="176"/>
        <v>0</v>
      </c>
      <c r="O429" s="21">
        <f t="shared" si="176"/>
        <v>1623600</v>
      </c>
    </row>
    <row r="430" spans="1:15" s="10" customFormat="1" ht="30" x14ac:dyDescent="0.2">
      <c r="A430" s="26" t="s">
        <v>192</v>
      </c>
      <c r="B430" s="18">
        <v>852</v>
      </c>
      <c r="C430" s="40" t="s">
        <v>98</v>
      </c>
      <c r="D430" s="40" t="s">
        <v>70</v>
      </c>
      <c r="E430" s="68" t="s">
        <v>208</v>
      </c>
      <c r="F430" s="40" t="s">
        <v>183</v>
      </c>
      <c r="G430" s="21">
        <v>1623600</v>
      </c>
      <c r="H430" s="21"/>
      <c r="I430" s="11">
        <f t="shared" si="167"/>
        <v>1623600</v>
      </c>
      <c r="J430" s="21">
        <v>1623600</v>
      </c>
      <c r="K430" s="21"/>
      <c r="L430" s="11">
        <f t="shared" si="170"/>
        <v>1623600</v>
      </c>
      <c r="M430" s="21">
        <v>1623600</v>
      </c>
      <c r="N430" s="21"/>
      <c r="O430" s="27">
        <f t="shared" si="171"/>
        <v>1623600</v>
      </c>
    </row>
    <row r="431" spans="1:15" s="10" customFormat="1" ht="30" x14ac:dyDescent="0.2">
      <c r="A431" s="19" t="s">
        <v>297</v>
      </c>
      <c r="B431" s="18">
        <v>852</v>
      </c>
      <c r="C431" s="40" t="s">
        <v>98</v>
      </c>
      <c r="D431" s="42" t="s">
        <v>70</v>
      </c>
      <c r="E431" s="68" t="s">
        <v>298</v>
      </c>
      <c r="F431" s="40"/>
      <c r="G431" s="21">
        <f t="shared" ref="G431:O433" si="177">G432</f>
        <v>9620423.2200000007</v>
      </c>
      <c r="H431" s="21">
        <f t="shared" si="177"/>
        <v>0.01</v>
      </c>
      <c r="I431" s="11">
        <f t="shared" si="167"/>
        <v>9620423.2300000004</v>
      </c>
      <c r="J431" s="21">
        <f t="shared" si="177"/>
        <v>0</v>
      </c>
      <c r="K431" s="21">
        <f t="shared" si="177"/>
        <v>0</v>
      </c>
      <c r="L431" s="21">
        <f t="shared" si="177"/>
        <v>0</v>
      </c>
      <c r="M431" s="21">
        <f t="shared" si="177"/>
        <v>0</v>
      </c>
      <c r="N431" s="21">
        <f t="shared" si="177"/>
        <v>0</v>
      </c>
      <c r="O431" s="21">
        <f t="shared" si="177"/>
        <v>0</v>
      </c>
    </row>
    <row r="432" spans="1:15" s="10" customFormat="1" ht="60" x14ac:dyDescent="0.2">
      <c r="A432" s="24" t="s">
        <v>65</v>
      </c>
      <c r="B432" s="18">
        <v>852</v>
      </c>
      <c r="C432" s="40" t="s">
        <v>98</v>
      </c>
      <c r="D432" s="42" t="s">
        <v>70</v>
      </c>
      <c r="E432" s="68" t="s">
        <v>298</v>
      </c>
      <c r="F432" s="40" t="s">
        <v>101</v>
      </c>
      <c r="G432" s="21">
        <f t="shared" si="177"/>
        <v>9620423.2200000007</v>
      </c>
      <c r="H432" s="21">
        <f t="shared" si="177"/>
        <v>0.01</v>
      </c>
      <c r="I432" s="11">
        <f t="shared" si="167"/>
        <v>9620423.2300000004</v>
      </c>
      <c r="J432" s="21">
        <f t="shared" si="177"/>
        <v>0</v>
      </c>
      <c r="K432" s="21">
        <f t="shared" si="177"/>
        <v>0</v>
      </c>
      <c r="L432" s="21">
        <f t="shared" si="177"/>
        <v>0</v>
      </c>
      <c r="M432" s="21">
        <f t="shared" si="177"/>
        <v>0</v>
      </c>
      <c r="N432" s="21">
        <f t="shared" si="177"/>
        <v>0</v>
      </c>
      <c r="O432" s="21">
        <f t="shared" si="177"/>
        <v>0</v>
      </c>
    </row>
    <row r="433" spans="1:15" s="10" customFormat="1" ht="31.5" customHeight="1" x14ac:dyDescent="0.2">
      <c r="A433" s="24" t="s">
        <v>102</v>
      </c>
      <c r="B433" s="18">
        <v>852</v>
      </c>
      <c r="C433" s="40" t="s">
        <v>98</v>
      </c>
      <c r="D433" s="42" t="s">
        <v>70</v>
      </c>
      <c r="E433" s="68" t="s">
        <v>298</v>
      </c>
      <c r="F433" s="40" t="s">
        <v>103</v>
      </c>
      <c r="G433" s="21">
        <f>G434</f>
        <v>9620423.2200000007</v>
      </c>
      <c r="H433" s="21">
        <f t="shared" si="177"/>
        <v>0.01</v>
      </c>
      <c r="I433" s="11">
        <f t="shared" si="167"/>
        <v>9620423.2300000004</v>
      </c>
      <c r="J433" s="21">
        <f t="shared" si="177"/>
        <v>0</v>
      </c>
      <c r="K433" s="21">
        <f t="shared" si="177"/>
        <v>0</v>
      </c>
      <c r="L433" s="21">
        <f t="shared" si="177"/>
        <v>0</v>
      </c>
      <c r="M433" s="21">
        <f t="shared" si="177"/>
        <v>0</v>
      </c>
      <c r="N433" s="21">
        <f t="shared" si="177"/>
        <v>0</v>
      </c>
      <c r="O433" s="21">
        <f t="shared" si="177"/>
        <v>0</v>
      </c>
    </row>
    <row r="434" spans="1:15" s="10" customFormat="1" ht="30" x14ac:dyDescent="0.2">
      <c r="A434" s="26" t="s">
        <v>192</v>
      </c>
      <c r="B434" s="18">
        <v>852</v>
      </c>
      <c r="C434" s="40" t="s">
        <v>98</v>
      </c>
      <c r="D434" s="42" t="s">
        <v>70</v>
      </c>
      <c r="E434" s="68" t="s">
        <v>298</v>
      </c>
      <c r="F434" s="40" t="s">
        <v>183</v>
      </c>
      <c r="G434" s="21">
        <v>9620423.2200000007</v>
      </c>
      <c r="H434" s="21">
        <v>0.01</v>
      </c>
      <c r="I434" s="11">
        <f t="shared" si="167"/>
        <v>9620423.2300000004</v>
      </c>
      <c r="J434" s="21"/>
      <c r="K434" s="21"/>
      <c r="L434" s="11">
        <f t="shared" si="170"/>
        <v>0</v>
      </c>
      <c r="M434" s="21"/>
      <c r="N434" s="21"/>
      <c r="O434" s="27">
        <f t="shared" si="171"/>
        <v>0</v>
      </c>
    </row>
    <row r="435" spans="1:15" s="10" customFormat="1" ht="30" x14ac:dyDescent="0.2">
      <c r="A435" s="12" t="s">
        <v>154</v>
      </c>
      <c r="B435" s="39">
        <v>852</v>
      </c>
      <c r="C435" s="37" t="s">
        <v>98</v>
      </c>
      <c r="D435" s="39" t="s">
        <v>70</v>
      </c>
      <c r="E435" s="67" t="s">
        <v>216</v>
      </c>
      <c r="F435" s="37"/>
      <c r="G435" s="11">
        <f t="shared" ref="G435:O437" si="178">G436</f>
        <v>670360</v>
      </c>
      <c r="H435" s="11">
        <f t="shared" si="178"/>
        <v>0</v>
      </c>
      <c r="I435" s="11">
        <f t="shared" si="167"/>
        <v>670360</v>
      </c>
      <c r="J435" s="11">
        <f t="shared" si="178"/>
        <v>670360</v>
      </c>
      <c r="K435" s="11">
        <f t="shared" si="178"/>
        <v>0</v>
      </c>
      <c r="L435" s="11">
        <f t="shared" si="178"/>
        <v>670360</v>
      </c>
      <c r="M435" s="11">
        <f t="shared" si="178"/>
        <v>670360</v>
      </c>
      <c r="N435" s="11">
        <f t="shared" si="178"/>
        <v>0</v>
      </c>
      <c r="O435" s="11">
        <f t="shared" si="178"/>
        <v>670360</v>
      </c>
    </row>
    <row r="436" spans="1:15" s="10" customFormat="1" ht="60" x14ac:dyDescent="0.2">
      <c r="A436" s="12" t="s">
        <v>65</v>
      </c>
      <c r="B436" s="39">
        <v>852</v>
      </c>
      <c r="C436" s="37" t="s">
        <v>98</v>
      </c>
      <c r="D436" s="39" t="s">
        <v>70</v>
      </c>
      <c r="E436" s="67" t="s">
        <v>216</v>
      </c>
      <c r="F436" s="37" t="s">
        <v>101</v>
      </c>
      <c r="G436" s="11">
        <f t="shared" si="178"/>
        <v>670360</v>
      </c>
      <c r="H436" s="11">
        <f t="shared" si="178"/>
        <v>0</v>
      </c>
      <c r="I436" s="11">
        <f t="shared" si="167"/>
        <v>670360</v>
      </c>
      <c r="J436" s="11">
        <f t="shared" si="178"/>
        <v>670360</v>
      </c>
      <c r="K436" s="11">
        <f t="shared" si="178"/>
        <v>0</v>
      </c>
      <c r="L436" s="11">
        <f t="shared" si="178"/>
        <v>670360</v>
      </c>
      <c r="M436" s="11">
        <f t="shared" si="178"/>
        <v>670360</v>
      </c>
      <c r="N436" s="11">
        <f t="shared" si="178"/>
        <v>0</v>
      </c>
      <c r="O436" s="11">
        <f t="shared" si="178"/>
        <v>670360</v>
      </c>
    </row>
    <row r="437" spans="1:15" s="10" customFormat="1" x14ac:dyDescent="0.2">
      <c r="A437" s="24" t="s">
        <v>102</v>
      </c>
      <c r="B437" s="18">
        <v>852</v>
      </c>
      <c r="C437" s="40" t="s">
        <v>98</v>
      </c>
      <c r="D437" s="42" t="s">
        <v>70</v>
      </c>
      <c r="E437" s="68" t="s">
        <v>216</v>
      </c>
      <c r="F437" s="40" t="s">
        <v>103</v>
      </c>
      <c r="G437" s="21">
        <f>G438</f>
        <v>670360</v>
      </c>
      <c r="H437" s="21">
        <f t="shared" si="178"/>
        <v>0</v>
      </c>
      <c r="I437" s="11">
        <f t="shared" si="167"/>
        <v>670360</v>
      </c>
      <c r="J437" s="21">
        <f t="shared" si="178"/>
        <v>670360</v>
      </c>
      <c r="K437" s="21">
        <f t="shared" si="178"/>
        <v>0</v>
      </c>
      <c r="L437" s="21">
        <f t="shared" si="178"/>
        <v>670360</v>
      </c>
      <c r="M437" s="21">
        <f t="shared" si="178"/>
        <v>670360</v>
      </c>
      <c r="N437" s="21">
        <f t="shared" si="178"/>
        <v>0</v>
      </c>
      <c r="O437" s="21">
        <f t="shared" si="178"/>
        <v>670360</v>
      </c>
    </row>
    <row r="438" spans="1:15" s="10" customFormat="1" ht="30" x14ac:dyDescent="0.2">
      <c r="A438" s="26" t="s">
        <v>192</v>
      </c>
      <c r="B438" s="18">
        <v>852</v>
      </c>
      <c r="C438" s="40" t="s">
        <v>98</v>
      </c>
      <c r="D438" s="42" t="s">
        <v>70</v>
      </c>
      <c r="E438" s="68" t="s">
        <v>216</v>
      </c>
      <c r="F438" s="40" t="s">
        <v>183</v>
      </c>
      <c r="G438" s="21">
        <v>670360</v>
      </c>
      <c r="H438" s="21"/>
      <c r="I438" s="11">
        <f t="shared" si="167"/>
        <v>670360</v>
      </c>
      <c r="J438" s="21">
        <v>670360</v>
      </c>
      <c r="K438" s="21"/>
      <c r="L438" s="11">
        <f t="shared" si="170"/>
        <v>670360</v>
      </c>
      <c r="M438" s="21">
        <v>670360</v>
      </c>
      <c r="N438" s="21"/>
      <c r="O438" s="27">
        <f t="shared" si="171"/>
        <v>670360</v>
      </c>
    </row>
    <row r="439" spans="1:15" ht="15.75" x14ac:dyDescent="0.2">
      <c r="A439" s="8" t="s">
        <v>112</v>
      </c>
      <c r="B439" s="39">
        <v>852</v>
      </c>
      <c r="C439" s="36" t="s">
        <v>98</v>
      </c>
      <c r="D439" s="36" t="s">
        <v>98</v>
      </c>
      <c r="E439" s="67" t="s">
        <v>0</v>
      </c>
      <c r="F439" s="36"/>
      <c r="G439" s="9">
        <f t="shared" ref="G439:O440" si="179">G440</f>
        <v>142300</v>
      </c>
      <c r="H439" s="9">
        <f t="shared" si="179"/>
        <v>0</v>
      </c>
      <c r="I439" s="11">
        <f t="shared" si="167"/>
        <v>142300</v>
      </c>
      <c r="J439" s="9">
        <f t="shared" si="179"/>
        <v>0</v>
      </c>
      <c r="K439" s="9">
        <f t="shared" si="179"/>
        <v>0</v>
      </c>
      <c r="L439" s="9">
        <f t="shared" si="179"/>
        <v>0</v>
      </c>
      <c r="M439" s="9">
        <f t="shared" si="179"/>
        <v>0</v>
      </c>
      <c r="N439" s="9">
        <f t="shared" si="179"/>
        <v>0</v>
      </c>
      <c r="O439" s="9">
        <f t="shared" si="179"/>
        <v>0</v>
      </c>
    </row>
    <row r="440" spans="1:15" ht="30" x14ac:dyDescent="0.2">
      <c r="A440" s="12" t="s">
        <v>113</v>
      </c>
      <c r="B440" s="39">
        <v>852</v>
      </c>
      <c r="C440" s="37" t="s">
        <v>98</v>
      </c>
      <c r="D440" s="37" t="s">
        <v>98</v>
      </c>
      <c r="E440" s="67" t="s">
        <v>212</v>
      </c>
      <c r="F440" s="37"/>
      <c r="G440" s="11">
        <f>G441</f>
        <v>142300</v>
      </c>
      <c r="H440" s="11">
        <f t="shared" si="179"/>
        <v>0</v>
      </c>
      <c r="I440" s="11">
        <f t="shared" si="167"/>
        <v>142300</v>
      </c>
      <c r="J440" s="11">
        <f t="shared" si="179"/>
        <v>0</v>
      </c>
      <c r="K440" s="11">
        <f t="shared" si="179"/>
        <v>0</v>
      </c>
      <c r="L440" s="11">
        <f t="shared" si="179"/>
        <v>0</v>
      </c>
      <c r="M440" s="11">
        <f t="shared" si="179"/>
        <v>0</v>
      </c>
      <c r="N440" s="11">
        <f t="shared" si="179"/>
        <v>0</v>
      </c>
      <c r="O440" s="11">
        <f t="shared" si="179"/>
        <v>0</v>
      </c>
    </row>
    <row r="441" spans="1:15" ht="45" x14ac:dyDescent="0.2">
      <c r="A441" s="12" t="s">
        <v>34</v>
      </c>
      <c r="B441" s="39">
        <v>852</v>
      </c>
      <c r="C441" s="37" t="s">
        <v>98</v>
      </c>
      <c r="D441" s="37" t="s">
        <v>98</v>
      </c>
      <c r="E441" s="67" t="s">
        <v>212</v>
      </c>
      <c r="F441" s="37" t="s">
        <v>35</v>
      </c>
      <c r="G441" s="11">
        <f t="shared" ref="G441:O442" si="180">G442</f>
        <v>142300</v>
      </c>
      <c r="H441" s="11">
        <f t="shared" si="180"/>
        <v>0</v>
      </c>
      <c r="I441" s="11">
        <f t="shared" si="167"/>
        <v>142300</v>
      </c>
      <c r="J441" s="11">
        <f t="shared" si="180"/>
        <v>0</v>
      </c>
      <c r="K441" s="11">
        <f t="shared" si="180"/>
        <v>0</v>
      </c>
      <c r="L441" s="11">
        <f t="shared" si="180"/>
        <v>0</v>
      </c>
      <c r="M441" s="11">
        <f t="shared" si="180"/>
        <v>0</v>
      </c>
      <c r="N441" s="11">
        <f t="shared" si="180"/>
        <v>0</v>
      </c>
      <c r="O441" s="11">
        <f t="shared" si="180"/>
        <v>0</v>
      </c>
    </row>
    <row r="442" spans="1:15" s="10" customFormat="1" ht="45" x14ac:dyDescent="0.2">
      <c r="A442" s="24" t="s">
        <v>36</v>
      </c>
      <c r="B442" s="18">
        <v>852</v>
      </c>
      <c r="C442" s="40" t="s">
        <v>98</v>
      </c>
      <c r="D442" s="40" t="s">
        <v>98</v>
      </c>
      <c r="E442" s="68" t="s">
        <v>212</v>
      </c>
      <c r="F442" s="40" t="s">
        <v>37</v>
      </c>
      <c r="G442" s="21">
        <f>G443</f>
        <v>142300</v>
      </c>
      <c r="H442" s="21">
        <f t="shared" si="180"/>
        <v>0</v>
      </c>
      <c r="I442" s="11">
        <f t="shared" si="167"/>
        <v>142300</v>
      </c>
      <c r="J442" s="21">
        <f t="shared" si="180"/>
        <v>0</v>
      </c>
      <c r="K442" s="21">
        <f t="shared" si="180"/>
        <v>0</v>
      </c>
      <c r="L442" s="21">
        <f t="shared" si="180"/>
        <v>0</v>
      </c>
      <c r="M442" s="21">
        <f t="shared" si="180"/>
        <v>0</v>
      </c>
      <c r="N442" s="21">
        <f t="shared" si="180"/>
        <v>0</v>
      </c>
      <c r="O442" s="21">
        <f t="shared" si="180"/>
        <v>0</v>
      </c>
    </row>
    <row r="443" spans="1:15" s="10" customFormat="1" ht="33.75" customHeight="1" x14ac:dyDescent="0.2">
      <c r="A443" s="19" t="s">
        <v>162</v>
      </c>
      <c r="B443" s="18">
        <v>852</v>
      </c>
      <c r="C443" s="40" t="s">
        <v>98</v>
      </c>
      <c r="D443" s="40" t="s">
        <v>98</v>
      </c>
      <c r="E443" s="68" t="s">
        <v>212</v>
      </c>
      <c r="F443" s="40" t="s">
        <v>174</v>
      </c>
      <c r="G443" s="21">
        <v>142300</v>
      </c>
      <c r="H443" s="21"/>
      <c r="I443" s="11">
        <f t="shared" si="167"/>
        <v>142300</v>
      </c>
      <c r="J443" s="21">
        <v>0</v>
      </c>
      <c r="K443" s="21"/>
      <c r="L443" s="11">
        <f t="shared" si="170"/>
        <v>0</v>
      </c>
      <c r="M443" s="21">
        <v>0</v>
      </c>
      <c r="N443" s="21"/>
      <c r="O443" s="27">
        <f t="shared" si="171"/>
        <v>0</v>
      </c>
    </row>
    <row r="444" spans="1:15" s="10" customFormat="1" ht="31.5" x14ac:dyDescent="0.2">
      <c r="A444" s="8" t="s">
        <v>114</v>
      </c>
      <c r="B444" s="39">
        <v>852</v>
      </c>
      <c r="C444" s="36" t="s">
        <v>98</v>
      </c>
      <c r="D444" s="36" t="s">
        <v>73</v>
      </c>
      <c r="E444" s="67" t="s">
        <v>0</v>
      </c>
      <c r="F444" s="36"/>
      <c r="G444" s="9">
        <f>G445+G453+G458</f>
        <v>34799022</v>
      </c>
      <c r="H444" s="9">
        <f t="shared" ref="H444:O444" si="181">H445+H453+H458</f>
        <v>0</v>
      </c>
      <c r="I444" s="11">
        <f t="shared" si="167"/>
        <v>34799022</v>
      </c>
      <c r="J444" s="9">
        <f t="shared" si="181"/>
        <v>32292522</v>
      </c>
      <c r="K444" s="9">
        <f t="shared" si="181"/>
        <v>0</v>
      </c>
      <c r="L444" s="9">
        <f t="shared" si="181"/>
        <v>32292522</v>
      </c>
      <c r="M444" s="9">
        <f t="shared" si="181"/>
        <v>32292522</v>
      </c>
      <c r="N444" s="9">
        <f t="shared" si="181"/>
        <v>0</v>
      </c>
      <c r="O444" s="9">
        <f t="shared" si="181"/>
        <v>32292522</v>
      </c>
    </row>
    <row r="445" spans="1:15" ht="60" x14ac:dyDescent="0.2">
      <c r="A445" s="12" t="s">
        <v>353</v>
      </c>
      <c r="B445" s="39">
        <v>852</v>
      </c>
      <c r="C445" s="37" t="s">
        <v>98</v>
      </c>
      <c r="D445" s="37" t="s">
        <v>73</v>
      </c>
      <c r="E445" s="67" t="s">
        <v>354</v>
      </c>
      <c r="F445" s="37"/>
      <c r="G445" s="11">
        <f t="shared" ref="G445:O445" si="182">G446+G450</f>
        <v>1533352</v>
      </c>
      <c r="H445" s="11">
        <f t="shared" si="182"/>
        <v>0</v>
      </c>
      <c r="I445" s="11">
        <f t="shared" si="167"/>
        <v>1533352</v>
      </c>
      <c r="J445" s="11">
        <f t="shared" si="182"/>
        <v>1533352</v>
      </c>
      <c r="K445" s="11">
        <f t="shared" si="182"/>
        <v>0</v>
      </c>
      <c r="L445" s="11">
        <f t="shared" si="182"/>
        <v>1533352</v>
      </c>
      <c r="M445" s="11">
        <f t="shared" si="182"/>
        <v>1533352</v>
      </c>
      <c r="N445" s="11">
        <f t="shared" si="182"/>
        <v>0</v>
      </c>
      <c r="O445" s="11">
        <f t="shared" si="182"/>
        <v>1533352</v>
      </c>
    </row>
    <row r="446" spans="1:15" ht="105" x14ac:dyDescent="0.2">
      <c r="A446" s="12" t="s">
        <v>31</v>
      </c>
      <c r="B446" s="39">
        <v>852</v>
      </c>
      <c r="C446" s="37" t="s">
        <v>98</v>
      </c>
      <c r="D446" s="37" t="s">
        <v>73</v>
      </c>
      <c r="E446" s="67" t="s">
        <v>354</v>
      </c>
      <c r="F446" s="37" t="s">
        <v>32</v>
      </c>
      <c r="G446" s="11">
        <f t="shared" ref="G446:O446" si="183">G447</f>
        <v>1433400</v>
      </c>
      <c r="H446" s="11">
        <f t="shared" si="183"/>
        <v>0</v>
      </c>
      <c r="I446" s="11">
        <f t="shared" si="167"/>
        <v>1433400</v>
      </c>
      <c r="J446" s="11">
        <f t="shared" si="183"/>
        <v>1433400</v>
      </c>
      <c r="K446" s="11">
        <f t="shared" si="183"/>
        <v>0</v>
      </c>
      <c r="L446" s="11">
        <f t="shared" si="183"/>
        <v>1433400</v>
      </c>
      <c r="M446" s="11">
        <f t="shared" si="183"/>
        <v>1433400</v>
      </c>
      <c r="N446" s="11">
        <f t="shared" si="183"/>
        <v>0</v>
      </c>
      <c r="O446" s="11">
        <f t="shared" si="183"/>
        <v>1433400</v>
      </c>
    </row>
    <row r="447" spans="1:15" ht="45" x14ac:dyDescent="0.2">
      <c r="A447" s="25" t="s">
        <v>148</v>
      </c>
      <c r="B447" s="41" t="s">
        <v>169</v>
      </c>
      <c r="C447" s="40" t="s">
        <v>98</v>
      </c>
      <c r="D447" s="40" t="s">
        <v>73</v>
      </c>
      <c r="E447" s="70" t="s">
        <v>211</v>
      </c>
      <c r="F447" s="41" t="s">
        <v>33</v>
      </c>
      <c r="G447" s="21">
        <f>G448+G449</f>
        <v>1433400</v>
      </c>
      <c r="H447" s="21">
        <f t="shared" ref="H447:O447" si="184">H448+H449</f>
        <v>0</v>
      </c>
      <c r="I447" s="11">
        <f t="shared" si="167"/>
        <v>1433400</v>
      </c>
      <c r="J447" s="21">
        <f t="shared" si="184"/>
        <v>1433400</v>
      </c>
      <c r="K447" s="21">
        <f t="shared" si="184"/>
        <v>0</v>
      </c>
      <c r="L447" s="21">
        <f t="shared" si="184"/>
        <v>1433400</v>
      </c>
      <c r="M447" s="21">
        <f t="shared" si="184"/>
        <v>1433400</v>
      </c>
      <c r="N447" s="21">
        <f t="shared" si="184"/>
        <v>0</v>
      </c>
      <c r="O447" s="21">
        <f t="shared" si="184"/>
        <v>1433400</v>
      </c>
    </row>
    <row r="448" spans="1:15" ht="30" x14ac:dyDescent="0.2">
      <c r="A448" s="25" t="s">
        <v>163</v>
      </c>
      <c r="B448" s="41" t="s">
        <v>169</v>
      </c>
      <c r="C448" s="40" t="s">
        <v>98</v>
      </c>
      <c r="D448" s="40" t="s">
        <v>73</v>
      </c>
      <c r="E448" s="70" t="s">
        <v>211</v>
      </c>
      <c r="F448" s="41" t="s">
        <v>164</v>
      </c>
      <c r="G448" s="21">
        <v>1101000</v>
      </c>
      <c r="H448" s="21"/>
      <c r="I448" s="11">
        <f t="shared" si="167"/>
        <v>1101000</v>
      </c>
      <c r="J448" s="21">
        <v>1101000</v>
      </c>
      <c r="K448" s="21"/>
      <c r="L448" s="11">
        <f t="shared" si="170"/>
        <v>1101000</v>
      </c>
      <c r="M448" s="21">
        <v>1101000</v>
      </c>
      <c r="N448" s="21"/>
      <c r="O448" s="27">
        <f t="shared" si="171"/>
        <v>1101000</v>
      </c>
    </row>
    <row r="449" spans="1:15" ht="90" x14ac:dyDescent="0.2">
      <c r="A449" s="25" t="s">
        <v>165</v>
      </c>
      <c r="B449" s="41" t="s">
        <v>169</v>
      </c>
      <c r="C449" s="40" t="s">
        <v>98</v>
      </c>
      <c r="D449" s="40" t="s">
        <v>73</v>
      </c>
      <c r="E449" s="70" t="s">
        <v>211</v>
      </c>
      <c r="F449" s="41" t="s">
        <v>166</v>
      </c>
      <c r="G449" s="21">
        <v>332400</v>
      </c>
      <c r="H449" s="21"/>
      <c r="I449" s="11">
        <f t="shared" si="167"/>
        <v>332400</v>
      </c>
      <c r="J449" s="21">
        <v>332400</v>
      </c>
      <c r="K449" s="21"/>
      <c r="L449" s="11">
        <f t="shared" si="170"/>
        <v>332400</v>
      </c>
      <c r="M449" s="21">
        <v>332400</v>
      </c>
      <c r="N449" s="21"/>
      <c r="O449" s="27">
        <f t="shared" si="171"/>
        <v>332400</v>
      </c>
    </row>
    <row r="450" spans="1:15" ht="45" x14ac:dyDescent="0.2">
      <c r="A450" s="25" t="s">
        <v>34</v>
      </c>
      <c r="B450" s="41" t="s">
        <v>169</v>
      </c>
      <c r="C450" s="40" t="s">
        <v>98</v>
      </c>
      <c r="D450" s="40" t="s">
        <v>73</v>
      </c>
      <c r="E450" s="70" t="s">
        <v>211</v>
      </c>
      <c r="F450" s="41" t="s">
        <v>35</v>
      </c>
      <c r="G450" s="21">
        <f t="shared" ref="G450:O451" si="185">G451</f>
        <v>99952</v>
      </c>
      <c r="H450" s="21">
        <f t="shared" si="185"/>
        <v>0</v>
      </c>
      <c r="I450" s="11">
        <f t="shared" si="167"/>
        <v>99952</v>
      </c>
      <c r="J450" s="21">
        <f t="shared" si="185"/>
        <v>99952</v>
      </c>
      <c r="K450" s="21">
        <f t="shared" si="185"/>
        <v>0</v>
      </c>
      <c r="L450" s="21">
        <f t="shared" si="185"/>
        <v>99952</v>
      </c>
      <c r="M450" s="21">
        <f t="shared" si="185"/>
        <v>99952</v>
      </c>
      <c r="N450" s="21">
        <f t="shared" si="185"/>
        <v>0</v>
      </c>
      <c r="O450" s="21">
        <f t="shared" si="185"/>
        <v>99952</v>
      </c>
    </row>
    <row r="451" spans="1:15" ht="45" x14ac:dyDescent="0.2">
      <c r="A451" s="25" t="s">
        <v>36</v>
      </c>
      <c r="B451" s="41" t="s">
        <v>169</v>
      </c>
      <c r="C451" s="40" t="s">
        <v>98</v>
      </c>
      <c r="D451" s="40" t="s">
        <v>73</v>
      </c>
      <c r="E451" s="70" t="s">
        <v>211</v>
      </c>
      <c r="F451" s="41" t="s">
        <v>37</v>
      </c>
      <c r="G451" s="21">
        <f>G452</f>
        <v>99952</v>
      </c>
      <c r="H451" s="21">
        <f t="shared" si="185"/>
        <v>0</v>
      </c>
      <c r="I451" s="11">
        <f t="shared" si="167"/>
        <v>99952</v>
      </c>
      <c r="J451" s="21">
        <f t="shared" si="185"/>
        <v>99952</v>
      </c>
      <c r="K451" s="21">
        <f t="shared" si="185"/>
        <v>0</v>
      </c>
      <c r="L451" s="21">
        <f t="shared" si="185"/>
        <v>99952</v>
      </c>
      <c r="M451" s="21">
        <f t="shared" si="185"/>
        <v>99952</v>
      </c>
      <c r="N451" s="21">
        <f t="shared" si="185"/>
        <v>0</v>
      </c>
      <c r="O451" s="21">
        <f t="shared" si="185"/>
        <v>99952</v>
      </c>
    </row>
    <row r="452" spans="1:15" ht="30" customHeight="1" x14ac:dyDescent="0.2">
      <c r="A452" s="25" t="s">
        <v>162</v>
      </c>
      <c r="B452" s="41" t="s">
        <v>169</v>
      </c>
      <c r="C452" s="40" t="s">
        <v>98</v>
      </c>
      <c r="D452" s="40" t="s">
        <v>73</v>
      </c>
      <c r="E452" s="70" t="s">
        <v>211</v>
      </c>
      <c r="F452" s="41" t="s">
        <v>174</v>
      </c>
      <c r="G452" s="21">
        <v>99952</v>
      </c>
      <c r="H452" s="21"/>
      <c r="I452" s="11">
        <f t="shared" si="167"/>
        <v>99952</v>
      </c>
      <c r="J452" s="21">
        <v>99952</v>
      </c>
      <c r="K452" s="21"/>
      <c r="L452" s="11">
        <f t="shared" si="170"/>
        <v>99952</v>
      </c>
      <c r="M452" s="21">
        <v>99952</v>
      </c>
      <c r="N452" s="21"/>
      <c r="O452" s="27">
        <f t="shared" si="171"/>
        <v>99952</v>
      </c>
    </row>
    <row r="453" spans="1:15" s="10" customFormat="1" ht="45" x14ac:dyDescent="0.2">
      <c r="A453" s="12" t="s">
        <v>28</v>
      </c>
      <c r="B453" s="39">
        <v>852</v>
      </c>
      <c r="C453" s="37" t="s">
        <v>98</v>
      </c>
      <c r="D453" s="37" t="s">
        <v>73</v>
      </c>
      <c r="E453" s="67" t="s">
        <v>210</v>
      </c>
      <c r="F453" s="37"/>
      <c r="G453" s="11">
        <f t="shared" ref="G453:O454" si="186">G454</f>
        <v>1990500</v>
      </c>
      <c r="H453" s="11">
        <f t="shared" si="186"/>
        <v>0</v>
      </c>
      <c r="I453" s="11">
        <f t="shared" si="167"/>
        <v>1990500</v>
      </c>
      <c r="J453" s="11">
        <f t="shared" si="186"/>
        <v>1990500</v>
      </c>
      <c r="K453" s="11">
        <f t="shared" si="186"/>
        <v>0</v>
      </c>
      <c r="L453" s="11">
        <f t="shared" si="186"/>
        <v>1990500</v>
      </c>
      <c r="M453" s="11">
        <f t="shared" si="186"/>
        <v>1990500</v>
      </c>
      <c r="N453" s="11">
        <f t="shared" si="186"/>
        <v>0</v>
      </c>
      <c r="O453" s="11">
        <f t="shared" si="186"/>
        <v>1990500</v>
      </c>
    </row>
    <row r="454" spans="1:15" ht="105" x14ac:dyDescent="0.2">
      <c r="A454" s="12" t="s">
        <v>31</v>
      </c>
      <c r="B454" s="39">
        <v>852</v>
      </c>
      <c r="C454" s="37" t="s">
        <v>98</v>
      </c>
      <c r="D454" s="37" t="s">
        <v>73</v>
      </c>
      <c r="E454" s="67" t="s">
        <v>210</v>
      </c>
      <c r="F454" s="37" t="s">
        <v>32</v>
      </c>
      <c r="G454" s="11">
        <f t="shared" si="186"/>
        <v>1990500</v>
      </c>
      <c r="H454" s="11">
        <f t="shared" si="186"/>
        <v>0</v>
      </c>
      <c r="I454" s="11">
        <f t="shared" si="167"/>
        <v>1990500</v>
      </c>
      <c r="J454" s="11">
        <f t="shared" si="186"/>
        <v>1990500</v>
      </c>
      <c r="K454" s="11">
        <f t="shared" si="186"/>
        <v>0</v>
      </c>
      <c r="L454" s="11">
        <f t="shared" si="186"/>
        <v>1990500</v>
      </c>
      <c r="M454" s="11">
        <f t="shared" si="186"/>
        <v>1990500</v>
      </c>
      <c r="N454" s="11">
        <f t="shared" si="186"/>
        <v>0</v>
      </c>
      <c r="O454" s="11">
        <f t="shared" si="186"/>
        <v>1990500</v>
      </c>
    </row>
    <row r="455" spans="1:15" ht="45" x14ac:dyDescent="0.2">
      <c r="A455" s="24" t="s">
        <v>148</v>
      </c>
      <c r="B455" s="18">
        <v>852</v>
      </c>
      <c r="C455" s="40" t="s">
        <v>98</v>
      </c>
      <c r="D455" s="40" t="s">
        <v>73</v>
      </c>
      <c r="E455" s="68" t="s">
        <v>210</v>
      </c>
      <c r="F455" s="40" t="s">
        <v>33</v>
      </c>
      <c r="G455" s="21">
        <f>G456+G457</f>
        <v>1990500</v>
      </c>
      <c r="H455" s="21">
        <f t="shared" ref="H455:O455" si="187">H456+H457</f>
        <v>0</v>
      </c>
      <c r="I455" s="11">
        <f t="shared" si="167"/>
        <v>1990500</v>
      </c>
      <c r="J455" s="21">
        <f t="shared" si="187"/>
        <v>1990500</v>
      </c>
      <c r="K455" s="21">
        <f t="shared" si="187"/>
        <v>0</v>
      </c>
      <c r="L455" s="21">
        <f t="shared" si="187"/>
        <v>1990500</v>
      </c>
      <c r="M455" s="21">
        <f t="shared" si="187"/>
        <v>1990500</v>
      </c>
      <c r="N455" s="21">
        <f t="shared" si="187"/>
        <v>0</v>
      </c>
      <c r="O455" s="21">
        <f t="shared" si="187"/>
        <v>1990500</v>
      </c>
    </row>
    <row r="456" spans="1:15" ht="30" x14ac:dyDescent="0.2">
      <c r="A456" s="22" t="s">
        <v>163</v>
      </c>
      <c r="B456" s="18">
        <v>852</v>
      </c>
      <c r="C456" s="40" t="s">
        <v>98</v>
      </c>
      <c r="D456" s="40" t="s">
        <v>73</v>
      </c>
      <c r="E456" s="68" t="s">
        <v>210</v>
      </c>
      <c r="F456" s="40" t="s">
        <v>164</v>
      </c>
      <c r="G456" s="21">
        <v>1528800</v>
      </c>
      <c r="H456" s="21"/>
      <c r="I456" s="11">
        <f t="shared" si="167"/>
        <v>1528800</v>
      </c>
      <c r="J456" s="21">
        <v>1528800</v>
      </c>
      <c r="K456" s="21"/>
      <c r="L456" s="11">
        <f t="shared" si="170"/>
        <v>1528800</v>
      </c>
      <c r="M456" s="21">
        <v>1528800</v>
      </c>
      <c r="N456" s="21"/>
      <c r="O456" s="27">
        <f t="shared" si="171"/>
        <v>1528800</v>
      </c>
    </row>
    <row r="457" spans="1:15" ht="90" x14ac:dyDescent="0.2">
      <c r="A457" s="24" t="s">
        <v>165</v>
      </c>
      <c r="B457" s="18">
        <v>852</v>
      </c>
      <c r="C457" s="40" t="s">
        <v>98</v>
      </c>
      <c r="D457" s="40" t="s">
        <v>73</v>
      </c>
      <c r="E457" s="68" t="s">
        <v>210</v>
      </c>
      <c r="F457" s="40" t="s">
        <v>166</v>
      </c>
      <c r="G457" s="21">
        <v>461700</v>
      </c>
      <c r="H457" s="21"/>
      <c r="I457" s="11">
        <f t="shared" si="167"/>
        <v>461700</v>
      </c>
      <c r="J457" s="21">
        <v>461700</v>
      </c>
      <c r="K457" s="21"/>
      <c r="L457" s="11">
        <f t="shared" si="170"/>
        <v>461700</v>
      </c>
      <c r="M457" s="21">
        <v>461700</v>
      </c>
      <c r="N457" s="21"/>
      <c r="O457" s="27">
        <f t="shared" si="171"/>
        <v>461700</v>
      </c>
    </row>
    <row r="458" spans="1:15" ht="60" x14ac:dyDescent="0.2">
      <c r="A458" s="12" t="s">
        <v>115</v>
      </c>
      <c r="B458" s="39">
        <v>852</v>
      </c>
      <c r="C458" s="37" t="s">
        <v>98</v>
      </c>
      <c r="D458" s="37" t="s">
        <v>73</v>
      </c>
      <c r="E458" s="67" t="s">
        <v>209</v>
      </c>
      <c r="F458" s="37"/>
      <c r="G458" s="11">
        <f>G459+G463+G467</f>
        <v>31275170</v>
      </c>
      <c r="H458" s="11">
        <f t="shared" ref="H458:O458" si="188">H459+H463+H467</f>
        <v>0</v>
      </c>
      <c r="I458" s="11">
        <f t="shared" si="167"/>
        <v>31275170</v>
      </c>
      <c r="J458" s="11">
        <f t="shared" si="188"/>
        <v>28768670</v>
      </c>
      <c r="K458" s="11">
        <f t="shared" si="188"/>
        <v>0</v>
      </c>
      <c r="L458" s="11">
        <f t="shared" si="188"/>
        <v>28768670</v>
      </c>
      <c r="M458" s="11">
        <f t="shared" si="188"/>
        <v>28768670</v>
      </c>
      <c r="N458" s="11">
        <f t="shared" si="188"/>
        <v>0</v>
      </c>
      <c r="O458" s="11">
        <f t="shared" si="188"/>
        <v>28768670</v>
      </c>
    </row>
    <row r="459" spans="1:15" ht="45" x14ac:dyDescent="0.2">
      <c r="A459" s="24" t="s">
        <v>148</v>
      </c>
      <c r="B459" s="18">
        <v>852</v>
      </c>
      <c r="C459" s="40" t="s">
        <v>98</v>
      </c>
      <c r="D459" s="40" t="s">
        <v>73</v>
      </c>
      <c r="E459" s="68" t="s">
        <v>209</v>
      </c>
      <c r="F459" s="40" t="s">
        <v>33</v>
      </c>
      <c r="G459" s="21">
        <f>G460+G461</f>
        <v>29921400</v>
      </c>
      <c r="H459" s="21">
        <f t="shared" ref="H459:O459" si="189">H460+H461</f>
        <v>0</v>
      </c>
      <c r="I459" s="11">
        <f t="shared" si="167"/>
        <v>29921400</v>
      </c>
      <c r="J459" s="21">
        <f t="shared" si="189"/>
        <v>28621400</v>
      </c>
      <c r="K459" s="21">
        <f t="shared" si="189"/>
        <v>0</v>
      </c>
      <c r="L459" s="21">
        <f t="shared" si="189"/>
        <v>28621400</v>
      </c>
      <c r="M459" s="21">
        <f t="shared" si="189"/>
        <v>28621400</v>
      </c>
      <c r="N459" s="21">
        <f t="shared" si="189"/>
        <v>0</v>
      </c>
      <c r="O459" s="21">
        <f t="shared" si="189"/>
        <v>28621400</v>
      </c>
    </row>
    <row r="460" spans="1:15" ht="30" x14ac:dyDescent="0.2">
      <c r="A460" s="22" t="s">
        <v>163</v>
      </c>
      <c r="B460" s="18">
        <v>852</v>
      </c>
      <c r="C460" s="40" t="s">
        <v>98</v>
      </c>
      <c r="D460" s="40" t="s">
        <v>73</v>
      </c>
      <c r="E460" s="68" t="s">
        <v>209</v>
      </c>
      <c r="F460" s="40" t="s">
        <v>164</v>
      </c>
      <c r="G460" s="21">
        <v>23000000</v>
      </c>
      <c r="H460" s="21"/>
      <c r="I460" s="11">
        <f t="shared" ref="I460:I523" si="190">G460+H460</f>
        <v>23000000</v>
      </c>
      <c r="J460" s="21">
        <v>22000000</v>
      </c>
      <c r="K460" s="21"/>
      <c r="L460" s="11">
        <f t="shared" si="170"/>
        <v>22000000</v>
      </c>
      <c r="M460" s="21">
        <v>22000000</v>
      </c>
      <c r="N460" s="21"/>
      <c r="O460" s="27">
        <f t="shared" si="171"/>
        <v>22000000</v>
      </c>
    </row>
    <row r="461" spans="1:15" ht="90" x14ac:dyDescent="0.2">
      <c r="A461" s="24" t="s">
        <v>165</v>
      </c>
      <c r="B461" s="18">
        <v>852</v>
      </c>
      <c r="C461" s="40" t="s">
        <v>98</v>
      </c>
      <c r="D461" s="40" t="s">
        <v>73</v>
      </c>
      <c r="E461" s="68" t="s">
        <v>209</v>
      </c>
      <c r="F461" s="40" t="s">
        <v>166</v>
      </c>
      <c r="G461" s="21">
        <v>6921400</v>
      </c>
      <c r="H461" s="21"/>
      <c r="I461" s="11">
        <f t="shared" si="190"/>
        <v>6921400</v>
      </c>
      <c r="J461" s="21">
        <v>6621400</v>
      </c>
      <c r="K461" s="21"/>
      <c r="L461" s="11">
        <f t="shared" si="170"/>
        <v>6621400</v>
      </c>
      <c r="M461" s="21">
        <v>6621400</v>
      </c>
      <c r="N461" s="21"/>
      <c r="O461" s="27">
        <f t="shared" si="171"/>
        <v>6621400</v>
      </c>
    </row>
    <row r="462" spans="1:15" ht="45" x14ac:dyDescent="0.2">
      <c r="A462" s="25" t="s">
        <v>34</v>
      </c>
      <c r="B462" s="18">
        <v>852</v>
      </c>
      <c r="C462" s="40" t="s">
        <v>98</v>
      </c>
      <c r="D462" s="40" t="s">
        <v>73</v>
      </c>
      <c r="E462" s="68" t="s">
        <v>209</v>
      </c>
      <c r="F462" s="40" t="s">
        <v>35</v>
      </c>
      <c r="G462" s="21">
        <f t="shared" ref="G462:O462" si="191">G463</f>
        <v>1330900</v>
      </c>
      <c r="H462" s="21">
        <f t="shared" si="191"/>
        <v>0</v>
      </c>
      <c r="I462" s="11">
        <f t="shared" si="190"/>
        <v>1330900</v>
      </c>
      <c r="J462" s="21">
        <f t="shared" si="191"/>
        <v>124400</v>
      </c>
      <c r="K462" s="21">
        <f t="shared" si="191"/>
        <v>0</v>
      </c>
      <c r="L462" s="21">
        <f t="shared" si="191"/>
        <v>124400</v>
      </c>
      <c r="M462" s="21">
        <f t="shared" si="191"/>
        <v>124400</v>
      </c>
      <c r="N462" s="21">
        <f t="shared" si="191"/>
        <v>0</v>
      </c>
      <c r="O462" s="21">
        <f t="shared" si="191"/>
        <v>124400</v>
      </c>
    </row>
    <row r="463" spans="1:15" ht="45" x14ac:dyDescent="0.2">
      <c r="A463" s="25" t="s">
        <v>36</v>
      </c>
      <c r="B463" s="18">
        <v>852</v>
      </c>
      <c r="C463" s="40" t="s">
        <v>98</v>
      </c>
      <c r="D463" s="40" t="s">
        <v>73</v>
      </c>
      <c r="E463" s="68" t="s">
        <v>209</v>
      </c>
      <c r="F463" s="40" t="s">
        <v>37</v>
      </c>
      <c r="G463" s="21">
        <f>G464+G465</f>
        <v>1330900</v>
      </c>
      <c r="H463" s="21">
        <f t="shared" ref="H463:O463" si="192">H464+H465</f>
        <v>0</v>
      </c>
      <c r="I463" s="11">
        <f t="shared" si="190"/>
        <v>1330900</v>
      </c>
      <c r="J463" s="21">
        <f t="shared" si="192"/>
        <v>124400</v>
      </c>
      <c r="K463" s="21">
        <f t="shared" si="192"/>
        <v>0</v>
      </c>
      <c r="L463" s="21">
        <f t="shared" si="192"/>
        <v>124400</v>
      </c>
      <c r="M463" s="21">
        <f t="shared" si="192"/>
        <v>124400</v>
      </c>
      <c r="N463" s="21">
        <f t="shared" si="192"/>
        <v>0</v>
      </c>
      <c r="O463" s="21">
        <f t="shared" si="192"/>
        <v>124400</v>
      </c>
    </row>
    <row r="464" spans="1:15" ht="27.75" customHeight="1" x14ac:dyDescent="0.2">
      <c r="A464" s="25" t="s">
        <v>162</v>
      </c>
      <c r="B464" s="18">
        <v>852</v>
      </c>
      <c r="C464" s="40" t="s">
        <v>98</v>
      </c>
      <c r="D464" s="40" t="s">
        <v>73</v>
      </c>
      <c r="E464" s="68" t="s">
        <v>209</v>
      </c>
      <c r="F464" s="40" t="s">
        <v>174</v>
      </c>
      <c r="G464" s="21">
        <v>1330600</v>
      </c>
      <c r="H464" s="21"/>
      <c r="I464" s="11">
        <f t="shared" si="190"/>
        <v>1330600</v>
      </c>
      <c r="J464" s="21">
        <v>124100</v>
      </c>
      <c r="K464" s="21"/>
      <c r="L464" s="11">
        <f t="shared" si="170"/>
        <v>124100</v>
      </c>
      <c r="M464" s="21">
        <v>124100</v>
      </c>
      <c r="N464" s="21"/>
      <c r="O464" s="27">
        <f t="shared" si="171"/>
        <v>124100</v>
      </c>
    </row>
    <row r="465" spans="1:15" ht="30" customHeight="1" x14ac:dyDescent="0.2">
      <c r="A465" s="25" t="s">
        <v>196</v>
      </c>
      <c r="B465" s="18">
        <v>852</v>
      </c>
      <c r="C465" s="40" t="s">
        <v>98</v>
      </c>
      <c r="D465" s="40" t="s">
        <v>73</v>
      </c>
      <c r="E465" s="68" t="s">
        <v>209</v>
      </c>
      <c r="F465" s="40" t="s">
        <v>195</v>
      </c>
      <c r="G465" s="21">
        <v>300</v>
      </c>
      <c r="H465" s="21"/>
      <c r="I465" s="11">
        <f t="shared" si="190"/>
        <v>300</v>
      </c>
      <c r="J465" s="21">
        <v>300</v>
      </c>
      <c r="K465" s="21"/>
      <c r="L465" s="11">
        <f t="shared" si="170"/>
        <v>300</v>
      </c>
      <c r="M465" s="21">
        <v>300</v>
      </c>
      <c r="N465" s="21"/>
      <c r="O465" s="27">
        <f t="shared" si="171"/>
        <v>300</v>
      </c>
    </row>
    <row r="466" spans="1:15" ht="26.25" customHeight="1" x14ac:dyDescent="0.2">
      <c r="A466" s="24" t="s">
        <v>39</v>
      </c>
      <c r="B466" s="18">
        <v>852</v>
      </c>
      <c r="C466" s="40" t="s">
        <v>98</v>
      </c>
      <c r="D466" s="40" t="s">
        <v>73</v>
      </c>
      <c r="E466" s="68" t="s">
        <v>209</v>
      </c>
      <c r="F466" s="40" t="s">
        <v>40</v>
      </c>
      <c r="G466" s="21">
        <f t="shared" ref="G466:O466" si="193">G467</f>
        <v>22870</v>
      </c>
      <c r="H466" s="21">
        <f t="shared" si="193"/>
        <v>0</v>
      </c>
      <c r="I466" s="11">
        <f t="shared" si="190"/>
        <v>22870</v>
      </c>
      <c r="J466" s="21">
        <f t="shared" si="193"/>
        <v>22870</v>
      </c>
      <c r="K466" s="21">
        <f t="shared" si="193"/>
        <v>0</v>
      </c>
      <c r="L466" s="21">
        <f t="shared" si="193"/>
        <v>22870</v>
      </c>
      <c r="M466" s="21">
        <f t="shared" si="193"/>
        <v>22870</v>
      </c>
      <c r="N466" s="21">
        <f t="shared" si="193"/>
        <v>0</v>
      </c>
      <c r="O466" s="21">
        <f t="shared" si="193"/>
        <v>22870</v>
      </c>
    </row>
    <row r="467" spans="1:15" ht="30" x14ac:dyDescent="0.2">
      <c r="A467" s="24" t="s">
        <v>41</v>
      </c>
      <c r="B467" s="18">
        <v>852</v>
      </c>
      <c r="C467" s="40" t="s">
        <v>98</v>
      </c>
      <c r="D467" s="40" t="s">
        <v>73</v>
      </c>
      <c r="E467" s="68" t="s">
        <v>209</v>
      </c>
      <c r="F467" s="40" t="s">
        <v>42</v>
      </c>
      <c r="G467" s="21">
        <f>G468+G469</f>
        <v>22870</v>
      </c>
      <c r="H467" s="21">
        <f t="shared" ref="H467:O467" si="194">H468+H469</f>
        <v>0</v>
      </c>
      <c r="I467" s="11">
        <f t="shared" si="190"/>
        <v>22870</v>
      </c>
      <c r="J467" s="21">
        <f t="shared" si="194"/>
        <v>22870</v>
      </c>
      <c r="K467" s="21">
        <f t="shared" si="194"/>
        <v>0</v>
      </c>
      <c r="L467" s="21">
        <f t="shared" si="194"/>
        <v>22870</v>
      </c>
      <c r="M467" s="21">
        <f t="shared" si="194"/>
        <v>22870</v>
      </c>
      <c r="N467" s="21">
        <f t="shared" si="194"/>
        <v>0</v>
      </c>
      <c r="O467" s="21">
        <f t="shared" si="194"/>
        <v>22870</v>
      </c>
    </row>
    <row r="468" spans="1:15" ht="30" x14ac:dyDescent="0.2">
      <c r="A468" s="24" t="s">
        <v>171</v>
      </c>
      <c r="B468" s="18">
        <v>852</v>
      </c>
      <c r="C468" s="40" t="s">
        <v>98</v>
      </c>
      <c r="D468" s="40" t="s">
        <v>73</v>
      </c>
      <c r="E468" s="68" t="s">
        <v>209</v>
      </c>
      <c r="F468" s="40" t="s">
        <v>141</v>
      </c>
      <c r="G468" s="21">
        <v>10770</v>
      </c>
      <c r="H468" s="21"/>
      <c r="I468" s="11">
        <f t="shared" si="190"/>
        <v>10770</v>
      </c>
      <c r="J468" s="21">
        <v>10770</v>
      </c>
      <c r="K468" s="21"/>
      <c r="L468" s="11">
        <f t="shared" ref="L468:L531" si="195">J468+K468</f>
        <v>10770</v>
      </c>
      <c r="M468" s="21">
        <v>10770</v>
      </c>
      <c r="N468" s="21"/>
      <c r="O468" s="27">
        <f t="shared" ref="O468:O531" si="196">M468+N468</f>
        <v>10770</v>
      </c>
    </row>
    <row r="469" spans="1:15" ht="30" customHeight="1" x14ac:dyDescent="0.2">
      <c r="A469" s="24" t="s">
        <v>172</v>
      </c>
      <c r="B469" s="18">
        <v>852</v>
      </c>
      <c r="C469" s="40" t="s">
        <v>98</v>
      </c>
      <c r="D469" s="40" t="s">
        <v>73</v>
      </c>
      <c r="E469" s="68" t="s">
        <v>209</v>
      </c>
      <c r="F469" s="40" t="s">
        <v>169</v>
      </c>
      <c r="G469" s="21">
        <v>12100</v>
      </c>
      <c r="H469" s="21"/>
      <c r="I469" s="11">
        <f t="shared" si="190"/>
        <v>12100</v>
      </c>
      <c r="J469" s="21">
        <v>12100</v>
      </c>
      <c r="K469" s="21"/>
      <c r="L469" s="11">
        <f t="shared" si="195"/>
        <v>12100</v>
      </c>
      <c r="M469" s="21">
        <v>12100</v>
      </c>
      <c r="N469" s="21"/>
      <c r="O469" s="27">
        <f t="shared" si="196"/>
        <v>12100</v>
      </c>
    </row>
    <row r="470" spans="1:15" ht="15.75" x14ac:dyDescent="0.2">
      <c r="A470" s="8" t="s">
        <v>128</v>
      </c>
      <c r="B470" s="39">
        <v>852</v>
      </c>
      <c r="C470" s="36" t="s">
        <v>17</v>
      </c>
      <c r="D470" s="36"/>
      <c r="E470" s="67" t="s">
        <v>0</v>
      </c>
      <c r="F470" s="36"/>
      <c r="G470" s="9">
        <f>G476+G491+G471</f>
        <v>11532626</v>
      </c>
      <c r="H470" s="9">
        <f t="shared" ref="H470:O470" si="197">H476+H491+H471</f>
        <v>0</v>
      </c>
      <c r="I470" s="11">
        <f t="shared" si="190"/>
        <v>11532626</v>
      </c>
      <c r="J470" s="9">
        <f t="shared" si="197"/>
        <v>11532626</v>
      </c>
      <c r="K470" s="9">
        <f t="shared" si="197"/>
        <v>0</v>
      </c>
      <c r="L470" s="9">
        <f t="shared" si="197"/>
        <v>11532626</v>
      </c>
      <c r="M470" s="9">
        <f t="shared" si="197"/>
        <v>11532626</v>
      </c>
      <c r="N470" s="9">
        <f t="shared" si="197"/>
        <v>0</v>
      </c>
      <c r="O470" s="9">
        <f t="shared" si="197"/>
        <v>11532626</v>
      </c>
    </row>
    <row r="471" spans="1:15" ht="31.5" x14ac:dyDescent="0.2">
      <c r="A471" s="8" t="s">
        <v>330</v>
      </c>
      <c r="B471" s="39" t="s">
        <v>355</v>
      </c>
      <c r="C471" s="36" t="s">
        <v>17</v>
      </c>
      <c r="D471" s="36" t="s">
        <v>27</v>
      </c>
      <c r="E471" s="67"/>
      <c r="F471" s="36"/>
      <c r="G471" s="9">
        <f>G472</f>
        <v>1411200</v>
      </c>
      <c r="H471" s="9">
        <f t="shared" ref="H471:O471" si="198">H472</f>
        <v>0</v>
      </c>
      <c r="I471" s="11">
        <f t="shared" si="190"/>
        <v>1411200</v>
      </c>
      <c r="J471" s="9">
        <f t="shared" si="198"/>
        <v>1411200</v>
      </c>
      <c r="K471" s="9">
        <f t="shared" si="198"/>
        <v>0</v>
      </c>
      <c r="L471" s="9">
        <f t="shared" si="198"/>
        <v>1411200</v>
      </c>
      <c r="M471" s="9">
        <f t="shared" si="198"/>
        <v>1411200</v>
      </c>
      <c r="N471" s="9">
        <f t="shared" si="198"/>
        <v>0</v>
      </c>
      <c r="O471" s="9">
        <f t="shared" si="198"/>
        <v>1411200</v>
      </c>
    </row>
    <row r="472" spans="1:15" ht="165" x14ac:dyDescent="0.2">
      <c r="A472" s="12" t="s">
        <v>107</v>
      </c>
      <c r="B472" s="39">
        <v>852</v>
      </c>
      <c r="C472" s="37" t="s">
        <v>17</v>
      </c>
      <c r="D472" s="37" t="s">
        <v>27</v>
      </c>
      <c r="E472" s="67" t="s">
        <v>208</v>
      </c>
      <c r="F472" s="37"/>
      <c r="G472" s="11">
        <f t="shared" ref="G472:O474" si="199">G473</f>
        <v>1411200</v>
      </c>
      <c r="H472" s="11">
        <f t="shared" si="199"/>
        <v>0</v>
      </c>
      <c r="I472" s="11">
        <f t="shared" si="190"/>
        <v>1411200</v>
      </c>
      <c r="J472" s="11">
        <f t="shared" si="199"/>
        <v>1411200</v>
      </c>
      <c r="K472" s="11">
        <f t="shared" si="199"/>
        <v>0</v>
      </c>
      <c r="L472" s="11">
        <f t="shared" si="199"/>
        <v>1411200</v>
      </c>
      <c r="M472" s="11">
        <f t="shared" si="199"/>
        <v>1411200</v>
      </c>
      <c r="N472" s="11">
        <f t="shared" si="199"/>
        <v>0</v>
      </c>
      <c r="O472" s="11">
        <f t="shared" si="199"/>
        <v>1411200</v>
      </c>
    </row>
    <row r="473" spans="1:15" ht="30" x14ac:dyDescent="0.2">
      <c r="A473" s="12" t="s">
        <v>116</v>
      </c>
      <c r="B473" s="39">
        <v>852</v>
      </c>
      <c r="C473" s="37" t="s">
        <v>17</v>
      </c>
      <c r="D473" s="37" t="s">
        <v>27</v>
      </c>
      <c r="E473" s="67" t="s">
        <v>208</v>
      </c>
      <c r="F473" s="37" t="s">
        <v>117</v>
      </c>
      <c r="G473" s="11">
        <f t="shared" si="199"/>
        <v>1411200</v>
      </c>
      <c r="H473" s="11">
        <f t="shared" si="199"/>
        <v>0</v>
      </c>
      <c r="I473" s="11">
        <f t="shared" si="190"/>
        <v>1411200</v>
      </c>
      <c r="J473" s="11">
        <f t="shared" si="199"/>
        <v>1411200</v>
      </c>
      <c r="K473" s="11">
        <f t="shared" si="199"/>
        <v>0</v>
      </c>
      <c r="L473" s="11">
        <f t="shared" si="199"/>
        <v>1411200</v>
      </c>
      <c r="M473" s="11">
        <f t="shared" si="199"/>
        <v>1411200</v>
      </c>
      <c r="N473" s="11">
        <f t="shared" si="199"/>
        <v>0</v>
      </c>
      <c r="O473" s="11">
        <f t="shared" si="199"/>
        <v>1411200</v>
      </c>
    </row>
    <row r="474" spans="1:15" ht="30" x14ac:dyDescent="0.2">
      <c r="A474" s="12" t="s">
        <v>134</v>
      </c>
      <c r="B474" s="39">
        <v>852</v>
      </c>
      <c r="C474" s="37" t="s">
        <v>17</v>
      </c>
      <c r="D474" s="37" t="s">
        <v>27</v>
      </c>
      <c r="E474" s="67" t="s">
        <v>208</v>
      </c>
      <c r="F474" s="37" t="s">
        <v>135</v>
      </c>
      <c r="G474" s="11">
        <f>G475</f>
        <v>1411200</v>
      </c>
      <c r="H474" s="11">
        <f t="shared" si="199"/>
        <v>0</v>
      </c>
      <c r="I474" s="11">
        <f t="shared" si="190"/>
        <v>1411200</v>
      </c>
      <c r="J474" s="11">
        <f t="shared" si="199"/>
        <v>1411200</v>
      </c>
      <c r="K474" s="11">
        <f t="shared" si="199"/>
        <v>0</v>
      </c>
      <c r="L474" s="11">
        <f t="shared" si="199"/>
        <v>1411200</v>
      </c>
      <c r="M474" s="11">
        <f t="shared" si="199"/>
        <v>1411200</v>
      </c>
      <c r="N474" s="11">
        <f t="shared" si="199"/>
        <v>0</v>
      </c>
      <c r="O474" s="11">
        <f t="shared" si="199"/>
        <v>1411200</v>
      </c>
    </row>
    <row r="475" spans="1:15" ht="45" x14ac:dyDescent="0.2">
      <c r="A475" s="24" t="s">
        <v>190</v>
      </c>
      <c r="B475" s="18">
        <v>852</v>
      </c>
      <c r="C475" s="40" t="s">
        <v>17</v>
      </c>
      <c r="D475" s="40" t="s">
        <v>27</v>
      </c>
      <c r="E475" s="55" t="s">
        <v>208</v>
      </c>
      <c r="F475" s="40" t="s">
        <v>186</v>
      </c>
      <c r="G475" s="21">
        <v>1411200</v>
      </c>
      <c r="H475" s="21"/>
      <c r="I475" s="11">
        <f t="shared" si="190"/>
        <v>1411200</v>
      </c>
      <c r="J475" s="21">
        <v>1411200</v>
      </c>
      <c r="K475" s="21"/>
      <c r="L475" s="11">
        <f t="shared" si="195"/>
        <v>1411200</v>
      </c>
      <c r="M475" s="21">
        <v>1411200</v>
      </c>
      <c r="N475" s="21"/>
      <c r="O475" s="27">
        <f t="shared" si="196"/>
        <v>1411200</v>
      </c>
    </row>
    <row r="476" spans="1:15" ht="15.75" x14ac:dyDescent="0.2">
      <c r="A476" s="8" t="s">
        <v>132</v>
      </c>
      <c r="B476" s="39">
        <v>852</v>
      </c>
      <c r="C476" s="36" t="s">
        <v>17</v>
      </c>
      <c r="D476" s="36" t="s">
        <v>38</v>
      </c>
      <c r="E476" s="67" t="s">
        <v>0</v>
      </c>
      <c r="F476" s="36"/>
      <c r="G476" s="9">
        <f>G477+G481+G485</f>
        <v>10067426</v>
      </c>
      <c r="H476" s="9">
        <f t="shared" ref="H476:O476" si="200">H477+H481+H485</f>
        <v>0</v>
      </c>
      <c r="I476" s="11">
        <f t="shared" si="190"/>
        <v>10067426</v>
      </c>
      <c r="J476" s="9">
        <f t="shared" si="200"/>
        <v>10067426</v>
      </c>
      <c r="K476" s="9">
        <f t="shared" si="200"/>
        <v>0</v>
      </c>
      <c r="L476" s="9">
        <f t="shared" si="200"/>
        <v>10067426</v>
      </c>
      <c r="M476" s="9">
        <f t="shared" si="200"/>
        <v>10067426</v>
      </c>
      <c r="N476" s="9">
        <f t="shared" si="200"/>
        <v>0</v>
      </c>
      <c r="O476" s="9">
        <f t="shared" si="200"/>
        <v>10067426</v>
      </c>
    </row>
    <row r="477" spans="1:15" ht="75" x14ac:dyDescent="0.2">
      <c r="A477" s="12" t="s">
        <v>356</v>
      </c>
      <c r="B477" s="39">
        <v>852</v>
      </c>
      <c r="C477" s="37" t="s">
        <v>17</v>
      </c>
      <c r="D477" s="37" t="s">
        <v>38</v>
      </c>
      <c r="E477" s="67" t="s">
        <v>207</v>
      </c>
      <c r="F477" s="36"/>
      <c r="G477" s="11">
        <f t="shared" ref="G477:O479" si="201">G478</f>
        <v>1178278</v>
      </c>
      <c r="H477" s="11">
        <f t="shared" si="201"/>
        <v>0</v>
      </c>
      <c r="I477" s="11">
        <f t="shared" si="190"/>
        <v>1178278</v>
      </c>
      <c r="J477" s="11">
        <f t="shared" si="201"/>
        <v>1178278</v>
      </c>
      <c r="K477" s="11">
        <f t="shared" si="201"/>
        <v>0</v>
      </c>
      <c r="L477" s="11">
        <f t="shared" si="201"/>
        <v>1178278</v>
      </c>
      <c r="M477" s="11">
        <f t="shared" si="201"/>
        <v>1178278</v>
      </c>
      <c r="N477" s="11">
        <f t="shared" si="201"/>
        <v>0</v>
      </c>
      <c r="O477" s="11">
        <f t="shared" si="201"/>
        <v>1178278</v>
      </c>
    </row>
    <row r="478" spans="1:15" s="10" customFormat="1" ht="30" x14ac:dyDescent="0.2">
      <c r="A478" s="12" t="s">
        <v>116</v>
      </c>
      <c r="B478" s="39">
        <v>852</v>
      </c>
      <c r="C478" s="37" t="s">
        <v>17</v>
      </c>
      <c r="D478" s="37" t="s">
        <v>38</v>
      </c>
      <c r="E478" s="67" t="s">
        <v>207</v>
      </c>
      <c r="F478" s="37" t="s">
        <v>117</v>
      </c>
      <c r="G478" s="11">
        <f t="shared" si="201"/>
        <v>1178278</v>
      </c>
      <c r="H478" s="11">
        <f t="shared" si="201"/>
        <v>0</v>
      </c>
      <c r="I478" s="11">
        <f t="shared" si="190"/>
        <v>1178278</v>
      </c>
      <c r="J478" s="11">
        <f t="shared" si="201"/>
        <v>1178278</v>
      </c>
      <c r="K478" s="11">
        <f t="shared" si="201"/>
        <v>0</v>
      </c>
      <c r="L478" s="11">
        <f t="shared" si="201"/>
        <v>1178278</v>
      </c>
      <c r="M478" s="11">
        <f t="shared" si="201"/>
        <v>1178278</v>
      </c>
      <c r="N478" s="11">
        <f t="shared" si="201"/>
        <v>0</v>
      </c>
      <c r="O478" s="11">
        <f t="shared" si="201"/>
        <v>1178278</v>
      </c>
    </row>
    <row r="479" spans="1:15" s="10" customFormat="1" ht="30" x14ac:dyDescent="0.2">
      <c r="A479" s="12" t="s">
        <v>134</v>
      </c>
      <c r="B479" s="39">
        <v>852</v>
      </c>
      <c r="C479" s="37" t="s">
        <v>17</v>
      </c>
      <c r="D479" s="37" t="s">
        <v>38</v>
      </c>
      <c r="E479" s="67" t="s">
        <v>207</v>
      </c>
      <c r="F479" s="37" t="s">
        <v>135</v>
      </c>
      <c r="G479" s="11">
        <f>G480</f>
        <v>1178278</v>
      </c>
      <c r="H479" s="11">
        <f t="shared" si="201"/>
        <v>0</v>
      </c>
      <c r="I479" s="11">
        <f t="shared" si="190"/>
        <v>1178278</v>
      </c>
      <c r="J479" s="11">
        <f t="shared" si="201"/>
        <v>1178278</v>
      </c>
      <c r="K479" s="11">
        <f t="shared" si="201"/>
        <v>0</v>
      </c>
      <c r="L479" s="11">
        <f t="shared" si="201"/>
        <v>1178278</v>
      </c>
      <c r="M479" s="11">
        <f t="shared" si="201"/>
        <v>1178278</v>
      </c>
      <c r="N479" s="11">
        <f t="shared" si="201"/>
        <v>0</v>
      </c>
      <c r="O479" s="11">
        <f t="shared" si="201"/>
        <v>1178278</v>
      </c>
    </row>
    <row r="480" spans="1:15" s="10" customFormat="1" ht="45" x14ac:dyDescent="0.2">
      <c r="A480" s="24" t="s">
        <v>190</v>
      </c>
      <c r="B480" s="18">
        <v>852</v>
      </c>
      <c r="C480" s="40" t="s">
        <v>17</v>
      </c>
      <c r="D480" s="40" t="s">
        <v>38</v>
      </c>
      <c r="E480" s="68" t="s">
        <v>207</v>
      </c>
      <c r="F480" s="40" t="s">
        <v>186</v>
      </c>
      <c r="G480" s="21">
        <v>1178278</v>
      </c>
      <c r="H480" s="21"/>
      <c r="I480" s="11">
        <f t="shared" si="190"/>
        <v>1178278</v>
      </c>
      <c r="J480" s="21">
        <v>1178278</v>
      </c>
      <c r="K480" s="21"/>
      <c r="L480" s="11">
        <f t="shared" si="195"/>
        <v>1178278</v>
      </c>
      <c r="M480" s="21">
        <v>1178278</v>
      </c>
      <c r="N480" s="21"/>
      <c r="O480" s="27">
        <f t="shared" si="196"/>
        <v>1178278</v>
      </c>
    </row>
    <row r="481" spans="1:15" ht="60" x14ac:dyDescent="0.2">
      <c r="A481" s="12" t="s">
        <v>131</v>
      </c>
      <c r="B481" s="39">
        <v>852</v>
      </c>
      <c r="C481" s="37" t="s">
        <v>17</v>
      </c>
      <c r="D481" s="37" t="s">
        <v>38</v>
      </c>
      <c r="E481" s="67" t="s">
        <v>206</v>
      </c>
      <c r="F481" s="36"/>
      <c r="G481" s="11">
        <f t="shared" ref="G481:O483" si="202">G482</f>
        <v>128000</v>
      </c>
      <c r="H481" s="11">
        <f t="shared" si="202"/>
        <v>0</v>
      </c>
      <c r="I481" s="11">
        <f t="shared" si="190"/>
        <v>128000</v>
      </c>
      <c r="J481" s="11">
        <f t="shared" si="202"/>
        <v>128000</v>
      </c>
      <c r="K481" s="11">
        <f t="shared" si="202"/>
        <v>0</v>
      </c>
      <c r="L481" s="11">
        <f t="shared" si="202"/>
        <v>128000</v>
      </c>
      <c r="M481" s="11">
        <f t="shared" si="202"/>
        <v>128000</v>
      </c>
      <c r="N481" s="11">
        <f t="shared" si="202"/>
        <v>0</v>
      </c>
      <c r="O481" s="11">
        <f t="shared" si="202"/>
        <v>128000</v>
      </c>
    </row>
    <row r="482" spans="1:15" ht="30" x14ac:dyDescent="0.2">
      <c r="A482" s="12" t="s">
        <v>116</v>
      </c>
      <c r="B482" s="39">
        <v>852</v>
      </c>
      <c r="C482" s="37" t="s">
        <v>17</v>
      </c>
      <c r="D482" s="37" t="s">
        <v>38</v>
      </c>
      <c r="E482" s="67" t="s">
        <v>206</v>
      </c>
      <c r="F482" s="37" t="s">
        <v>117</v>
      </c>
      <c r="G482" s="11">
        <f t="shared" si="202"/>
        <v>128000</v>
      </c>
      <c r="H482" s="11">
        <f t="shared" si="202"/>
        <v>0</v>
      </c>
      <c r="I482" s="11">
        <f t="shared" si="190"/>
        <v>128000</v>
      </c>
      <c r="J482" s="11">
        <f t="shared" si="202"/>
        <v>128000</v>
      </c>
      <c r="K482" s="11">
        <f t="shared" si="202"/>
        <v>0</v>
      </c>
      <c r="L482" s="11">
        <f t="shared" si="202"/>
        <v>128000</v>
      </c>
      <c r="M482" s="11">
        <f t="shared" si="202"/>
        <v>128000</v>
      </c>
      <c r="N482" s="11">
        <f t="shared" si="202"/>
        <v>0</v>
      </c>
      <c r="O482" s="11">
        <f t="shared" si="202"/>
        <v>128000</v>
      </c>
    </row>
    <row r="483" spans="1:15" ht="30" x14ac:dyDescent="0.2">
      <c r="A483" s="12" t="s">
        <v>134</v>
      </c>
      <c r="B483" s="39">
        <v>852</v>
      </c>
      <c r="C483" s="37" t="s">
        <v>17</v>
      </c>
      <c r="D483" s="37" t="s">
        <v>38</v>
      </c>
      <c r="E483" s="67" t="s">
        <v>206</v>
      </c>
      <c r="F483" s="37" t="s">
        <v>135</v>
      </c>
      <c r="G483" s="11">
        <f>G484</f>
        <v>128000</v>
      </c>
      <c r="H483" s="11">
        <f t="shared" si="202"/>
        <v>0</v>
      </c>
      <c r="I483" s="11">
        <f t="shared" si="190"/>
        <v>128000</v>
      </c>
      <c r="J483" s="11">
        <f t="shared" si="202"/>
        <v>128000</v>
      </c>
      <c r="K483" s="11">
        <f t="shared" si="202"/>
        <v>0</v>
      </c>
      <c r="L483" s="11">
        <f t="shared" si="202"/>
        <v>128000</v>
      </c>
      <c r="M483" s="11">
        <f t="shared" si="202"/>
        <v>128000</v>
      </c>
      <c r="N483" s="11">
        <f t="shared" si="202"/>
        <v>0</v>
      </c>
      <c r="O483" s="11">
        <f t="shared" si="202"/>
        <v>128000</v>
      </c>
    </row>
    <row r="484" spans="1:15" ht="45" x14ac:dyDescent="0.2">
      <c r="A484" s="24" t="s">
        <v>190</v>
      </c>
      <c r="B484" s="18">
        <v>852</v>
      </c>
      <c r="C484" s="40" t="s">
        <v>17</v>
      </c>
      <c r="D484" s="40" t="s">
        <v>38</v>
      </c>
      <c r="E484" s="68" t="s">
        <v>206</v>
      </c>
      <c r="F484" s="40" t="s">
        <v>186</v>
      </c>
      <c r="G484" s="21">
        <v>128000</v>
      </c>
      <c r="H484" s="21"/>
      <c r="I484" s="11">
        <f t="shared" si="190"/>
        <v>128000</v>
      </c>
      <c r="J484" s="21">
        <v>128000</v>
      </c>
      <c r="K484" s="21"/>
      <c r="L484" s="11">
        <f t="shared" si="195"/>
        <v>128000</v>
      </c>
      <c r="M484" s="21">
        <v>128000</v>
      </c>
      <c r="N484" s="21"/>
      <c r="O484" s="27">
        <f t="shared" si="196"/>
        <v>128000</v>
      </c>
    </row>
    <row r="485" spans="1:15" s="10" customFormat="1" ht="135" x14ac:dyDescent="0.2">
      <c r="A485" s="12" t="s">
        <v>204</v>
      </c>
      <c r="B485" s="39">
        <v>852</v>
      </c>
      <c r="C485" s="37" t="s">
        <v>17</v>
      </c>
      <c r="D485" s="37" t="s">
        <v>38</v>
      </c>
      <c r="E485" s="67" t="s">
        <v>203</v>
      </c>
      <c r="F485" s="37"/>
      <c r="G485" s="11">
        <f t="shared" ref="G485:O485" si="203">G486</f>
        <v>8761148</v>
      </c>
      <c r="H485" s="11">
        <f t="shared" si="203"/>
        <v>0</v>
      </c>
      <c r="I485" s="11">
        <f t="shared" si="190"/>
        <v>8761148</v>
      </c>
      <c r="J485" s="11">
        <f t="shared" si="203"/>
        <v>8761148</v>
      </c>
      <c r="K485" s="11">
        <f t="shared" si="203"/>
        <v>0</v>
      </c>
      <c r="L485" s="11">
        <f t="shared" si="203"/>
        <v>8761148</v>
      </c>
      <c r="M485" s="11">
        <f t="shared" si="203"/>
        <v>8761148</v>
      </c>
      <c r="N485" s="11">
        <f t="shared" si="203"/>
        <v>0</v>
      </c>
      <c r="O485" s="11">
        <f t="shared" si="203"/>
        <v>8761148</v>
      </c>
    </row>
    <row r="486" spans="1:15" ht="30" x14ac:dyDescent="0.2">
      <c r="A486" s="12" t="s">
        <v>116</v>
      </c>
      <c r="B486" s="39">
        <v>852</v>
      </c>
      <c r="C486" s="37" t="s">
        <v>17</v>
      </c>
      <c r="D486" s="37" t="s">
        <v>38</v>
      </c>
      <c r="E486" s="67" t="s">
        <v>203</v>
      </c>
      <c r="F486" s="37" t="s">
        <v>117</v>
      </c>
      <c r="G486" s="11">
        <f t="shared" ref="G486:O486" si="204">G487+G489</f>
        <v>8761148</v>
      </c>
      <c r="H486" s="11">
        <f t="shared" si="204"/>
        <v>0</v>
      </c>
      <c r="I486" s="11">
        <f t="shared" si="190"/>
        <v>8761148</v>
      </c>
      <c r="J486" s="11">
        <f t="shared" si="204"/>
        <v>8761148</v>
      </c>
      <c r="K486" s="11">
        <f t="shared" si="204"/>
        <v>0</v>
      </c>
      <c r="L486" s="11">
        <f t="shared" si="204"/>
        <v>8761148</v>
      </c>
      <c r="M486" s="11">
        <f t="shared" si="204"/>
        <v>8761148</v>
      </c>
      <c r="N486" s="11">
        <f t="shared" si="204"/>
        <v>0</v>
      </c>
      <c r="O486" s="11">
        <f t="shared" si="204"/>
        <v>8761148</v>
      </c>
    </row>
    <row r="487" spans="1:15" ht="30" x14ac:dyDescent="0.2">
      <c r="A487" s="12" t="s">
        <v>134</v>
      </c>
      <c r="B487" s="39">
        <v>852</v>
      </c>
      <c r="C487" s="37" t="s">
        <v>17</v>
      </c>
      <c r="D487" s="37" t="s">
        <v>38</v>
      </c>
      <c r="E487" s="67" t="s">
        <v>203</v>
      </c>
      <c r="F487" s="37" t="s">
        <v>135</v>
      </c>
      <c r="G487" s="11">
        <f>G488</f>
        <v>4781666</v>
      </c>
      <c r="H487" s="11">
        <f t="shared" ref="H487:O487" si="205">H488</f>
        <v>0</v>
      </c>
      <c r="I487" s="11">
        <f t="shared" si="190"/>
        <v>4781666</v>
      </c>
      <c r="J487" s="11">
        <f t="shared" si="205"/>
        <v>4781666</v>
      </c>
      <c r="K487" s="11">
        <f t="shared" si="205"/>
        <v>0</v>
      </c>
      <c r="L487" s="11">
        <f t="shared" si="205"/>
        <v>4781666</v>
      </c>
      <c r="M487" s="11">
        <f t="shared" si="205"/>
        <v>4781666</v>
      </c>
      <c r="N487" s="11">
        <f t="shared" si="205"/>
        <v>0</v>
      </c>
      <c r="O487" s="11">
        <f t="shared" si="205"/>
        <v>4781666</v>
      </c>
    </row>
    <row r="488" spans="1:15" ht="45" x14ac:dyDescent="0.2">
      <c r="A488" s="24" t="s">
        <v>190</v>
      </c>
      <c r="B488" s="18">
        <v>852</v>
      </c>
      <c r="C488" s="40" t="s">
        <v>17</v>
      </c>
      <c r="D488" s="40" t="s">
        <v>38</v>
      </c>
      <c r="E488" s="68" t="s">
        <v>203</v>
      </c>
      <c r="F488" s="40" t="s">
        <v>186</v>
      </c>
      <c r="G488" s="21">
        <v>4781666</v>
      </c>
      <c r="H488" s="21"/>
      <c r="I488" s="11">
        <f t="shared" si="190"/>
        <v>4781666</v>
      </c>
      <c r="J488" s="21">
        <v>4781666</v>
      </c>
      <c r="K488" s="21"/>
      <c r="L488" s="11">
        <f t="shared" si="195"/>
        <v>4781666</v>
      </c>
      <c r="M488" s="21">
        <v>4781666</v>
      </c>
      <c r="N488" s="21"/>
      <c r="O488" s="27">
        <f t="shared" si="196"/>
        <v>4781666</v>
      </c>
    </row>
    <row r="489" spans="1:15" ht="45" x14ac:dyDescent="0.2">
      <c r="A489" s="12" t="s">
        <v>118</v>
      </c>
      <c r="B489" s="39">
        <v>852</v>
      </c>
      <c r="C489" s="37" t="s">
        <v>17</v>
      </c>
      <c r="D489" s="37" t="s">
        <v>38</v>
      </c>
      <c r="E489" s="67" t="s">
        <v>203</v>
      </c>
      <c r="F489" s="37" t="s">
        <v>119</v>
      </c>
      <c r="G489" s="11">
        <f>G490</f>
        <v>3979482</v>
      </c>
      <c r="H489" s="11">
        <f t="shared" ref="H489:O489" si="206">H490</f>
        <v>0</v>
      </c>
      <c r="I489" s="11">
        <f t="shared" si="190"/>
        <v>3979482</v>
      </c>
      <c r="J489" s="11">
        <f t="shared" si="206"/>
        <v>3979482</v>
      </c>
      <c r="K489" s="11">
        <f t="shared" si="206"/>
        <v>0</v>
      </c>
      <c r="L489" s="11">
        <f t="shared" si="206"/>
        <v>3979482</v>
      </c>
      <c r="M489" s="11">
        <f t="shared" si="206"/>
        <v>3979482</v>
      </c>
      <c r="N489" s="11">
        <f t="shared" si="206"/>
        <v>0</v>
      </c>
      <c r="O489" s="11">
        <f t="shared" si="206"/>
        <v>3979482</v>
      </c>
    </row>
    <row r="490" spans="1:15" ht="45" x14ac:dyDescent="0.2">
      <c r="A490" s="24" t="s">
        <v>191</v>
      </c>
      <c r="B490" s="18">
        <v>852</v>
      </c>
      <c r="C490" s="40" t="s">
        <v>17</v>
      </c>
      <c r="D490" s="40" t="s">
        <v>38</v>
      </c>
      <c r="E490" s="68" t="s">
        <v>203</v>
      </c>
      <c r="F490" s="40" t="s">
        <v>187</v>
      </c>
      <c r="G490" s="21">
        <v>3979482</v>
      </c>
      <c r="H490" s="21"/>
      <c r="I490" s="11">
        <f t="shared" si="190"/>
        <v>3979482</v>
      </c>
      <c r="J490" s="21">
        <v>3979482</v>
      </c>
      <c r="K490" s="21"/>
      <c r="L490" s="11">
        <f t="shared" si="195"/>
        <v>3979482</v>
      </c>
      <c r="M490" s="21">
        <v>3979482</v>
      </c>
      <c r="N490" s="21"/>
      <c r="O490" s="27">
        <f t="shared" si="196"/>
        <v>3979482</v>
      </c>
    </row>
    <row r="491" spans="1:15" ht="31.5" x14ac:dyDescent="0.2">
      <c r="A491" s="8" t="s">
        <v>136</v>
      </c>
      <c r="B491" s="39">
        <v>852</v>
      </c>
      <c r="C491" s="36" t="s">
        <v>17</v>
      </c>
      <c r="D491" s="36" t="s">
        <v>48</v>
      </c>
      <c r="E491" s="67" t="s">
        <v>0</v>
      </c>
      <c r="F491" s="36"/>
      <c r="G491" s="9">
        <f t="shared" ref="G491:O494" si="207">G492</f>
        <v>54000</v>
      </c>
      <c r="H491" s="9">
        <f t="shared" si="207"/>
        <v>0</v>
      </c>
      <c r="I491" s="11">
        <f t="shared" si="190"/>
        <v>54000</v>
      </c>
      <c r="J491" s="9">
        <f t="shared" si="207"/>
        <v>54000</v>
      </c>
      <c r="K491" s="9">
        <f t="shared" si="207"/>
        <v>0</v>
      </c>
      <c r="L491" s="9">
        <f t="shared" si="207"/>
        <v>54000</v>
      </c>
      <c r="M491" s="9">
        <f t="shared" si="207"/>
        <v>54000</v>
      </c>
      <c r="N491" s="9">
        <f t="shared" si="207"/>
        <v>0</v>
      </c>
      <c r="O491" s="9">
        <f t="shared" si="207"/>
        <v>54000</v>
      </c>
    </row>
    <row r="492" spans="1:15" ht="165" x14ac:dyDescent="0.2">
      <c r="A492" s="12" t="s">
        <v>205</v>
      </c>
      <c r="B492" s="39">
        <v>852</v>
      </c>
      <c r="C492" s="39" t="s">
        <v>17</v>
      </c>
      <c r="D492" s="39" t="s">
        <v>48</v>
      </c>
      <c r="E492" s="67" t="s">
        <v>202</v>
      </c>
      <c r="F492" s="37"/>
      <c r="G492" s="11">
        <f t="shared" si="207"/>
        <v>54000</v>
      </c>
      <c r="H492" s="11">
        <f t="shared" si="207"/>
        <v>0</v>
      </c>
      <c r="I492" s="11">
        <f t="shared" si="190"/>
        <v>54000</v>
      </c>
      <c r="J492" s="11">
        <f t="shared" si="207"/>
        <v>54000</v>
      </c>
      <c r="K492" s="11">
        <f t="shared" si="207"/>
        <v>0</v>
      </c>
      <c r="L492" s="11">
        <f t="shared" si="207"/>
        <v>54000</v>
      </c>
      <c r="M492" s="11">
        <f t="shared" si="207"/>
        <v>54000</v>
      </c>
      <c r="N492" s="11">
        <f t="shared" si="207"/>
        <v>0</v>
      </c>
      <c r="O492" s="11">
        <f t="shared" si="207"/>
        <v>54000</v>
      </c>
    </row>
    <row r="493" spans="1:15" ht="45" x14ac:dyDescent="0.2">
      <c r="A493" s="12" t="s">
        <v>34</v>
      </c>
      <c r="B493" s="39">
        <v>852</v>
      </c>
      <c r="C493" s="39" t="s">
        <v>17</v>
      </c>
      <c r="D493" s="39" t="s">
        <v>48</v>
      </c>
      <c r="E493" s="67" t="s">
        <v>202</v>
      </c>
      <c r="F493" s="37" t="s">
        <v>35</v>
      </c>
      <c r="G493" s="11">
        <f t="shared" si="207"/>
        <v>54000</v>
      </c>
      <c r="H493" s="11">
        <f t="shared" si="207"/>
        <v>0</v>
      </c>
      <c r="I493" s="11">
        <f t="shared" si="190"/>
        <v>54000</v>
      </c>
      <c r="J493" s="11">
        <f t="shared" si="207"/>
        <v>54000</v>
      </c>
      <c r="K493" s="11">
        <f t="shared" si="207"/>
        <v>0</v>
      </c>
      <c r="L493" s="11">
        <f t="shared" si="207"/>
        <v>54000</v>
      </c>
      <c r="M493" s="11">
        <f t="shared" si="207"/>
        <v>54000</v>
      </c>
      <c r="N493" s="11">
        <f t="shared" si="207"/>
        <v>0</v>
      </c>
      <c r="O493" s="11">
        <f t="shared" si="207"/>
        <v>54000</v>
      </c>
    </row>
    <row r="494" spans="1:15" ht="45" x14ac:dyDescent="0.2">
      <c r="A494" s="12" t="s">
        <v>36</v>
      </c>
      <c r="B494" s="39">
        <v>852</v>
      </c>
      <c r="C494" s="39" t="s">
        <v>17</v>
      </c>
      <c r="D494" s="39" t="s">
        <v>48</v>
      </c>
      <c r="E494" s="67" t="s">
        <v>202</v>
      </c>
      <c r="F494" s="37" t="s">
        <v>37</v>
      </c>
      <c r="G494" s="11">
        <f>G495</f>
        <v>54000</v>
      </c>
      <c r="H494" s="11">
        <f t="shared" si="207"/>
        <v>0</v>
      </c>
      <c r="I494" s="11">
        <f t="shared" si="190"/>
        <v>54000</v>
      </c>
      <c r="J494" s="11">
        <f t="shared" si="207"/>
        <v>54000</v>
      </c>
      <c r="K494" s="11">
        <f t="shared" si="207"/>
        <v>0</v>
      </c>
      <c r="L494" s="11">
        <f t="shared" si="207"/>
        <v>54000</v>
      </c>
      <c r="M494" s="11">
        <f t="shared" si="207"/>
        <v>54000</v>
      </c>
      <c r="N494" s="11">
        <f t="shared" si="207"/>
        <v>0</v>
      </c>
      <c r="O494" s="11">
        <f t="shared" si="207"/>
        <v>54000</v>
      </c>
    </row>
    <row r="495" spans="1:15" ht="30" customHeight="1" x14ac:dyDescent="0.2">
      <c r="A495" s="25" t="s">
        <v>162</v>
      </c>
      <c r="B495" s="41" t="s">
        <v>169</v>
      </c>
      <c r="C495" s="41" t="s">
        <v>17</v>
      </c>
      <c r="D495" s="41" t="s">
        <v>48</v>
      </c>
      <c r="E495" s="70" t="s">
        <v>202</v>
      </c>
      <c r="F495" s="41" t="s">
        <v>174</v>
      </c>
      <c r="G495" s="21">
        <v>54000</v>
      </c>
      <c r="H495" s="21"/>
      <c r="I495" s="11">
        <f t="shared" si="190"/>
        <v>54000</v>
      </c>
      <c r="J495" s="21">
        <v>54000</v>
      </c>
      <c r="K495" s="21"/>
      <c r="L495" s="11">
        <f t="shared" si="195"/>
        <v>54000</v>
      </c>
      <c r="M495" s="21">
        <v>54000</v>
      </c>
      <c r="N495" s="21"/>
      <c r="O495" s="27">
        <f t="shared" si="196"/>
        <v>54000</v>
      </c>
    </row>
    <row r="496" spans="1:15" ht="34.5" customHeight="1" x14ac:dyDescent="0.2">
      <c r="A496" s="8" t="s">
        <v>137</v>
      </c>
      <c r="B496" s="39" t="s">
        <v>169</v>
      </c>
      <c r="C496" s="36" t="s">
        <v>18</v>
      </c>
      <c r="D496" s="39"/>
      <c r="E496" s="67"/>
      <c r="F496" s="37"/>
      <c r="G496" s="11">
        <f>G497+G502</f>
        <v>12760668.289999999</v>
      </c>
      <c r="H496" s="11">
        <f t="shared" ref="H496:O496" si="208">H497+H502</f>
        <v>56822.67</v>
      </c>
      <c r="I496" s="11">
        <f t="shared" si="190"/>
        <v>12817490.959999999</v>
      </c>
      <c r="J496" s="11">
        <f t="shared" si="208"/>
        <v>9517900</v>
      </c>
      <c r="K496" s="11">
        <f t="shared" si="208"/>
        <v>0</v>
      </c>
      <c r="L496" s="11">
        <f t="shared" si="208"/>
        <v>9517900</v>
      </c>
      <c r="M496" s="11">
        <f t="shared" si="208"/>
        <v>9517900</v>
      </c>
      <c r="N496" s="11">
        <f t="shared" si="208"/>
        <v>0</v>
      </c>
      <c r="O496" s="11">
        <f t="shared" si="208"/>
        <v>9517900</v>
      </c>
    </row>
    <row r="497" spans="1:15" ht="26.25" customHeight="1" x14ac:dyDescent="0.2">
      <c r="A497" s="12" t="s">
        <v>138</v>
      </c>
      <c r="B497" s="39">
        <v>852</v>
      </c>
      <c r="C497" s="39" t="s">
        <v>18</v>
      </c>
      <c r="D497" s="39" t="s">
        <v>70</v>
      </c>
      <c r="E497" s="67"/>
      <c r="F497" s="37"/>
      <c r="G497" s="11">
        <f>G498</f>
        <v>252480</v>
      </c>
      <c r="H497" s="11">
        <f t="shared" ref="H497:O497" si="209">H498</f>
        <v>0</v>
      </c>
      <c r="I497" s="11">
        <f t="shared" si="190"/>
        <v>252480</v>
      </c>
      <c r="J497" s="11">
        <f t="shared" si="209"/>
        <v>0</v>
      </c>
      <c r="K497" s="11">
        <f t="shared" si="209"/>
        <v>0</v>
      </c>
      <c r="L497" s="11">
        <f t="shared" si="209"/>
        <v>0</v>
      </c>
      <c r="M497" s="11">
        <f t="shared" si="209"/>
        <v>0</v>
      </c>
      <c r="N497" s="11">
        <f t="shared" si="209"/>
        <v>0</v>
      </c>
      <c r="O497" s="11">
        <f t="shared" si="209"/>
        <v>0</v>
      </c>
    </row>
    <row r="498" spans="1:15" ht="30" x14ac:dyDescent="0.2">
      <c r="A498" s="12" t="s">
        <v>139</v>
      </c>
      <c r="B498" s="39">
        <v>852</v>
      </c>
      <c r="C498" s="39" t="s">
        <v>18</v>
      </c>
      <c r="D498" s="39" t="s">
        <v>70</v>
      </c>
      <c r="E498" s="67" t="s">
        <v>357</v>
      </c>
      <c r="F498" s="37"/>
      <c r="G498" s="11">
        <f t="shared" ref="G498:O500" si="210">G499</f>
        <v>252480</v>
      </c>
      <c r="H498" s="11">
        <f t="shared" si="210"/>
        <v>0</v>
      </c>
      <c r="I498" s="11">
        <f t="shared" si="190"/>
        <v>252480</v>
      </c>
      <c r="J498" s="11">
        <f t="shared" si="210"/>
        <v>0</v>
      </c>
      <c r="K498" s="11">
        <f t="shared" si="210"/>
        <v>0</v>
      </c>
      <c r="L498" s="11">
        <f t="shared" si="210"/>
        <v>0</v>
      </c>
      <c r="M498" s="11">
        <f t="shared" si="210"/>
        <v>0</v>
      </c>
      <c r="N498" s="11">
        <f t="shared" si="210"/>
        <v>0</v>
      </c>
      <c r="O498" s="11">
        <f t="shared" si="210"/>
        <v>0</v>
      </c>
    </row>
    <row r="499" spans="1:15" ht="45" x14ac:dyDescent="0.2">
      <c r="A499" s="12" t="s">
        <v>34</v>
      </c>
      <c r="B499" s="39">
        <v>852</v>
      </c>
      <c r="C499" s="39" t="s">
        <v>18</v>
      </c>
      <c r="D499" s="39" t="s">
        <v>70</v>
      </c>
      <c r="E499" s="67" t="s">
        <v>357</v>
      </c>
      <c r="F499" s="37" t="s">
        <v>35</v>
      </c>
      <c r="G499" s="11">
        <f t="shared" si="210"/>
        <v>252480</v>
      </c>
      <c r="H499" s="11">
        <f t="shared" si="210"/>
        <v>0</v>
      </c>
      <c r="I499" s="11">
        <f t="shared" si="190"/>
        <v>252480</v>
      </c>
      <c r="J499" s="11">
        <f t="shared" si="210"/>
        <v>0</v>
      </c>
      <c r="K499" s="11">
        <f t="shared" si="210"/>
        <v>0</v>
      </c>
      <c r="L499" s="11">
        <f t="shared" si="210"/>
        <v>0</v>
      </c>
      <c r="M499" s="11">
        <f t="shared" si="210"/>
        <v>0</v>
      </c>
      <c r="N499" s="11">
        <f t="shared" si="210"/>
        <v>0</v>
      </c>
      <c r="O499" s="11">
        <f t="shared" si="210"/>
        <v>0</v>
      </c>
    </row>
    <row r="500" spans="1:15" ht="45" x14ac:dyDescent="0.2">
      <c r="A500" s="12" t="s">
        <v>36</v>
      </c>
      <c r="B500" s="39">
        <v>852</v>
      </c>
      <c r="C500" s="39" t="s">
        <v>18</v>
      </c>
      <c r="D500" s="39" t="s">
        <v>70</v>
      </c>
      <c r="E500" s="67" t="s">
        <v>357</v>
      </c>
      <c r="F500" s="37" t="s">
        <v>37</v>
      </c>
      <c r="G500" s="11">
        <f>G501</f>
        <v>252480</v>
      </c>
      <c r="H500" s="11">
        <f t="shared" si="210"/>
        <v>0</v>
      </c>
      <c r="I500" s="11">
        <f t="shared" si="190"/>
        <v>252480</v>
      </c>
      <c r="J500" s="11">
        <f t="shared" si="210"/>
        <v>0</v>
      </c>
      <c r="K500" s="11">
        <f t="shared" si="210"/>
        <v>0</v>
      </c>
      <c r="L500" s="11">
        <f t="shared" si="210"/>
        <v>0</v>
      </c>
      <c r="M500" s="11">
        <f t="shared" si="210"/>
        <v>0</v>
      </c>
      <c r="N500" s="11">
        <f t="shared" si="210"/>
        <v>0</v>
      </c>
      <c r="O500" s="11">
        <f t="shared" si="210"/>
        <v>0</v>
      </c>
    </row>
    <row r="501" spans="1:15" ht="27.75" customHeight="1" x14ac:dyDescent="0.2">
      <c r="A501" s="25" t="s">
        <v>162</v>
      </c>
      <c r="B501" s="39">
        <v>852</v>
      </c>
      <c r="C501" s="39" t="s">
        <v>18</v>
      </c>
      <c r="D501" s="39" t="s">
        <v>70</v>
      </c>
      <c r="E501" s="67" t="s">
        <v>357</v>
      </c>
      <c r="F501" s="37" t="s">
        <v>174</v>
      </c>
      <c r="G501" s="11">
        <v>252480</v>
      </c>
      <c r="H501" s="11"/>
      <c r="I501" s="11">
        <f t="shared" si="190"/>
        <v>252480</v>
      </c>
      <c r="J501" s="11"/>
      <c r="K501" s="11"/>
      <c r="L501" s="11">
        <f t="shared" si="195"/>
        <v>0</v>
      </c>
      <c r="M501" s="11"/>
      <c r="N501" s="11"/>
      <c r="O501" s="27">
        <f t="shared" si="196"/>
        <v>0</v>
      </c>
    </row>
    <row r="502" spans="1:15" ht="34.5" customHeight="1" x14ac:dyDescent="0.2">
      <c r="A502" s="8" t="s">
        <v>286</v>
      </c>
      <c r="B502" s="39" t="s">
        <v>169</v>
      </c>
      <c r="C502" s="39" t="s">
        <v>18</v>
      </c>
      <c r="D502" s="39" t="s">
        <v>27</v>
      </c>
      <c r="E502" s="67"/>
      <c r="F502" s="37"/>
      <c r="G502" s="11">
        <f>G503+G507+G515+G519+G511</f>
        <v>12508188.289999999</v>
      </c>
      <c r="H502" s="11">
        <f>H503+H507+H515+H519+H511</f>
        <v>56822.67</v>
      </c>
      <c r="I502" s="11">
        <f t="shared" si="190"/>
        <v>12565010.959999999</v>
      </c>
      <c r="J502" s="11">
        <f t="shared" ref="J502:O502" si="211">J503+J507+J515+J519+J511</f>
        <v>9517900</v>
      </c>
      <c r="K502" s="11">
        <f t="shared" si="211"/>
        <v>0</v>
      </c>
      <c r="L502" s="11">
        <f t="shared" si="211"/>
        <v>9517900</v>
      </c>
      <c r="M502" s="11">
        <f t="shared" si="211"/>
        <v>9517900</v>
      </c>
      <c r="N502" s="11">
        <f t="shared" si="211"/>
        <v>0</v>
      </c>
      <c r="O502" s="11">
        <f t="shared" si="211"/>
        <v>9517900</v>
      </c>
    </row>
    <row r="503" spans="1:15" ht="30" x14ac:dyDescent="0.2">
      <c r="A503" s="12" t="s">
        <v>111</v>
      </c>
      <c r="B503" s="39" t="s">
        <v>169</v>
      </c>
      <c r="C503" s="39" t="s">
        <v>18</v>
      </c>
      <c r="D503" s="39" t="s">
        <v>27</v>
      </c>
      <c r="E503" s="67" t="s">
        <v>215</v>
      </c>
      <c r="F503" s="50"/>
      <c r="G503" s="11">
        <f t="shared" ref="G503:O505" si="212">G504</f>
        <v>9445900</v>
      </c>
      <c r="H503" s="11">
        <f t="shared" si="212"/>
        <v>0</v>
      </c>
      <c r="I503" s="11">
        <f t="shared" si="190"/>
        <v>9445900</v>
      </c>
      <c r="J503" s="11">
        <f t="shared" si="212"/>
        <v>9445900</v>
      </c>
      <c r="K503" s="11">
        <f t="shared" si="212"/>
        <v>0</v>
      </c>
      <c r="L503" s="11">
        <f t="shared" si="212"/>
        <v>9445900</v>
      </c>
      <c r="M503" s="11">
        <f t="shared" si="212"/>
        <v>9445900</v>
      </c>
      <c r="N503" s="11">
        <f t="shared" si="212"/>
        <v>0</v>
      </c>
      <c r="O503" s="11">
        <f t="shared" si="212"/>
        <v>9445900</v>
      </c>
    </row>
    <row r="504" spans="1:15" ht="60" x14ac:dyDescent="0.2">
      <c r="A504" s="12" t="s">
        <v>65</v>
      </c>
      <c r="B504" s="39" t="s">
        <v>169</v>
      </c>
      <c r="C504" s="39" t="s">
        <v>18</v>
      </c>
      <c r="D504" s="39" t="s">
        <v>27</v>
      </c>
      <c r="E504" s="67" t="s">
        <v>215</v>
      </c>
      <c r="F504" s="37" t="s">
        <v>101</v>
      </c>
      <c r="G504" s="11">
        <f t="shared" si="212"/>
        <v>9445900</v>
      </c>
      <c r="H504" s="11">
        <f t="shared" si="212"/>
        <v>0</v>
      </c>
      <c r="I504" s="11">
        <f t="shared" si="190"/>
        <v>9445900</v>
      </c>
      <c r="J504" s="11">
        <f t="shared" si="212"/>
        <v>9445900</v>
      </c>
      <c r="K504" s="11">
        <f t="shared" si="212"/>
        <v>0</v>
      </c>
      <c r="L504" s="11">
        <f t="shared" si="212"/>
        <v>9445900</v>
      </c>
      <c r="M504" s="11">
        <f t="shared" si="212"/>
        <v>9445900</v>
      </c>
      <c r="N504" s="11">
        <f t="shared" si="212"/>
        <v>0</v>
      </c>
      <c r="O504" s="11">
        <f t="shared" si="212"/>
        <v>9445900</v>
      </c>
    </row>
    <row r="505" spans="1:15" ht="47.25" customHeight="1" x14ac:dyDescent="0.2">
      <c r="A505" s="12" t="s">
        <v>102</v>
      </c>
      <c r="B505" s="39" t="s">
        <v>169</v>
      </c>
      <c r="C505" s="39" t="s">
        <v>18</v>
      </c>
      <c r="D505" s="39" t="s">
        <v>27</v>
      </c>
      <c r="E505" s="67" t="s">
        <v>215</v>
      </c>
      <c r="F505" s="37" t="s">
        <v>103</v>
      </c>
      <c r="G505" s="11">
        <f>G506</f>
        <v>9445900</v>
      </c>
      <c r="H505" s="11">
        <f t="shared" si="212"/>
        <v>0</v>
      </c>
      <c r="I505" s="11">
        <f t="shared" si="190"/>
        <v>9445900</v>
      </c>
      <c r="J505" s="11">
        <f t="shared" si="212"/>
        <v>9445900</v>
      </c>
      <c r="K505" s="11">
        <f t="shared" si="212"/>
        <v>0</v>
      </c>
      <c r="L505" s="11">
        <f t="shared" si="212"/>
        <v>9445900</v>
      </c>
      <c r="M505" s="11">
        <f t="shared" si="212"/>
        <v>9445900</v>
      </c>
      <c r="N505" s="11">
        <f t="shared" si="212"/>
        <v>0</v>
      </c>
      <c r="O505" s="11">
        <f t="shared" si="212"/>
        <v>9445900</v>
      </c>
    </row>
    <row r="506" spans="1:15" ht="90" x14ac:dyDescent="0.2">
      <c r="A506" s="24" t="s">
        <v>175</v>
      </c>
      <c r="B506" s="18">
        <v>852</v>
      </c>
      <c r="C506" s="40" t="s">
        <v>18</v>
      </c>
      <c r="D506" s="40" t="s">
        <v>27</v>
      </c>
      <c r="E506" s="68" t="s">
        <v>215</v>
      </c>
      <c r="F506" s="40" t="s">
        <v>184</v>
      </c>
      <c r="G506" s="21">
        <v>9445900</v>
      </c>
      <c r="H506" s="21"/>
      <c r="I506" s="11">
        <f t="shared" si="190"/>
        <v>9445900</v>
      </c>
      <c r="J506" s="21">
        <v>9445900</v>
      </c>
      <c r="K506" s="21"/>
      <c r="L506" s="11">
        <f t="shared" si="195"/>
        <v>9445900</v>
      </c>
      <c r="M506" s="21">
        <v>9445900</v>
      </c>
      <c r="N506" s="21"/>
      <c r="O506" s="27">
        <f t="shared" si="196"/>
        <v>9445900</v>
      </c>
    </row>
    <row r="507" spans="1:15" ht="30" x14ac:dyDescent="0.2">
      <c r="A507" s="12" t="s">
        <v>105</v>
      </c>
      <c r="B507" s="39">
        <v>852</v>
      </c>
      <c r="C507" s="39" t="s">
        <v>18</v>
      </c>
      <c r="D507" s="39" t="s">
        <v>27</v>
      </c>
      <c r="E507" s="67" t="s">
        <v>214</v>
      </c>
      <c r="F507" s="37"/>
      <c r="G507" s="11">
        <f t="shared" ref="G507:O509" si="213">G508</f>
        <v>2980288.29</v>
      </c>
      <c r="H507" s="11">
        <f t="shared" si="213"/>
        <v>0</v>
      </c>
      <c r="I507" s="11">
        <f t="shared" si="190"/>
        <v>2980288.29</v>
      </c>
      <c r="J507" s="11">
        <f t="shared" si="213"/>
        <v>0</v>
      </c>
      <c r="K507" s="11">
        <f t="shared" si="213"/>
        <v>0</v>
      </c>
      <c r="L507" s="11">
        <f t="shared" si="213"/>
        <v>0</v>
      </c>
      <c r="M507" s="11">
        <f t="shared" si="213"/>
        <v>0</v>
      </c>
      <c r="N507" s="11">
        <f t="shared" si="213"/>
        <v>0</v>
      </c>
      <c r="O507" s="11">
        <f t="shared" si="213"/>
        <v>0</v>
      </c>
    </row>
    <row r="508" spans="1:15" ht="60" x14ac:dyDescent="0.2">
      <c r="A508" s="12" t="s">
        <v>65</v>
      </c>
      <c r="B508" s="39">
        <v>852</v>
      </c>
      <c r="C508" s="39" t="s">
        <v>18</v>
      </c>
      <c r="D508" s="39" t="s">
        <v>27</v>
      </c>
      <c r="E508" s="67" t="s">
        <v>214</v>
      </c>
      <c r="F508" s="37" t="s">
        <v>101</v>
      </c>
      <c r="G508" s="11">
        <f t="shared" si="213"/>
        <v>2980288.29</v>
      </c>
      <c r="H508" s="11">
        <f t="shared" si="213"/>
        <v>0</v>
      </c>
      <c r="I508" s="11">
        <f t="shared" si="190"/>
        <v>2980288.29</v>
      </c>
      <c r="J508" s="11">
        <f t="shared" si="213"/>
        <v>0</v>
      </c>
      <c r="K508" s="11">
        <f t="shared" si="213"/>
        <v>0</v>
      </c>
      <c r="L508" s="11">
        <f t="shared" si="213"/>
        <v>0</v>
      </c>
      <c r="M508" s="11">
        <f t="shared" si="213"/>
        <v>0</v>
      </c>
      <c r="N508" s="11">
        <f t="shared" si="213"/>
        <v>0</v>
      </c>
      <c r="O508" s="11">
        <f t="shared" si="213"/>
        <v>0</v>
      </c>
    </row>
    <row r="509" spans="1:15" ht="33.75" customHeight="1" x14ac:dyDescent="0.2">
      <c r="A509" s="24" t="s">
        <v>102</v>
      </c>
      <c r="B509" s="18">
        <v>852</v>
      </c>
      <c r="C509" s="40" t="s">
        <v>18</v>
      </c>
      <c r="D509" s="42" t="s">
        <v>27</v>
      </c>
      <c r="E509" s="72" t="s">
        <v>214</v>
      </c>
      <c r="F509" s="40" t="s">
        <v>103</v>
      </c>
      <c r="G509" s="21">
        <f>G510</f>
        <v>2980288.29</v>
      </c>
      <c r="H509" s="21">
        <f t="shared" si="213"/>
        <v>0</v>
      </c>
      <c r="I509" s="11">
        <f t="shared" si="190"/>
        <v>2980288.29</v>
      </c>
      <c r="J509" s="21">
        <f t="shared" si="213"/>
        <v>0</v>
      </c>
      <c r="K509" s="21">
        <f t="shared" si="213"/>
        <v>0</v>
      </c>
      <c r="L509" s="21">
        <f t="shared" si="213"/>
        <v>0</v>
      </c>
      <c r="M509" s="21">
        <f t="shared" si="213"/>
        <v>0</v>
      </c>
      <c r="N509" s="21">
        <f t="shared" si="213"/>
        <v>0</v>
      </c>
      <c r="O509" s="21">
        <f t="shared" si="213"/>
        <v>0</v>
      </c>
    </row>
    <row r="510" spans="1:15" ht="30" x14ac:dyDescent="0.2">
      <c r="A510" s="26" t="s">
        <v>192</v>
      </c>
      <c r="B510" s="51">
        <v>852</v>
      </c>
      <c r="C510" s="49" t="s">
        <v>18</v>
      </c>
      <c r="D510" s="52" t="s">
        <v>27</v>
      </c>
      <c r="E510" s="72" t="s">
        <v>214</v>
      </c>
      <c r="F510" s="49" t="s">
        <v>183</v>
      </c>
      <c r="G510" s="21">
        <v>2980288.29</v>
      </c>
      <c r="H510" s="21"/>
      <c r="I510" s="11">
        <f t="shared" si="190"/>
        <v>2980288.29</v>
      </c>
      <c r="J510" s="21">
        <v>0</v>
      </c>
      <c r="K510" s="21"/>
      <c r="L510" s="11">
        <f t="shared" si="195"/>
        <v>0</v>
      </c>
      <c r="M510" s="21">
        <v>0</v>
      </c>
      <c r="N510" s="21"/>
      <c r="O510" s="27">
        <f t="shared" si="196"/>
        <v>0</v>
      </c>
    </row>
    <row r="511" spans="1:15" ht="45" x14ac:dyDescent="0.2">
      <c r="A511" s="23" t="s">
        <v>106</v>
      </c>
      <c r="B511" s="18">
        <v>852</v>
      </c>
      <c r="C511" s="40" t="s">
        <v>18</v>
      </c>
      <c r="D511" s="40" t="s">
        <v>27</v>
      </c>
      <c r="E511" s="68" t="s">
        <v>213</v>
      </c>
      <c r="F511" s="40"/>
      <c r="G511" s="21">
        <f>G512</f>
        <v>0</v>
      </c>
      <c r="H511" s="21">
        <f t="shared" ref="H511:O511" si="214">H512</f>
        <v>0</v>
      </c>
      <c r="I511" s="11">
        <f t="shared" si="190"/>
        <v>0</v>
      </c>
      <c r="J511" s="21">
        <f t="shared" si="214"/>
        <v>0</v>
      </c>
      <c r="K511" s="21">
        <f t="shared" si="214"/>
        <v>0</v>
      </c>
      <c r="L511" s="21">
        <f t="shared" si="214"/>
        <v>0</v>
      </c>
      <c r="M511" s="21">
        <f t="shared" si="214"/>
        <v>0</v>
      </c>
      <c r="N511" s="21">
        <f t="shared" si="214"/>
        <v>0</v>
      </c>
      <c r="O511" s="21">
        <f t="shared" si="214"/>
        <v>0</v>
      </c>
    </row>
    <row r="512" spans="1:15" ht="60" x14ac:dyDescent="0.2">
      <c r="A512" s="23" t="s">
        <v>65</v>
      </c>
      <c r="B512" s="18">
        <v>852</v>
      </c>
      <c r="C512" s="40" t="s">
        <v>18</v>
      </c>
      <c r="D512" s="40" t="s">
        <v>27</v>
      </c>
      <c r="E512" s="68" t="s">
        <v>213</v>
      </c>
      <c r="F512" s="40" t="s">
        <v>101</v>
      </c>
      <c r="G512" s="21">
        <f t="shared" ref="G512:O513" si="215">G513</f>
        <v>0</v>
      </c>
      <c r="H512" s="21">
        <f t="shared" si="215"/>
        <v>0</v>
      </c>
      <c r="I512" s="11">
        <f t="shared" si="190"/>
        <v>0</v>
      </c>
      <c r="J512" s="21">
        <f t="shared" si="215"/>
        <v>0</v>
      </c>
      <c r="K512" s="21">
        <f t="shared" si="215"/>
        <v>0</v>
      </c>
      <c r="L512" s="21">
        <f t="shared" si="215"/>
        <v>0</v>
      </c>
      <c r="M512" s="21">
        <f t="shared" si="215"/>
        <v>0</v>
      </c>
      <c r="N512" s="21">
        <f t="shared" si="215"/>
        <v>0</v>
      </c>
      <c r="O512" s="21">
        <f t="shared" si="215"/>
        <v>0</v>
      </c>
    </row>
    <row r="513" spans="1:15" ht="28.5" customHeight="1" x14ac:dyDescent="0.2">
      <c r="A513" s="23" t="s">
        <v>102</v>
      </c>
      <c r="B513" s="18">
        <v>852</v>
      </c>
      <c r="C513" s="40" t="s">
        <v>18</v>
      </c>
      <c r="D513" s="42" t="s">
        <v>27</v>
      </c>
      <c r="E513" s="68" t="s">
        <v>213</v>
      </c>
      <c r="F513" s="40" t="s">
        <v>103</v>
      </c>
      <c r="G513" s="21">
        <f>G514</f>
        <v>0</v>
      </c>
      <c r="H513" s="21">
        <f t="shared" si="215"/>
        <v>0</v>
      </c>
      <c r="I513" s="11">
        <f t="shared" si="190"/>
        <v>0</v>
      </c>
      <c r="J513" s="21">
        <f t="shared" si="215"/>
        <v>0</v>
      </c>
      <c r="K513" s="21">
        <f t="shared" si="215"/>
        <v>0</v>
      </c>
      <c r="L513" s="21">
        <f t="shared" si="215"/>
        <v>0</v>
      </c>
      <c r="M513" s="21">
        <f t="shared" si="215"/>
        <v>0</v>
      </c>
      <c r="N513" s="21">
        <f t="shared" si="215"/>
        <v>0</v>
      </c>
      <c r="O513" s="21">
        <f t="shared" si="215"/>
        <v>0</v>
      </c>
    </row>
    <row r="514" spans="1:15" ht="30" x14ac:dyDescent="0.2">
      <c r="A514" s="23" t="s">
        <v>192</v>
      </c>
      <c r="B514" s="51">
        <v>852</v>
      </c>
      <c r="C514" s="49" t="s">
        <v>18</v>
      </c>
      <c r="D514" s="52" t="s">
        <v>27</v>
      </c>
      <c r="E514" s="68" t="s">
        <v>213</v>
      </c>
      <c r="F514" s="49" t="s">
        <v>183</v>
      </c>
      <c r="G514" s="21"/>
      <c r="H514" s="21"/>
      <c r="I514" s="11">
        <f t="shared" si="190"/>
        <v>0</v>
      </c>
      <c r="J514" s="21"/>
      <c r="K514" s="21"/>
      <c r="L514" s="11">
        <f t="shared" si="195"/>
        <v>0</v>
      </c>
      <c r="M514" s="21"/>
      <c r="N514" s="21"/>
      <c r="O514" s="27">
        <f t="shared" si="196"/>
        <v>0</v>
      </c>
    </row>
    <row r="515" spans="1:15" ht="60" x14ac:dyDescent="0.2">
      <c r="A515" s="12" t="s">
        <v>288</v>
      </c>
      <c r="B515" s="39">
        <v>852</v>
      </c>
      <c r="C515" s="39" t="s">
        <v>18</v>
      </c>
      <c r="D515" s="39" t="s">
        <v>27</v>
      </c>
      <c r="E515" s="67" t="s">
        <v>287</v>
      </c>
      <c r="F515" s="37"/>
      <c r="G515" s="11">
        <f t="shared" ref="G515:O517" si="216">G516</f>
        <v>10000</v>
      </c>
      <c r="H515" s="11">
        <f t="shared" si="216"/>
        <v>56822.67</v>
      </c>
      <c r="I515" s="11">
        <f t="shared" si="190"/>
        <v>66822.67</v>
      </c>
      <c r="J515" s="11">
        <f t="shared" si="216"/>
        <v>0</v>
      </c>
      <c r="K515" s="11">
        <f t="shared" si="216"/>
        <v>0</v>
      </c>
      <c r="L515" s="11">
        <f t="shared" si="216"/>
        <v>0</v>
      </c>
      <c r="M515" s="11">
        <f t="shared" si="216"/>
        <v>0</v>
      </c>
      <c r="N515" s="11">
        <f t="shared" si="216"/>
        <v>0</v>
      </c>
      <c r="O515" s="11">
        <f t="shared" si="216"/>
        <v>0</v>
      </c>
    </row>
    <row r="516" spans="1:15" ht="60" x14ac:dyDescent="0.2">
      <c r="A516" s="12" t="s">
        <v>65</v>
      </c>
      <c r="B516" s="39">
        <v>852</v>
      </c>
      <c r="C516" s="39" t="s">
        <v>18</v>
      </c>
      <c r="D516" s="39" t="s">
        <v>27</v>
      </c>
      <c r="E516" s="67" t="s">
        <v>287</v>
      </c>
      <c r="F516" s="37" t="s">
        <v>101</v>
      </c>
      <c r="G516" s="11">
        <f t="shared" si="216"/>
        <v>10000</v>
      </c>
      <c r="H516" s="11">
        <f t="shared" si="216"/>
        <v>56822.67</v>
      </c>
      <c r="I516" s="11">
        <f t="shared" si="190"/>
        <v>66822.67</v>
      </c>
      <c r="J516" s="11">
        <f t="shared" si="216"/>
        <v>0</v>
      </c>
      <c r="K516" s="11">
        <f t="shared" si="216"/>
        <v>0</v>
      </c>
      <c r="L516" s="11">
        <f t="shared" si="216"/>
        <v>0</v>
      </c>
      <c r="M516" s="11">
        <f t="shared" si="216"/>
        <v>0</v>
      </c>
      <c r="N516" s="11">
        <f t="shared" si="216"/>
        <v>0</v>
      </c>
      <c r="O516" s="11">
        <f t="shared" si="216"/>
        <v>0</v>
      </c>
    </row>
    <row r="517" spans="1:15" ht="30" customHeight="1" x14ac:dyDescent="0.2">
      <c r="A517" s="12" t="s">
        <v>102</v>
      </c>
      <c r="B517" s="39">
        <v>852</v>
      </c>
      <c r="C517" s="37" t="s">
        <v>18</v>
      </c>
      <c r="D517" s="39" t="s">
        <v>27</v>
      </c>
      <c r="E517" s="67" t="s">
        <v>287</v>
      </c>
      <c r="F517" s="37" t="s">
        <v>103</v>
      </c>
      <c r="G517" s="11">
        <f>G518</f>
        <v>10000</v>
      </c>
      <c r="H517" s="11">
        <f t="shared" si="216"/>
        <v>56822.67</v>
      </c>
      <c r="I517" s="11">
        <f t="shared" si="190"/>
        <v>66822.67</v>
      </c>
      <c r="J517" s="11">
        <f t="shared" si="216"/>
        <v>0</v>
      </c>
      <c r="K517" s="11">
        <f t="shared" si="216"/>
        <v>0</v>
      </c>
      <c r="L517" s="11">
        <f t="shared" si="216"/>
        <v>0</v>
      </c>
      <c r="M517" s="11">
        <f t="shared" si="216"/>
        <v>0</v>
      </c>
      <c r="N517" s="11">
        <f t="shared" si="216"/>
        <v>0</v>
      </c>
      <c r="O517" s="11">
        <f t="shared" si="216"/>
        <v>0</v>
      </c>
    </row>
    <row r="518" spans="1:15" ht="30" x14ac:dyDescent="0.2">
      <c r="A518" s="23" t="s">
        <v>192</v>
      </c>
      <c r="B518" s="39">
        <v>852</v>
      </c>
      <c r="C518" s="37" t="s">
        <v>18</v>
      </c>
      <c r="D518" s="39" t="s">
        <v>27</v>
      </c>
      <c r="E518" s="67" t="s">
        <v>287</v>
      </c>
      <c r="F518" s="37" t="s">
        <v>183</v>
      </c>
      <c r="G518" s="11">
        <v>10000</v>
      </c>
      <c r="H518" s="11">
        <v>56822.67</v>
      </c>
      <c r="I518" s="11">
        <f t="shared" si="190"/>
        <v>66822.67</v>
      </c>
      <c r="J518" s="11"/>
      <c r="K518" s="11"/>
      <c r="L518" s="11">
        <f t="shared" si="195"/>
        <v>0</v>
      </c>
      <c r="M518" s="11"/>
      <c r="N518" s="11"/>
      <c r="O518" s="27">
        <f t="shared" si="196"/>
        <v>0</v>
      </c>
    </row>
    <row r="519" spans="1:15" ht="165" x14ac:dyDescent="0.2">
      <c r="A519" s="12" t="s">
        <v>107</v>
      </c>
      <c r="B519" s="39">
        <v>852</v>
      </c>
      <c r="C519" s="39" t="s">
        <v>18</v>
      </c>
      <c r="D519" s="39" t="s">
        <v>27</v>
      </c>
      <c r="E519" s="67" t="s">
        <v>208</v>
      </c>
      <c r="F519" s="37"/>
      <c r="G519" s="11">
        <f t="shared" ref="G519:O521" si="217">G520</f>
        <v>72000</v>
      </c>
      <c r="H519" s="11">
        <f t="shared" si="217"/>
        <v>0</v>
      </c>
      <c r="I519" s="11">
        <f t="shared" si="190"/>
        <v>72000</v>
      </c>
      <c r="J519" s="11">
        <f t="shared" si="217"/>
        <v>72000</v>
      </c>
      <c r="K519" s="11">
        <f t="shared" si="217"/>
        <v>0</v>
      </c>
      <c r="L519" s="11">
        <f t="shared" si="217"/>
        <v>72000</v>
      </c>
      <c r="M519" s="11">
        <f t="shared" si="217"/>
        <v>72000</v>
      </c>
      <c r="N519" s="11">
        <f t="shared" si="217"/>
        <v>0</v>
      </c>
      <c r="O519" s="11">
        <f t="shared" si="217"/>
        <v>72000</v>
      </c>
    </row>
    <row r="520" spans="1:15" ht="60" x14ac:dyDescent="0.2">
      <c r="A520" s="12" t="s">
        <v>65</v>
      </c>
      <c r="B520" s="39">
        <v>852</v>
      </c>
      <c r="C520" s="39" t="s">
        <v>18</v>
      </c>
      <c r="D520" s="39" t="s">
        <v>27</v>
      </c>
      <c r="E520" s="67" t="s">
        <v>208</v>
      </c>
      <c r="F520" s="37" t="s">
        <v>101</v>
      </c>
      <c r="G520" s="11">
        <f t="shared" si="217"/>
        <v>72000</v>
      </c>
      <c r="H520" s="11">
        <f t="shared" si="217"/>
        <v>0</v>
      </c>
      <c r="I520" s="11">
        <f t="shared" si="190"/>
        <v>72000</v>
      </c>
      <c r="J520" s="11">
        <f t="shared" si="217"/>
        <v>72000</v>
      </c>
      <c r="K520" s="11">
        <f t="shared" si="217"/>
        <v>0</v>
      </c>
      <c r="L520" s="11">
        <f t="shared" si="217"/>
        <v>72000</v>
      </c>
      <c r="M520" s="11">
        <f t="shared" si="217"/>
        <v>72000</v>
      </c>
      <c r="N520" s="11">
        <f t="shared" si="217"/>
        <v>0</v>
      </c>
      <c r="O520" s="11">
        <f t="shared" si="217"/>
        <v>72000</v>
      </c>
    </row>
    <row r="521" spans="1:15" ht="31.5" customHeight="1" x14ac:dyDescent="0.2">
      <c r="A521" s="12" t="s">
        <v>102</v>
      </c>
      <c r="B521" s="39">
        <v>852</v>
      </c>
      <c r="C521" s="39" t="s">
        <v>18</v>
      </c>
      <c r="D521" s="39" t="s">
        <v>27</v>
      </c>
      <c r="E521" s="67" t="s">
        <v>208</v>
      </c>
      <c r="F521" s="37" t="s">
        <v>103</v>
      </c>
      <c r="G521" s="11">
        <f>G522</f>
        <v>72000</v>
      </c>
      <c r="H521" s="11">
        <f t="shared" si="217"/>
        <v>0</v>
      </c>
      <c r="I521" s="11">
        <f t="shared" si="190"/>
        <v>72000</v>
      </c>
      <c r="J521" s="11">
        <f t="shared" si="217"/>
        <v>72000</v>
      </c>
      <c r="K521" s="11">
        <f t="shared" si="217"/>
        <v>0</v>
      </c>
      <c r="L521" s="11">
        <f t="shared" si="217"/>
        <v>72000</v>
      </c>
      <c r="M521" s="11">
        <f t="shared" si="217"/>
        <v>72000</v>
      </c>
      <c r="N521" s="11">
        <f t="shared" si="217"/>
        <v>0</v>
      </c>
      <c r="O521" s="11">
        <f t="shared" si="217"/>
        <v>72000</v>
      </c>
    </row>
    <row r="522" spans="1:15" ht="30" x14ac:dyDescent="0.2">
      <c r="A522" s="26" t="s">
        <v>192</v>
      </c>
      <c r="B522" s="18">
        <v>852</v>
      </c>
      <c r="C522" s="40" t="s">
        <v>18</v>
      </c>
      <c r="D522" s="40" t="s">
        <v>27</v>
      </c>
      <c r="E522" s="68" t="s">
        <v>208</v>
      </c>
      <c r="F522" s="40" t="s">
        <v>183</v>
      </c>
      <c r="G522" s="21">
        <v>72000</v>
      </c>
      <c r="H522" s="21"/>
      <c r="I522" s="11">
        <f t="shared" si="190"/>
        <v>72000</v>
      </c>
      <c r="J522" s="21">
        <v>72000</v>
      </c>
      <c r="K522" s="21"/>
      <c r="L522" s="11">
        <f t="shared" si="195"/>
        <v>72000</v>
      </c>
      <c r="M522" s="21">
        <v>72000</v>
      </c>
      <c r="N522" s="21"/>
      <c r="O522" s="27">
        <f t="shared" si="196"/>
        <v>72000</v>
      </c>
    </row>
    <row r="523" spans="1:15" ht="47.25" x14ac:dyDescent="0.2">
      <c r="A523" s="8" t="s">
        <v>156</v>
      </c>
      <c r="B523" s="38">
        <v>853</v>
      </c>
      <c r="C523" s="37"/>
      <c r="D523" s="37"/>
      <c r="E523" s="66" t="s">
        <v>0</v>
      </c>
      <c r="F523" s="37"/>
      <c r="G523" s="9">
        <f>G524+G547</f>
        <v>19776439.09</v>
      </c>
      <c r="H523" s="9">
        <f t="shared" ref="H523:O523" si="218">H524+H547</f>
        <v>-35000</v>
      </c>
      <c r="I523" s="11">
        <f t="shared" si="190"/>
        <v>19741439.09</v>
      </c>
      <c r="J523" s="9">
        <f t="shared" si="218"/>
        <v>19157100.25</v>
      </c>
      <c r="K523" s="9">
        <f t="shared" si="218"/>
        <v>0</v>
      </c>
      <c r="L523" s="9">
        <f t="shared" si="218"/>
        <v>19157100.25</v>
      </c>
      <c r="M523" s="9">
        <f t="shared" si="218"/>
        <v>23940296.009999998</v>
      </c>
      <c r="N523" s="9">
        <f t="shared" si="218"/>
        <v>0</v>
      </c>
      <c r="O523" s="9">
        <f t="shared" si="218"/>
        <v>23940296.009999998</v>
      </c>
    </row>
    <row r="524" spans="1:15" ht="25.5" customHeight="1" x14ac:dyDescent="0.2">
      <c r="A524" s="8" t="s">
        <v>24</v>
      </c>
      <c r="B524" s="37">
        <v>853</v>
      </c>
      <c r="C524" s="36" t="s">
        <v>25</v>
      </c>
      <c r="D524" s="36"/>
      <c r="E524" s="67" t="s">
        <v>0</v>
      </c>
      <c r="F524" s="36"/>
      <c r="G524" s="9">
        <f>G525+G539+G543</f>
        <v>11280939.09</v>
      </c>
      <c r="H524" s="9">
        <f>H525+H539+H543</f>
        <v>-35000</v>
      </c>
      <c r="I524" s="11">
        <f t="shared" ref="I524:I584" si="219">G524+H524</f>
        <v>11245939.09</v>
      </c>
      <c r="J524" s="9">
        <f t="shared" ref="J524:O524" si="220">J525+J539+J543</f>
        <v>15161600.25</v>
      </c>
      <c r="K524" s="9">
        <f t="shared" si="220"/>
        <v>0</v>
      </c>
      <c r="L524" s="9">
        <f t="shared" si="220"/>
        <v>15161600.25</v>
      </c>
      <c r="M524" s="9">
        <f t="shared" si="220"/>
        <v>19944796.009999998</v>
      </c>
      <c r="N524" s="9">
        <f t="shared" si="220"/>
        <v>0</v>
      </c>
      <c r="O524" s="9">
        <f t="shared" si="220"/>
        <v>19944796.009999998</v>
      </c>
    </row>
    <row r="525" spans="1:15" ht="78.75" x14ac:dyDescent="0.2">
      <c r="A525" s="8" t="s">
        <v>47</v>
      </c>
      <c r="B525" s="37">
        <v>853</v>
      </c>
      <c r="C525" s="36" t="s">
        <v>25</v>
      </c>
      <c r="D525" s="36" t="s">
        <v>48</v>
      </c>
      <c r="E525" s="67" t="s">
        <v>0</v>
      </c>
      <c r="F525" s="36"/>
      <c r="G525" s="9">
        <f>G526+G535</f>
        <v>10305939.09</v>
      </c>
      <c r="H525" s="9">
        <f t="shared" ref="H525:O525" si="221">H526+H535</f>
        <v>0</v>
      </c>
      <c r="I525" s="11">
        <f t="shared" si="219"/>
        <v>10305939.09</v>
      </c>
      <c r="J525" s="9">
        <f t="shared" si="221"/>
        <v>9425400</v>
      </c>
      <c r="K525" s="9">
        <f t="shared" si="221"/>
        <v>0</v>
      </c>
      <c r="L525" s="9">
        <f t="shared" si="221"/>
        <v>9425400</v>
      </c>
      <c r="M525" s="9">
        <f t="shared" si="221"/>
        <v>9425400</v>
      </c>
      <c r="N525" s="9">
        <f t="shared" si="221"/>
        <v>0</v>
      </c>
      <c r="O525" s="9">
        <f t="shared" si="221"/>
        <v>9425400</v>
      </c>
    </row>
    <row r="526" spans="1:15" ht="45" x14ac:dyDescent="0.2">
      <c r="A526" s="12" t="s">
        <v>28</v>
      </c>
      <c r="B526" s="37">
        <v>853</v>
      </c>
      <c r="C526" s="37" t="s">
        <v>29</v>
      </c>
      <c r="D526" s="37" t="s">
        <v>48</v>
      </c>
      <c r="E526" s="67" t="s">
        <v>201</v>
      </c>
      <c r="F526" s="37"/>
      <c r="G526" s="11">
        <f t="shared" ref="G526:O526" si="222">G527+G532</f>
        <v>10303539.09</v>
      </c>
      <c r="H526" s="11">
        <f t="shared" si="222"/>
        <v>0</v>
      </c>
      <c r="I526" s="11">
        <f t="shared" si="219"/>
        <v>10303539.09</v>
      </c>
      <c r="J526" s="11">
        <f t="shared" si="222"/>
        <v>9423000</v>
      </c>
      <c r="K526" s="11">
        <f t="shared" si="222"/>
        <v>0</v>
      </c>
      <c r="L526" s="11">
        <f t="shared" si="222"/>
        <v>9423000</v>
      </c>
      <c r="M526" s="11">
        <f t="shared" si="222"/>
        <v>9423000</v>
      </c>
      <c r="N526" s="11">
        <f t="shared" si="222"/>
        <v>0</v>
      </c>
      <c r="O526" s="11">
        <f t="shared" si="222"/>
        <v>9423000</v>
      </c>
    </row>
    <row r="527" spans="1:15" ht="105" x14ac:dyDescent="0.2">
      <c r="A527" s="12" t="s">
        <v>31</v>
      </c>
      <c r="B527" s="37">
        <v>853</v>
      </c>
      <c r="C527" s="37" t="s">
        <v>25</v>
      </c>
      <c r="D527" s="37" t="s">
        <v>48</v>
      </c>
      <c r="E527" s="67" t="s">
        <v>201</v>
      </c>
      <c r="F527" s="37" t="s">
        <v>32</v>
      </c>
      <c r="G527" s="11">
        <f t="shared" ref="G527:O527" si="223">G528</f>
        <v>10029200</v>
      </c>
      <c r="H527" s="11">
        <f t="shared" si="223"/>
        <v>0</v>
      </c>
      <c r="I527" s="11">
        <f t="shared" si="219"/>
        <v>10029200</v>
      </c>
      <c r="J527" s="11">
        <f t="shared" si="223"/>
        <v>9379000</v>
      </c>
      <c r="K527" s="11">
        <f t="shared" si="223"/>
        <v>0</v>
      </c>
      <c r="L527" s="11">
        <f t="shared" si="223"/>
        <v>9379000</v>
      </c>
      <c r="M527" s="11">
        <f t="shared" si="223"/>
        <v>9379000</v>
      </c>
      <c r="N527" s="11">
        <f t="shared" si="223"/>
        <v>0</v>
      </c>
      <c r="O527" s="11">
        <f t="shared" si="223"/>
        <v>9379000</v>
      </c>
    </row>
    <row r="528" spans="1:15" ht="45" x14ac:dyDescent="0.2">
      <c r="A528" s="35" t="s">
        <v>148</v>
      </c>
      <c r="B528" s="53">
        <v>853</v>
      </c>
      <c r="C528" s="49" t="s">
        <v>25</v>
      </c>
      <c r="D528" s="49" t="s">
        <v>48</v>
      </c>
      <c r="E528" s="68" t="s">
        <v>201</v>
      </c>
      <c r="F528" s="49" t="s">
        <v>33</v>
      </c>
      <c r="G528" s="21">
        <f>G529+G530+G531</f>
        <v>10029200</v>
      </c>
      <c r="H528" s="21">
        <f t="shared" ref="H528:O528" si="224">H529+H530+H531</f>
        <v>0</v>
      </c>
      <c r="I528" s="11">
        <f t="shared" si="219"/>
        <v>10029200</v>
      </c>
      <c r="J528" s="21">
        <f t="shared" si="224"/>
        <v>9379000</v>
      </c>
      <c r="K528" s="21">
        <f t="shared" si="224"/>
        <v>0</v>
      </c>
      <c r="L528" s="21">
        <f t="shared" si="224"/>
        <v>9379000</v>
      </c>
      <c r="M528" s="21">
        <f t="shared" si="224"/>
        <v>9379000</v>
      </c>
      <c r="N528" s="21">
        <f t="shared" si="224"/>
        <v>0</v>
      </c>
      <c r="O528" s="21">
        <f t="shared" si="224"/>
        <v>9379000</v>
      </c>
    </row>
    <row r="529" spans="1:15" ht="30" x14ac:dyDescent="0.2">
      <c r="A529" s="23" t="s">
        <v>163</v>
      </c>
      <c r="B529" s="43">
        <v>853</v>
      </c>
      <c r="C529" s="40" t="s">
        <v>25</v>
      </c>
      <c r="D529" s="40" t="s">
        <v>48</v>
      </c>
      <c r="E529" s="68" t="s">
        <v>201</v>
      </c>
      <c r="F529" s="40" t="s">
        <v>164</v>
      </c>
      <c r="G529" s="21">
        <v>7692200</v>
      </c>
      <c r="H529" s="21"/>
      <c r="I529" s="11">
        <f t="shared" si="219"/>
        <v>7692200</v>
      </c>
      <c r="J529" s="21">
        <v>7192000</v>
      </c>
      <c r="K529" s="21"/>
      <c r="L529" s="11">
        <f t="shared" si="195"/>
        <v>7192000</v>
      </c>
      <c r="M529" s="21">
        <v>7192000</v>
      </c>
      <c r="N529" s="21"/>
      <c r="O529" s="27">
        <f t="shared" si="196"/>
        <v>7192000</v>
      </c>
    </row>
    <row r="530" spans="1:15" ht="60" x14ac:dyDescent="0.2">
      <c r="A530" s="23" t="s">
        <v>168</v>
      </c>
      <c r="B530" s="43">
        <v>853</v>
      </c>
      <c r="C530" s="40" t="s">
        <v>25</v>
      </c>
      <c r="D530" s="40" t="s">
        <v>48</v>
      </c>
      <c r="E530" s="68" t="s">
        <v>201</v>
      </c>
      <c r="F530" s="40" t="s">
        <v>167</v>
      </c>
      <c r="G530" s="21">
        <v>14000</v>
      </c>
      <c r="H530" s="21"/>
      <c r="I530" s="11">
        <f t="shared" si="219"/>
        <v>14000</v>
      </c>
      <c r="J530" s="21">
        <v>14000</v>
      </c>
      <c r="K530" s="21"/>
      <c r="L530" s="11">
        <f t="shared" si="195"/>
        <v>14000</v>
      </c>
      <c r="M530" s="21">
        <v>14000</v>
      </c>
      <c r="N530" s="21"/>
      <c r="O530" s="27">
        <f t="shared" si="196"/>
        <v>14000</v>
      </c>
    </row>
    <row r="531" spans="1:15" ht="90" x14ac:dyDescent="0.2">
      <c r="A531" s="23" t="s">
        <v>165</v>
      </c>
      <c r="B531" s="43">
        <v>853</v>
      </c>
      <c r="C531" s="40" t="s">
        <v>25</v>
      </c>
      <c r="D531" s="40" t="s">
        <v>48</v>
      </c>
      <c r="E531" s="68" t="s">
        <v>201</v>
      </c>
      <c r="F531" s="40" t="s">
        <v>166</v>
      </c>
      <c r="G531" s="21">
        <v>2323000</v>
      </c>
      <c r="H531" s="21"/>
      <c r="I531" s="11">
        <f t="shared" si="219"/>
        <v>2323000</v>
      </c>
      <c r="J531" s="21">
        <v>2173000</v>
      </c>
      <c r="K531" s="21"/>
      <c r="L531" s="11">
        <f t="shared" si="195"/>
        <v>2173000</v>
      </c>
      <c r="M531" s="21">
        <v>2173000</v>
      </c>
      <c r="N531" s="21"/>
      <c r="O531" s="27">
        <f t="shared" si="196"/>
        <v>2173000</v>
      </c>
    </row>
    <row r="532" spans="1:15" ht="45" x14ac:dyDescent="0.2">
      <c r="A532" s="12" t="s">
        <v>34</v>
      </c>
      <c r="B532" s="37">
        <v>853</v>
      </c>
      <c r="C532" s="37" t="s">
        <v>25</v>
      </c>
      <c r="D532" s="37" t="s">
        <v>48</v>
      </c>
      <c r="E532" s="67" t="s">
        <v>201</v>
      </c>
      <c r="F532" s="37" t="s">
        <v>35</v>
      </c>
      <c r="G532" s="11">
        <f t="shared" ref="G532:O533" si="225">G533</f>
        <v>274339.09000000003</v>
      </c>
      <c r="H532" s="11">
        <f t="shared" si="225"/>
        <v>0</v>
      </c>
      <c r="I532" s="11">
        <f t="shared" si="219"/>
        <v>274339.09000000003</v>
      </c>
      <c r="J532" s="11">
        <f t="shared" si="225"/>
        <v>44000</v>
      </c>
      <c r="K532" s="11">
        <f t="shared" si="225"/>
        <v>0</v>
      </c>
      <c r="L532" s="11">
        <f t="shared" si="225"/>
        <v>44000</v>
      </c>
      <c r="M532" s="11">
        <f t="shared" si="225"/>
        <v>44000</v>
      </c>
      <c r="N532" s="11">
        <f t="shared" si="225"/>
        <v>0</v>
      </c>
      <c r="O532" s="11">
        <f t="shared" si="225"/>
        <v>44000</v>
      </c>
    </row>
    <row r="533" spans="1:15" ht="45" x14ac:dyDescent="0.2">
      <c r="A533" s="12" t="s">
        <v>36</v>
      </c>
      <c r="B533" s="37">
        <v>853</v>
      </c>
      <c r="C533" s="37" t="s">
        <v>25</v>
      </c>
      <c r="D533" s="37" t="s">
        <v>48</v>
      </c>
      <c r="E533" s="67" t="s">
        <v>201</v>
      </c>
      <c r="F533" s="37" t="s">
        <v>37</v>
      </c>
      <c r="G533" s="11">
        <f>G534</f>
        <v>274339.09000000003</v>
      </c>
      <c r="H533" s="11">
        <f t="shared" si="225"/>
        <v>0</v>
      </c>
      <c r="I533" s="11">
        <f t="shared" si="219"/>
        <v>274339.09000000003</v>
      </c>
      <c r="J533" s="11">
        <f t="shared" si="225"/>
        <v>44000</v>
      </c>
      <c r="K533" s="11">
        <f t="shared" si="225"/>
        <v>0</v>
      </c>
      <c r="L533" s="11">
        <f t="shared" si="225"/>
        <v>44000</v>
      </c>
      <c r="M533" s="11">
        <f t="shared" si="225"/>
        <v>44000</v>
      </c>
      <c r="N533" s="11">
        <f t="shared" si="225"/>
        <v>0</v>
      </c>
      <c r="O533" s="11">
        <f t="shared" si="225"/>
        <v>44000</v>
      </c>
    </row>
    <row r="534" spans="1:15" ht="37.5" customHeight="1" x14ac:dyDescent="0.2">
      <c r="A534" s="19" t="s">
        <v>162</v>
      </c>
      <c r="B534" s="43">
        <v>853</v>
      </c>
      <c r="C534" s="40" t="s">
        <v>25</v>
      </c>
      <c r="D534" s="40" t="s">
        <v>48</v>
      </c>
      <c r="E534" s="68" t="s">
        <v>201</v>
      </c>
      <c r="F534" s="40" t="s">
        <v>174</v>
      </c>
      <c r="G534" s="21">
        <v>274339.09000000003</v>
      </c>
      <c r="H534" s="21"/>
      <c r="I534" s="11">
        <f t="shared" si="219"/>
        <v>274339.09000000003</v>
      </c>
      <c r="J534" s="21">
        <v>44000</v>
      </c>
      <c r="K534" s="21"/>
      <c r="L534" s="11">
        <f t="shared" ref="L534:L584" si="226">J534+K534</f>
        <v>44000</v>
      </c>
      <c r="M534" s="21">
        <v>44000</v>
      </c>
      <c r="N534" s="21"/>
      <c r="O534" s="27">
        <f t="shared" ref="O534:O584" si="227">M534+N534</f>
        <v>44000</v>
      </c>
    </row>
    <row r="535" spans="1:15" ht="105" x14ac:dyDescent="0.2">
      <c r="A535" s="12" t="s">
        <v>49</v>
      </c>
      <c r="B535" s="37">
        <v>853</v>
      </c>
      <c r="C535" s="37" t="s">
        <v>25</v>
      </c>
      <c r="D535" s="37" t="s">
        <v>48</v>
      </c>
      <c r="E535" s="67" t="s">
        <v>200</v>
      </c>
      <c r="F535" s="37"/>
      <c r="G535" s="11">
        <f t="shared" ref="G535:O537" si="228">G536</f>
        <v>2400</v>
      </c>
      <c r="H535" s="11">
        <f t="shared" si="228"/>
        <v>0</v>
      </c>
      <c r="I535" s="11">
        <f t="shared" si="219"/>
        <v>2400</v>
      </c>
      <c r="J535" s="11">
        <f t="shared" si="228"/>
        <v>2400</v>
      </c>
      <c r="K535" s="11">
        <f t="shared" si="228"/>
        <v>0</v>
      </c>
      <c r="L535" s="11">
        <f t="shared" si="228"/>
        <v>2400</v>
      </c>
      <c r="M535" s="11">
        <f t="shared" si="228"/>
        <v>2400</v>
      </c>
      <c r="N535" s="11">
        <f t="shared" si="228"/>
        <v>0</v>
      </c>
      <c r="O535" s="11">
        <f t="shared" si="228"/>
        <v>2400</v>
      </c>
    </row>
    <row r="536" spans="1:15" ht="45" x14ac:dyDescent="0.2">
      <c r="A536" s="12" t="s">
        <v>34</v>
      </c>
      <c r="B536" s="37">
        <v>853</v>
      </c>
      <c r="C536" s="37" t="s">
        <v>25</v>
      </c>
      <c r="D536" s="37" t="s">
        <v>48</v>
      </c>
      <c r="E536" s="67" t="s">
        <v>200</v>
      </c>
      <c r="F536" s="37" t="s">
        <v>35</v>
      </c>
      <c r="G536" s="11">
        <f t="shared" si="228"/>
        <v>2400</v>
      </c>
      <c r="H536" s="11">
        <f t="shared" si="228"/>
        <v>0</v>
      </c>
      <c r="I536" s="11">
        <f t="shared" si="219"/>
        <v>2400</v>
      </c>
      <c r="J536" s="11">
        <f t="shared" si="228"/>
        <v>2400</v>
      </c>
      <c r="K536" s="11">
        <f t="shared" si="228"/>
        <v>0</v>
      </c>
      <c r="L536" s="11">
        <f t="shared" si="228"/>
        <v>2400</v>
      </c>
      <c r="M536" s="11">
        <f t="shared" si="228"/>
        <v>2400</v>
      </c>
      <c r="N536" s="11">
        <f t="shared" si="228"/>
        <v>0</v>
      </c>
      <c r="O536" s="11">
        <f t="shared" si="228"/>
        <v>2400</v>
      </c>
    </row>
    <row r="537" spans="1:15" ht="45" x14ac:dyDescent="0.2">
      <c r="A537" s="12" t="s">
        <v>36</v>
      </c>
      <c r="B537" s="37">
        <v>853</v>
      </c>
      <c r="C537" s="37" t="s">
        <v>25</v>
      </c>
      <c r="D537" s="37" t="s">
        <v>48</v>
      </c>
      <c r="E537" s="67" t="s">
        <v>200</v>
      </c>
      <c r="F537" s="37" t="s">
        <v>37</v>
      </c>
      <c r="G537" s="11">
        <f>G538</f>
        <v>2400</v>
      </c>
      <c r="H537" s="11">
        <f t="shared" si="228"/>
        <v>0</v>
      </c>
      <c r="I537" s="11">
        <f t="shared" si="219"/>
        <v>2400</v>
      </c>
      <c r="J537" s="11">
        <f t="shared" si="228"/>
        <v>2400</v>
      </c>
      <c r="K537" s="11">
        <f t="shared" si="228"/>
        <v>0</v>
      </c>
      <c r="L537" s="11">
        <f t="shared" si="228"/>
        <v>2400</v>
      </c>
      <c r="M537" s="11">
        <f t="shared" si="228"/>
        <v>2400</v>
      </c>
      <c r="N537" s="11">
        <f t="shared" si="228"/>
        <v>0</v>
      </c>
      <c r="O537" s="11">
        <f t="shared" si="228"/>
        <v>2400</v>
      </c>
    </row>
    <row r="538" spans="1:15" ht="33.75" customHeight="1" x14ac:dyDescent="0.2">
      <c r="A538" s="19" t="s">
        <v>162</v>
      </c>
      <c r="B538" s="43">
        <v>853</v>
      </c>
      <c r="C538" s="40" t="s">
        <v>25</v>
      </c>
      <c r="D538" s="40" t="s">
        <v>48</v>
      </c>
      <c r="E538" s="68" t="s">
        <v>200</v>
      </c>
      <c r="F538" s="40" t="s">
        <v>174</v>
      </c>
      <c r="G538" s="21">
        <v>2400</v>
      </c>
      <c r="H538" s="21"/>
      <c r="I538" s="11">
        <f t="shared" si="219"/>
        <v>2400</v>
      </c>
      <c r="J538" s="21">
        <v>2400</v>
      </c>
      <c r="K538" s="21"/>
      <c r="L538" s="11">
        <f t="shared" si="226"/>
        <v>2400</v>
      </c>
      <c r="M538" s="21">
        <v>2400</v>
      </c>
      <c r="N538" s="21"/>
      <c r="O538" s="27">
        <f t="shared" si="227"/>
        <v>2400</v>
      </c>
    </row>
    <row r="539" spans="1:15" ht="15.75" x14ac:dyDescent="0.2">
      <c r="A539" s="8" t="s">
        <v>54</v>
      </c>
      <c r="B539" s="37">
        <v>853</v>
      </c>
      <c r="C539" s="36" t="s">
        <v>25</v>
      </c>
      <c r="D539" s="36" t="s">
        <v>18</v>
      </c>
      <c r="E539" s="67" t="s">
        <v>0</v>
      </c>
      <c r="F539" s="36"/>
      <c r="G539" s="9">
        <f t="shared" ref="G539:O541" si="229">G540</f>
        <v>975000</v>
      </c>
      <c r="H539" s="9">
        <f t="shared" si="229"/>
        <v>-35000</v>
      </c>
      <c r="I539" s="9">
        <f t="shared" si="229"/>
        <v>940000</v>
      </c>
      <c r="J539" s="9">
        <f t="shared" si="229"/>
        <v>0</v>
      </c>
      <c r="K539" s="9">
        <f t="shared" si="229"/>
        <v>0</v>
      </c>
      <c r="L539" s="9">
        <f t="shared" si="229"/>
        <v>0</v>
      </c>
      <c r="M539" s="9">
        <f t="shared" si="229"/>
        <v>0</v>
      </c>
      <c r="N539" s="9">
        <f t="shared" si="229"/>
        <v>0</v>
      </c>
      <c r="O539" s="9">
        <f t="shared" si="229"/>
        <v>0</v>
      </c>
    </row>
    <row r="540" spans="1:15" ht="30" x14ac:dyDescent="0.2">
      <c r="A540" s="12" t="s">
        <v>157</v>
      </c>
      <c r="B540" s="37">
        <v>853</v>
      </c>
      <c r="C540" s="37" t="s">
        <v>25</v>
      </c>
      <c r="D540" s="37" t="s">
        <v>18</v>
      </c>
      <c r="E540" s="67" t="s">
        <v>56</v>
      </c>
      <c r="F540" s="37"/>
      <c r="G540" s="11">
        <f t="shared" si="229"/>
        <v>975000</v>
      </c>
      <c r="H540" s="11">
        <f t="shared" si="229"/>
        <v>-35000</v>
      </c>
      <c r="I540" s="11">
        <f t="shared" si="229"/>
        <v>940000</v>
      </c>
      <c r="J540" s="11">
        <f t="shared" si="229"/>
        <v>0</v>
      </c>
      <c r="K540" s="11">
        <f t="shared" si="229"/>
        <v>0</v>
      </c>
      <c r="L540" s="11">
        <f t="shared" si="229"/>
        <v>0</v>
      </c>
      <c r="M540" s="11">
        <f t="shared" si="229"/>
        <v>0</v>
      </c>
      <c r="N540" s="11">
        <f t="shared" si="229"/>
        <v>0</v>
      </c>
      <c r="O540" s="11">
        <f t="shared" si="229"/>
        <v>0</v>
      </c>
    </row>
    <row r="541" spans="1:15" ht="32.25" customHeight="1" x14ac:dyDescent="0.2">
      <c r="A541" s="12" t="s">
        <v>39</v>
      </c>
      <c r="B541" s="37">
        <v>853</v>
      </c>
      <c r="C541" s="37" t="s">
        <v>25</v>
      </c>
      <c r="D541" s="37" t="s">
        <v>18</v>
      </c>
      <c r="E541" s="67" t="s">
        <v>56</v>
      </c>
      <c r="F541" s="37" t="s">
        <v>40</v>
      </c>
      <c r="G541" s="11">
        <f t="shared" si="229"/>
        <v>975000</v>
      </c>
      <c r="H541" s="11">
        <f t="shared" si="229"/>
        <v>-35000</v>
      </c>
      <c r="I541" s="11">
        <f t="shared" si="229"/>
        <v>940000</v>
      </c>
      <c r="J541" s="11">
        <f t="shared" si="229"/>
        <v>0</v>
      </c>
      <c r="K541" s="11">
        <f t="shared" si="229"/>
        <v>0</v>
      </c>
      <c r="L541" s="11">
        <f t="shared" si="229"/>
        <v>0</v>
      </c>
      <c r="M541" s="11">
        <f t="shared" si="229"/>
        <v>0</v>
      </c>
      <c r="N541" s="11">
        <f t="shared" si="229"/>
        <v>0</v>
      </c>
      <c r="O541" s="11">
        <f t="shared" si="229"/>
        <v>0</v>
      </c>
    </row>
    <row r="542" spans="1:15" s="10" customFormat="1" ht="28.5" customHeight="1" x14ac:dyDescent="0.2">
      <c r="A542" s="12" t="s">
        <v>57</v>
      </c>
      <c r="B542" s="37">
        <v>853</v>
      </c>
      <c r="C542" s="37" t="s">
        <v>25</v>
      </c>
      <c r="D542" s="37" t="s">
        <v>18</v>
      </c>
      <c r="E542" s="67" t="s">
        <v>56</v>
      </c>
      <c r="F542" s="37" t="s">
        <v>58</v>
      </c>
      <c r="G542" s="11">
        <v>975000</v>
      </c>
      <c r="H542" s="11">
        <v>-35000</v>
      </c>
      <c r="I542" s="11">
        <f t="shared" si="219"/>
        <v>940000</v>
      </c>
      <c r="J542" s="11"/>
      <c r="K542" s="11"/>
      <c r="L542" s="11">
        <f t="shared" si="226"/>
        <v>0</v>
      </c>
      <c r="M542" s="11"/>
      <c r="N542" s="11"/>
      <c r="O542" s="27">
        <f t="shared" si="227"/>
        <v>0</v>
      </c>
    </row>
    <row r="543" spans="1:15" ht="31.5" x14ac:dyDescent="0.2">
      <c r="A543" s="8" t="s">
        <v>59</v>
      </c>
      <c r="B543" s="36">
        <v>853</v>
      </c>
      <c r="C543" s="36" t="s">
        <v>25</v>
      </c>
      <c r="D543" s="36" t="s">
        <v>20</v>
      </c>
      <c r="E543" s="67" t="s">
        <v>0</v>
      </c>
      <c r="F543" s="36"/>
      <c r="G543" s="9">
        <f t="shared" ref="G543:O543" si="230">G544</f>
        <v>0</v>
      </c>
      <c r="H543" s="9">
        <f t="shared" si="230"/>
        <v>0</v>
      </c>
      <c r="I543" s="11">
        <f t="shared" si="219"/>
        <v>0</v>
      </c>
      <c r="J543" s="9">
        <f t="shared" si="230"/>
        <v>5736200.25</v>
      </c>
      <c r="K543" s="9">
        <f t="shared" si="230"/>
        <v>0</v>
      </c>
      <c r="L543" s="9">
        <f t="shared" si="230"/>
        <v>5736200.25</v>
      </c>
      <c r="M543" s="9">
        <f t="shared" si="230"/>
        <v>10519396.01</v>
      </c>
      <c r="N543" s="9">
        <f t="shared" si="230"/>
        <v>0</v>
      </c>
      <c r="O543" s="9">
        <f t="shared" si="230"/>
        <v>10519396.01</v>
      </c>
    </row>
    <row r="544" spans="1:15" ht="26.25" customHeight="1" x14ac:dyDescent="0.2">
      <c r="A544" s="12" t="s">
        <v>67</v>
      </c>
      <c r="B544" s="37">
        <v>853</v>
      </c>
      <c r="C544" s="37" t="s">
        <v>25</v>
      </c>
      <c r="D544" s="37" t="s">
        <v>20</v>
      </c>
      <c r="E544" s="67" t="s">
        <v>68</v>
      </c>
      <c r="F544" s="37"/>
      <c r="G544" s="11">
        <f t="shared" ref="G544:O544" si="231">G546</f>
        <v>0</v>
      </c>
      <c r="H544" s="11">
        <f t="shared" si="231"/>
        <v>0</v>
      </c>
      <c r="I544" s="11">
        <f t="shared" si="219"/>
        <v>0</v>
      </c>
      <c r="J544" s="11">
        <f t="shared" si="231"/>
        <v>5736200.25</v>
      </c>
      <c r="K544" s="11">
        <f t="shared" si="231"/>
        <v>0</v>
      </c>
      <c r="L544" s="11">
        <f t="shared" si="231"/>
        <v>5736200.25</v>
      </c>
      <c r="M544" s="11">
        <f t="shared" si="231"/>
        <v>10519396.01</v>
      </c>
      <c r="N544" s="11">
        <f t="shared" si="231"/>
        <v>0</v>
      </c>
      <c r="O544" s="11">
        <f t="shared" si="231"/>
        <v>10519396.01</v>
      </c>
    </row>
    <row r="545" spans="1:15" ht="28.5" customHeight="1" x14ac:dyDescent="0.2">
      <c r="A545" s="12" t="s">
        <v>39</v>
      </c>
      <c r="B545" s="37">
        <v>853</v>
      </c>
      <c r="C545" s="37" t="s">
        <v>25</v>
      </c>
      <c r="D545" s="37" t="s">
        <v>20</v>
      </c>
      <c r="E545" s="67" t="s">
        <v>68</v>
      </c>
      <c r="F545" s="37">
        <v>800</v>
      </c>
      <c r="G545" s="11">
        <f t="shared" ref="G545:O545" si="232">G546</f>
        <v>0</v>
      </c>
      <c r="H545" s="11">
        <f t="shared" si="232"/>
        <v>0</v>
      </c>
      <c r="I545" s="11">
        <f t="shared" si="219"/>
        <v>0</v>
      </c>
      <c r="J545" s="11">
        <f t="shared" si="232"/>
        <v>5736200.25</v>
      </c>
      <c r="K545" s="11">
        <f t="shared" si="232"/>
        <v>0</v>
      </c>
      <c r="L545" s="11">
        <f t="shared" si="232"/>
        <v>5736200.25</v>
      </c>
      <c r="M545" s="11">
        <f t="shared" si="232"/>
        <v>10519396.01</v>
      </c>
      <c r="N545" s="11">
        <f t="shared" si="232"/>
        <v>0</v>
      </c>
      <c r="O545" s="11">
        <f t="shared" si="232"/>
        <v>10519396.01</v>
      </c>
    </row>
    <row r="546" spans="1:15" ht="26.25" customHeight="1" x14ac:dyDescent="0.2">
      <c r="A546" s="12" t="s">
        <v>57</v>
      </c>
      <c r="B546" s="37">
        <v>853</v>
      </c>
      <c r="C546" s="37" t="s">
        <v>25</v>
      </c>
      <c r="D546" s="37" t="s">
        <v>20</v>
      </c>
      <c r="E546" s="67" t="s">
        <v>68</v>
      </c>
      <c r="F546" s="37" t="s">
        <v>58</v>
      </c>
      <c r="G546" s="11"/>
      <c r="H546" s="11"/>
      <c r="I546" s="11">
        <f t="shared" si="219"/>
        <v>0</v>
      </c>
      <c r="J546" s="11">
        <v>5736200.25</v>
      </c>
      <c r="K546" s="11"/>
      <c r="L546" s="11">
        <f t="shared" si="226"/>
        <v>5736200.25</v>
      </c>
      <c r="M546" s="11">
        <v>10519396.01</v>
      </c>
      <c r="N546" s="11"/>
      <c r="O546" s="27">
        <f t="shared" si="227"/>
        <v>10519396.01</v>
      </c>
    </row>
    <row r="547" spans="1:15" ht="63" x14ac:dyDescent="0.2">
      <c r="A547" s="8" t="s">
        <v>158</v>
      </c>
      <c r="B547" s="37">
        <v>853</v>
      </c>
      <c r="C547" s="38" t="s">
        <v>21</v>
      </c>
      <c r="D547" s="38"/>
      <c r="E547" s="67" t="s">
        <v>0</v>
      </c>
      <c r="F547" s="38"/>
      <c r="G547" s="15">
        <f t="shared" ref="G547:O547" si="233">G548+G553</f>
        <v>8495500</v>
      </c>
      <c r="H547" s="15">
        <f t="shared" si="233"/>
        <v>0</v>
      </c>
      <c r="I547" s="11">
        <f t="shared" si="219"/>
        <v>8495500</v>
      </c>
      <c r="J547" s="15">
        <f t="shared" si="233"/>
        <v>3995500</v>
      </c>
      <c r="K547" s="15">
        <f t="shared" si="233"/>
        <v>0</v>
      </c>
      <c r="L547" s="15">
        <f t="shared" si="233"/>
        <v>3995500</v>
      </c>
      <c r="M547" s="15">
        <f t="shared" si="233"/>
        <v>3995500</v>
      </c>
      <c r="N547" s="15">
        <f t="shared" si="233"/>
        <v>0</v>
      </c>
      <c r="O547" s="15">
        <f t="shared" si="233"/>
        <v>3995500</v>
      </c>
    </row>
    <row r="548" spans="1:15" ht="63" x14ac:dyDescent="0.2">
      <c r="A548" s="8" t="s">
        <v>142</v>
      </c>
      <c r="B548" s="37">
        <v>853</v>
      </c>
      <c r="C548" s="38" t="s">
        <v>21</v>
      </c>
      <c r="D548" s="38" t="s">
        <v>25</v>
      </c>
      <c r="E548" s="67" t="s">
        <v>0</v>
      </c>
      <c r="F548" s="38"/>
      <c r="G548" s="15">
        <f t="shared" ref="G548:O551" si="234">G549</f>
        <v>995500</v>
      </c>
      <c r="H548" s="15">
        <f t="shared" si="234"/>
        <v>0</v>
      </c>
      <c r="I548" s="11">
        <f t="shared" si="219"/>
        <v>995500</v>
      </c>
      <c r="J548" s="15">
        <f t="shared" si="234"/>
        <v>995500</v>
      </c>
      <c r="K548" s="15">
        <f t="shared" si="234"/>
        <v>0</v>
      </c>
      <c r="L548" s="15">
        <f t="shared" si="234"/>
        <v>995500</v>
      </c>
      <c r="M548" s="15">
        <f t="shared" si="234"/>
        <v>995500</v>
      </c>
      <c r="N548" s="15">
        <f t="shared" si="234"/>
        <v>0</v>
      </c>
      <c r="O548" s="15">
        <f t="shared" si="234"/>
        <v>995500</v>
      </c>
    </row>
    <row r="549" spans="1:15" ht="94.5" x14ac:dyDescent="0.2">
      <c r="A549" s="8" t="s">
        <v>358</v>
      </c>
      <c r="B549" s="37">
        <v>853</v>
      </c>
      <c r="C549" s="38" t="s">
        <v>21</v>
      </c>
      <c r="D549" s="38" t="s">
        <v>25</v>
      </c>
      <c r="E549" s="67" t="s">
        <v>199</v>
      </c>
      <c r="F549" s="38"/>
      <c r="G549" s="11">
        <f t="shared" si="234"/>
        <v>995500</v>
      </c>
      <c r="H549" s="11">
        <f t="shared" si="234"/>
        <v>0</v>
      </c>
      <c r="I549" s="11">
        <f t="shared" si="219"/>
        <v>995500</v>
      </c>
      <c r="J549" s="11">
        <f t="shared" si="234"/>
        <v>995500</v>
      </c>
      <c r="K549" s="11">
        <f t="shared" si="234"/>
        <v>0</v>
      </c>
      <c r="L549" s="11">
        <f t="shared" si="234"/>
        <v>995500</v>
      </c>
      <c r="M549" s="11">
        <f t="shared" si="234"/>
        <v>995500</v>
      </c>
      <c r="N549" s="11">
        <f t="shared" si="234"/>
        <v>0</v>
      </c>
      <c r="O549" s="11">
        <f t="shared" si="234"/>
        <v>995500</v>
      </c>
    </row>
    <row r="550" spans="1:15" ht="26.25" customHeight="1" x14ac:dyDescent="0.2">
      <c r="A550" s="12" t="s">
        <v>60</v>
      </c>
      <c r="B550" s="37">
        <v>853</v>
      </c>
      <c r="C550" s="37" t="s">
        <v>21</v>
      </c>
      <c r="D550" s="37" t="s">
        <v>25</v>
      </c>
      <c r="E550" s="67" t="s">
        <v>199</v>
      </c>
      <c r="F550" s="37" t="s">
        <v>61</v>
      </c>
      <c r="G550" s="11">
        <f t="shared" si="234"/>
        <v>995500</v>
      </c>
      <c r="H550" s="11">
        <f t="shared" si="234"/>
        <v>0</v>
      </c>
      <c r="I550" s="11">
        <f t="shared" si="219"/>
        <v>995500</v>
      </c>
      <c r="J550" s="11">
        <f t="shared" si="234"/>
        <v>995500</v>
      </c>
      <c r="K550" s="11">
        <f t="shared" si="234"/>
        <v>0</v>
      </c>
      <c r="L550" s="11">
        <f t="shared" si="234"/>
        <v>995500</v>
      </c>
      <c r="M550" s="11">
        <f t="shared" si="234"/>
        <v>995500</v>
      </c>
      <c r="N550" s="11">
        <f t="shared" si="234"/>
        <v>0</v>
      </c>
      <c r="O550" s="11">
        <f t="shared" si="234"/>
        <v>995500</v>
      </c>
    </row>
    <row r="551" spans="1:15" ht="24.75" customHeight="1" x14ac:dyDescent="0.2">
      <c r="A551" s="12" t="s">
        <v>144</v>
      </c>
      <c r="B551" s="37">
        <v>853</v>
      </c>
      <c r="C551" s="37" t="s">
        <v>21</v>
      </c>
      <c r="D551" s="37" t="s">
        <v>25</v>
      </c>
      <c r="E551" s="67" t="s">
        <v>199</v>
      </c>
      <c r="F551" s="37" t="s">
        <v>143</v>
      </c>
      <c r="G551" s="11">
        <f>G552</f>
        <v>995500</v>
      </c>
      <c r="H551" s="11">
        <f t="shared" si="234"/>
        <v>0</v>
      </c>
      <c r="I551" s="11">
        <f t="shared" si="219"/>
        <v>995500</v>
      </c>
      <c r="J551" s="11">
        <f t="shared" si="234"/>
        <v>995500</v>
      </c>
      <c r="K551" s="11">
        <f t="shared" si="234"/>
        <v>0</v>
      </c>
      <c r="L551" s="11">
        <f t="shared" si="234"/>
        <v>995500</v>
      </c>
      <c r="M551" s="11">
        <f t="shared" si="234"/>
        <v>995500</v>
      </c>
      <c r="N551" s="11">
        <f t="shared" si="234"/>
        <v>0</v>
      </c>
      <c r="O551" s="11">
        <f t="shared" si="234"/>
        <v>995500</v>
      </c>
    </row>
    <row r="552" spans="1:15" ht="30" x14ac:dyDescent="0.2">
      <c r="A552" s="24" t="s">
        <v>189</v>
      </c>
      <c r="B552" s="43">
        <v>853</v>
      </c>
      <c r="C552" s="40" t="s">
        <v>21</v>
      </c>
      <c r="D552" s="40" t="s">
        <v>25</v>
      </c>
      <c r="E552" s="68" t="s">
        <v>199</v>
      </c>
      <c r="F552" s="40" t="s">
        <v>188</v>
      </c>
      <c r="G552" s="21">
        <v>995500</v>
      </c>
      <c r="H552" s="21"/>
      <c r="I552" s="11">
        <f t="shared" si="219"/>
        <v>995500</v>
      </c>
      <c r="J552" s="21">
        <v>995500</v>
      </c>
      <c r="K552" s="21"/>
      <c r="L552" s="11">
        <f t="shared" si="226"/>
        <v>995500</v>
      </c>
      <c r="M552" s="21">
        <v>995500</v>
      </c>
      <c r="N552" s="21"/>
      <c r="O552" s="27">
        <f t="shared" si="227"/>
        <v>995500</v>
      </c>
    </row>
    <row r="553" spans="1:15" ht="31.5" x14ac:dyDescent="0.2">
      <c r="A553" s="8" t="s">
        <v>289</v>
      </c>
      <c r="B553" s="37">
        <v>853</v>
      </c>
      <c r="C553" s="36" t="s">
        <v>21</v>
      </c>
      <c r="D553" s="36" t="s">
        <v>27</v>
      </c>
      <c r="E553" s="67" t="s">
        <v>0</v>
      </c>
      <c r="F553" s="36"/>
      <c r="G553" s="9">
        <f t="shared" ref="G553:O555" si="235">G554</f>
        <v>7500000</v>
      </c>
      <c r="H553" s="9">
        <f t="shared" si="235"/>
        <v>0</v>
      </c>
      <c r="I553" s="11">
        <f t="shared" si="219"/>
        <v>7500000</v>
      </c>
      <c r="J553" s="9">
        <f t="shared" si="235"/>
        <v>3000000</v>
      </c>
      <c r="K553" s="9">
        <f t="shared" si="235"/>
        <v>0</v>
      </c>
      <c r="L553" s="9">
        <f t="shared" si="235"/>
        <v>3000000</v>
      </c>
      <c r="M553" s="9">
        <f t="shared" si="235"/>
        <v>3000000</v>
      </c>
      <c r="N553" s="9">
        <f t="shared" si="235"/>
        <v>0</v>
      </c>
      <c r="O553" s="9">
        <f t="shared" si="235"/>
        <v>3000000</v>
      </c>
    </row>
    <row r="554" spans="1:15" ht="45" x14ac:dyDescent="0.2">
      <c r="A554" s="12" t="s">
        <v>159</v>
      </c>
      <c r="B554" s="37">
        <v>853</v>
      </c>
      <c r="C554" s="37" t="s">
        <v>21</v>
      </c>
      <c r="D554" s="37" t="s">
        <v>27</v>
      </c>
      <c r="E554" s="67" t="s">
        <v>198</v>
      </c>
      <c r="F554" s="37"/>
      <c r="G554" s="11">
        <f t="shared" si="235"/>
        <v>7500000</v>
      </c>
      <c r="H554" s="11">
        <f t="shared" si="235"/>
        <v>0</v>
      </c>
      <c r="I554" s="11">
        <f t="shared" si="219"/>
        <v>7500000</v>
      </c>
      <c r="J554" s="11">
        <f t="shared" si="235"/>
        <v>3000000</v>
      </c>
      <c r="K554" s="11">
        <f t="shared" si="235"/>
        <v>0</v>
      </c>
      <c r="L554" s="11">
        <f t="shared" si="235"/>
        <v>3000000</v>
      </c>
      <c r="M554" s="11">
        <f t="shared" si="235"/>
        <v>3000000</v>
      </c>
      <c r="N554" s="11">
        <f t="shared" si="235"/>
        <v>0</v>
      </c>
      <c r="O554" s="11">
        <f t="shared" si="235"/>
        <v>3000000</v>
      </c>
    </row>
    <row r="555" spans="1:15" s="10" customFormat="1" ht="28.5" customHeight="1" x14ac:dyDescent="0.2">
      <c r="A555" s="12" t="s">
        <v>60</v>
      </c>
      <c r="B555" s="37">
        <v>853</v>
      </c>
      <c r="C555" s="37" t="s">
        <v>21</v>
      </c>
      <c r="D555" s="37" t="s">
        <v>27</v>
      </c>
      <c r="E555" s="67" t="s">
        <v>198</v>
      </c>
      <c r="F555" s="37" t="s">
        <v>61</v>
      </c>
      <c r="G555" s="11">
        <f t="shared" si="235"/>
        <v>7500000</v>
      </c>
      <c r="H555" s="11">
        <f t="shared" si="235"/>
        <v>0</v>
      </c>
      <c r="I555" s="11">
        <f t="shared" si="219"/>
        <v>7500000</v>
      </c>
      <c r="J555" s="11">
        <f t="shared" si="235"/>
        <v>3000000</v>
      </c>
      <c r="K555" s="11">
        <f t="shared" si="235"/>
        <v>0</v>
      </c>
      <c r="L555" s="11">
        <f t="shared" si="235"/>
        <v>3000000</v>
      </c>
      <c r="M555" s="11">
        <f t="shared" si="235"/>
        <v>3000000</v>
      </c>
      <c r="N555" s="11">
        <f t="shared" si="235"/>
        <v>0</v>
      </c>
      <c r="O555" s="11">
        <f t="shared" si="235"/>
        <v>3000000</v>
      </c>
    </row>
    <row r="556" spans="1:15" s="10" customFormat="1" ht="28.5" customHeight="1" x14ac:dyDescent="0.2">
      <c r="A556" s="12" t="s">
        <v>83</v>
      </c>
      <c r="B556" s="37">
        <v>853</v>
      </c>
      <c r="C556" s="37" t="s">
        <v>21</v>
      </c>
      <c r="D556" s="37" t="s">
        <v>27</v>
      </c>
      <c r="E556" s="67" t="s">
        <v>198</v>
      </c>
      <c r="F556" s="37" t="s">
        <v>84</v>
      </c>
      <c r="G556" s="11">
        <v>7500000</v>
      </c>
      <c r="H556" s="11"/>
      <c r="I556" s="11">
        <f t="shared" si="219"/>
        <v>7500000</v>
      </c>
      <c r="J556" s="11">
        <v>3000000</v>
      </c>
      <c r="K556" s="11"/>
      <c r="L556" s="11">
        <f t="shared" si="226"/>
        <v>3000000</v>
      </c>
      <c r="M556" s="11">
        <v>3000000</v>
      </c>
      <c r="N556" s="11"/>
      <c r="O556" s="27">
        <f t="shared" si="227"/>
        <v>3000000</v>
      </c>
    </row>
    <row r="557" spans="1:15" s="10" customFormat="1" ht="31.5" x14ac:dyDescent="0.2">
      <c r="A557" s="8" t="s">
        <v>160</v>
      </c>
      <c r="B557" s="36">
        <v>854</v>
      </c>
      <c r="C557" s="36"/>
      <c r="D557" s="36"/>
      <c r="E557" s="66" t="s">
        <v>0</v>
      </c>
      <c r="F557" s="36"/>
      <c r="G557" s="9">
        <f t="shared" ref="G557:O559" si="236">G558</f>
        <v>648000</v>
      </c>
      <c r="H557" s="9">
        <f t="shared" si="236"/>
        <v>0</v>
      </c>
      <c r="I557" s="11">
        <f t="shared" si="219"/>
        <v>648000</v>
      </c>
      <c r="J557" s="9">
        <f t="shared" si="236"/>
        <v>648000</v>
      </c>
      <c r="K557" s="9">
        <f t="shared" si="236"/>
        <v>0</v>
      </c>
      <c r="L557" s="9">
        <f t="shared" si="236"/>
        <v>648000</v>
      </c>
      <c r="M557" s="9">
        <f t="shared" si="236"/>
        <v>648000</v>
      </c>
      <c r="N557" s="9">
        <f t="shared" si="236"/>
        <v>0</v>
      </c>
      <c r="O557" s="9">
        <f t="shared" si="236"/>
        <v>648000</v>
      </c>
    </row>
    <row r="558" spans="1:15" ht="15.75" x14ac:dyDescent="0.2">
      <c r="A558" s="8" t="s">
        <v>24</v>
      </c>
      <c r="B558" s="39">
        <v>854</v>
      </c>
      <c r="C558" s="36" t="s">
        <v>25</v>
      </c>
      <c r="D558" s="36"/>
      <c r="E558" s="67" t="s">
        <v>0</v>
      </c>
      <c r="F558" s="36"/>
      <c r="G558" s="9">
        <f t="shared" si="236"/>
        <v>648000</v>
      </c>
      <c r="H558" s="9">
        <f t="shared" si="236"/>
        <v>0</v>
      </c>
      <c r="I558" s="11">
        <f t="shared" si="219"/>
        <v>648000</v>
      </c>
      <c r="J558" s="9">
        <f t="shared" si="236"/>
        <v>648000</v>
      </c>
      <c r="K558" s="9">
        <f t="shared" si="236"/>
        <v>0</v>
      </c>
      <c r="L558" s="9">
        <f t="shared" si="236"/>
        <v>648000</v>
      </c>
      <c r="M558" s="9">
        <f t="shared" si="236"/>
        <v>648000</v>
      </c>
      <c r="N558" s="9">
        <f t="shared" si="236"/>
        <v>0</v>
      </c>
      <c r="O558" s="9">
        <f t="shared" si="236"/>
        <v>648000</v>
      </c>
    </row>
    <row r="559" spans="1:15" ht="94.5" x14ac:dyDescent="0.2">
      <c r="A559" s="8" t="s">
        <v>26</v>
      </c>
      <c r="B559" s="39">
        <v>854</v>
      </c>
      <c r="C559" s="36" t="s">
        <v>25</v>
      </c>
      <c r="D559" s="36" t="s">
        <v>27</v>
      </c>
      <c r="E559" s="67" t="s">
        <v>0</v>
      </c>
      <c r="F559" s="36"/>
      <c r="G559" s="9">
        <f t="shared" si="236"/>
        <v>648000</v>
      </c>
      <c r="H559" s="9">
        <f t="shared" si="236"/>
        <v>0</v>
      </c>
      <c r="I559" s="11">
        <f t="shared" si="219"/>
        <v>648000</v>
      </c>
      <c r="J559" s="9">
        <f t="shared" si="236"/>
        <v>648000</v>
      </c>
      <c r="K559" s="9">
        <f t="shared" si="236"/>
        <v>0</v>
      </c>
      <c r="L559" s="9">
        <f t="shared" si="236"/>
        <v>648000</v>
      </c>
      <c r="M559" s="9">
        <f t="shared" si="236"/>
        <v>648000</v>
      </c>
      <c r="N559" s="9">
        <f t="shared" si="236"/>
        <v>0</v>
      </c>
      <c r="O559" s="9">
        <f t="shared" si="236"/>
        <v>648000</v>
      </c>
    </row>
    <row r="560" spans="1:15" ht="45" x14ac:dyDescent="0.2">
      <c r="A560" s="12" t="s">
        <v>28</v>
      </c>
      <c r="B560" s="39">
        <v>854</v>
      </c>
      <c r="C560" s="37" t="s">
        <v>29</v>
      </c>
      <c r="D560" s="37" t="s">
        <v>27</v>
      </c>
      <c r="E560" s="67" t="s">
        <v>30</v>
      </c>
      <c r="F560" s="37"/>
      <c r="G560" s="11">
        <f>G561+G565</f>
        <v>648000</v>
      </c>
      <c r="H560" s="11">
        <f t="shared" ref="H560:O560" si="237">H561+H565</f>
        <v>0</v>
      </c>
      <c r="I560" s="11">
        <f t="shared" si="219"/>
        <v>648000</v>
      </c>
      <c r="J560" s="11">
        <f t="shared" si="237"/>
        <v>648000</v>
      </c>
      <c r="K560" s="11">
        <f t="shared" si="237"/>
        <v>0</v>
      </c>
      <c r="L560" s="11">
        <f t="shared" si="237"/>
        <v>648000</v>
      </c>
      <c r="M560" s="11">
        <f t="shared" si="237"/>
        <v>648000</v>
      </c>
      <c r="N560" s="11">
        <f t="shared" si="237"/>
        <v>0</v>
      </c>
      <c r="O560" s="11">
        <f t="shared" si="237"/>
        <v>648000</v>
      </c>
    </row>
    <row r="561" spans="1:15" ht="105" x14ac:dyDescent="0.2">
      <c r="A561" s="12" t="s">
        <v>31</v>
      </c>
      <c r="B561" s="39">
        <v>854</v>
      </c>
      <c r="C561" s="37" t="s">
        <v>25</v>
      </c>
      <c r="D561" s="37" t="s">
        <v>27</v>
      </c>
      <c r="E561" s="67" t="s">
        <v>30</v>
      </c>
      <c r="F561" s="37" t="s">
        <v>32</v>
      </c>
      <c r="G561" s="11">
        <f t="shared" ref="G561:O561" si="238">G562</f>
        <v>593700</v>
      </c>
      <c r="H561" s="11">
        <f t="shared" si="238"/>
        <v>0</v>
      </c>
      <c r="I561" s="11">
        <f t="shared" si="219"/>
        <v>593700</v>
      </c>
      <c r="J561" s="11">
        <f t="shared" si="238"/>
        <v>593700</v>
      </c>
      <c r="K561" s="11">
        <f t="shared" si="238"/>
        <v>0</v>
      </c>
      <c r="L561" s="11">
        <f t="shared" si="238"/>
        <v>593700</v>
      </c>
      <c r="M561" s="11">
        <f t="shared" si="238"/>
        <v>593700</v>
      </c>
      <c r="N561" s="11">
        <f t="shared" si="238"/>
        <v>0</v>
      </c>
      <c r="O561" s="11">
        <f t="shared" si="238"/>
        <v>593700</v>
      </c>
    </row>
    <row r="562" spans="1:15" ht="45" x14ac:dyDescent="0.2">
      <c r="A562" s="12" t="s">
        <v>148</v>
      </c>
      <c r="B562" s="39">
        <v>854</v>
      </c>
      <c r="C562" s="37" t="s">
        <v>25</v>
      </c>
      <c r="D562" s="37" t="s">
        <v>27</v>
      </c>
      <c r="E562" s="67" t="s">
        <v>30</v>
      </c>
      <c r="F562" s="37" t="s">
        <v>33</v>
      </c>
      <c r="G562" s="11">
        <f>G564+G563</f>
        <v>593700</v>
      </c>
      <c r="H562" s="11">
        <f t="shared" ref="H562:O562" si="239">H564+H563</f>
        <v>0</v>
      </c>
      <c r="I562" s="11">
        <f t="shared" si="219"/>
        <v>593700</v>
      </c>
      <c r="J562" s="11">
        <f t="shared" si="239"/>
        <v>593700</v>
      </c>
      <c r="K562" s="11">
        <f t="shared" si="239"/>
        <v>0</v>
      </c>
      <c r="L562" s="11">
        <f t="shared" si="239"/>
        <v>593700</v>
      </c>
      <c r="M562" s="11">
        <f t="shared" si="239"/>
        <v>593700</v>
      </c>
      <c r="N562" s="11">
        <f t="shared" si="239"/>
        <v>0</v>
      </c>
      <c r="O562" s="11">
        <f t="shared" si="239"/>
        <v>593700</v>
      </c>
    </row>
    <row r="563" spans="1:15" ht="30" x14ac:dyDescent="0.2">
      <c r="A563" s="22" t="s">
        <v>163</v>
      </c>
      <c r="B563" s="18">
        <v>854</v>
      </c>
      <c r="C563" s="40" t="s">
        <v>25</v>
      </c>
      <c r="D563" s="40" t="s">
        <v>27</v>
      </c>
      <c r="E563" s="68" t="s">
        <v>30</v>
      </c>
      <c r="F563" s="40" t="s">
        <v>164</v>
      </c>
      <c r="G563" s="21">
        <v>456000</v>
      </c>
      <c r="H563" s="21"/>
      <c r="I563" s="11">
        <f t="shared" si="219"/>
        <v>456000</v>
      </c>
      <c r="J563" s="21">
        <v>456000</v>
      </c>
      <c r="K563" s="21"/>
      <c r="L563" s="11">
        <f t="shared" si="226"/>
        <v>456000</v>
      </c>
      <c r="M563" s="21">
        <v>456000</v>
      </c>
      <c r="N563" s="21"/>
      <c r="O563" s="27">
        <f t="shared" si="227"/>
        <v>456000</v>
      </c>
    </row>
    <row r="564" spans="1:15" ht="90" x14ac:dyDescent="0.2">
      <c r="A564" s="24" t="s">
        <v>165</v>
      </c>
      <c r="B564" s="18">
        <v>854</v>
      </c>
      <c r="C564" s="40" t="s">
        <v>25</v>
      </c>
      <c r="D564" s="40" t="s">
        <v>27</v>
      </c>
      <c r="E564" s="68" t="s">
        <v>30</v>
      </c>
      <c r="F564" s="40" t="s">
        <v>166</v>
      </c>
      <c r="G564" s="21">
        <v>137700</v>
      </c>
      <c r="H564" s="21"/>
      <c r="I564" s="11">
        <f t="shared" si="219"/>
        <v>137700</v>
      </c>
      <c r="J564" s="21">
        <v>137700</v>
      </c>
      <c r="K564" s="21"/>
      <c r="L564" s="11">
        <f t="shared" si="226"/>
        <v>137700</v>
      </c>
      <c r="M564" s="21">
        <v>137700</v>
      </c>
      <c r="N564" s="21"/>
      <c r="O564" s="27">
        <f t="shared" si="227"/>
        <v>137700</v>
      </c>
    </row>
    <row r="565" spans="1:15" ht="45" x14ac:dyDescent="0.2">
      <c r="A565" s="12" t="s">
        <v>34</v>
      </c>
      <c r="B565" s="39">
        <v>854</v>
      </c>
      <c r="C565" s="37" t="s">
        <v>25</v>
      </c>
      <c r="D565" s="37" t="s">
        <v>27</v>
      </c>
      <c r="E565" s="67" t="s">
        <v>30</v>
      </c>
      <c r="F565" s="37" t="s">
        <v>35</v>
      </c>
      <c r="G565" s="11">
        <f t="shared" ref="G565:O566" si="240">G566</f>
        <v>54300</v>
      </c>
      <c r="H565" s="11">
        <f t="shared" si="240"/>
        <v>0</v>
      </c>
      <c r="I565" s="11">
        <f t="shared" si="219"/>
        <v>54300</v>
      </c>
      <c r="J565" s="11">
        <f t="shared" si="240"/>
        <v>54300</v>
      </c>
      <c r="K565" s="11">
        <f t="shared" si="240"/>
        <v>0</v>
      </c>
      <c r="L565" s="11">
        <f t="shared" si="240"/>
        <v>54300</v>
      </c>
      <c r="M565" s="11">
        <f t="shared" si="240"/>
        <v>54300</v>
      </c>
      <c r="N565" s="11">
        <f t="shared" si="240"/>
        <v>0</v>
      </c>
      <c r="O565" s="11">
        <f t="shared" si="240"/>
        <v>54300</v>
      </c>
    </row>
    <row r="566" spans="1:15" ht="45" x14ac:dyDescent="0.2">
      <c r="A566" s="12" t="s">
        <v>36</v>
      </c>
      <c r="B566" s="39">
        <v>854</v>
      </c>
      <c r="C566" s="37" t="s">
        <v>25</v>
      </c>
      <c r="D566" s="37" t="s">
        <v>27</v>
      </c>
      <c r="E566" s="67" t="s">
        <v>30</v>
      </c>
      <c r="F566" s="37" t="s">
        <v>37</v>
      </c>
      <c r="G566" s="11">
        <f>G567</f>
        <v>54300</v>
      </c>
      <c r="H566" s="11">
        <f t="shared" si="240"/>
        <v>0</v>
      </c>
      <c r="I566" s="11">
        <f t="shared" si="219"/>
        <v>54300</v>
      </c>
      <c r="J566" s="11">
        <f t="shared" si="240"/>
        <v>54300</v>
      </c>
      <c r="K566" s="11">
        <f t="shared" si="240"/>
        <v>0</v>
      </c>
      <c r="L566" s="11">
        <f t="shared" si="240"/>
        <v>54300</v>
      </c>
      <c r="M566" s="11">
        <f t="shared" si="240"/>
        <v>54300</v>
      </c>
      <c r="N566" s="11">
        <f t="shared" si="240"/>
        <v>0</v>
      </c>
      <c r="O566" s="11">
        <f t="shared" si="240"/>
        <v>54300</v>
      </c>
    </row>
    <row r="567" spans="1:15" ht="27.75" customHeight="1" x14ac:dyDescent="0.2">
      <c r="A567" s="19" t="s">
        <v>162</v>
      </c>
      <c r="B567" s="18">
        <v>854</v>
      </c>
      <c r="C567" s="40" t="s">
        <v>25</v>
      </c>
      <c r="D567" s="40" t="s">
        <v>27</v>
      </c>
      <c r="E567" s="68" t="s">
        <v>30</v>
      </c>
      <c r="F567" s="40" t="s">
        <v>174</v>
      </c>
      <c r="G567" s="21">
        <v>54300</v>
      </c>
      <c r="H567" s="21"/>
      <c r="I567" s="11">
        <f t="shared" si="219"/>
        <v>54300</v>
      </c>
      <c r="J567" s="21">
        <v>54300</v>
      </c>
      <c r="K567" s="21"/>
      <c r="L567" s="11">
        <f t="shared" si="226"/>
        <v>54300</v>
      </c>
      <c r="M567" s="21">
        <v>54300</v>
      </c>
      <c r="N567" s="21"/>
      <c r="O567" s="27">
        <f t="shared" si="227"/>
        <v>54300</v>
      </c>
    </row>
    <row r="568" spans="1:15" s="10" customFormat="1" ht="47.25" x14ac:dyDescent="0.2">
      <c r="A568" s="8" t="s">
        <v>161</v>
      </c>
      <c r="B568" s="38">
        <v>857</v>
      </c>
      <c r="C568" s="36"/>
      <c r="D568" s="36"/>
      <c r="E568" s="66" t="s">
        <v>0</v>
      </c>
      <c r="F568" s="36"/>
      <c r="G568" s="9">
        <f t="shared" ref="G568:O569" si="241">G569</f>
        <v>1294200</v>
      </c>
      <c r="H568" s="9">
        <f t="shared" si="241"/>
        <v>0</v>
      </c>
      <c r="I568" s="11">
        <f t="shared" si="219"/>
        <v>1294200</v>
      </c>
      <c r="J568" s="9">
        <f t="shared" si="241"/>
        <v>1294200</v>
      </c>
      <c r="K568" s="9">
        <f t="shared" si="241"/>
        <v>0</v>
      </c>
      <c r="L568" s="9">
        <f t="shared" si="241"/>
        <v>1294200</v>
      </c>
      <c r="M568" s="9">
        <f t="shared" si="241"/>
        <v>1294200</v>
      </c>
      <c r="N568" s="9">
        <f t="shared" si="241"/>
        <v>0</v>
      </c>
      <c r="O568" s="9">
        <f t="shared" si="241"/>
        <v>1294200</v>
      </c>
    </row>
    <row r="569" spans="1:15" s="10" customFormat="1" ht="15.75" x14ac:dyDescent="0.2">
      <c r="A569" s="8" t="s">
        <v>24</v>
      </c>
      <c r="B569" s="38">
        <v>857</v>
      </c>
      <c r="C569" s="36" t="s">
        <v>25</v>
      </c>
      <c r="D569" s="36"/>
      <c r="E569" s="67" t="s">
        <v>0</v>
      </c>
      <c r="F569" s="36"/>
      <c r="G569" s="9">
        <f t="shared" si="241"/>
        <v>1294200</v>
      </c>
      <c r="H569" s="9">
        <f t="shared" si="241"/>
        <v>0</v>
      </c>
      <c r="I569" s="11">
        <f t="shared" si="219"/>
        <v>1294200</v>
      </c>
      <c r="J569" s="9">
        <f t="shared" si="241"/>
        <v>1294200</v>
      </c>
      <c r="K569" s="9">
        <f t="shared" si="241"/>
        <v>0</v>
      </c>
      <c r="L569" s="9">
        <f t="shared" si="241"/>
        <v>1294200</v>
      </c>
      <c r="M569" s="9">
        <f t="shared" si="241"/>
        <v>1294200</v>
      </c>
      <c r="N569" s="9">
        <f t="shared" si="241"/>
        <v>0</v>
      </c>
      <c r="O569" s="9">
        <f t="shared" si="241"/>
        <v>1294200</v>
      </c>
    </row>
    <row r="570" spans="1:15" s="10" customFormat="1" ht="78.75" x14ac:dyDescent="0.2">
      <c r="A570" s="8" t="s">
        <v>47</v>
      </c>
      <c r="B570" s="39">
        <v>857</v>
      </c>
      <c r="C570" s="36" t="s">
        <v>25</v>
      </c>
      <c r="D570" s="36" t="s">
        <v>48</v>
      </c>
      <c r="E570" s="67" t="s">
        <v>0</v>
      </c>
      <c r="F570" s="36"/>
      <c r="G570" s="9">
        <f>G571+G575+G582</f>
        <v>1294200</v>
      </c>
      <c r="H570" s="9">
        <f t="shared" ref="H570:O570" si="242">H571+H575+H582</f>
        <v>0</v>
      </c>
      <c r="I570" s="11">
        <f t="shared" si="219"/>
        <v>1294200</v>
      </c>
      <c r="J570" s="9">
        <f t="shared" si="242"/>
        <v>1294200</v>
      </c>
      <c r="K570" s="9">
        <f t="shared" si="242"/>
        <v>0</v>
      </c>
      <c r="L570" s="9">
        <f t="shared" si="242"/>
        <v>1294200</v>
      </c>
      <c r="M570" s="9">
        <f t="shared" si="242"/>
        <v>1294200</v>
      </c>
      <c r="N570" s="9">
        <f t="shared" si="242"/>
        <v>0</v>
      </c>
      <c r="O570" s="9">
        <f t="shared" si="242"/>
        <v>1294200</v>
      </c>
    </row>
    <row r="571" spans="1:15" s="10" customFormat="1" ht="45" x14ac:dyDescent="0.2">
      <c r="A571" s="12" t="s">
        <v>28</v>
      </c>
      <c r="B571" s="39">
        <v>857</v>
      </c>
      <c r="C571" s="37" t="s">
        <v>25</v>
      </c>
      <c r="D571" s="37" t="s">
        <v>48</v>
      </c>
      <c r="E571" s="67" t="s">
        <v>30</v>
      </c>
      <c r="F571" s="37"/>
      <c r="G571" s="11">
        <f t="shared" ref="G571:O573" si="243">G572</f>
        <v>4500</v>
      </c>
      <c r="H571" s="11">
        <f t="shared" si="243"/>
        <v>0</v>
      </c>
      <c r="I571" s="11">
        <f t="shared" si="219"/>
        <v>4500</v>
      </c>
      <c r="J571" s="11">
        <f t="shared" si="243"/>
        <v>4500</v>
      </c>
      <c r="K571" s="11">
        <f t="shared" si="243"/>
        <v>0</v>
      </c>
      <c r="L571" s="11">
        <f t="shared" si="243"/>
        <v>4500</v>
      </c>
      <c r="M571" s="11">
        <f t="shared" si="243"/>
        <v>4500</v>
      </c>
      <c r="N571" s="11">
        <f t="shared" si="243"/>
        <v>0</v>
      </c>
      <c r="O571" s="11">
        <f t="shared" si="243"/>
        <v>4500</v>
      </c>
    </row>
    <row r="572" spans="1:15" s="10" customFormat="1" ht="45" x14ac:dyDescent="0.2">
      <c r="A572" s="12" t="s">
        <v>34</v>
      </c>
      <c r="B572" s="39">
        <v>857</v>
      </c>
      <c r="C572" s="37" t="s">
        <v>25</v>
      </c>
      <c r="D572" s="37" t="s">
        <v>48</v>
      </c>
      <c r="E572" s="67" t="s">
        <v>30</v>
      </c>
      <c r="F572" s="37" t="s">
        <v>35</v>
      </c>
      <c r="G572" s="11">
        <f t="shared" si="243"/>
        <v>4500</v>
      </c>
      <c r="H572" s="11">
        <f t="shared" si="243"/>
        <v>0</v>
      </c>
      <c r="I572" s="11">
        <f t="shared" si="219"/>
        <v>4500</v>
      </c>
      <c r="J572" s="11">
        <f t="shared" si="243"/>
        <v>4500</v>
      </c>
      <c r="K572" s="11">
        <f t="shared" si="243"/>
        <v>0</v>
      </c>
      <c r="L572" s="11">
        <f t="shared" si="243"/>
        <v>4500</v>
      </c>
      <c r="M572" s="11">
        <f t="shared" si="243"/>
        <v>4500</v>
      </c>
      <c r="N572" s="11">
        <f t="shared" si="243"/>
        <v>0</v>
      </c>
      <c r="O572" s="11">
        <f t="shared" si="243"/>
        <v>4500</v>
      </c>
    </row>
    <row r="573" spans="1:15" s="10" customFormat="1" ht="45" x14ac:dyDescent="0.2">
      <c r="A573" s="12" t="s">
        <v>36</v>
      </c>
      <c r="B573" s="39">
        <v>857</v>
      </c>
      <c r="C573" s="37" t="s">
        <v>25</v>
      </c>
      <c r="D573" s="37" t="s">
        <v>48</v>
      </c>
      <c r="E573" s="67" t="s">
        <v>30</v>
      </c>
      <c r="F573" s="37" t="s">
        <v>37</v>
      </c>
      <c r="G573" s="11">
        <f>G574</f>
        <v>4500</v>
      </c>
      <c r="H573" s="11">
        <f t="shared" si="243"/>
        <v>0</v>
      </c>
      <c r="I573" s="11">
        <f t="shared" si="219"/>
        <v>4500</v>
      </c>
      <c r="J573" s="11">
        <f t="shared" si="243"/>
        <v>4500</v>
      </c>
      <c r="K573" s="11">
        <f t="shared" si="243"/>
        <v>0</v>
      </c>
      <c r="L573" s="11">
        <f t="shared" si="243"/>
        <v>4500</v>
      </c>
      <c r="M573" s="11">
        <f t="shared" si="243"/>
        <v>4500</v>
      </c>
      <c r="N573" s="11">
        <f t="shared" si="243"/>
        <v>0</v>
      </c>
      <c r="O573" s="11">
        <f t="shared" si="243"/>
        <v>4500</v>
      </c>
    </row>
    <row r="574" spans="1:15" s="10" customFormat="1" ht="35.25" customHeight="1" x14ac:dyDescent="0.2">
      <c r="A574" s="19" t="s">
        <v>162</v>
      </c>
      <c r="B574" s="18">
        <v>857</v>
      </c>
      <c r="C574" s="40" t="s">
        <v>25</v>
      </c>
      <c r="D574" s="40" t="s">
        <v>48</v>
      </c>
      <c r="E574" s="68" t="s">
        <v>30</v>
      </c>
      <c r="F574" s="40" t="s">
        <v>174</v>
      </c>
      <c r="G574" s="21">
        <v>4500</v>
      </c>
      <c r="H574" s="21"/>
      <c r="I574" s="11">
        <f t="shared" si="219"/>
        <v>4500</v>
      </c>
      <c r="J574" s="21">
        <v>4500</v>
      </c>
      <c r="K574" s="21"/>
      <c r="L574" s="11">
        <f t="shared" si="226"/>
        <v>4500</v>
      </c>
      <c r="M574" s="21">
        <v>4500</v>
      </c>
      <c r="N574" s="21"/>
      <c r="O574" s="27">
        <f t="shared" si="227"/>
        <v>4500</v>
      </c>
    </row>
    <row r="575" spans="1:15" ht="60" x14ac:dyDescent="0.2">
      <c r="A575" s="12" t="s">
        <v>50</v>
      </c>
      <c r="B575" s="39">
        <v>857</v>
      </c>
      <c r="C575" s="37" t="s">
        <v>25</v>
      </c>
      <c r="D575" s="37" t="s">
        <v>48</v>
      </c>
      <c r="E575" s="67" t="s">
        <v>51</v>
      </c>
      <c r="F575" s="37"/>
      <c r="G575" s="11">
        <f t="shared" ref="G575:O576" si="244">G576</f>
        <v>1271700</v>
      </c>
      <c r="H575" s="11">
        <f t="shared" si="244"/>
        <v>0</v>
      </c>
      <c r="I575" s="11">
        <f t="shared" si="219"/>
        <v>1271700</v>
      </c>
      <c r="J575" s="11">
        <f t="shared" si="244"/>
        <v>1271700</v>
      </c>
      <c r="K575" s="11">
        <f t="shared" si="244"/>
        <v>0</v>
      </c>
      <c r="L575" s="11">
        <f t="shared" si="244"/>
        <v>1271700</v>
      </c>
      <c r="M575" s="11">
        <f t="shared" si="244"/>
        <v>1271700</v>
      </c>
      <c r="N575" s="11">
        <f t="shared" si="244"/>
        <v>0</v>
      </c>
      <c r="O575" s="11">
        <f t="shared" si="244"/>
        <v>1271700</v>
      </c>
    </row>
    <row r="576" spans="1:15" ht="105" x14ac:dyDescent="0.2">
      <c r="A576" s="12" t="s">
        <v>31</v>
      </c>
      <c r="B576" s="39">
        <v>857</v>
      </c>
      <c r="C576" s="37" t="s">
        <v>29</v>
      </c>
      <c r="D576" s="37" t="s">
        <v>48</v>
      </c>
      <c r="E576" s="67" t="s">
        <v>51</v>
      </c>
      <c r="F576" s="37" t="s">
        <v>32</v>
      </c>
      <c r="G576" s="11">
        <f t="shared" si="244"/>
        <v>1271700</v>
      </c>
      <c r="H576" s="11">
        <f t="shared" si="244"/>
        <v>0</v>
      </c>
      <c r="I576" s="11">
        <f t="shared" si="219"/>
        <v>1271700</v>
      </c>
      <c r="J576" s="11">
        <f t="shared" si="244"/>
        <v>1271700</v>
      </c>
      <c r="K576" s="11">
        <f t="shared" si="244"/>
        <v>0</v>
      </c>
      <c r="L576" s="11">
        <f t="shared" si="244"/>
        <v>1271700</v>
      </c>
      <c r="M576" s="11">
        <f t="shared" si="244"/>
        <v>1271700</v>
      </c>
      <c r="N576" s="11">
        <f t="shared" si="244"/>
        <v>0</v>
      </c>
      <c r="O576" s="11">
        <f t="shared" si="244"/>
        <v>1271700</v>
      </c>
    </row>
    <row r="577" spans="1:15" ht="45" x14ac:dyDescent="0.2">
      <c r="A577" s="12" t="s">
        <v>148</v>
      </c>
      <c r="B577" s="39">
        <v>857</v>
      </c>
      <c r="C577" s="37" t="s">
        <v>25</v>
      </c>
      <c r="D577" s="37" t="s">
        <v>48</v>
      </c>
      <c r="E577" s="67" t="s">
        <v>51</v>
      </c>
      <c r="F577" s="37" t="s">
        <v>33</v>
      </c>
      <c r="G577" s="11">
        <f>G578+G579+G580</f>
        <v>1271700</v>
      </c>
      <c r="H577" s="11">
        <f t="shared" ref="H577:O577" si="245">H578+H579+H580</f>
        <v>0</v>
      </c>
      <c r="I577" s="11">
        <f t="shared" si="219"/>
        <v>1271700</v>
      </c>
      <c r="J577" s="11">
        <f t="shared" si="245"/>
        <v>1271700</v>
      </c>
      <c r="K577" s="11">
        <f t="shared" si="245"/>
        <v>0</v>
      </c>
      <c r="L577" s="11">
        <f t="shared" si="245"/>
        <v>1271700</v>
      </c>
      <c r="M577" s="11">
        <f t="shared" si="245"/>
        <v>1271700</v>
      </c>
      <c r="N577" s="11">
        <f t="shared" si="245"/>
        <v>0</v>
      </c>
      <c r="O577" s="11">
        <f t="shared" si="245"/>
        <v>1271700</v>
      </c>
    </row>
    <row r="578" spans="1:15" ht="30" x14ac:dyDescent="0.2">
      <c r="A578" s="23" t="s">
        <v>163</v>
      </c>
      <c r="B578" s="18">
        <v>857</v>
      </c>
      <c r="C578" s="40" t="s">
        <v>29</v>
      </c>
      <c r="D578" s="40" t="s">
        <v>48</v>
      </c>
      <c r="E578" s="68" t="s">
        <v>51</v>
      </c>
      <c r="F578" s="40" t="s">
        <v>164</v>
      </c>
      <c r="G578" s="21">
        <v>974900</v>
      </c>
      <c r="H578" s="21"/>
      <c r="I578" s="11">
        <f t="shared" si="219"/>
        <v>974900</v>
      </c>
      <c r="J578" s="21">
        <v>974900</v>
      </c>
      <c r="K578" s="21"/>
      <c r="L578" s="11">
        <f t="shared" si="226"/>
        <v>974900</v>
      </c>
      <c r="M578" s="21">
        <v>974900</v>
      </c>
      <c r="N578" s="21"/>
      <c r="O578" s="27">
        <f t="shared" si="227"/>
        <v>974900</v>
      </c>
    </row>
    <row r="579" spans="1:15" ht="60" x14ac:dyDescent="0.2">
      <c r="A579" s="23" t="s">
        <v>168</v>
      </c>
      <c r="B579" s="18">
        <v>857</v>
      </c>
      <c r="C579" s="40" t="s">
        <v>29</v>
      </c>
      <c r="D579" s="40" t="s">
        <v>48</v>
      </c>
      <c r="E579" s="68" t="s">
        <v>51</v>
      </c>
      <c r="F579" s="40" t="s">
        <v>167</v>
      </c>
      <c r="G579" s="21">
        <v>2400</v>
      </c>
      <c r="H579" s="21"/>
      <c r="I579" s="11">
        <f t="shared" si="219"/>
        <v>2400</v>
      </c>
      <c r="J579" s="21">
        <v>2400</v>
      </c>
      <c r="K579" s="21"/>
      <c r="L579" s="11">
        <f t="shared" si="226"/>
        <v>2400</v>
      </c>
      <c r="M579" s="21">
        <v>2400</v>
      </c>
      <c r="N579" s="21"/>
      <c r="O579" s="27">
        <f t="shared" si="227"/>
        <v>2400</v>
      </c>
    </row>
    <row r="580" spans="1:15" ht="90" x14ac:dyDescent="0.2">
      <c r="A580" s="23" t="s">
        <v>165</v>
      </c>
      <c r="B580" s="18">
        <v>857</v>
      </c>
      <c r="C580" s="40" t="s">
        <v>25</v>
      </c>
      <c r="D580" s="40" t="s">
        <v>48</v>
      </c>
      <c r="E580" s="68" t="s">
        <v>51</v>
      </c>
      <c r="F580" s="40" t="s">
        <v>166</v>
      </c>
      <c r="G580" s="21">
        <v>294400</v>
      </c>
      <c r="H580" s="21"/>
      <c r="I580" s="11">
        <f t="shared" si="219"/>
        <v>294400</v>
      </c>
      <c r="J580" s="21">
        <v>294400</v>
      </c>
      <c r="K580" s="21"/>
      <c r="L580" s="11">
        <f t="shared" si="226"/>
        <v>294400</v>
      </c>
      <c r="M580" s="21">
        <v>294400</v>
      </c>
      <c r="N580" s="21"/>
      <c r="O580" s="27">
        <f t="shared" si="227"/>
        <v>294400</v>
      </c>
    </row>
    <row r="581" spans="1:15" ht="105" x14ac:dyDescent="0.2">
      <c r="A581" s="12" t="s">
        <v>52</v>
      </c>
      <c r="B581" s="39">
        <v>857</v>
      </c>
      <c r="C581" s="37" t="s">
        <v>29</v>
      </c>
      <c r="D581" s="37" t="s">
        <v>48</v>
      </c>
      <c r="E581" s="67" t="s">
        <v>53</v>
      </c>
      <c r="F581" s="37"/>
      <c r="G581" s="11">
        <f t="shared" ref="G581:O583" si="246">G582</f>
        <v>18000</v>
      </c>
      <c r="H581" s="11">
        <f t="shared" si="246"/>
        <v>0</v>
      </c>
      <c r="I581" s="11">
        <f t="shared" si="219"/>
        <v>18000</v>
      </c>
      <c r="J581" s="11">
        <f t="shared" si="246"/>
        <v>18000</v>
      </c>
      <c r="K581" s="11">
        <f t="shared" si="246"/>
        <v>0</v>
      </c>
      <c r="L581" s="11">
        <f t="shared" si="246"/>
        <v>18000</v>
      </c>
      <c r="M581" s="11">
        <f t="shared" si="246"/>
        <v>18000</v>
      </c>
      <c r="N581" s="11">
        <f t="shared" si="246"/>
        <v>0</v>
      </c>
      <c r="O581" s="11">
        <f t="shared" si="246"/>
        <v>18000</v>
      </c>
    </row>
    <row r="582" spans="1:15" ht="45" x14ac:dyDescent="0.2">
      <c r="A582" s="12" t="s">
        <v>34</v>
      </c>
      <c r="B582" s="39">
        <v>857</v>
      </c>
      <c r="C582" s="37" t="s">
        <v>25</v>
      </c>
      <c r="D582" s="37" t="s">
        <v>48</v>
      </c>
      <c r="E582" s="67" t="s">
        <v>53</v>
      </c>
      <c r="F582" s="37" t="s">
        <v>35</v>
      </c>
      <c r="G582" s="11">
        <f t="shared" si="246"/>
        <v>18000</v>
      </c>
      <c r="H582" s="11">
        <f t="shared" si="246"/>
        <v>0</v>
      </c>
      <c r="I582" s="11">
        <f t="shared" si="219"/>
        <v>18000</v>
      </c>
      <c r="J582" s="11">
        <f t="shared" si="246"/>
        <v>18000</v>
      </c>
      <c r="K582" s="11">
        <f t="shared" si="246"/>
        <v>0</v>
      </c>
      <c r="L582" s="11">
        <f t="shared" si="246"/>
        <v>18000</v>
      </c>
      <c r="M582" s="11">
        <f t="shared" si="246"/>
        <v>18000</v>
      </c>
      <c r="N582" s="11">
        <f t="shared" si="246"/>
        <v>0</v>
      </c>
      <c r="O582" s="11">
        <f t="shared" si="246"/>
        <v>18000</v>
      </c>
    </row>
    <row r="583" spans="1:15" ht="45" x14ac:dyDescent="0.2">
      <c r="A583" s="12" t="s">
        <v>36</v>
      </c>
      <c r="B583" s="39">
        <v>857</v>
      </c>
      <c r="C583" s="37" t="s">
        <v>25</v>
      </c>
      <c r="D583" s="37" t="s">
        <v>48</v>
      </c>
      <c r="E583" s="67" t="s">
        <v>53</v>
      </c>
      <c r="F583" s="37" t="s">
        <v>37</v>
      </c>
      <c r="G583" s="11">
        <f>G584</f>
        <v>18000</v>
      </c>
      <c r="H583" s="11">
        <f t="shared" si="246"/>
        <v>0</v>
      </c>
      <c r="I583" s="11">
        <f t="shared" si="219"/>
        <v>18000</v>
      </c>
      <c r="J583" s="11">
        <f t="shared" si="246"/>
        <v>18000</v>
      </c>
      <c r="K583" s="11">
        <f t="shared" si="246"/>
        <v>0</v>
      </c>
      <c r="L583" s="11">
        <f t="shared" si="246"/>
        <v>18000</v>
      </c>
      <c r="M583" s="11">
        <f t="shared" si="246"/>
        <v>18000</v>
      </c>
      <c r="N583" s="11">
        <f t="shared" si="246"/>
        <v>0</v>
      </c>
      <c r="O583" s="11">
        <f t="shared" si="246"/>
        <v>18000</v>
      </c>
    </row>
    <row r="584" spans="1:15" ht="28.5" customHeight="1" x14ac:dyDescent="0.2">
      <c r="A584" s="19" t="s">
        <v>162</v>
      </c>
      <c r="B584" s="18">
        <v>857</v>
      </c>
      <c r="C584" s="40" t="s">
        <v>25</v>
      </c>
      <c r="D584" s="40" t="s">
        <v>48</v>
      </c>
      <c r="E584" s="68" t="s">
        <v>53</v>
      </c>
      <c r="F584" s="40" t="s">
        <v>174</v>
      </c>
      <c r="G584" s="21">
        <v>18000</v>
      </c>
      <c r="H584" s="21"/>
      <c r="I584" s="11">
        <f t="shared" si="219"/>
        <v>18000</v>
      </c>
      <c r="J584" s="21">
        <v>18000</v>
      </c>
      <c r="K584" s="21"/>
      <c r="L584" s="11">
        <f t="shared" si="226"/>
        <v>18000</v>
      </c>
      <c r="M584" s="21">
        <v>18000</v>
      </c>
      <c r="N584" s="21"/>
      <c r="O584" s="27">
        <f t="shared" si="227"/>
        <v>18000</v>
      </c>
    </row>
    <row r="585" spans="1:15" ht="32.25" customHeight="1" x14ac:dyDescent="0.2">
      <c r="A585" s="8" t="s">
        <v>145</v>
      </c>
      <c r="B585" s="38"/>
      <c r="C585" s="36"/>
      <c r="D585" s="36"/>
      <c r="E585" s="66"/>
      <c r="F585" s="36"/>
      <c r="G585" s="9">
        <f t="shared" ref="G585:O585" si="247">G6+G363+G523+G557+G568</f>
        <v>746020915.99000013</v>
      </c>
      <c r="H585" s="9">
        <f>H6+H363+H523+H557+H568</f>
        <v>9661814.8000000026</v>
      </c>
      <c r="I585" s="9">
        <f>I6+I363+I523+I557+I568</f>
        <v>755682730.79000008</v>
      </c>
      <c r="J585" s="9">
        <f t="shared" si="247"/>
        <v>484100049.81999999</v>
      </c>
      <c r="K585" s="9">
        <f t="shared" si="247"/>
        <v>0</v>
      </c>
      <c r="L585" s="9">
        <f t="shared" si="247"/>
        <v>484100049.81999999</v>
      </c>
      <c r="M585" s="9">
        <f t="shared" si="247"/>
        <v>456797181.99000001</v>
      </c>
      <c r="N585" s="9">
        <f t="shared" si="247"/>
        <v>0</v>
      </c>
      <c r="O585" s="9">
        <f t="shared" si="247"/>
        <v>456797181.99000001</v>
      </c>
    </row>
    <row r="586" spans="1:15" x14ac:dyDescent="0.2">
      <c r="A586" s="2"/>
      <c r="B586" s="3"/>
      <c r="C586" s="3"/>
      <c r="D586" s="3"/>
      <c r="E586" s="5"/>
      <c r="F586" s="3"/>
      <c r="G586" s="3"/>
      <c r="H586" s="3"/>
      <c r="I586" s="3"/>
      <c r="J586" s="3"/>
      <c r="K586" s="3"/>
      <c r="L586" s="3"/>
      <c r="M586" s="3"/>
      <c r="N586" s="2"/>
      <c r="O586" s="20"/>
    </row>
    <row r="587" spans="1:15" x14ac:dyDescent="0.2">
      <c r="A587" s="4"/>
      <c r="B587" s="6"/>
      <c r="C587" s="6"/>
      <c r="D587" s="6"/>
      <c r="F587" s="6"/>
      <c r="G587" s="63">
        <v>634634957.46000004</v>
      </c>
      <c r="H587" s="63">
        <f>'[1]3.ВС'!$N$458</f>
        <v>111385958.52999999</v>
      </c>
      <c r="I587" s="63">
        <f>G585+H585</f>
        <v>755682730.79000008</v>
      </c>
      <c r="J587" s="63">
        <v>484100049.81999999</v>
      </c>
      <c r="K587" s="63"/>
      <c r="L587" s="63">
        <f>'[1]3.ВС'!$AT$458</f>
        <v>484100049.81999999</v>
      </c>
      <c r="M587" s="63">
        <v>456797181.99000001</v>
      </c>
      <c r="N587" s="63"/>
      <c r="O587" s="63">
        <f>'[1]3.ВС'!$BN$458</f>
        <v>454624921.99000001</v>
      </c>
    </row>
    <row r="588" spans="1:15" x14ac:dyDescent="0.2">
      <c r="A588" s="4"/>
      <c r="B588" s="6"/>
      <c r="C588" s="6"/>
      <c r="D588" s="6"/>
      <c r="F588" s="6"/>
      <c r="G588" s="63">
        <f>G585-G587</f>
        <v>111385958.53000009</v>
      </c>
      <c r="H588" s="63">
        <f t="shared" ref="H588:O588" si="248">H585-H587</f>
        <v>-101724143.72999999</v>
      </c>
      <c r="I588" s="63">
        <f>I585-I587</f>
        <v>0</v>
      </c>
      <c r="J588" s="63">
        <f t="shared" si="248"/>
        <v>0</v>
      </c>
      <c r="K588" s="63">
        <f t="shared" si="248"/>
        <v>0</v>
      </c>
      <c r="L588" s="63">
        <f t="shared" si="248"/>
        <v>0</v>
      </c>
      <c r="M588" s="63">
        <f t="shared" si="248"/>
        <v>0</v>
      </c>
      <c r="N588" s="63">
        <f t="shared" si="248"/>
        <v>0</v>
      </c>
      <c r="O588" s="63">
        <f t="shared" si="248"/>
        <v>2172260</v>
      </c>
    </row>
    <row r="589" spans="1:15" x14ac:dyDescent="0.2">
      <c r="A589" s="4"/>
      <c r="B589" s="6"/>
      <c r="C589" s="6"/>
      <c r="D589" s="6"/>
      <c r="F589" s="6"/>
      <c r="G589" s="63"/>
      <c r="H589" s="63"/>
      <c r="I589" s="63"/>
      <c r="J589" s="63"/>
      <c r="K589" s="63"/>
      <c r="L589" s="63"/>
      <c r="M589" s="63"/>
      <c r="N589" s="63"/>
      <c r="O589" s="63"/>
    </row>
    <row r="590" spans="1:15" x14ac:dyDescent="0.2">
      <c r="A590" s="4"/>
      <c r="B590" s="6"/>
      <c r="C590" s="6"/>
      <c r="D590" s="6"/>
      <c r="F590" s="6"/>
      <c r="G590" s="63"/>
      <c r="H590" s="63"/>
      <c r="I590" s="63"/>
      <c r="J590" s="63"/>
      <c r="K590" s="63"/>
      <c r="L590" s="63"/>
      <c r="M590" s="63"/>
      <c r="N590" s="63"/>
      <c r="O590" s="63"/>
    </row>
    <row r="591" spans="1:15" x14ac:dyDescent="0.2">
      <c r="A591" s="4"/>
      <c r="B591" s="6"/>
      <c r="C591" s="6"/>
      <c r="D591" s="6"/>
      <c r="F591" s="6"/>
      <c r="G591" s="64"/>
      <c r="H591" s="64"/>
      <c r="I591" s="64"/>
      <c r="J591" s="64"/>
      <c r="K591" s="64"/>
      <c r="L591" s="64"/>
      <c r="M591" s="64"/>
      <c r="N591" s="65"/>
      <c r="O591" s="65"/>
    </row>
    <row r="592" spans="1:15" x14ac:dyDescent="0.2">
      <c r="A592" s="4"/>
      <c r="B592" s="6"/>
      <c r="C592" s="6"/>
      <c r="D592" s="6"/>
      <c r="F592" s="6"/>
      <c r="G592" s="64"/>
      <c r="H592" s="64"/>
      <c r="I592" s="64"/>
      <c r="J592" s="64"/>
      <c r="K592" s="64"/>
      <c r="L592" s="64"/>
      <c r="M592" s="64"/>
      <c r="N592" s="65"/>
      <c r="O592" s="65"/>
    </row>
    <row r="593" spans="1:15" x14ac:dyDescent="0.2">
      <c r="A593" s="4"/>
      <c r="B593" s="6"/>
      <c r="C593" s="6"/>
      <c r="D593" s="6"/>
      <c r="F593" s="6"/>
      <c r="G593" s="64"/>
      <c r="H593" s="64"/>
      <c r="I593" s="64"/>
      <c r="J593" s="64"/>
      <c r="K593" s="64"/>
      <c r="L593" s="64"/>
      <c r="M593" s="64"/>
      <c r="N593" s="65"/>
      <c r="O593" s="65"/>
    </row>
    <row r="594" spans="1:15" x14ac:dyDescent="0.2">
      <c r="A594" s="4"/>
      <c r="B594" s="6"/>
      <c r="C594" s="6"/>
      <c r="D594" s="6"/>
      <c r="F594" s="6"/>
      <c r="G594" s="6"/>
      <c r="H594" s="6"/>
      <c r="I594" s="6"/>
      <c r="J594" s="6"/>
      <c r="K594" s="6"/>
      <c r="L594" s="6"/>
      <c r="M594" s="6"/>
    </row>
    <row r="595" spans="1:15" x14ac:dyDescent="0.2">
      <c r="A595" s="4"/>
      <c r="B595" s="6"/>
      <c r="C595" s="6"/>
      <c r="D595" s="6"/>
      <c r="F595" s="6"/>
      <c r="G595" s="6"/>
      <c r="H595" s="6"/>
      <c r="I595" s="6"/>
      <c r="J595" s="6"/>
      <c r="K595" s="6"/>
      <c r="L595" s="6"/>
      <c r="M595" s="6"/>
    </row>
    <row r="596" spans="1:15" x14ac:dyDescent="0.2">
      <c r="A596" s="4"/>
      <c r="B596" s="6"/>
      <c r="C596" s="6"/>
      <c r="D596" s="6"/>
      <c r="F596" s="6"/>
      <c r="G596" s="6"/>
      <c r="H596" s="6"/>
      <c r="I596" s="6"/>
      <c r="J596" s="6"/>
      <c r="K596" s="6"/>
      <c r="L596" s="6"/>
      <c r="M596" s="6"/>
    </row>
    <row r="597" spans="1:15" x14ac:dyDescent="0.2">
      <c r="A597" s="4"/>
      <c r="B597" s="6"/>
      <c r="C597" s="6"/>
      <c r="D597" s="6"/>
      <c r="F597" s="6"/>
      <c r="G597" s="6"/>
      <c r="H597" s="6"/>
      <c r="I597" s="6"/>
      <c r="J597" s="6"/>
      <c r="K597" s="6"/>
      <c r="L597" s="6"/>
      <c r="M597" s="6"/>
    </row>
    <row r="598" spans="1:15" x14ac:dyDescent="0.2">
      <c r="A598" s="4"/>
      <c r="B598" s="6"/>
      <c r="C598" s="6"/>
      <c r="D598" s="6"/>
      <c r="F598" s="6"/>
      <c r="G598" s="6"/>
      <c r="H598" s="6"/>
      <c r="I598" s="6"/>
      <c r="J598" s="6"/>
      <c r="K598" s="6"/>
      <c r="L598" s="6"/>
      <c r="M598" s="6"/>
    </row>
    <row r="599" spans="1:15" x14ac:dyDescent="0.2">
      <c r="A599" s="4"/>
      <c r="B599" s="6"/>
      <c r="C599" s="6"/>
      <c r="D599" s="6"/>
      <c r="F599" s="6"/>
      <c r="G599" s="6"/>
      <c r="H599" s="6"/>
      <c r="I599" s="6"/>
      <c r="J599" s="6"/>
      <c r="K599" s="6"/>
      <c r="L599" s="6"/>
      <c r="M599" s="6"/>
    </row>
    <row r="600" spans="1:15" x14ac:dyDescent="0.2">
      <c r="A600" s="4"/>
      <c r="B600" s="6"/>
      <c r="C600" s="6"/>
      <c r="D600" s="6"/>
      <c r="F600" s="6"/>
      <c r="G600" s="6"/>
      <c r="H600" s="6"/>
      <c r="I600" s="6"/>
      <c r="J600" s="6"/>
      <c r="K600" s="6"/>
      <c r="L600" s="6"/>
      <c r="M600" s="6"/>
    </row>
    <row r="601" spans="1:15" x14ac:dyDescent="0.2">
      <c r="A601" s="4"/>
      <c r="B601" s="6"/>
      <c r="C601" s="6"/>
      <c r="D601" s="6"/>
      <c r="F601" s="6"/>
      <c r="G601" s="6"/>
      <c r="H601" s="6"/>
      <c r="I601" s="6"/>
      <c r="J601" s="6"/>
      <c r="K601" s="6"/>
      <c r="L601" s="6"/>
      <c r="M601" s="6"/>
    </row>
    <row r="602" spans="1:15" x14ac:dyDescent="0.2">
      <c r="A602" s="4"/>
      <c r="B602" s="6"/>
      <c r="C602" s="6"/>
      <c r="D602" s="6"/>
      <c r="F602" s="6"/>
      <c r="G602" s="6"/>
      <c r="H602" s="6"/>
      <c r="I602" s="6"/>
      <c r="J602" s="6"/>
      <c r="K602" s="6"/>
      <c r="L602" s="6"/>
      <c r="M602" s="6"/>
    </row>
    <row r="603" spans="1:15" x14ac:dyDescent="0.2">
      <c r="A603" s="4"/>
      <c r="B603" s="6"/>
      <c r="C603" s="6"/>
      <c r="D603" s="6"/>
      <c r="F603" s="6"/>
      <c r="G603" s="6"/>
      <c r="H603" s="6"/>
      <c r="I603" s="6"/>
      <c r="J603" s="6"/>
      <c r="K603" s="6"/>
      <c r="L603" s="6"/>
      <c r="M603" s="6"/>
    </row>
    <row r="604" spans="1:15" x14ac:dyDescent="0.2">
      <c r="A604" s="4"/>
      <c r="B604" s="6"/>
      <c r="C604" s="6"/>
      <c r="D604" s="6"/>
      <c r="F604" s="6"/>
      <c r="G604" s="6"/>
      <c r="H604" s="6"/>
      <c r="I604" s="6"/>
      <c r="J604" s="6"/>
      <c r="K604" s="6"/>
      <c r="L604" s="6"/>
      <c r="M604" s="6"/>
    </row>
    <row r="605" spans="1:15" x14ac:dyDescent="0.2">
      <c r="A605" s="4"/>
      <c r="B605" s="6"/>
      <c r="C605" s="6"/>
      <c r="D605" s="6"/>
      <c r="F605" s="6"/>
      <c r="G605" s="6"/>
      <c r="H605" s="6"/>
      <c r="I605" s="6"/>
      <c r="J605" s="6"/>
      <c r="K605" s="6"/>
      <c r="L605" s="6"/>
      <c r="M605" s="6"/>
    </row>
    <row r="606" spans="1:15" x14ac:dyDescent="0.2">
      <c r="A606" s="4"/>
      <c r="B606" s="6"/>
      <c r="C606" s="6"/>
      <c r="D606" s="6"/>
      <c r="F606" s="6"/>
      <c r="G606" s="6"/>
      <c r="H606" s="6"/>
      <c r="I606" s="6"/>
      <c r="J606" s="6"/>
      <c r="K606" s="6"/>
      <c r="L606" s="6"/>
      <c r="M606" s="6"/>
    </row>
    <row r="607" spans="1:15" x14ac:dyDescent="0.2">
      <c r="A607" s="4"/>
      <c r="B607" s="6"/>
      <c r="C607" s="6"/>
      <c r="D607" s="6"/>
      <c r="F607" s="6"/>
      <c r="G607" s="6"/>
      <c r="H607" s="6"/>
      <c r="I607" s="6"/>
      <c r="J607" s="6"/>
      <c r="K607" s="6"/>
      <c r="L607" s="6"/>
      <c r="M607" s="6"/>
    </row>
    <row r="608" spans="1:15" x14ac:dyDescent="0.2">
      <c r="A608" s="4"/>
      <c r="B608" s="6"/>
      <c r="C608" s="6"/>
      <c r="D608" s="6"/>
      <c r="F608" s="6"/>
      <c r="G608" s="6"/>
      <c r="H608" s="6"/>
      <c r="I608" s="6"/>
      <c r="J608" s="6"/>
      <c r="K608" s="6"/>
      <c r="L608" s="6"/>
      <c r="M608" s="6"/>
    </row>
    <row r="609" spans="1:13" x14ac:dyDescent="0.2">
      <c r="A609" s="4"/>
      <c r="B609" s="6"/>
      <c r="C609" s="6"/>
      <c r="D609" s="6"/>
      <c r="F609" s="6"/>
      <c r="G609" s="6"/>
      <c r="H609" s="6"/>
      <c r="I609" s="6"/>
      <c r="J609" s="6"/>
      <c r="K609" s="6"/>
      <c r="L609" s="6"/>
      <c r="M609" s="6"/>
    </row>
    <row r="610" spans="1:13" x14ac:dyDescent="0.2">
      <c r="A610" s="4"/>
      <c r="B610" s="6"/>
      <c r="C610" s="6"/>
      <c r="D610" s="6"/>
      <c r="F610" s="6"/>
      <c r="G610" s="6"/>
      <c r="H610" s="6"/>
      <c r="I610" s="6"/>
      <c r="J610" s="6"/>
      <c r="K610" s="6"/>
      <c r="L610" s="6"/>
      <c r="M610" s="6"/>
    </row>
    <row r="611" spans="1:13" x14ac:dyDescent="0.2">
      <c r="A611" s="4"/>
      <c r="B611" s="6"/>
      <c r="C611" s="6"/>
      <c r="D611" s="6"/>
      <c r="F611" s="6"/>
      <c r="G611" s="6"/>
      <c r="H611" s="6"/>
      <c r="I611" s="6"/>
      <c r="J611" s="6"/>
      <c r="K611" s="6"/>
      <c r="L611" s="6"/>
      <c r="M611" s="6"/>
    </row>
    <row r="612" spans="1:13" x14ac:dyDescent="0.2">
      <c r="A612" s="4"/>
      <c r="B612" s="6"/>
      <c r="C612" s="6"/>
      <c r="D612" s="6"/>
      <c r="F612" s="6"/>
      <c r="G612" s="6"/>
      <c r="H612" s="6"/>
      <c r="I612" s="6"/>
      <c r="J612" s="6"/>
      <c r="K612" s="6"/>
      <c r="L612" s="6"/>
      <c r="M612" s="6"/>
    </row>
    <row r="613" spans="1:13" x14ac:dyDescent="0.2">
      <c r="A613" s="4"/>
      <c r="B613" s="6"/>
      <c r="C613" s="6"/>
      <c r="D613" s="6"/>
      <c r="F613" s="6"/>
      <c r="G613" s="6"/>
      <c r="H613" s="6"/>
      <c r="I613" s="6"/>
      <c r="J613" s="6"/>
      <c r="K613" s="6"/>
      <c r="L613" s="6"/>
      <c r="M613" s="6"/>
    </row>
    <row r="614" spans="1:13" x14ac:dyDescent="0.2">
      <c r="A614" s="4"/>
      <c r="B614" s="6"/>
      <c r="C614" s="6"/>
      <c r="D614" s="6"/>
      <c r="F614" s="6"/>
      <c r="G614" s="6"/>
      <c r="H614" s="6"/>
      <c r="I614" s="6"/>
      <c r="J614" s="6"/>
      <c r="K614" s="6"/>
      <c r="L614" s="6"/>
      <c r="M614" s="6"/>
    </row>
    <row r="615" spans="1:13" x14ac:dyDescent="0.2">
      <c r="A615" s="4"/>
      <c r="B615" s="6"/>
      <c r="C615" s="6"/>
      <c r="D615" s="6"/>
      <c r="F615" s="6"/>
      <c r="G615" s="6"/>
      <c r="H615" s="6"/>
      <c r="I615" s="6"/>
      <c r="J615" s="6"/>
      <c r="K615" s="6"/>
      <c r="L615" s="6"/>
      <c r="M615" s="6"/>
    </row>
    <row r="616" spans="1:13" x14ac:dyDescent="0.2">
      <c r="A616" s="4"/>
      <c r="B616" s="6"/>
      <c r="C616" s="6"/>
      <c r="D616" s="6"/>
      <c r="F616" s="6"/>
      <c r="G616" s="6"/>
      <c r="H616" s="6"/>
      <c r="I616" s="6"/>
      <c r="J616" s="6"/>
      <c r="K616" s="6"/>
      <c r="L616" s="6"/>
      <c r="M616" s="6"/>
    </row>
    <row r="617" spans="1:13" x14ac:dyDescent="0.2">
      <c r="A617" s="4"/>
      <c r="B617" s="6"/>
      <c r="C617" s="6"/>
      <c r="D617" s="6"/>
      <c r="F617" s="6"/>
      <c r="G617" s="6"/>
      <c r="H617" s="6"/>
      <c r="I617" s="6"/>
      <c r="J617" s="6"/>
      <c r="K617" s="6"/>
      <c r="L617" s="6"/>
      <c r="M617" s="6"/>
    </row>
    <row r="618" spans="1:13" x14ac:dyDescent="0.2">
      <c r="A618" s="4"/>
      <c r="B618" s="6"/>
      <c r="C618" s="6"/>
      <c r="D618" s="6"/>
      <c r="F618" s="6"/>
      <c r="G618" s="6"/>
      <c r="H618" s="6"/>
      <c r="I618" s="6"/>
      <c r="J618" s="6"/>
      <c r="K618" s="6"/>
      <c r="L618" s="6"/>
      <c r="M618" s="6"/>
    </row>
    <row r="619" spans="1:13" x14ac:dyDescent="0.2">
      <c r="A619" s="4"/>
      <c r="B619" s="6"/>
      <c r="C619" s="6"/>
      <c r="D619" s="6"/>
      <c r="F619" s="6"/>
      <c r="G619" s="6"/>
      <c r="H619" s="6"/>
      <c r="I619" s="6"/>
      <c r="J619" s="6"/>
      <c r="K619" s="6"/>
      <c r="L619" s="6"/>
      <c r="M619" s="6"/>
    </row>
    <row r="620" spans="1:13" x14ac:dyDescent="0.2">
      <c r="A620" s="4"/>
      <c r="B620" s="6"/>
      <c r="C620" s="6"/>
      <c r="D620" s="6"/>
      <c r="F620" s="6"/>
      <c r="G620" s="6"/>
      <c r="H620" s="6"/>
      <c r="I620" s="6"/>
      <c r="J620" s="6"/>
      <c r="K620" s="6"/>
      <c r="L620" s="6"/>
      <c r="M620" s="6"/>
    </row>
    <row r="621" spans="1:13" x14ac:dyDescent="0.2">
      <c r="A621" s="4"/>
      <c r="B621" s="6"/>
      <c r="C621" s="6"/>
      <c r="D621" s="6"/>
      <c r="F621" s="6"/>
      <c r="G621" s="6"/>
      <c r="H621" s="6"/>
      <c r="I621" s="6"/>
      <c r="J621" s="6"/>
      <c r="K621" s="6"/>
      <c r="L621" s="6"/>
      <c r="M621" s="6"/>
    </row>
    <row r="622" spans="1:13" x14ac:dyDescent="0.2">
      <c r="A622" s="4"/>
      <c r="B622" s="6"/>
      <c r="C622" s="6"/>
      <c r="D622" s="6"/>
      <c r="F622" s="6"/>
      <c r="G622" s="6"/>
      <c r="H622" s="6"/>
      <c r="I622" s="6"/>
      <c r="J622" s="6"/>
      <c r="K622" s="6"/>
      <c r="L622" s="6"/>
      <c r="M622" s="6"/>
    </row>
    <row r="623" spans="1:13" x14ac:dyDescent="0.2">
      <c r="A623" s="4"/>
      <c r="B623" s="6"/>
      <c r="C623" s="6"/>
      <c r="D623" s="6"/>
      <c r="F623" s="6"/>
      <c r="G623" s="6"/>
      <c r="H623" s="6"/>
      <c r="I623" s="6"/>
      <c r="J623" s="6"/>
      <c r="K623" s="6"/>
      <c r="L623" s="6"/>
      <c r="M623" s="6"/>
    </row>
    <row r="624" spans="1:13" x14ac:dyDescent="0.2">
      <c r="A624" s="4"/>
      <c r="B624" s="6"/>
      <c r="C624" s="6"/>
      <c r="D624" s="6"/>
      <c r="F624" s="6"/>
      <c r="G624" s="6"/>
      <c r="H624" s="6"/>
      <c r="I624" s="6"/>
      <c r="J624" s="6"/>
      <c r="K624" s="6"/>
      <c r="L624" s="6"/>
      <c r="M624" s="6"/>
    </row>
    <row r="625" spans="1:13" x14ac:dyDescent="0.2">
      <c r="A625" s="4"/>
      <c r="B625" s="6"/>
      <c r="C625" s="6"/>
      <c r="D625" s="6"/>
      <c r="F625" s="6"/>
      <c r="G625" s="6"/>
      <c r="H625" s="6"/>
      <c r="I625" s="6"/>
      <c r="J625" s="6"/>
      <c r="K625" s="6"/>
      <c r="L625" s="6"/>
      <c r="M625" s="6"/>
    </row>
    <row r="626" spans="1:13" x14ac:dyDescent="0.2">
      <c r="A626" s="4"/>
      <c r="B626" s="6"/>
      <c r="C626" s="6"/>
      <c r="D626" s="6"/>
      <c r="F626" s="6"/>
      <c r="G626" s="6"/>
      <c r="H626" s="6"/>
      <c r="I626" s="6"/>
      <c r="J626" s="6"/>
      <c r="K626" s="6"/>
      <c r="L626" s="6"/>
      <c r="M626" s="6"/>
    </row>
    <row r="627" spans="1:13" x14ac:dyDescent="0.2">
      <c r="A627" s="4"/>
      <c r="B627" s="6"/>
      <c r="C627" s="6"/>
      <c r="D627" s="6"/>
      <c r="F627" s="6"/>
      <c r="G627" s="6"/>
      <c r="H627" s="6"/>
      <c r="I627" s="6"/>
      <c r="J627" s="6"/>
      <c r="K627" s="6"/>
      <c r="L627" s="6"/>
      <c r="M627" s="6"/>
    </row>
    <row r="628" spans="1:13" x14ac:dyDescent="0.2">
      <c r="A628" s="4"/>
      <c r="B628" s="6"/>
      <c r="C628" s="6"/>
      <c r="D628" s="6"/>
      <c r="F628" s="6"/>
      <c r="G628" s="6"/>
      <c r="H628" s="6"/>
      <c r="I628" s="6"/>
      <c r="J628" s="6"/>
      <c r="K628" s="6"/>
      <c r="L628" s="6"/>
      <c r="M628" s="6"/>
    </row>
    <row r="629" spans="1:13" x14ac:dyDescent="0.2">
      <c r="A629" s="4"/>
      <c r="B629" s="6"/>
      <c r="C629" s="6"/>
      <c r="D629" s="6"/>
      <c r="F629" s="6"/>
      <c r="G629" s="6"/>
      <c r="H629" s="6"/>
      <c r="I629" s="6"/>
      <c r="J629" s="6"/>
      <c r="K629" s="6"/>
      <c r="L629" s="6"/>
      <c r="M629" s="6"/>
    </row>
    <row r="630" spans="1:13" x14ac:dyDescent="0.2">
      <c r="A630" s="4"/>
      <c r="B630" s="6"/>
      <c r="C630" s="6"/>
      <c r="D630" s="6"/>
      <c r="F630" s="6"/>
      <c r="G630" s="6"/>
      <c r="H630" s="6"/>
      <c r="I630" s="6"/>
      <c r="J630" s="6"/>
      <c r="K630" s="6"/>
      <c r="L630" s="6"/>
      <c r="M630" s="6"/>
    </row>
    <row r="631" spans="1:13" x14ac:dyDescent="0.2">
      <c r="A631" s="4"/>
      <c r="B631" s="6"/>
      <c r="C631" s="6"/>
      <c r="D631" s="6"/>
      <c r="F631" s="6"/>
      <c r="G631" s="6"/>
      <c r="H631" s="6"/>
      <c r="I631" s="6"/>
      <c r="J631" s="6"/>
      <c r="K631" s="6"/>
      <c r="L631" s="6"/>
      <c r="M631" s="6"/>
    </row>
    <row r="632" spans="1:13" x14ac:dyDescent="0.2">
      <c r="A632" s="4"/>
      <c r="B632" s="6"/>
      <c r="C632" s="6"/>
      <c r="D632" s="6"/>
      <c r="F632" s="6"/>
      <c r="G632" s="6"/>
      <c r="H632" s="6"/>
      <c r="I632" s="6"/>
      <c r="J632" s="6"/>
      <c r="K632" s="6"/>
      <c r="L632" s="6"/>
      <c r="M632" s="6"/>
    </row>
    <row r="633" spans="1:13" x14ac:dyDescent="0.2">
      <c r="A633" s="4"/>
      <c r="B633" s="6"/>
      <c r="C633" s="6"/>
      <c r="D633" s="6"/>
      <c r="F633" s="6"/>
      <c r="G633" s="6"/>
      <c r="H633" s="6"/>
      <c r="I633" s="6"/>
      <c r="J633" s="6"/>
      <c r="K633" s="6"/>
      <c r="L633" s="6"/>
      <c r="M633" s="6"/>
    </row>
    <row r="634" spans="1:13" x14ac:dyDescent="0.2">
      <c r="A634" s="4"/>
      <c r="B634" s="6"/>
      <c r="C634" s="6"/>
      <c r="D634" s="6"/>
      <c r="F634" s="6"/>
      <c r="G634" s="6"/>
      <c r="H634" s="6"/>
      <c r="I634" s="6"/>
      <c r="J634" s="6"/>
      <c r="K634" s="6"/>
      <c r="L634" s="6"/>
      <c r="M634" s="6"/>
    </row>
    <row r="635" spans="1:13" x14ac:dyDescent="0.2">
      <c r="A635" s="4"/>
      <c r="B635" s="6"/>
      <c r="C635" s="6"/>
      <c r="D635" s="6"/>
      <c r="F635" s="6"/>
      <c r="G635" s="6"/>
      <c r="H635" s="6"/>
      <c r="I635" s="6"/>
      <c r="J635" s="6"/>
      <c r="K635" s="6"/>
      <c r="L635" s="6"/>
      <c r="M635" s="6"/>
    </row>
    <row r="636" spans="1:13" x14ac:dyDescent="0.2">
      <c r="A636" s="4"/>
      <c r="B636" s="6"/>
      <c r="C636" s="6"/>
      <c r="D636" s="6"/>
      <c r="F636" s="6"/>
      <c r="G636" s="6"/>
      <c r="H636" s="6"/>
      <c r="I636" s="6"/>
      <c r="J636" s="6"/>
      <c r="K636" s="6"/>
      <c r="L636" s="6"/>
      <c r="M636" s="6"/>
    </row>
    <row r="637" spans="1:13" x14ac:dyDescent="0.2">
      <c r="A637" s="4"/>
      <c r="B637" s="6"/>
      <c r="C637" s="6"/>
      <c r="D637" s="6"/>
      <c r="F637" s="6"/>
      <c r="G637" s="6"/>
      <c r="H637" s="6"/>
      <c r="I637" s="6"/>
      <c r="J637" s="6"/>
      <c r="K637" s="6"/>
      <c r="L637" s="6"/>
      <c r="M637" s="6"/>
    </row>
    <row r="638" spans="1:13" x14ac:dyDescent="0.2">
      <c r="A638" s="4"/>
      <c r="B638" s="6"/>
      <c r="C638" s="6"/>
      <c r="D638" s="6"/>
      <c r="F638" s="6"/>
      <c r="G638" s="6"/>
      <c r="H638" s="6"/>
      <c r="I638" s="6"/>
      <c r="J638" s="6"/>
      <c r="K638" s="6"/>
      <c r="L638" s="6"/>
      <c r="M638" s="6"/>
    </row>
    <row r="639" spans="1:13" x14ac:dyDescent="0.2">
      <c r="A639" s="4"/>
      <c r="B639" s="6"/>
      <c r="C639" s="6"/>
      <c r="D639" s="6"/>
      <c r="F639" s="6"/>
      <c r="G639" s="6"/>
      <c r="H639" s="6"/>
      <c r="I639" s="6"/>
      <c r="J639" s="6"/>
      <c r="K639" s="6"/>
      <c r="L639" s="6"/>
      <c r="M639" s="6"/>
    </row>
    <row r="640" spans="1:13" x14ac:dyDescent="0.2">
      <c r="A640" s="4"/>
      <c r="B640" s="6"/>
      <c r="C640" s="6"/>
      <c r="D640" s="6"/>
      <c r="F640" s="6"/>
      <c r="G640" s="6"/>
      <c r="H640" s="6"/>
      <c r="I640" s="6"/>
      <c r="J640" s="6"/>
      <c r="K640" s="6"/>
      <c r="L640" s="6"/>
      <c r="M640" s="6"/>
    </row>
    <row r="641" spans="1:13" x14ac:dyDescent="0.2">
      <c r="A641" s="4"/>
      <c r="B641" s="6"/>
      <c r="C641" s="6"/>
      <c r="D641" s="6"/>
      <c r="F641" s="6"/>
      <c r="G641" s="6"/>
      <c r="H641" s="6"/>
      <c r="I641" s="6"/>
      <c r="J641" s="6"/>
      <c r="K641" s="6"/>
      <c r="L641" s="6"/>
      <c r="M641" s="6"/>
    </row>
    <row r="642" spans="1:13" x14ac:dyDescent="0.2">
      <c r="A642" s="4"/>
      <c r="B642" s="6"/>
      <c r="C642" s="6"/>
      <c r="D642" s="6"/>
      <c r="F642" s="6"/>
      <c r="G642" s="6"/>
      <c r="H642" s="6"/>
      <c r="I642" s="6"/>
      <c r="J642" s="6"/>
      <c r="K642" s="6"/>
      <c r="L642" s="6"/>
      <c r="M642" s="6"/>
    </row>
    <row r="643" spans="1:13" x14ac:dyDescent="0.2">
      <c r="A643" s="4"/>
      <c r="B643" s="6"/>
      <c r="C643" s="6"/>
      <c r="D643" s="6"/>
      <c r="F643" s="6"/>
      <c r="G643" s="6"/>
      <c r="H643" s="6"/>
      <c r="I643" s="6"/>
      <c r="J643" s="6"/>
      <c r="K643" s="6"/>
      <c r="L643" s="6"/>
      <c r="M643" s="6"/>
    </row>
    <row r="644" spans="1:13" x14ac:dyDescent="0.2">
      <c r="A644" s="4"/>
      <c r="B644" s="6"/>
      <c r="C644" s="6"/>
      <c r="D644" s="6"/>
      <c r="F644" s="6"/>
      <c r="G644" s="6"/>
      <c r="H644" s="6"/>
      <c r="I644" s="6"/>
      <c r="J644" s="6"/>
      <c r="K644" s="6"/>
      <c r="L644" s="6"/>
      <c r="M644" s="6"/>
    </row>
    <row r="645" spans="1:13" x14ac:dyDescent="0.2">
      <c r="A645" s="4"/>
      <c r="B645" s="6"/>
      <c r="C645" s="6"/>
      <c r="D645" s="6"/>
      <c r="F645" s="6"/>
      <c r="G645" s="6"/>
      <c r="H645" s="6"/>
      <c r="I645" s="6"/>
      <c r="J645" s="6"/>
      <c r="K645" s="6"/>
      <c r="L645" s="6"/>
      <c r="M645" s="6"/>
    </row>
    <row r="646" spans="1:13" x14ac:dyDescent="0.2">
      <c r="A646" s="4"/>
      <c r="B646" s="6"/>
      <c r="C646" s="6"/>
      <c r="D646" s="6"/>
      <c r="F646" s="6"/>
      <c r="G646" s="6"/>
      <c r="H646" s="6"/>
      <c r="I646" s="6"/>
      <c r="J646" s="6"/>
      <c r="K646" s="6"/>
      <c r="L646" s="6"/>
      <c r="M646" s="6"/>
    </row>
    <row r="647" spans="1:13" x14ac:dyDescent="0.2">
      <c r="A647" s="4"/>
      <c r="B647" s="6"/>
      <c r="C647" s="6"/>
      <c r="D647" s="6"/>
      <c r="F647" s="6"/>
      <c r="G647" s="6"/>
      <c r="H647" s="6"/>
      <c r="I647" s="6"/>
      <c r="J647" s="6"/>
      <c r="K647" s="6"/>
      <c r="L647" s="6"/>
      <c r="M647" s="6"/>
    </row>
    <row r="648" spans="1:13" x14ac:dyDescent="0.2">
      <c r="A648" s="4"/>
      <c r="B648" s="6"/>
      <c r="C648" s="6"/>
      <c r="D648" s="6"/>
      <c r="F648" s="6"/>
      <c r="G648" s="6"/>
      <c r="H648" s="6"/>
      <c r="I648" s="6"/>
      <c r="J648" s="6"/>
      <c r="K648" s="6"/>
      <c r="L648" s="6"/>
      <c r="M648" s="6"/>
    </row>
    <row r="649" spans="1:13" x14ac:dyDescent="0.2">
      <c r="A649" s="4"/>
      <c r="B649" s="6"/>
      <c r="C649" s="6"/>
      <c r="D649" s="6"/>
      <c r="F649" s="6"/>
      <c r="G649" s="6"/>
      <c r="H649" s="6"/>
      <c r="I649" s="6"/>
      <c r="J649" s="6"/>
      <c r="K649" s="6"/>
      <c r="L649" s="6"/>
      <c r="M649" s="6"/>
    </row>
    <row r="650" spans="1:13" x14ac:dyDescent="0.2">
      <c r="A650" s="4"/>
      <c r="B650" s="6"/>
      <c r="C650" s="6"/>
      <c r="D650" s="6"/>
      <c r="F650" s="6"/>
      <c r="G650" s="6"/>
      <c r="H650" s="6"/>
      <c r="I650" s="6"/>
      <c r="J650" s="6"/>
      <c r="K650" s="6"/>
      <c r="L650" s="6"/>
      <c r="M650" s="6"/>
    </row>
    <row r="651" spans="1:13" x14ac:dyDescent="0.2">
      <c r="A651" s="4"/>
      <c r="B651" s="6"/>
      <c r="C651" s="6"/>
      <c r="D651" s="6"/>
      <c r="F651" s="6"/>
      <c r="G651" s="6"/>
      <c r="H651" s="6"/>
      <c r="I651" s="6"/>
      <c r="J651" s="6"/>
      <c r="K651" s="6"/>
      <c r="L651" s="6"/>
      <c r="M651" s="6"/>
    </row>
    <row r="652" spans="1:13" x14ac:dyDescent="0.2">
      <c r="A652" s="4"/>
      <c r="B652" s="6"/>
      <c r="C652" s="6"/>
      <c r="D652" s="6"/>
      <c r="F652" s="6"/>
      <c r="G652" s="6"/>
      <c r="H652" s="6"/>
      <c r="I652" s="6"/>
      <c r="J652" s="6"/>
      <c r="K652" s="6"/>
      <c r="L652" s="6"/>
      <c r="M652" s="6"/>
    </row>
    <row r="653" spans="1:13" x14ac:dyDescent="0.2">
      <c r="A653" s="4"/>
      <c r="B653" s="6"/>
      <c r="C653" s="6"/>
      <c r="D653" s="6"/>
      <c r="F653" s="6"/>
      <c r="G653" s="6"/>
      <c r="H653" s="6"/>
      <c r="I653" s="6"/>
      <c r="J653" s="6"/>
      <c r="K653" s="6"/>
      <c r="L653" s="6"/>
      <c r="M653" s="6"/>
    </row>
    <row r="654" spans="1:13" x14ac:dyDescent="0.2">
      <c r="A654" s="4"/>
      <c r="B654" s="6"/>
      <c r="C654" s="6"/>
      <c r="D654" s="6"/>
      <c r="F654" s="6"/>
      <c r="G654" s="6"/>
      <c r="H654" s="6"/>
      <c r="I654" s="6"/>
      <c r="J654" s="6"/>
      <c r="K654" s="6"/>
      <c r="L654" s="6"/>
      <c r="M654" s="6"/>
    </row>
    <row r="655" spans="1:13" x14ac:dyDescent="0.2">
      <c r="A655" s="4"/>
      <c r="B655" s="6"/>
      <c r="C655" s="6"/>
      <c r="D655" s="6"/>
      <c r="F655" s="6"/>
      <c r="G655" s="6"/>
      <c r="H655" s="6"/>
      <c r="I655" s="6"/>
      <c r="J655" s="6"/>
      <c r="K655" s="6"/>
      <c r="L655" s="6"/>
      <c r="M655" s="6"/>
    </row>
    <row r="656" spans="1:13" x14ac:dyDescent="0.2">
      <c r="A656" s="4"/>
      <c r="B656" s="6"/>
      <c r="C656" s="6"/>
      <c r="D656" s="6"/>
      <c r="F656" s="6"/>
      <c r="G656" s="6"/>
      <c r="H656" s="6"/>
      <c r="I656" s="6"/>
      <c r="J656" s="6"/>
      <c r="K656" s="6"/>
      <c r="L656" s="6"/>
      <c r="M656" s="6"/>
    </row>
    <row r="657" spans="1:13" x14ac:dyDescent="0.2">
      <c r="A657" s="4"/>
      <c r="B657" s="6"/>
      <c r="C657" s="6"/>
      <c r="D657" s="6"/>
      <c r="F657" s="6"/>
      <c r="G657" s="6"/>
      <c r="H657" s="6"/>
      <c r="I657" s="6"/>
      <c r="J657" s="6"/>
      <c r="K657" s="6"/>
      <c r="L657" s="6"/>
      <c r="M657" s="6"/>
    </row>
    <row r="658" spans="1:13" x14ac:dyDescent="0.2">
      <c r="A658" s="4"/>
      <c r="B658" s="6"/>
      <c r="C658" s="6"/>
      <c r="D658" s="6"/>
      <c r="F658" s="6"/>
      <c r="G658" s="6"/>
      <c r="H658" s="6"/>
      <c r="I658" s="6"/>
      <c r="J658" s="6"/>
      <c r="K658" s="6"/>
      <c r="L658" s="6"/>
      <c r="M658" s="6"/>
    </row>
    <row r="659" spans="1:13" x14ac:dyDescent="0.2">
      <c r="A659" s="4"/>
      <c r="B659" s="6"/>
      <c r="C659" s="6"/>
      <c r="D659" s="6"/>
      <c r="F659" s="6"/>
      <c r="G659" s="6"/>
      <c r="H659" s="6"/>
      <c r="I659" s="6"/>
      <c r="J659" s="6"/>
      <c r="K659" s="6"/>
      <c r="L659" s="6"/>
      <c r="M659" s="6"/>
    </row>
    <row r="660" spans="1:13" x14ac:dyDescent="0.2">
      <c r="A660" s="4"/>
      <c r="B660" s="6"/>
      <c r="C660" s="6"/>
      <c r="D660" s="6"/>
      <c r="F660" s="6"/>
      <c r="G660" s="6"/>
      <c r="H660" s="6"/>
      <c r="I660" s="6"/>
      <c r="J660" s="6"/>
      <c r="K660" s="6"/>
      <c r="L660" s="6"/>
      <c r="M660" s="6"/>
    </row>
    <row r="661" spans="1:13" x14ac:dyDescent="0.2">
      <c r="A661" s="4"/>
      <c r="B661" s="6"/>
      <c r="C661" s="6"/>
      <c r="D661" s="6"/>
      <c r="F661" s="6"/>
      <c r="G661" s="6"/>
      <c r="H661" s="6"/>
      <c r="I661" s="6"/>
      <c r="J661" s="6"/>
      <c r="K661" s="6"/>
      <c r="L661" s="6"/>
      <c r="M661" s="6"/>
    </row>
    <row r="662" spans="1:13" x14ac:dyDescent="0.2">
      <c r="A662" s="4"/>
      <c r="B662" s="6"/>
      <c r="C662" s="6"/>
      <c r="D662" s="6"/>
      <c r="F662" s="6"/>
      <c r="G662" s="6"/>
      <c r="H662" s="6"/>
      <c r="I662" s="6"/>
      <c r="J662" s="6"/>
      <c r="K662" s="6"/>
      <c r="L662" s="6"/>
      <c r="M662" s="6"/>
    </row>
    <row r="663" spans="1:13" x14ac:dyDescent="0.2">
      <c r="A663" s="4"/>
      <c r="B663" s="6"/>
      <c r="C663" s="6"/>
      <c r="D663" s="6"/>
      <c r="F663" s="6"/>
      <c r="G663" s="6"/>
      <c r="H663" s="6"/>
      <c r="I663" s="6"/>
      <c r="J663" s="6"/>
      <c r="K663" s="6"/>
      <c r="L663" s="6"/>
      <c r="M663" s="6"/>
    </row>
    <row r="664" spans="1:13" x14ac:dyDescent="0.2">
      <c r="A664" s="4"/>
      <c r="B664" s="6"/>
      <c r="C664" s="6"/>
      <c r="D664" s="6"/>
      <c r="F664" s="6"/>
      <c r="G664" s="6"/>
      <c r="H664" s="6"/>
      <c r="I664" s="6"/>
      <c r="J664" s="6"/>
      <c r="K664" s="6"/>
      <c r="L664" s="6"/>
      <c r="M664" s="6"/>
    </row>
    <row r="665" spans="1:13" x14ac:dyDescent="0.2">
      <c r="A665" s="4"/>
      <c r="B665" s="6"/>
      <c r="C665" s="6"/>
      <c r="D665" s="6"/>
      <c r="F665" s="6"/>
      <c r="G665" s="6"/>
      <c r="H665" s="6"/>
      <c r="I665" s="6"/>
      <c r="J665" s="6"/>
      <c r="K665" s="6"/>
      <c r="L665" s="6"/>
      <c r="M665" s="6"/>
    </row>
    <row r="666" spans="1:13" x14ac:dyDescent="0.2">
      <c r="A666" s="4"/>
      <c r="B666" s="6"/>
      <c r="C666" s="6"/>
      <c r="D666" s="6"/>
      <c r="F666" s="6"/>
      <c r="G666" s="6"/>
      <c r="H666" s="6"/>
      <c r="I666" s="6"/>
      <c r="J666" s="6"/>
      <c r="K666" s="6"/>
      <c r="L666" s="6"/>
      <c r="M666" s="6"/>
    </row>
    <row r="667" spans="1:13" x14ac:dyDescent="0.2">
      <c r="A667" s="4"/>
      <c r="B667" s="6"/>
      <c r="C667" s="6"/>
      <c r="D667" s="6"/>
      <c r="F667" s="6"/>
      <c r="G667" s="6"/>
      <c r="H667" s="6"/>
      <c r="I667" s="6"/>
      <c r="J667" s="6"/>
      <c r="K667" s="6"/>
      <c r="L667" s="6"/>
      <c r="M667" s="6"/>
    </row>
    <row r="668" spans="1:13" x14ac:dyDescent="0.2">
      <c r="A668" s="4"/>
      <c r="B668" s="6"/>
      <c r="C668" s="6"/>
      <c r="D668" s="6"/>
      <c r="F668" s="6"/>
      <c r="G668" s="6"/>
      <c r="H668" s="6"/>
      <c r="I668" s="6"/>
      <c r="J668" s="6"/>
      <c r="K668" s="6"/>
      <c r="L668" s="6"/>
      <c r="M668" s="6"/>
    </row>
    <row r="669" spans="1:13" x14ac:dyDescent="0.2">
      <c r="A669" s="4"/>
      <c r="B669" s="6"/>
      <c r="C669" s="6"/>
      <c r="D669" s="6"/>
      <c r="F669" s="6"/>
      <c r="G669" s="6"/>
      <c r="H669" s="6"/>
      <c r="I669" s="6"/>
      <c r="J669" s="6"/>
      <c r="K669" s="6"/>
      <c r="L669" s="6"/>
      <c r="M669" s="6"/>
    </row>
    <row r="670" spans="1:13" x14ac:dyDescent="0.2">
      <c r="A670" s="4"/>
      <c r="B670" s="6"/>
      <c r="C670" s="6"/>
      <c r="D670" s="6"/>
      <c r="F670" s="6"/>
      <c r="G670" s="6"/>
      <c r="H670" s="6"/>
      <c r="I670" s="6"/>
      <c r="J670" s="6"/>
      <c r="K670" s="6"/>
      <c r="L670" s="6"/>
      <c r="M670" s="6"/>
    </row>
    <row r="671" spans="1:13" x14ac:dyDescent="0.2">
      <c r="A671" s="4"/>
      <c r="B671" s="6"/>
      <c r="C671" s="6"/>
      <c r="D671" s="6"/>
      <c r="F671" s="6"/>
      <c r="G671" s="6"/>
      <c r="H671" s="6"/>
      <c r="I671" s="6"/>
      <c r="J671" s="6"/>
      <c r="K671" s="6"/>
      <c r="L671" s="6"/>
      <c r="M671" s="6"/>
    </row>
    <row r="672" spans="1:13" x14ac:dyDescent="0.2">
      <c r="A672" s="4"/>
      <c r="B672" s="6"/>
      <c r="C672" s="6"/>
      <c r="D672" s="6"/>
      <c r="F672" s="6"/>
      <c r="G672" s="6"/>
      <c r="H672" s="6"/>
      <c r="I672" s="6"/>
      <c r="J672" s="6"/>
      <c r="K672" s="6"/>
      <c r="L672" s="6"/>
      <c r="M672" s="6"/>
    </row>
    <row r="673" spans="1:13" x14ac:dyDescent="0.2">
      <c r="A673" s="4"/>
      <c r="B673" s="6"/>
      <c r="C673" s="6"/>
      <c r="D673" s="6"/>
      <c r="F673" s="6"/>
      <c r="G673" s="6"/>
      <c r="H673" s="6"/>
      <c r="I673" s="6"/>
      <c r="J673" s="6"/>
      <c r="K673" s="6"/>
      <c r="L673" s="6"/>
      <c r="M673" s="6"/>
    </row>
    <row r="674" spans="1:13" x14ac:dyDescent="0.2">
      <c r="A674" s="4"/>
      <c r="B674" s="6"/>
      <c r="C674" s="6"/>
      <c r="D674" s="6"/>
      <c r="F674" s="6"/>
      <c r="G674" s="6"/>
      <c r="H674" s="6"/>
      <c r="I674" s="6"/>
      <c r="J674" s="6"/>
      <c r="K674" s="6"/>
      <c r="L674" s="6"/>
      <c r="M674" s="6"/>
    </row>
    <row r="675" spans="1:13" x14ac:dyDescent="0.2">
      <c r="A675" s="4"/>
      <c r="B675" s="6"/>
      <c r="C675" s="6"/>
      <c r="D675" s="6"/>
      <c r="F675" s="6"/>
      <c r="G675" s="6"/>
      <c r="H675" s="6"/>
      <c r="I675" s="6"/>
      <c r="J675" s="6"/>
      <c r="K675" s="6"/>
      <c r="L675" s="6"/>
      <c r="M675" s="6"/>
    </row>
    <row r="676" spans="1:13" x14ac:dyDescent="0.2">
      <c r="A676" s="4"/>
      <c r="B676" s="6"/>
      <c r="C676" s="6"/>
      <c r="D676" s="6"/>
      <c r="F676" s="6"/>
      <c r="G676" s="6"/>
      <c r="H676" s="6"/>
      <c r="I676" s="6"/>
      <c r="J676" s="6"/>
      <c r="K676" s="6"/>
      <c r="L676" s="6"/>
      <c r="M676" s="6"/>
    </row>
    <row r="677" spans="1:13" x14ac:dyDescent="0.2">
      <c r="A677" s="4"/>
      <c r="B677" s="6"/>
      <c r="C677" s="6"/>
      <c r="D677" s="6"/>
      <c r="F677" s="6"/>
      <c r="G677" s="6"/>
      <c r="H677" s="6"/>
      <c r="I677" s="6"/>
      <c r="J677" s="6"/>
      <c r="K677" s="6"/>
      <c r="L677" s="6"/>
      <c r="M677" s="6"/>
    </row>
    <row r="678" spans="1:13" x14ac:dyDescent="0.2">
      <c r="A678" s="4"/>
      <c r="B678" s="6"/>
      <c r="C678" s="6"/>
      <c r="D678" s="6"/>
      <c r="F678" s="6"/>
      <c r="G678" s="6"/>
      <c r="H678" s="6"/>
      <c r="I678" s="6"/>
      <c r="J678" s="6"/>
      <c r="K678" s="6"/>
      <c r="L678" s="6"/>
      <c r="M678" s="6"/>
    </row>
    <row r="679" spans="1:13" x14ac:dyDescent="0.2">
      <c r="A679" s="4"/>
      <c r="B679" s="6"/>
      <c r="C679" s="6"/>
      <c r="D679" s="6"/>
      <c r="F679" s="6"/>
      <c r="G679" s="6"/>
      <c r="H679" s="6"/>
      <c r="I679" s="6"/>
      <c r="J679" s="6"/>
      <c r="K679" s="6"/>
      <c r="L679" s="6"/>
      <c r="M679" s="6"/>
    </row>
    <row r="680" spans="1:13" x14ac:dyDescent="0.2">
      <c r="A680" s="4"/>
      <c r="B680" s="6"/>
      <c r="C680" s="6"/>
      <c r="D680" s="6"/>
      <c r="F680" s="6"/>
      <c r="G680" s="6"/>
      <c r="H680" s="6"/>
      <c r="I680" s="6"/>
      <c r="J680" s="6"/>
      <c r="K680" s="6"/>
      <c r="L680" s="6"/>
      <c r="M680" s="6"/>
    </row>
    <row r="681" spans="1:13" x14ac:dyDescent="0.2">
      <c r="A681" s="4"/>
      <c r="B681" s="6"/>
      <c r="C681" s="6"/>
      <c r="D681" s="6"/>
      <c r="F681" s="6"/>
      <c r="G681" s="6"/>
      <c r="H681" s="6"/>
      <c r="I681" s="6"/>
      <c r="J681" s="6"/>
      <c r="K681" s="6"/>
      <c r="L681" s="6"/>
      <c r="M681" s="6"/>
    </row>
    <row r="682" spans="1:13" x14ac:dyDescent="0.2">
      <c r="A682" s="4"/>
      <c r="B682" s="6"/>
      <c r="C682" s="6"/>
      <c r="D682" s="6"/>
      <c r="F682" s="6"/>
      <c r="G682" s="6"/>
      <c r="H682" s="6"/>
      <c r="I682" s="6"/>
      <c r="J682" s="6"/>
      <c r="K682" s="6"/>
      <c r="L682" s="6"/>
      <c r="M682" s="6"/>
    </row>
    <row r="683" spans="1:13" x14ac:dyDescent="0.2">
      <c r="A683" s="4"/>
      <c r="B683" s="6"/>
      <c r="C683" s="6"/>
      <c r="D683" s="6"/>
      <c r="F683" s="6"/>
      <c r="G683" s="6"/>
      <c r="H683" s="6"/>
      <c r="I683" s="6"/>
      <c r="J683" s="6"/>
      <c r="K683" s="6"/>
      <c r="L683" s="6"/>
      <c r="M683" s="6"/>
    </row>
    <row r="684" spans="1:13" x14ac:dyDescent="0.2">
      <c r="A684" s="4"/>
      <c r="B684" s="6"/>
      <c r="C684" s="6"/>
      <c r="D684" s="6"/>
      <c r="F684" s="6"/>
      <c r="G684" s="6"/>
      <c r="H684" s="6"/>
      <c r="I684" s="6"/>
      <c r="J684" s="6"/>
      <c r="K684" s="6"/>
      <c r="L684" s="6"/>
      <c r="M684" s="6"/>
    </row>
    <row r="685" spans="1:13" x14ac:dyDescent="0.2">
      <c r="A685" s="4"/>
      <c r="B685" s="6"/>
      <c r="C685" s="6"/>
      <c r="D685" s="6"/>
      <c r="F685" s="6"/>
      <c r="G685" s="6"/>
      <c r="H685" s="6"/>
      <c r="I685" s="6"/>
      <c r="J685" s="6"/>
      <c r="K685" s="6"/>
      <c r="L685" s="6"/>
      <c r="M685" s="6"/>
    </row>
    <row r="686" spans="1:13" x14ac:dyDescent="0.2">
      <c r="A686" s="4"/>
      <c r="B686" s="6"/>
      <c r="C686" s="6"/>
      <c r="D686" s="6"/>
      <c r="F686" s="6"/>
      <c r="G686" s="6"/>
      <c r="H686" s="6"/>
      <c r="I686" s="6"/>
      <c r="J686" s="6"/>
      <c r="K686" s="6"/>
      <c r="L686" s="6"/>
      <c r="M686" s="6"/>
    </row>
    <row r="687" spans="1:13" x14ac:dyDescent="0.2">
      <c r="A687" s="4"/>
      <c r="B687" s="6"/>
      <c r="C687" s="6"/>
      <c r="D687" s="6"/>
      <c r="F687" s="6"/>
      <c r="G687" s="6"/>
      <c r="H687" s="6"/>
      <c r="I687" s="6"/>
      <c r="J687" s="6"/>
      <c r="K687" s="6"/>
      <c r="L687" s="6"/>
      <c r="M687" s="6"/>
    </row>
    <row r="688" spans="1:13" x14ac:dyDescent="0.2">
      <c r="A688" s="4"/>
      <c r="B688" s="6"/>
      <c r="C688" s="6"/>
      <c r="D688" s="6"/>
      <c r="F688" s="6"/>
      <c r="G688" s="6"/>
      <c r="H688" s="6"/>
      <c r="I688" s="6"/>
      <c r="J688" s="6"/>
      <c r="K688" s="6"/>
      <c r="L688" s="6"/>
      <c r="M688" s="6"/>
    </row>
    <row r="689" spans="1:13" x14ac:dyDescent="0.2">
      <c r="A689" s="4"/>
      <c r="B689" s="6"/>
      <c r="C689" s="6"/>
      <c r="D689" s="6"/>
      <c r="F689" s="6"/>
      <c r="G689" s="6"/>
      <c r="H689" s="6"/>
      <c r="I689" s="6"/>
      <c r="J689" s="6"/>
      <c r="K689" s="6"/>
      <c r="L689" s="6"/>
      <c r="M689" s="6"/>
    </row>
    <row r="690" spans="1:13" x14ac:dyDescent="0.2">
      <c r="A690" s="4"/>
      <c r="B690" s="6"/>
      <c r="C690" s="6"/>
      <c r="D690" s="6"/>
      <c r="F690" s="6"/>
      <c r="G690" s="6"/>
      <c r="H690" s="6"/>
      <c r="I690" s="6"/>
      <c r="J690" s="6"/>
      <c r="K690" s="6"/>
      <c r="L690" s="6"/>
      <c r="M690" s="6"/>
    </row>
    <row r="691" spans="1:13" x14ac:dyDescent="0.2">
      <c r="A691" s="4"/>
      <c r="B691" s="6"/>
      <c r="C691" s="6"/>
      <c r="D691" s="6"/>
      <c r="F691" s="6"/>
      <c r="G691" s="6"/>
      <c r="H691" s="6"/>
      <c r="I691" s="6"/>
      <c r="J691" s="6"/>
      <c r="K691" s="6"/>
      <c r="L691" s="6"/>
      <c r="M691" s="6"/>
    </row>
    <row r="692" spans="1:13" x14ac:dyDescent="0.2">
      <c r="A692" s="4"/>
      <c r="B692" s="6"/>
      <c r="C692" s="6"/>
      <c r="D692" s="6"/>
      <c r="F692" s="6"/>
      <c r="G692" s="6"/>
      <c r="H692" s="6"/>
      <c r="I692" s="6"/>
      <c r="J692" s="6"/>
      <c r="K692" s="6"/>
      <c r="L692" s="6"/>
      <c r="M692" s="6"/>
    </row>
    <row r="693" spans="1:13" x14ac:dyDescent="0.2">
      <c r="A693" s="4"/>
      <c r="B693" s="6"/>
      <c r="C693" s="6"/>
      <c r="D693" s="6"/>
      <c r="F693" s="6"/>
      <c r="G693" s="6"/>
      <c r="H693" s="6"/>
      <c r="I693" s="6"/>
      <c r="J693" s="6"/>
      <c r="K693" s="6"/>
      <c r="L693" s="6"/>
      <c r="M693" s="6"/>
    </row>
    <row r="694" spans="1:13" x14ac:dyDescent="0.2">
      <c r="A694" s="4"/>
      <c r="B694" s="6"/>
      <c r="C694" s="6"/>
      <c r="D694" s="6"/>
      <c r="F694" s="6"/>
      <c r="G694" s="6"/>
      <c r="H694" s="6"/>
      <c r="I694" s="6"/>
      <c r="J694" s="6"/>
      <c r="K694" s="6"/>
      <c r="L694" s="6"/>
      <c r="M694" s="6"/>
    </row>
    <row r="695" spans="1:13" x14ac:dyDescent="0.2">
      <c r="A695" s="4"/>
      <c r="B695" s="6"/>
      <c r="C695" s="6"/>
      <c r="D695" s="6"/>
      <c r="F695" s="6"/>
      <c r="G695" s="6"/>
      <c r="H695" s="6"/>
      <c r="I695" s="6"/>
      <c r="J695" s="6"/>
      <c r="K695" s="6"/>
      <c r="L695" s="6"/>
      <c r="M695" s="6"/>
    </row>
    <row r="696" spans="1:13" x14ac:dyDescent="0.2">
      <c r="A696" s="4"/>
      <c r="B696" s="6"/>
      <c r="C696" s="6"/>
      <c r="D696" s="6"/>
      <c r="F696" s="6"/>
      <c r="G696" s="6"/>
      <c r="H696" s="6"/>
      <c r="I696" s="6"/>
      <c r="J696" s="6"/>
      <c r="K696" s="6"/>
      <c r="L696" s="6"/>
      <c r="M696" s="6"/>
    </row>
    <row r="697" spans="1:13" x14ac:dyDescent="0.2">
      <c r="A697" s="4"/>
      <c r="B697" s="6"/>
      <c r="C697" s="6"/>
      <c r="D697" s="6"/>
      <c r="F697" s="6"/>
      <c r="G697" s="6"/>
      <c r="H697" s="6"/>
      <c r="I697" s="6"/>
      <c r="J697" s="6"/>
      <c r="K697" s="6"/>
      <c r="L697" s="6"/>
      <c r="M697" s="6"/>
    </row>
    <row r="698" spans="1:13" x14ac:dyDescent="0.2">
      <c r="A698" s="4"/>
      <c r="B698" s="6"/>
      <c r="C698" s="6"/>
      <c r="D698" s="6"/>
      <c r="F698" s="6"/>
      <c r="G698" s="6"/>
      <c r="H698" s="6"/>
      <c r="I698" s="6"/>
      <c r="J698" s="6"/>
      <c r="K698" s="6"/>
      <c r="L698" s="6"/>
      <c r="M698" s="6"/>
    </row>
    <row r="699" spans="1:13" x14ac:dyDescent="0.2">
      <c r="A699" s="4"/>
      <c r="B699" s="6"/>
      <c r="C699" s="6"/>
      <c r="D699" s="6"/>
      <c r="F699" s="6"/>
      <c r="G699" s="6"/>
      <c r="H699" s="6"/>
      <c r="I699" s="6"/>
      <c r="J699" s="6"/>
      <c r="K699" s="6"/>
      <c r="L699" s="6"/>
      <c r="M699" s="6"/>
    </row>
    <row r="700" spans="1:13" x14ac:dyDescent="0.2">
      <c r="A700" s="4"/>
      <c r="B700" s="6"/>
      <c r="C700" s="6"/>
      <c r="D700" s="6"/>
      <c r="F700" s="6"/>
      <c r="G700" s="6"/>
      <c r="H700" s="6"/>
      <c r="I700" s="6"/>
      <c r="J700" s="6"/>
      <c r="K700" s="6"/>
      <c r="L700" s="6"/>
      <c r="M700" s="6"/>
    </row>
    <row r="701" spans="1:13" x14ac:dyDescent="0.2">
      <c r="A701" s="4"/>
      <c r="B701" s="6"/>
      <c r="C701" s="6"/>
      <c r="D701" s="6"/>
      <c r="F701" s="6"/>
      <c r="G701" s="6"/>
      <c r="H701" s="6"/>
      <c r="I701" s="6"/>
      <c r="J701" s="6"/>
      <c r="K701" s="6"/>
      <c r="L701" s="6"/>
      <c r="M701" s="6"/>
    </row>
    <row r="702" spans="1:13" x14ac:dyDescent="0.2">
      <c r="A702" s="4"/>
      <c r="B702" s="6"/>
      <c r="C702" s="6"/>
      <c r="D702" s="6"/>
      <c r="F702" s="6"/>
      <c r="G702" s="6"/>
      <c r="H702" s="6"/>
      <c r="I702" s="6"/>
      <c r="J702" s="6"/>
      <c r="K702" s="6"/>
      <c r="L702" s="6"/>
      <c r="M702" s="6"/>
    </row>
    <row r="703" spans="1:13" x14ac:dyDescent="0.2">
      <c r="A703" s="4"/>
      <c r="B703" s="6"/>
      <c r="C703" s="6"/>
      <c r="D703" s="6"/>
      <c r="F703" s="6"/>
      <c r="G703" s="6"/>
      <c r="H703" s="6"/>
      <c r="I703" s="6"/>
      <c r="J703" s="6"/>
      <c r="K703" s="6"/>
      <c r="L703" s="6"/>
      <c r="M703" s="6"/>
    </row>
    <row r="704" spans="1:13" x14ac:dyDescent="0.2">
      <c r="A704" s="4"/>
      <c r="B704" s="6"/>
      <c r="C704" s="6"/>
      <c r="D704" s="6"/>
      <c r="F704" s="6"/>
      <c r="G704" s="6"/>
      <c r="H704" s="6"/>
      <c r="I704" s="6"/>
      <c r="J704" s="6"/>
      <c r="K704" s="6"/>
      <c r="L704" s="6"/>
      <c r="M704" s="6"/>
    </row>
    <row r="705" spans="1:13" x14ac:dyDescent="0.2">
      <c r="A705" s="4"/>
      <c r="B705" s="6"/>
      <c r="C705" s="6"/>
      <c r="D705" s="6"/>
      <c r="F705" s="6"/>
      <c r="G705" s="6"/>
      <c r="H705" s="6"/>
      <c r="I705" s="6"/>
      <c r="J705" s="6"/>
      <c r="K705" s="6"/>
      <c r="L705" s="6"/>
      <c r="M705" s="6"/>
    </row>
    <row r="706" spans="1:13" x14ac:dyDescent="0.2">
      <c r="A706" s="4"/>
      <c r="B706" s="6"/>
      <c r="C706" s="6"/>
      <c r="D706" s="6"/>
      <c r="F706" s="6"/>
      <c r="G706" s="6"/>
      <c r="H706" s="6"/>
      <c r="I706" s="6"/>
      <c r="J706" s="6"/>
      <c r="K706" s="6"/>
      <c r="L706" s="6"/>
      <c r="M706" s="6"/>
    </row>
    <row r="707" spans="1:13" x14ac:dyDescent="0.2">
      <c r="A707" s="4"/>
      <c r="B707" s="6"/>
      <c r="C707" s="6"/>
      <c r="D707" s="6"/>
      <c r="F707" s="6"/>
      <c r="G707" s="6"/>
      <c r="H707" s="6"/>
      <c r="I707" s="6"/>
      <c r="J707" s="6"/>
      <c r="K707" s="6"/>
      <c r="L707" s="6"/>
      <c r="M707" s="6"/>
    </row>
    <row r="708" spans="1:13" x14ac:dyDescent="0.2">
      <c r="A708" s="4"/>
      <c r="B708" s="6"/>
      <c r="C708" s="6"/>
      <c r="D708" s="6"/>
      <c r="F708" s="6"/>
      <c r="G708" s="6"/>
      <c r="H708" s="6"/>
      <c r="I708" s="6"/>
      <c r="J708" s="6"/>
      <c r="K708" s="6"/>
      <c r="L708" s="6"/>
      <c r="M708" s="6"/>
    </row>
    <row r="709" spans="1:13" x14ac:dyDescent="0.2">
      <c r="A709" s="4"/>
      <c r="B709" s="6"/>
      <c r="C709" s="6"/>
      <c r="D709" s="6"/>
      <c r="F709" s="6"/>
      <c r="G709" s="6"/>
      <c r="H709" s="6"/>
      <c r="I709" s="6"/>
      <c r="J709" s="6"/>
      <c r="K709" s="6"/>
      <c r="L709" s="6"/>
      <c r="M709" s="6"/>
    </row>
    <row r="710" spans="1:13" x14ac:dyDescent="0.2">
      <c r="A710" s="4"/>
      <c r="B710" s="6"/>
      <c r="C710" s="6"/>
      <c r="D710" s="6"/>
      <c r="F710" s="6"/>
      <c r="G710" s="6"/>
      <c r="H710" s="6"/>
      <c r="I710" s="6"/>
      <c r="J710" s="6"/>
      <c r="K710" s="6"/>
      <c r="L710" s="6"/>
      <c r="M710" s="6"/>
    </row>
    <row r="711" spans="1:13" x14ac:dyDescent="0.2">
      <c r="A711" s="4"/>
      <c r="B711" s="6"/>
      <c r="C711" s="6"/>
      <c r="D711" s="6"/>
      <c r="F711" s="6"/>
      <c r="G711" s="6"/>
      <c r="H711" s="6"/>
      <c r="I711" s="6"/>
      <c r="J711" s="6"/>
      <c r="K711" s="6"/>
      <c r="L711" s="6"/>
      <c r="M711" s="6"/>
    </row>
    <row r="712" spans="1:13" x14ac:dyDescent="0.2">
      <c r="A712" s="4"/>
      <c r="B712" s="6"/>
      <c r="C712" s="6"/>
      <c r="D712" s="6"/>
      <c r="F712" s="6"/>
      <c r="G712" s="6"/>
      <c r="H712" s="6"/>
      <c r="I712" s="6"/>
      <c r="J712" s="6"/>
      <c r="K712" s="6"/>
      <c r="L712" s="6"/>
      <c r="M712" s="6"/>
    </row>
    <row r="713" spans="1:13" x14ac:dyDescent="0.2">
      <c r="A713" s="4"/>
      <c r="B713" s="6"/>
      <c r="C713" s="6"/>
      <c r="D713" s="6"/>
      <c r="F713" s="6"/>
      <c r="G713" s="6"/>
      <c r="H713" s="6"/>
      <c r="I713" s="6"/>
      <c r="J713" s="6"/>
      <c r="K713" s="6"/>
      <c r="L713" s="6"/>
      <c r="M713" s="6"/>
    </row>
    <row r="714" spans="1:13" x14ac:dyDescent="0.2">
      <c r="A714" s="4"/>
      <c r="B714" s="6"/>
      <c r="C714" s="6"/>
      <c r="D714" s="6"/>
      <c r="F714" s="6"/>
      <c r="G714" s="6"/>
      <c r="H714" s="6"/>
      <c r="I714" s="6"/>
      <c r="J714" s="6"/>
      <c r="K714" s="6"/>
      <c r="L714" s="6"/>
      <c r="M714" s="6"/>
    </row>
    <row r="715" spans="1:13" x14ac:dyDescent="0.2">
      <c r="A715" s="4"/>
      <c r="B715" s="6"/>
      <c r="C715" s="6"/>
      <c r="D715" s="6"/>
      <c r="F715" s="6"/>
      <c r="G715" s="6"/>
      <c r="H715" s="6"/>
      <c r="I715" s="6"/>
      <c r="J715" s="6"/>
      <c r="K715" s="6"/>
      <c r="L715" s="6"/>
      <c r="M715" s="6"/>
    </row>
    <row r="716" spans="1:13" x14ac:dyDescent="0.2">
      <c r="A716" s="4"/>
      <c r="B716" s="6"/>
      <c r="C716" s="6"/>
      <c r="D716" s="6"/>
      <c r="F716" s="6"/>
      <c r="G716" s="6"/>
      <c r="H716" s="6"/>
      <c r="I716" s="6"/>
      <c r="J716" s="6"/>
      <c r="K716" s="6"/>
      <c r="L716" s="6"/>
      <c r="M716" s="6"/>
    </row>
    <row r="717" spans="1:13" x14ac:dyDescent="0.2">
      <c r="A717" s="4"/>
      <c r="B717" s="6"/>
      <c r="C717" s="6"/>
      <c r="D717" s="6"/>
      <c r="F717" s="6"/>
      <c r="G717" s="6"/>
      <c r="H717" s="6"/>
      <c r="I717" s="6"/>
      <c r="J717" s="6"/>
      <c r="K717" s="6"/>
      <c r="L717" s="6"/>
      <c r="M717" s="6"/>
    </row>
    <row r="718" spans="1:13" x14ac:dyDescent="0.2">
      <c r="A718" s="4"/>
      <c r="B718" s="6"/>
      <c r="C718" s="6"/>
      <c r="D718" s="6"/>
      <c r="F718" s="6"/>
      <c r="G718" s="6"/>
      <c r="H718" s="6"/>
      <c r="I718" s="6"/>
      <c r="J718" s="6"/>
      <c r="K718" s="6"/>
      <c r="L718" s="6"/>
      <c r="M718" s="6"/>
    </row>
    <row r="719" spans="1:13" x14ac:dyDescent="0.2">
      <c r="A719" s="4"/>
      <c r="B719" s="6"/>
      <c r="C719" s="6"/>
      <c r="D719" s="6"/>
      <c r="F719" s="6"/>
      <c r="G719" s="6"/>
      <c r="H719" s="6"/>
      <c r="I719" s="6"/>
      <c r="J719" s="6"/>
      <c r="K719" s="6"/>
      <c r="L719" s="6"/>
      <c r="M719" s="6"/>
    </row>
    <row r="720" spans="1:13" x14ac:dyDescent="0.2">
      <c r="A720" s="4"/>
      <c r="B720" s="6"/>
      <c r="C720" s="6"/>
      <c r="D720" s="6"/>
      <c r="F720" s="6"/>
      <c r="G720" s="6"/>
      <c r="H720" s="6"/>
      <c r="I720" s="6"/>
      <c r="J720" s="6"/>
      <c r="K720" s="6"/>
      <c r="L720" s="6"/>
      <c r="M720" s="6"/>
    </row>
    <row r="721" spans="1:13" x14ac:dyDescent="0.2">
      <c r="A721" s="4"/>
      <c r="B721" s="6"/>
      <c r="C721" s="6"/>
      <c r="D721" s="6"/>
      <c r="F721" s="6"/>
      <c r="G721" s="6"/>
      <c r="H721" s="6"/>
      <c r="I721" s="6"/>
      <c r="J721" s="6"/>
      <c r="K721" s="6"/>
      <c r="L721" s="6"/>
      <c r="M721" s="6"/>
    </row>
    <row r="722" spans="1:13" x14ac:dyDescent="0.2">
      <c r="A722" s="4"/>
      <c r="B722" s="6"/>
      <c r="C722" s="6"/>
      <c r="D722" s="6"/>
      <c r="F722" s="6"/>
      <c r="G722" s="6"/>
      <c r="H722" s="6"/>
      <c r="I722" s="6"/>
      <c r="J722" s="6"/>
      <c r="K722" s="6"/>
      <c r="L722" s="6"/>
      <c r="M722" s="6"/>
    </row>
    <row r="723" spans="1:13" x14ac:dyDescent="0.2">
      <c r="A723" s="4"/>
      <c r="B723" s="6"/>
      <c r="C723" s="6"/>
      <c r="D723" s="6"/>
      <c r="F723" s="6"/>
      <c r="G723" s="6"/>
      <c r="H723" s="6"/>
      <c r="I723" s="6"/>
      <c r="J723" s="6"/>
      <c r="K723" s="6"/>
      <c r="L723" s="6"/>
      <c r="M723" s="6"/>
    </row>
    <row r="724" spans="1:13" x14ac:dyDescent="0.2">
      <c r="A724" s="4"/>
      <c r="B724" s="6"/>
      <c r="C724" s="6"/>
      <c r="D724" s="6"/>
      <c r="F724" s="6"/>
      <c r="G724" s="6"/>
      <c r="H724" s="6"/>
      <c r="I724" s="6"/>
      <c r="J724" s="6"/>
      <c r="K724" s="6"/>
      <c r="L724" s="6"/>
      <c r="M724" s="6"/>
    </row>
    <row r="725" spans="1:13" x14ac:dyDescent="0.2">
      <c r="A725" s="4"/>
      <c r="B725" s="6"/>
      <c r="C725" s="6"/>
      <c r="D725" s="6"/>
      <c r="F725" s="6"/>
      <c r="G725" s="6"/>
      <c r="H725" s="6"/>
      <c r="I725" s="6"/>
      <c r="J725" s="6"/>
      <c r="K725" s="6"/>
      <c r="L725" s="6"/>
      <c r="M725" s="6"/>
    </row>
    <row r="726" spans="1:13" x14ac:dyDescent="0.2">
      <c r="A726" s="4"/>
      <c r="B726" s="6"/>
      <c r="C726" s="6"/>
      <c r="D726" s="6"/>
      <c r="F726" s="6"/>
      <c r="G726" s="6"/>
      <c r="H726" s="6"/>
      <c r="I726" s="6"/>
      <c r="J726" s="6"/>
      <c r="K726" s="6"/>
      <c r="L726" s="6"/>
      <c r="M726" s="6"/>
    </row>
    <row r="727" spans="1:13" x14ac:dyDescent="0.2">
      <c r="A727" s="4"/>
      <c r="B727" s="6"/>
      <c r="C727" s="6"/>
      <c r="D727" s="6"/>
      <c r="F727" s="6"/>
      <c r="G727" s="6"/>
      <c r="H727" s="6"/>
      <c r="I727" s="6"/>
      <c r="J727" s="6"/>
      <c r="K727" s="6"/>
      <c r="L727" s="6"/>
      <c r="M727" s="6"/>
    </row>
    <row r="728" spans="1:13" x14ac:dyDescent="0.2">
      <c r="A728" s="4"/>
      <c r="B728" s="6"/>
      <c r="C728" s="6"/>
      <c r="D728" s="6"/>
      <c r="F728" s="6"/>
      <c r="G728" s="6"/>
      <c r="H728" s="6"/>
      <c r="I728" s="6"/>
      <c r="J728" s="6"/>
      <c r="K728" s="6"/>
      <c r="L728" s="6"/>
      <c r="M728" s="6"/>
    </row>
    <row r="729" spans="1:13" x14ac:dyDescent="0.2">
      <c r="A729" s="4"/>
      <c r="B729" s="6"/>
      <c r="C729" s="6"/>
      <c r="D729" s="6"/>
      <c r="F729" s="6"/>
      <c r="G729" s="6"/>
      <c r="H729" s="6"/>
      <c r="I729" s="6"/>
      <c r="J729" s="6"/>
      <c r="K729" s="6"/>
      <c r="L729" s="6"/>
      <c r="M729" s="6"/>
    </row>
    <row r="730" spans="1:13" x14ac:dyDescent="0.2">
      <c r="A730" s="4"/>
      <c r="B730" s="6"/>
      <c r="C730" s="6"/>
      <c r="D730" s="6"/>
      <c r="F730" s="6"/>
      <c r="G730" s="6"/>
      <c r="H730" s="6"/>
      <c r="I730" s="6"/>
      <c r="J730" s="6"/>
      <c r="K730" s="6"/>
      <c r="L730" s="6"/>
      <c r="M730" s="6"/>
    </row>
    <row r="731" spans="1:13" x14ac:dyDescent="0.2">
      <c r="A731" s="4"/>
      <c r="B731" s="6"/>
      <c r="C731" s="6"/>
      <c r="D731" s="6"/>
      <c r="F731" s="6"/>
      <c r="G731" s="6"/>
      <c r="H731" s="6"/>
      <c r="I731" s="6"/>
      <c r="J731" s="6"/>
      <c r="K731" s="6"/>
      <c r="L731" s="6"/>
      <c r="M731" s="6"/>
    </row>
    <row r="732" spans="1:13" x14ac:dyDescent="0.2">
      <c r="A732" s="4"/>
      <c r="B732" s="6"/>
      <c r="C732" s="6"/>
      <c r="D732" s="6"/>
      <c r="F732" s="6"/>
      <c r="G732" s="6"/>
      <c r="H732" s="6"/>
      <c r="I732" s="6"/>
      <c r="J732" s="6"/>
      <c r="K732" s="6"/>
      <c r="L732" s="6"/>
      <c r="M732" s="6"/>
    </row>
    <row r="733" spans="1:13" x14ac:dyDescent="0.2">
      <c r="A733" s="4"/>
      <c r="B733" s="6"/>
      <c r="C733" s="6"/>
      <c r="D733" s="6"/>
      <c r="F733" s="6"/>
      <c r="G733" s="6"/>
      <c r="H733" s="6"/>
      <c r="I733" s="6"/>
      <c r="J733" s="6"/>
      <c r="K733" s="6"/>
      <c r="L733" s="6"/>
      <c r="M733" s="6"/>
    </row>
    <row r="734" spans="1:13" x14ac:dyDescent="0.2">
      <c r="A734" s="4"/>
      <c r="B734" s="6"/>
      <c r="C734" s="6"/>
      <c r="D734" s="6"/>
      <c r="F734" s="6"/>
      <c r="G734" s="6"/>
      <c r="H734" s="6"/>
      <c r="I734" s="6"/>
      <c r="J734" s="6"/>
      <c r="K734" s="6"/>
      <c r="L734" s="6"/>
      <c r="M734" s="6"/>
    </row>
    <row r="735" spans="1:13" x14ac:dyDescent="0.2">
      <c r="A735" s="4"/>
      <c r="B735" s="6"/>
      <c r="C735" s="6"/>
      <c r="D735" s="6"/>
      <c r="F735" s="6"/>
      <c r="G735" s="6"/>
      <c r="H735" s="6"/>
      <c r="I735" s="6"/>
      <c r="J735" s="6"/>
      <c r="K735" s="6"/>
      <c r="L735" s="6"/>
      <c r="M735" s="6"/>
    </row>
    <row r="736" spans="1:13" x14ac:dyDescent="0.2">
      <c r="A736" s="4"/>
      <c r="B736" s="6"/>
      <c r="C736" s="6"/>
      <c r="D736" s="6"/>
      <c r="F736" s="6"/>
      <c r="G736" s="6"/>
      <c r="H736" s="6"/>
      <c r="I736" s="6"/>
      <c r="J736" s="6"/>
      <c r="K736" s="6"/>
      <c r="L736" s="6"/>
      <c r="M736" s="6"/>
    </row>
    <row r="737" spans="1:13" x14ac:dyDescent="0.2">
      <c r="A737" s="4"/>
      <c r="B737" s="6"/>
      <c r="C737" s="6"/>
      <c r="D737" s="6"/>
      <c r="F737" s="6"/>
      <c r="G737" s="6"/>
      <c r="H737" s="6"/>
      <c r="I737" s="6"/>
      <c r="J737" s="6"/>
      <c r="K737" s="6"/>
      <c r="L737" s="6"/>
      <c r="M737" s="6"/>
    </row>
    <row r="738" spans="1:13" x14ac:dyDescent="0.2">
      <c r="A738" s="4"/>
      <c r="B738" s="6"/>
      <c r="C738" s="6"/>
      <c r="D738" s="6"/>
      <c r="F738" s="6"/>
      <c r="G738" s="6"/>
      <c r="H738" s="6"/>
      <c r="I738" s="6"/>
      <c r="J738" s="6"/>
      <c r="K738" s="6"/>
      <c r="L738" s="6"/>
      <c r="M738" s="6"/>
    </row>
    <row r="739" spans="1:13" x14ac:dyDescent="0.2">
      <c r="A739" s="4"/>
      <c r="B739" s="6"/>
      <c r="C739" s="6"/>
      <c r="D739" s="6"/>
      <c r="F739" s="6"/>
      <c r="G739" s="6"/>
      <c r="H739" s="6"/>
      <c r="I739" s="6"/>
      <c r="J739" s="6"/>
      <c r="K739" s="6"/>
      <c r="L739" s="6"/>
      <c r="M739" s="6"/>
    </row>
    <row r="740" spans="1:13" x14ac:dyDescent="0.2">
      <c r="A740" s="4"/>
      <c r="B740" s="6"/>
      <c r="C740" s="6"/>
      <c r="D740" s="6"/>
      <c r="F740" s="6"/>
      <c r="G740" s="6"/>
      <c r="H740" s="6"/>
      <c r="I740" s="6"/>
      <c r="J740" s="6"/>
      <c r="K740" s="6"/>
      <c r="L740" s="6"/>
      <c r="M740" s="6"/>
    </row>
    <row r="741" spans="1:13" x14ac:dyDescent="0.2">
      <c r="A741" s="4"/>
      <c r="B741" s="6"/>
      <c r="C741" s="6"/>
      <c r="D741" s="6"/>
      <c r="F741" s="6"/>
      <c r="G741" s="6"/>
      <c r="H741" s="6"/>
      <c r="I741" s="6"/>
      <c r="J741" s="6"/>
      <c r="K741" s="6"/>
      <c r="L741" s="6"/>
      <c r="M741" s="6"/>
    </row>
    <row r="742" spans="1:13" x14ac:dyDescent="0.2">
      <c r="A742" s="4"/>
      <c r="B742" s="6"/>
      <c r="C742" s="6"/>
      <c r="D742" s="6"/>
      <c r="F742" s="6"/>
      <c r="G742" s="6"/>
      <c r="H742" s="6"/>
      <c r="I742" s="6"/>
      <c r="J742" s="6"/>
      <c r="K742" s="6"/>
      <c r="L742" s="6"/>
      <c r="M742" s="6"/>
    </row>
    <row r="743" spans="1:13" x14ac:dyDescent="0.2">
      <c r="A743" s="4"/>
      <c r="B743" s="6"/>
      <c r="C743" s="6"/>
      <c r="D743" s="6"/>
      <c r="F743" s="6"/>
      <c r="G743" s="6"/>
      <c r="H743" s="6"/>
      <c r="I743" s="6"/>
      <c r="J743" s="6"/>
      <c r="K743" s="6"/>
      <c r="L743" s="6"/>
      <c r="M743" s="6"/>
    </row>
    <row r="744" spans="1:13" x14ac:dyDescent="0.2">
      <c r="A744" s="4"/>
      <c r="B744" s="6"/>
      <c r="C744" s="6"/>
      <c r="D744" s="6"/>
      <c r="F744" s="6"/>
      <c r="G744" s="6"/>
      <c r="H744" s="6"/>
      <c r="I744" s="6"/>
      <c r="J744" s="6"/>
      <c r="K744" s="6"/>
      <c r="L744" s="6"/>
      <c r="M744" s="6"/>
    </row>
    <row r="745" spans="1:13" x14ac:dyDescent="0.2">
      <c r="A745" s="4"/>
      <c r="B745" s="6"/>
      <c r="C745" s="6"/>
      <c r="D745" s="6"/>
      <c r="F745" s="6"/>
      <c r="G745" s="6"/>
      <c r="H745" s="6"/>
      <c r="I745" s="6"/>
      <c r="J745" s="6"/>
      <c r="K745" s="6"/>
      <c r="L745" s="6"/>
      <c r="M745" s="6"/>
    </row>
    <row r="746" spans="1:13" x14ac:dyDescent="0.2">
      <c r="A746" s="4"/>
      <c r="B746" s="6"/>
      <c r="C746" s="6"/>
      <c r="D746" s="6"/>
      <c r="F746" s="6"/>
      <c r="G746" s="6"/>
      <c r="H746" s="6"/>
      <c r="I746" s="6"/>
      <c r="J746" s="6"/>
      <c r="K746" s="6"/>
      <c r="L746" s="6"/>
      <c r="M746" s="6"/>
    </row>
    <row r="747" spans="1:13" x14ac:dyDescent="0.2">
      <c r="A747" s="4"/>
      <c r="B747" s="6"/>
      <c r="C747" s="6"/>
      <c r="D747" s="6"/>
      <c r="F747" s="6"/>
      <c r="G747" s="6"/>
      <c r="H747" s="6"/>
      <c r="I747" s="6"/>
      <c r="J747" s="6"/>
      <c r="K747" s="6"/>
      <c r="L747" s="6"/>
      <c r="M747" s="6"/>
    </row>
    <row r="748" spans="1:13" x14ac:dyDescent="0.2">
      <c r="A748" s="4"/>
      <c r="B748" s="6"/>
      <c r="C748" s="6"/>
      <c r="D748" s="6"/>
      <c r="F748" s="6"/>
      <c r="G748" s="6"/>
      <c r="H748" s="6"/>
      <c r="I748" s="6"/>
      <c r="J748" s="6"/>
      <c r="K748" s="6"/>
      <c r="L748" s="6"/>
      <c r="M748" s="6"/>
    </row>
    <row r="749" spans="1:13" x14ac:dyDescent="0.2">
      <c r="A749" s="4"/>
      <c r="B749" s="6"/>
      <c r="C749" s="6"/>
      <c r="D749" s="6"/>
      <c r="F749" s="6"/>
      <c r="G749" s="6"/>
      <c r="H749" s="6"/>
      <c r="I749" s="6"/>
      <c r="J749" s="6"/>
      <c r="K749" s="6"/>
      <c r="L749" s="6"/>
      <c r="M749" s="6"/>
    </row>
    <row r="750" spans="1:13" x14ac:dyDescent="0.2">
      <c r="A750" s="4"/>
      <c r="B750" s="6"/>
      <c r="C750" s="6"/>
      <c r="D750" s="6"/>
      <c r="F750" s="6"/>
      <c r="G750" s="6"/>
      <c r="H750" s="6"/>
      <c r="I750" s="6"/>
      <c r="J750" s="6"/>
      <c r="K750" s="6"/>
      <c r="L750" s="6"/>
      <c r="M750" s="6"/>
    </row>
    <row r="751" spans="1:13" x14ac:dyDescent="0.2">
      <c r="A751" s="4"/>
      <c r="B751" s="6"/>
      <c r="C751" s="6"/>
      <c r="D751" s="6"/>
      <c r="F751" s="6"/>
      <c r="G751" s="6"/>
      <c r="H751" s="6"/>
      <c r="I751" s="6"/>
      <c r="J751" s="6"/>
      <c r="K751" s="6"/>
      <c r="L751" s="6"/>
      <c r="M751" s="6"/>
    </row>
    <row r="752" spans="1:13" x14ac:dyDescent="0.2">
      <c r="A752" s="4"/>
      <c r="B752" s="6"/>
      <c r="C752" s="6"/>
      <c r="D752" s="6"/>
      <c r="F752" s="6"/>
      <c r="G752" s="6"/>
      <c r="H752" s="6"/>
      <c r="I752" s="6"/>
      <c r="J752" s="6"/>
      <c r="K752" s="6"/>
      <c r="L752" s="6"/>
      <c r="M752" s="6"/>
    </row>
    <row r="753" spans="1:13" x14ac:dyDescent="0.2">
      <c r="A753" s="4"/>
      <c r="B753" s="6"/>
      <c r="C753" s="6"/>
      <c r="D753" s="6"/>
      <c r="F753" s="6"/>
      <c r="G753" s="6"/>
      <c r="H753" s="6"/>
      <c r="I753" s="6"/>
      <c r="J753" s="6"/>
      <c r="K753" s="6"/>
      <c r="L753" s="6"/>
      <c r="M753" s="6"/>
    </row>
    <row r="754" spans="1:13" x14ac:dyDescent="0.2">
      <c r="A754" s="4"/>
      <c r="B754" s="6"/>
      <c r="C754" s="6"/>
      <c r="D754" s="6"/>
      <c r="F754" s="6"/>
      <c r="G754" s="6"/>
      <c r="H754" s="6"/>
      <c r="I754" s="6"/>
      <c r="J754" s="6"/>
      <c r="K754" s="6"/>
      <c r="L754" s="6"/>
      <c r="M754" s="6"/>
    </row>
    <row r="755" spans="1:13" x14ac:dyDescent="0.2">
      <c r="A755" s="4"/>
      <c r="B755" s="6"/>
      <c r="C755" s="6"/>
      <c r="D755" s="6"/>
      <c r="F755" s="6"/>
      <c r="G755" s="6"/>
      <c r="H755" s="6"/>
      <c r="I755" s="6"/>
      <c r="J755" s="6"/>
      <c r="K755" s="6"/>
      <c r="L755" s="6"/>
      <c r="M755" s="6"/>
    </row>
    <row r="756" spans="1:13" x14ac:dyDescent="0.2">
      <c r="A756" s="4"/>
      <c r="B756" s="6"/>
      <c r="C756" s="6"/>
      <c r="D756" s="6"/>
      <c r="F756" s="6"/>
      <c r="G756" s="6"/>
      <c r="H756" s="6"/>
      <c r="I756" s="6"/>
      <c r="J756" s="6"/>
      <c r="K756" s="6"/>
      <c r="L756" s="6"/>
      <c r="M756" s="6"/>
    </row>
    <row r="757" spans="1:13" x14ac:dyDescent="0.2">
      <c r="A757" s="4"/>
      <c r="B757" s="6"/>
      <c r="C757" s="6"/>
      <c r="D757" s="6"/>
      <c r="F757" s="6"/>
      <c r="G757" s="6"/>
      <c r="H757" s="6"/>
      <c r="I757" s="6"/>
      <c r="J757" s="6"/>
      <c r="K757" s="6"/>
      <c r="L757" s="6"/>
      <c r="M757" s="6"/>
    </row>
    <row r="758" spans="1:13" x14ac:dyDescent="0.2">
      <c r="A758" s="4"/>
      <c r="B758" s="6"/>
      <c r="C758" s="6"/>
      <c r="D758" s="6"/>
      <c r="F758" s="6"/>
      <c r="G758" s="6"/>
      <c r="H758" s="6"/>
      <c r="I758" s="6"/>
      <c r="J758" s="6"/>
      <c r="K758" s="6"/>
      <c r="L758" s="6"/>
      <c r="M758" s="6"/>
    </row>
    <row r="759" spans="1:13" x14ac:dyDescent="0.2">
      <c r="A759" s="4"/>
      <c r="B759" s="6"/>
      <c r="C759" s="6"/>
      <c r="D759" s="6"/>
      <c r="F759" s="6"/>
      <c r="G759" s="6"/>
      <c r="H759" s="6"/>
      <c r="I759" s="6"/>
      <c r="J759" s="6"/>
      <c r="K759" s="6"/>
      <c r="L759" s="6"/>
      <c r="M759" s="6"/>
    </row>
    <row r="760" spans="1:13" x14ac:dyDescent="0.2">
      <c r="A760" s="4"/>
      <c r="B760" s="6"/>
      <c r="C760" s="6"/>
      <c r="D760" s="6"/>
      <c r="F760" s="6"/>
      <c r="G760" s="6"/>
      <c r="H760" s="6"/>
      <c r="I760" s="6"/>
      <c r="J760" s="6"/>
      <c r="K760" s="6"/>
      <c r="L760" s="6"/>
      <c r="M760" s="6"/>
    </row>
    <row r="761" spans="1:13" x14ac:dyDescent="0.2">
      <c r="A761" s="4"/>
      <c r="B761" s="6"/>
      <c r="C761" s="6"/>
      <c r="D761" s="6"/>
      <c r="F761" s="6"/>
      <c r="G761" s="6"/>
      <c r="H761" s="6"/>
      <c r="I761" s="6"/>
      <c r="J761" s="6"/>
      <c r="K761" s="6"/>
      <c r="L761" s="6"/>
      <c r="M761" s="6"/>
    </row>
    <row r="762" spans="1:13" x14ac:dyDescent="0.2">
      <c r="A762" s="4"/>
      <c r="B762" s="6"/>
      <c r="C762" s="6"/>
      <c r="D762" s="6"/>
      <c r="F762" s="6"/>
      <c r="G762" s="6"/>
      <c r="H762" s="6"/>
      <c r="I762" s="6"/>
      <c r="J762" s="6"/>
      <c r="K762" s="6"/>
      <c r="L762" s="6"/>
      <c r="M762" s="6"/>
    </row>
    <row r="763" spans="1:13" x14ac:dyDescent="0.2">
      <c r="A763" s="4"/>
      <c r="B763" s="6"/>
      <c r="C763" s="6"/>
      <c r="D763" s="6"/>
      <c r="F763" s="6"/>
      <c r="G763" s="6"/>
      <c r="H763" s="6"/>
      <c r="I763" s="6"/>
      <c r="J763" s="6"/>
      <c r="K763" s="6"/>
      <c r="L763" s="6"/>
      <c r="M763" s="6"/>
    </row>
    <row r="764" spans="1:13" x14ac:dyDescent="0.2">
      <c r="A764" s="4"/>
      <c r="B764" s="6"/>
      <c r="C764" s="6"/>
      <c r="D764" s="6"/>
      <c r="F764" s="6"/>
      <c r="G764" s="6"/>
      <c r="H764" s="6"/>
      <c r="I764" s="6"/>
      <c r="J764" s="6"/>
      <c r="K764" s="6"/>
      <c r="L764" s="6"/>
      <c r="M764" s="6"/>
    </row>
    <row r="765" spans="1:13" x14ac:dyDescent="0.2">
      <c r="A765" s="4"/>
      <c r="B765" s="6"/>
      <c r="C765" s="6"/>
      <c r="D765" s="6"/>
      <c r="F765" s="6"/>
      <c r="G765" s="6"/>
      <c r="H765" s="6"/>
      <c r="I765" s="6"/>
      <c r="J765" s="6"/>
      <c r="K765" s="6"/>
      <c r="L765" s="6"/>
      <c r="M765" s="6"/>
    </row>
    <row r="766" spans="1:13" x14ac:dyDescent="0.2">
      <c r="A766" s="4"/>
      <c r="B766" s="6"/>
      <c r="C766" s="6"/>
      <c r="D766" s="6"/>
      <c r="F766" s="6"/>
      <c r="G766" s="6"/>
      <c r="H766" s="6"/>
      <c r="I766" s="6"/>
      <c r="J766" s="6"/>
      <c r="K766" s="6"/>
      <c r="L766" s="6"/>
      <c r="M766" s="6"/>
    </row>
    <row r="767" spans="1:13" x14ac:dyDescent="0.2">
      <c r="A767" s="4"/>
      <c r="B767" s="6"/>
      <c r="C767" s="6"/>
      <c r="D767" s="6"/>
      <c r="F767" s="6"/>
      <c r="G767" s="6"/>
      <c r="H767" s="6"/>
      <c r="I767" s="6"/>
      <c r="J767" s="6"/>
      <c r="K767" s="6"/>
      <c r="L767" s="6"/>
      <c r="M767" s="6"/>
    </row>
    <row r="768" spans="1:13" x14ac:dyDescent="0.2">
      <c r="A768" s="4"/>
      <c r="B768" s="6"/>
      <c r="C768" s="6"/>
      <c r="D768" s="6"/>
      <c r="F768" s="6"/>
      <c r="G768" s="6"/>
      <c r="H768" s="6"/>
      <c r="I768" s="6"/>
      <c r="J768" s="6"/>
      <c r="K768" s="6"/>
      <c r="L768" s="6"/>
      <c r="M768" s="6"/>
    </row>
    <row r="769" spans="1:13" x14ac:dyDescent="0.2">
      <c r="A769" s="4"/>
      <c r="B769" s="6"/>
      <c r="C769" s="6"/>
      <c r="D769" s="6"/>
      <c r="F769" s="6"/>
      <c r="G769" s="6"/>
      <c r="H769" s="6"/>
      <c r="I769" s="6"/>
      <c r="J769" s="6"/>
      <c r="K769" s="6"/>
      <c r="L769" s="6"/>
      <c r="M769" s="6"/>
    </row>
    <row r="770" spans="1:13" x14ac:dyDescent="0.2">
      <c r="A770" s="4"/>
      <c r="B770" s="6"/>
      <c r="C770" s="6"/>
      <c r="D770" s="6"/>
      <c r="F770" s="6"/>
      <c r="G770" s="6"/>
      <c r="H770" s="6"/>
      <c r="I770" s="6"/>
      <c r="J770" s="6"/>
      <c r="K770" s="6"/>
      <c r="L770" s="6"/>
      <c r="M770" s="6"/>
    </row>
    <row r="771" spans="1:13" x14ac:dyDescent="0.2">
      <c r="A771" s="4"/>
      <c r="B771" s="6"/>
      <c r="C771" s="6"/>
      <c r="D771" s="6"/>
      <c r="F771" s="6"/>
      <c r="G771" s="6"/>
      <c r="H771" s="6"/>
      <c r="I771" s="6"/>
      <c r="J771" s="6"/>
      <c r="K771" s="6"/>
      <c r="L771" s="6"/>
      <c r="M771" s="6"/>
    </row>
    <row r="772" spans="1:13" x14ac:dyDescent="0.2">
      <c r="A772" s="4"/>
      <c r="B772" s="6"/>
      <c r="C772" s="6"/>
      <c r="D772" s="6"/>
      <c r="F772" s="6"/>
      <c r="G772" s="6"/>
      <c r="H772" s="6"/>
      <c r="I772" s="6"/>
      <c r="J772" s="6"/>
      <c r="K772" s="6"/>
      <c r="L772" s="6"/>
      <c r="M772" s="6"/>
    </row>
    <row r="773" spans="1:13" x14ac:dyDescent="0.2">
      <c r="A773" s="4"/>
      <c r="B773" s="6"/>
      <c r="C773" s="6"/>
      <c r="D773" s="6"/>
      <c r="F773" s="6"/>
      <c r="G773" s="6"/>
      <c r="H773" s="6"/>
      <c r="I773" s="6"/>
      <c r="J773" s="6"/>
      <c r="K773" s="6"/>
      <c r="L773" s="6"/>
      <c r="M773" s="6"/>
    </row>
    <row r="774" spans="1:13" x14ac:dyDescent="0.2">
      <c r="A774" s="4"/>
      <c r="B774" s="6"/>
      <c r="C774" s="6"/>
      <c r="D774" s="6"/>
      <c r="F774" s="6"/>
      <c r="G774" s="6"/>
      <c r="H774" s="6"/>
      <c r="I774" s="6"/>
      <c r="J774" s="6"/>
      <c r="K774" s="6"/>
      <c r="L774" s="6"/>
      <c r="M774" s="6"/>
    </row>
    <row r="775" spans="1:13" x14ac:dyDescent="0.2">
      <c r="A775" s="4"/>
      <c r="B775" s="6"/>
      <c r="C775" s="6"/>
      <c r="D775" s="6"/>
      <c r="F775" s="6"/>
      <c r="G775" s="6"/>
      <c r="H775" s="6"/>
      <c r="I775" s="6"/>
      <c r="J775" s="6"/>
      <c r="K775" s="6"/>
      <c r="L775" s="6"/>
      <c r="M775" s="6"/>
    </row>
    <row r="776" spans="1:13" x14ac:dyDescent="0.2">
      <c r="A776" s="4"/>
      <c r="B776" s="6"/>
      <c r="C776" s="6"/>
      <c r="D776" s="6"/>
      <c r="F776" s="6"/>
      <c r="G776" s="6"/>
      <c r="H776" s="6"/>
      <c r="I776" s="6"/>
      <c r="J776" s="6"/>
      <c r="K776" s="6"/>
      <c r="L776" s="6"/>
      <c r="M776" s="6"/>
    </row>
    <row r="777" spans="1:13" x14ac:dyDescent="0.2">
      <c r="A777" s="4"/>
      <c r="B777" s="6"/>
      <c r="C777" s="6"/>
      <c r="D777" s="6"/>
      <c r="F777" s="6"/>
      <c r="G777" s="6"/>
      <c r="H777" s="6"/>
      <c r="I777" s="6"/>
      <c r="J777" s="6"/>
      <c r="K777" s="6"/>
      <c r="L777" s="6"/>
      <c r="M777" s="6"/>
    </row>
    <row r="778" spans="1:13" x14ac:dyDescent="0.2">
      <c r="A778" s="4"/>
      <c r="B778" s="6"/>
      <c r="C778" s="6"/>
      <c r="D778" s="6"/>
      <c r="F778" s="6"/>
      <c r="G778" s="6"/>
      <c r="H778" s="6"/>
      <c r="I778" s="6"/>
      <c r="J778" s="6"/>
      <c r="K778" s="6"/>
      <c r="L778" s="6"/>
      <c r="M778" s="6"/>
    </row>
    <row r="779" spans="1:13" x14ac:dyDescent="0.2">
      <c r="A779" s="4"/>
      <c r="B779" s="6"/>
      <c r="C779" s="6"/>
      <c r="D779" s="6"/>
      <c r="F779" s="6"/>
      <c r="G779" s="6"/>
      <c r="H779" s="6"/>
      <c r="I779" s="6"/>
      <c r="J779" s="6"/>
      <c r="K779" s="6"/>
      <c r="L779" s="6"/>
      <c r="M779" s="6"/>
    </row>
    <row r="780" spans="1:13" x14ac:dyDescent="0.2">
      <c r="A780" s="4"/>
      <c r="B780" s="6"/>
      <c r="C780" s="6"/>
      <c r="D780" s="6"/>
      <c r="F780" s="6"/>
      <c r="G780" s="6"/>
      <c r="H780" s="6"/>
      <c r="I780" s="6"/>
      <c r="J780" s="6"/>
      <c r="K780" s="6"/>
      <c r="L780" s="6"/>
      <c r="M780" s="6"/>
    </row>
    <row r="781" spans="1:13" x14ac:dyDescent="0.2">
      <c r="A781" s="4"/>
      <c r="B781" s="6"/>
      <c r="C781" s="6"/>
      <c r="D781" s="6"/>
      <c r="F781" s="6"/>
      <c r="G781" s="6"/>
      <c r="H781" s="6"/>
      <c r="I781" s="6"/>
      <c r="J781" s="6"/>
      <c r="K781" s="6"/>
      <c r="L781" s="6"/>
      <c r="M781" s="6"/>
    </row>
    <row r="782" spans="1:13" x14ac:dyDescent="0.2">
      <c r="A782" s="4"/>
      <c r="B782" s="6"/>
      <c r="C782" s="6"/>
      <c r="D782" s="6"/>
      <c r="F782" s="6"/>
      <c r="G782" s="6"/>
      <c r="H782" s="6"/>
      <c r="I782" s="6"/>
      <c r="J782" s="6"/>
      <c r="K782" s="6"/>
      <c r="L782" s="6"/>
      <c r="M782" s="6"/>
    </row>
    <row r="783" spans="1:13" x14ac:dyDescent="0.2">
      <c r="A783" s="4"/>
      <c r="B783" s="6"/>
      <c r="C783" s="6"/>
      <c r="D783" s="6"/>
      <c r="F783" s="6"/>
      <c r="G783" s="6"/>
      <c r="H783" s="6"/>
      <c r="I783" s="6"/>
      <c r="J783" s="6"/>
      <c r="K783" s="6"/>
      <c r="L783" s="6"/>
      <c r="M783" s="6"/>
    </row>
    <row r="784" spans="1:13" x14ac:dyDescent="0.2">
      <c r="A784" s="4"/>
      <c r="B784" s="6"/>
      <c r="C784" s="6"/>
      <c r="D784" s="6"/>
      <c r="F784" s="6"/>
      <c r="G784" s="6"/>
      <c r="H784" s="6"/>
      <c r="I784" s="6"/>
      <c r="J784" s="6"/>
      <c r="K784" s="6"/>
      <c r="L784" s="6"/>
      <c r="M784" s="6"/>
    </row>
    <row r="785" spans="1:13" x14ac:dyDescent="0.2">
      <c r="A785" s="4"/>
      <c r="B785" s="6"/>
      <c r="C785" s="6"/>
      <c r="D785" s="6"/>
      <c r="F785" s="6"/>
      <c r="G785" s="6"/>
      <c r="H785" s="6"/>
      <c r="I785" s="6"/>
      <c r="J785" s="6"/>
      <c r="K785" s="6"/>
      <c r="L785" s="6"/>
      <c r="M785" s="6"/>
    </row>
    <row r="786" spans="1:13" x14ac:dyDescent="0.2">
      <c r="A786" s="4"/>
      <c r="B786" s="6"/>
      <c r="C786" s="6"/>
      <c r="D786" s="6"/>
      <c r="F786" s="6"/>
      <c r="G786" s="6"/>
      <c r="H786" s="6"/>
      <c r="I786" s="6"/>
      <c r="J786" s="6"/>
      <c r="K786" s="6"/>
      <c r="L786" s="6"/>
      <c r="M786" s="6"/>
    </row>
    <row r="787" spans="1:13" x14ac:dyDescent="0.2">
      <c r="A787" s="4"/>
      <c r="B787" s="6"/>
      <c r="C787" s="6"/>
      <c r="D787" s="6"/>
      <c r="F787" s="6"/>
      <c r="G787" s="6"/>
      <c r="H787" s="6"/>
      <c r="I787" s="6"/>
      <c r="J787" s="6"/>
      <c r="K787" s="6"/>
      <c r="L787" s="6"/>
      <c r="M787" s="6"/>
    </row>
    <row r="788" spans="1:13" x14ac:dyDescent="0.2">
      <c r="A788" s="4"/>
      <c r="B788" s="6"/>
      <c r="C788" s="6"/>
      <c r="D788" s="6"/>
      <c r="F788" s="6"/>
      <c r="G788" s="6"/>
      <c r="H788" s="6"/>
      <c r="I788" s="6"/>
      <c r="J788" s="6"/>
      <c r="K788" s="6"/>
      <c r="L788" s="6"/>
      <c r="M788" s="6"/>
    </row>
    <row r="789" spans="1:13" x14ac:dyDescent="0.2">
      <c r="A789" s="4"/>
      <c r="B789" s="6"/>
      <c r="C789" s="6"/>
      <c r="D789" s="6"/>
      <c r="F789" s="6"/>
      <c r="G789" s="6"/>
      <c r="H789" s="6"/>
      <c r="I789" s="6"/>
      <c r="J789" s="6"/>
      <c r="K789" s="6"/>
      <c r="L789" s="6"/>
      <c r="M789" s="6"/>
    </row>
    <row r="790" spans="1:13" x14ac:dyDescent="0.2">
      <c r="A790" s="4"/>
      <c r="B790" s="6"/>
      <c r="C790" s="6"/>
      <c r="D790" s="6"/>
      <c r="F790" s="6"/>
      <c r="G790" s="6"/>
      <c r="H790" s="6"/>
      <c r="I790" s="6"/>
      <c r="J790" s="6"/>
      <c r="K790" s="6"/>
      <c r="L790" s="6"/>
      <c r="M790" s="6"/>
    </row>
    <row r="791" spans="1:13" x14ac:dyDescent="0.2">
      <c r="A791" s="4"/>
      <c r="B791" s="6"/>
      <c r="C791" s="6"/>
      <c r="D791" s="6"/>
      <c r="F791" s="6"/>
      <c r="G791" s="6"/>
      <c r="H791" s="6"/>
      <c r="I791" s="6"/>
      <c r="J791" s="6"/>
      <c r="K791" s="6"/>
      <c r="L791" s="6"/>
      <c r="M791" s="6"/>
    </row>
    <row r="792" spans="1:13" x14ac:dyDescent="0.2">
      <c r="A792" s="4"/>
      <c r="B792" s="6"/>
      <c r="C792" s="6"/>
      <c r="D792" s="6"/>
      <c r="F792" s="6"/>
      <c r="G792" s="6"/>
      <c r="H792" s="6"/>
      <c r="I792" s="6"/>
      <c r="J792" s="6"/>
      <c r="K792" s="6"/>
      <c r="L792" s="6"/>
      <c r="M792" s="6"/>
    </row>
    <row r="793" spans="1:13" x14ac:dyDescent="0.2">
      <c r="A793" s="4"/>
      <c r="B793" s="6"/>
      <c r="C793" s="6"/>
      <c r="D793" s="6"/>
      <c r="F793" s="6"/>
      <c r="G793" s="6"/>
      <c r="H793" s="6"/>
      <c r="I793" s="6"/>
      <c r="J793" s="6"/>
      <c r="K793" s="6"/>
      <c r="L793" s="6"/>
      <c r="M793" s="6"/>
    </row>
    <row r="794" spans="1:13" x14ac:dyDescent="0.2">
      <c r="A794" s="4"/>
      <c r="B794" s="6"/>
      <c r="C794" s="6"/>
      <c r="D794" s="6"/>
      <c r="F794" s="6"/>
      <c r="G794" s="6"/>
      <c r="H794" s="6"/>
      <c r="I794" s="6"/>
      <c r="J794" s="6"/>
      <c r="K794" s="6"/>
      <c r="L794" s="6"/>
      <c r="M794" s="6"/>
    </row>
    <row r="795" spans="1:13" x14ac:dyDescent="0.2">
      <c r="A795" s="4"/>
      <c r="B795" s="6"/>
      <c r="C795" s="6"/>
      <c r="D795" s="6"/>
      <c r="F795" s="6"/>
      <c r="G795" s="6"/>
      <c r="H795" s="6"/>
      <c r="I795" s="6"/>
      <c r="J795" s="6"/>
      <c r="K795" s="6"/>
      <c r="L795" s="6"/>
      <c r="M795" s="6"/>
    </row>
    <row r="796" spans="1:13" x14ac:dyDescent="0.2">
      <c r="A796" s="4"/>
      <c r="B796" s="6"/>
      <c r="C796" s="6"/>
      <c r="D796" s="6"/>
      <c r="F796" s="6"/>
      <c r="G796" s="6"/>
      <c r="H796" s="6"/>
      <c r="I796" s="6"/>
      <c r="J796" s="6"/>
      <c r="K796" s="6"/>
      <c r="L796" s="6"/>
      <c r="M796" s="6"/>
    </row>
    <row r="797" spans="1:13" x14ac:dyDescent="0.2">
      <c r="A797" s="4"/>
      <c r="B797" s="6"/>
      <c r="C797" s="6"/>
      <c r="D797" s="6"/>
      <c r="F797" s="6"/>
      <c r="G797" s="6"/>
      <c r="H797" s="6"/>
      <c r="I797" s="6"/>
      <c r="J797" s="6"/>
      <c r="K797" s="6"/>
      <c r="L797" s="6"/>
      <c r="M797" s="6"/>
    </row>
    <row r="798" spans="1:13" x14ac:dyDescent="0.2">
      <c r="A798" s="4"/>
      <c r="B798" s="6"/>
      <c r="C798" s="6"/>
      <c r="D798" s="6"/>
      <c r="F798" s="6"/>
      <c r="G798" s="6"/>
      <c r="H798" s="6"/>
      <c r="I798" s="6"/>
      <c r="J798" s="6"/>
      <c r="K798" s="6"/>
      <c r="L798" s="6"/>
      <c r="M798" s="6"/>
    </row>
    <row r="799" spans="1:13" x14ac:dyDescent="0.2">
      <c r="A799" s="4"/>
      <c r="B799" s="6"/>
      <c r="C799" s="6"/>
      <c r="D799" s="6"/>
      <c r="F799" s="6"/>
      <c r="G799" s="6"/>
      <c r="H799" s="6"/>
      <c r="I799" s="6"/>
      <c r="J799" s="6"/>
      <c r="K799" s="6"/>
      <c r="L799" s="6"/>
      <c r="M799" s="6"/>
    </row>
    <row r="800" spans="1:13" x14ac:dyDescent="0.2">
      <c r="A800" s="4"/>
      <c r="B800" s="6"/>
      <c r="C800" s="6"/>
      <c r="D800" s="6"/>
      <c r="F800" s="6"/>
      <c r="G800" s="6"/>
      <c r="H800" s="6"/>
      <c r="I800" s="6"/>
      <c r="J800" s="6"/>
      <c r="K800" s="6"/>
      <c r="L800" s="6"/>
      <c r="M800" s="6"/>
    </row>
    <row r="801" spans="1:13" x14ac:dyDescent="0.2">
      <c r="A801" s="4"/>
      <c r="B801" s="6"/>
      <c r="C801" s="6"/>
      <c r="D801" s="6"/>
      <c r="F801" s="6"/>
      <c r="G801" s="6"/>
      <c r="H801" s="6"/>
      <c r="I801" s="6"/>
      <c r="J801" s="6"/>
      <c r="K801" s="6"/>
      <c r="L801" s="6"/>
      <c r="M801" s="6"/>
    </row>
    <row r="802" spans="1:13" x14ac:dyDescent="0.2">
      <c r="A802" s="4"/>
      <c r="B802" s="6"/>
      <c r="C802" s="6"/>
      <c r="D802" s="6"/>
      <c r="F802" s="6"/>
      <c r="G802" s="6"/>
      <c r="H802" s="6"/>
      <c r="I802" s="6"/>
      <c r="J802" s="6"/>
      <c r="K802" s="6"/>
      <c r="L802" s="6"/>
      <c r="M802" s="6"/>
    </row>
    <row r="803" spans="1:13" x14ac:dyDescent="0.2">
      <c r="A803" s="4"/>
      <c r="B803" s="6"/>
      <c r="C803" s="6"/>
      <c r="D803" s="6"/>
      <c r="F803" s="6"/>
      <c r="G803" s="6"/>
      <c r="H803" s="6"/>
      <c r="I803" s="6"/>
      <c r="J803" s="6"/>
      <c r="K803" s="6"/>
      <c r="L803" s="6"/>
      <c r="M803" s="6"/>
    </row>
    <row r="804" spans="1:13" x14ac:dyDescent="0.2">
      <c r="A804" s="4"/>
      <c r="B804" s="6"/>
      <c r="C804" s="6"/>
      <c r="D804" s="6"/>
      <c r="F804" s="6"/>
      <c r="G804" s="6"/>
      <c r="H804" s="6"/>
      <c r="I804" s="6"/>
      <c r="J804" s="6"/>
      <c r="K804" s="6"/>
      <c r="L804" s="6"/>
      <c r="M804" s="6"/>
    </row>
    <row r="805" spans="1:13" x14ac:dyDescent="0.2">
      <c r="A805" s="4"/>
      <c r="B805" s="6"/>
      <c r="C805" s="6"/>
      <c r="D805" s="6"/>
      <c r="F805" s="6"/>
      <c r="G805" s="6"/>
      <c r="H805" s="6"/>
      <c r="I805" s="6"/>
      <c r="J805" s="6"/>
      <c r="K805" s="6"/>
      <c r="L805" s="6"/>
      <c r="M805" s="6"/>
    </row>
  </sheetData>
  <mergeCells count="3">
    <mergeCell ref="A1:O1"/>
    <mergeCell ref="A2:O2"/>
    <mergeCell ref="A3:O3"/>
  </mergeCells>
  <pageMargins left="0.59055118110236227" right="0.55118110236220474" top="0.31496062992125984" bottom="0.31496062992125984" header="0.31496062992125984" footer="0.31496062992125984"/>
  <pageSetup paperSize="9" scale="43" fitToHeight="3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pageSetUpPr fitToPage="1"/>
  </sheetPr>
  <dimension ref="A1:P818"/>
  <sheetViews>
    <sheetView tabSelected="1" zoomScale="60" zoomScaleNormal="60" workbookViewId="0">
      <pane xSplit="6" ySplit="5" topLeftCell="G538" activePane="bottomRight" state="frozen"/>
      <selection activeCell="U74" sqref="U74"/>
      <selection pane="topRight" activeCell="U74" sqref="U74"/>
      <selection pane="bottomLeft" activeCell="U74" sqref="U74"/>
      <selection pane="bottomRight" activeCell="P596" sqref="P596:Q596"/>
    </sheetView>
  </sheetViews>
  <sheetFormatPr defaultRowHeight="15" x14ac:dyDescent="0.2"/>
  <cols>
    <col min="1" max="1" width="50.83203125" style="7" customWidth="1"/>
    <col min="2" max="2" width="10" style="17" customWidth="1"/>
    <col min="3" max="4" width="5.33203125" style="17" customWidth="1"/>
    <col min="5" max="5" width="24.83203125" style="16" customWidth="1"/>
    <col min="6" max="6" width="7.6640625" style="17" customWidth="1"/>
    <col min="7" max="9" width="27.1640625" style="17" customWidth="1"/>
    <col min="10" max="12" width="26.83203125" style="17" customWidth="1"/>
    <col min="13" max="13" width="26" style="17" customWidth="1"/>
    <col min="14" max="14" width="25.83203125" style="4" customWidth="1"/>
    <col min="15" max="15" width="28.6640625" style="4" customWidth="1"/>
    <col min="16" max="16" width="22.1640625" style="4" hidden="1" customWidth="1"/>
    <col min="17" max="17" width="0" style="4" hidden="1" customWidth="1"/>
    <col min="18" max="138" width="9.33203125" style="4"/>
    <col min="139" max="139" width="1.6640625" style="4" customWidth="1"/>
    <col min="140" max="140" width="69.5" style="4" customWidth="1"/>
    <col min="141" max="141" width="10.6640625" style="4" customWidth="1"/>
    <col min="142" max="143" width="4.5" style="4" customWidth="1"/>
    <col min="144" max="144" width="12.33203125" style="4" customWidth="1"/>
    <col min="145" max="145" width="4.5" style="4" customWidth="1"/>
    <col min="146" max="148" width="16.83203125" style="4" customWidth="1"/>
    <col min="149" max="149" width="4.83203125" style="4" customWidth="1"/>
    <col min="150" max="150" width="17.5" style="4" customWidth="1"/>
    <col min="151" max="152" width="10.6640625" style="4" customWidth="1"/>
    <col min="153" max="153" width="13.5" style="4" customWidth="1"/>
    <col min="154" max="154" width="21.1640625" style="4" customWidth="1"/>
    <col min="155" max="155" width="15.33203125" style="4" customWidth="1"/>
    <col min="156" max="156" width="14.33203125" style="4" customWidth="1"/>
    <col min="157" max="394" width="9.33203125" style="4"/>
    <col min="395" max="395" width="1.6640625" style="4" customWidth="1"/>
    <col min="396" max="396" width="69.5" style="4" customWidth="1"/>
    <col min="397" max="397" width="10.6640625" style="4" customWidth="1"/>
    <col min="398" max="399" width="4.5" style="4" customWidth="1"/>
    <col min="400" max="400" width="12.33203125" style="4" customWidth="1"/>
    <col min="401" max="401" width="4.5" style="4" customWidth="1"/>
    <col min="402" max="404" width="16.83203125" style="4" customWidth="1"/>
    <col min="405" max="405" width="4.83203125" style="4" customWidth="1"/>
    <col min="406" max="406" width="17.5" style="4" customWidth="1"/>
    <col min="407" max="408" width="10.6640625" style="4" customWidth="1"/>
    <col min="409" max="409" width="13.5" style="4" customWidth="1"/>
    <col min="410" max="410" width="21.1640625" style="4" customWidth="1"/>
    <col min="411" max="411" width="15.33203125" style="4" customWidth="1"/>
    <col min="412" max="412" width="14.33203125" style="4" customWidth="1"/>
    <col min="413" max="650" width="9.33203125" style="4"/>
    <col min="651" max="651" width="1.6640625" style="4" customWidth="1"/>
    <col min="652" max="652" width="69.5" style="4" customWidth="1"/>
    <col min="653" max="653" width="10.6640625" style="4" customWidth="1"/>
    <col min="654" max="655" width="4.5" style="4" customWidth="1"/>
    <col min="656" max="656" width="12.33203125" style="4" customWidth="1"/>
    <col min="657" max="657" width="4.5" style="4" customWidth="1"/>
    <col min="658" max="660" width="16.83203125" style="4" customWidth="1"/>
    <col min="661" max="661" width="4.83203125" style="4" customWidth="1"/>
    <col min="662" max="662" width="17.5" style="4" customWidth="1"/>
    <col min="663" max="664" width="10.6640625" style="4" customWidth="1"/>
    <col min="665" max="665" width="13.5" style="4" customWidth="1"/>
    <col min="666" max="666" width="21.1640625" style="4" customWidth="1"/>
    <col min="667" max="667" width="15.33203125" style="4" customWidth="1"/>
    <col min="668" max="668" width="14.33203125" style="4" customWidth="1"/>
    <col min="669" max="906" width="9.33203125" style="4"/>
    <col min="907" max="907" width="1.6640625" style="4" customWidth="1"/>
    <col min="908" max="908" width="69.5" style="4" customWidth="1"/>
    <col min="909" max="909" width="10.6640625" style="4" customWidth="1"/>
    <col min="910" max="911" width="4.5" style="4" customWidth="1"/>
    <col min="912" max="912" width="12.33203125" style="4" customWidth="1"/>
    <col min="913" max="913" width="4.5" style="4" customWidth="1"/>
    <col min="914" max="916" width="16.83203125" style="4" customWidth="1"/>
    <col min="917" max="917" width="4.83203125" style="4" customWidth="1"/>
    <col min="918" max="918" width="17.5" style="4" customWidth="1"/>
    <col min="919" max="920" width="10.6640625" style="4" customWidth="1"/>
    <col min="921" max="921" width="13.5" style="4" customWidth="1"/>
    <col min="922" max="922" width="21.1640625" style="4" customWidth="1"/>
    <col min="923" max="923" width="15.33203125" style="4" customWidth="1"/>
    <col min="924" max="924" width="14.33203125" style="4" customWidth="1"/>
    <col min="925" max="1162" width="9.33203125" style="4"/>
    <col min="1163" max="1163" width="1.6640625" style="4" customWidth="1"/>
    <col min="1164" max="1164" width="69.5" style="4" customWidth="1"/>
    <col min="1165" max="1165" width="10.6640625" style="4" customWidth="1"/>
    <col min="1166" max="1167" width="4.5" style="4" customWidth="1"/>
    <col min="1168" max="1168" width="12.33203125" style="4" customWidth="1"/>
    <col min="1169" max="1169" width="4.5" style="4" customWidth="1"/>
    <col min="1170" max="1172" width="16.83203125" style="4" customWidth="1"/>
    <col min="1173" max="1173" width="4.83203125" style="4" customWidth="1"/>
    <col min="1174" max="1174" width="17.5" style="4" customWidth="1"/>
    <col min="1175" max="1176" width="10.6640625" style="4" customWidth="1"/>
    <col min="1177" max="1177" width="13.5" style="4" customWidth="1"/>
    <col min="1178" max="1178" width="21.1640625" style="4" customWidth="1"/>
    <col min="1179" max="1179" width="15.33203125" style="4" customWidth="1"/>
    <col min="1180" max="1180" width="14.33203125" style="4" customWidth="1"/>
    <col min="1181" max="1418" width="9.33203125" style="4"/>
    <col min="1419" max="1419" width="1.6640625" style="4" customWidth="1"/>
    <col min="1420" max="1420" width="69.5" style="4" customWidth="1"/>
    <col min="1421" max="1421" width="10.6640625" style="4" customWidth="1"/>
    <col min="1422" max="1423" width="4.5" style="4" customWidth="1"/>
    <col min="1424" max="1424" width="12.33203125" style="4" customWidth="1"/>
    <col min="1425" max="1425" width="4.5" style="4" customWidth="1"/>
    <col min="1426" max="1428" width="16.83203125" style="4" customWidth="1"/>
    <col min="1429" max="1429" width="4.83203125" style="4" customWidth="1"/>
    <col min="1430" max="1430" width="17.5" style="4" customWidth="1"/>
    <col min="1431" max="1432" width="10.6640625" style="4" customWidth="1"/>
    <col min="1433" max="1433" width="13.5" style="4" customWidth="1"/>
    <col min="1434" max="1434" width="21.1640625" style="4" customWidth="1"/>
    <col min="1435" max="1435" width="15.33203125" style="4" customWidth="1"/>
    <col min="1436" max="1436" width="14.33203125" style="4" customWidth="1"/>
    <col min="1437" max="1674" width="9.33203125" style="4"/>
    <col min="1675" max="1675" width="1.6640625" style="4" customWidth="1"/>
    <col min="1676" max="1676" width="69.5" style="4" customWidth="1"/>
    <col min="1677" max="1677" width="10.6640625" style="4" customWidth="1"/>
    <col min="1678" max="1679" width="4.5" style="4" customWidth="1"/>
    <col min="1680" max="1680" width="12.33203125" style="4" customWidth="1"/>
    <col min="1681" max="1681" width="4.5" style="4" customWidth="1"/>
    <col min="1682" max="1684" width="16.83203125" style="4" customWidth="1"/>
    <col min="1685" max="1685" width="4.83203125" style="4" customWidth="1"/>
    <col min="1686" max="1686" width="17.5" style="4" customWidth="1"/>
    <col min="1687" max="1688" width="10.6640625" style="4" customWidth="1"/>
    <col min="1689" max="1689" width="13.5" style="4" customWidth="1"/>
    <col min="1690" max="1690" width="21.1640625" style="4" customWidth="1"/>
    <col min="1691" max="1691" width="15.33203125" style="4" customWidth="1"/>
    <col min="1692" max="1692" width="14.33203125" style="4" customWidth="1"/>
    <col min="1693" max="1930" width="9.33203125" style="4"/>
    <col min="1931" max="1931" width="1.6640625" style="4" customWidth="1"/>
    <col min="1932" max="1932" width="69.5" style="4" customWidth="1"/>
    <col min="1933" max="1933" width="10.6640625" style="4" customWidth="1"/>
    <col min="1934" max="1935" width="4.5" style="4" customWidth="1"/>
    <col min="1936" max="1936" width="12.33203125" style="4" customWidth="1"/>
    <col min="1937" max="1937" width="4.5" style="4" customWidth="1"/>
    <col min="1938" max="1940" width="16.83203125" style="4" customWidth="1"/>
    <col min="1941" max="1941" width="4.83203125" style="4" customWidth="1"/>
    <col min="1942" max="1942" width="17.5" style="4" customWidth="1"/>
    <col min="1943" max="1944" width="10.6640625" style="4" customWidth="1"/>
    <col min="1945" max="1945" width="13.5" style="4" customWidth="1"/>
    <col min="1946" max="1946" width="21.1640625" style="4" customWidth="1"/>
    <col min="1947" max="1947" width="15.33203125" style="4" customWidth="1"/>
    <col min="1948" max="1948" width="14.33203125" style="4" customWidth="1"/>
    <col min="1949" max="2186" width="9.33203125" style="4"/>
    <col min="2187" max="2187" width="1.6640625" style="4" customWidth="1"/>
    <col min="2188" max="2188" width="69.5" style="4" customWidth="1"/>
    <col min="2189" max="2189" width="10.6640625" style="4" customWidth="1"/>
    <col min="2190" max="2191" width="4.5" style="4" customWidth="1"/>
    <col min="2192" max="2192" width="12.33203125" style="4" customWidth="1"/>
    <col min="2193" max="2193" width="4.5" style="4" customWidth="1"/>
    <col min="2194" max="2196" width="16.83203125" style="4" customWidth="1"/>
    <col min="2197" max="2197" width="4.83203125" style="4" customWidth="1"/>
    <col min="2198" max="2198" width="17.5" style="4" customWidth="1"/>
    <col min="2199" max="2200" width="10.6640625" style="4" customWidth="1"/>
    <col min="2201" max="2201" width="13.5" style="4" customWidth="1"/>
    <col min="2202" max="2202" width="21.1640625" style="4" customWidth="1"/>
    <col min="2203" max="2203" width="15.33203125" style="4" customWidth="1"/>
    <col min="2204" max="2204" width="14.33203125" style="4" customWidth="1"/>
    <col min="2205" max="2442" width="9.33203125" style="4"/>
    <col min="2443" max="2443" width="1.6640625" style="4" customWidth="1"/>
    <col min="2444" max="2444" width="69.5" style="4" customWidth="1"/>
    <col min="2445" max="2445" width="10.6640625" style="4" customWidth="1"/>
    <col min="2446" max="2447" width="4.5" style="4" customWidth="1"/>
    <col min="2448" max="2448" width="12.33203125" style="4" customWidth="1"/>
    <col min="2449" max="2449" width="4.5" style="4" customWidth="1"/>
    <col min="2450" max="2452" width="16.83203125" style="4" customWidth="1"/>
    <col min="2453" max="2453" width="4.83203125" style="4" customWidth="1"/>
    <col min="2454" max="2454" width="17.5" style="4" customWidth="1"/>
    <col min="2455" max="2456" width="10.6640625" style="4" customWidth="1"/>
    <col min="2457" max="2457" width="13.5" style="4" customWidth="1"/>
    <col min="2458" max="2458" width="21.1640625" style="4" customWidth="1"/>
    <col min="2459" max="2459" width="15.33203125" style="4" customWidth="1"/>
    <col min="2460" max="2460" width="14.33203125" style="4" customWidth="1"/>
    <col min="2461" max="2698" width="9.33203125" style="4"/>
    <col min="2699" max="2699" width="1.6640625" style="4" customWidth="1"/>
    <col min="2700" max="2700" width="69.5" style="4" customWidth="1"/>
    <col min="2701" max="2701" width="10.6640625" style="4" customWidth="1"/>
    <col min="2702" max="2703" width="4.5" style="4" customWidth="1"/>
    <col min="2704" max="2704" width="12.33203125" style="4" customWidth="1"/>
    <col min="2705" max="2705" width="4.5" style="4" customWidth="1"/>
    <col min="2706" max="2708" width="16.83203125" style="4" customWidth="1"/>
    <col min="2709" max="2709" width="4.83203125" style="4" customWidth="1"/>
    <col min="2710" max="2710" width="17.5" style="4" customWidth="1"/>
    <col min="2711" max="2712" width="10.6640625" style="4" customWidth="1"/>
    <col min="2713" max="2713" width="13.5" style="4" customWidth="1"/>
    <col min="2714" max="2714" width="21.1640625" style="4" customWidth="1"/>
    <col min="2715" max="2715" width="15.33203125" style="4" customWidth="1"/>
    <col min="2716" max="2716" width="14.33203125" style="4" customWidth="1"/>
    <col min="2717" max="2954" width="9.33203125" style="4"/>
    <col min="2955" max="2955" width="1.6640625" style="4" customWidth="1"/>
    <col min="2956" max="2956" width="69.5" style="4" customWidth="1"/>
    <col min="2957" max="2957" width="10.6640625" style="4" customWidth="1"/>
    <col min="2958" max="2959" width="4.5" style="4" customWidth="1"/>
    <col min="2960" max="2960" width="12.33203125" style="4" customWidth="1"/>
    <col min="2961" max="2961" width="4.5" style="4" customWidth="1"/>
    <col min="2962" max="2964" width="16.83203125" style="4" customWidth="1"/>
    <col min="2965" max="2965" width="4.83203125" style="4" customWidth="1"/>
    <col min="2966" max="2966" width="17.5" style="4" customWidth="1"/>
    <col min="2967" max="2968" width="10.6640625" style="4" customWidth="1"/>
    <col min="2969" max="2969" width="13.5" style="4" customWidth="1"/>
    <col min="2970" max="2970" width="21.1640625" style="4" customWidth="1"/>
    <col min="2971" max="2971" width="15.33203125" style="4" customWidth="1"/>
    <col min="2972" max="2972" width="14.33203125" style="4" customWidth="1"/>
    <col min="2973" max="3210" width="9.33203125" style="4"/>
    <col min="3211" max="3211" width="1.6640625" style="4" customWidth="1"/>
    <col min="3212" max="3212" width="69.5" style="4" customWidth="1"/>
    <col min="3213" max="3213" width="10.6640625" style="4" customWidth="1"/>
    <col min="3214" max="3215" width="4.5" style="4" customWidth="1"/>
    <col min="3216" max="3216" width="12.33203125" style="4" customWidth="1"/>
    <col min="3217" max="3217" width="4.5" style="4" customWidth="1"/>
    <col min="3218" max="3220" width="16.83203125" style="4" customWidth="1"/>
    <col min="3221" max="3221" width="4.83203125" style="4" customWidth="1"/>
    <col min="3222" max="3222" width="17.5" style="4" customWidth="1"/>
    <col min="3223" max="3224" width="10.6640625" style="4" customWidth="1"/>
    <col min="3225" max="3225" width="13.5" style="4" customWidth="1"/>
    <col min="3226" max="3226" width="21.1640625" style="4" customWidth="1"/>
    <col min="3227" max="3227" width="15.33203125" style="4" customWidth="1"/>
    <col min="3228" max="3228" width="14.33203125" style="4" customWidth="1"/>
    <col min="3229" max="3466" width="9.33203125" style="4"/>
    <col min="3467" max="3467" width="1.6640625" style="4" customWidth="1"/>
    <col min="3468" max="3468" width="69.5" style="4" customWidth="1"/>
    <col min="3469" max="3469" width="10.6640625" style="4" customWidth="1"/>
    <col min="3470" max="3471" width="4.5" style="4" customWidth="1"/>
    <col min="3472" max="3472" width="12.33203125" style="4" customWidth="1"/>
    <col min="3473" max="3473" width="4.5" style="4" customWidth="1"/>
    <col min="3474" max="3476" width="16.83203125" style="4" customWidth="1"/>
    <col min="3477" max="3477" width="4.83203125" style="4" customWidth="1"/>
    <col min="3478" max="3478" width="17.5" style="4" customWidth="1"/>
    <col min="3479" max="3480" width="10.6640625" style="4" customWidth="1"/>
    <col min="3481" max="3481" width="13.5" style="4" customWidth="1"/>
    <col min="3482" max="3482" width="21.1640625" style="4" customWidth="1"/>
    <col min="3483" max="3483" width="15.33203125" style="4" customWidth="1"/>
    <col min="3484" max="3484" width="14.33203125" style="4" customWidth="1"/>
    <col min="3485" max="3722" width="9.33203125" style="4"/>
    <col min="3723" max="3723" width="1.6640625" style="4" customWidth="1"/>
    <col min="3724" max="3724" width="69.5" style="4" customWidth="1"/>
    <col min="3725" max="3725" width="10.6640625" style="4" customWidth="1"/>
    <col min="3726" max="3727" width="4.5" style="4" customWidth="1"/>
    <col min="3728" max="3728" width="12.33203125" style="4" customWidth="1"/>
    <col min="3729" max="3729" width="4.5" style="4" customWidth="1"/>
    <col min="3730" max="3732" width="16.83203125" style="4" customWidth="1"/>
    <col min="3733" max="3733" width="4.83203125" style="4" customWidth="1"/>
    <col min="3734" max="3734" width="17.5" style="4" customWidth="1"/>
    <col min="3735" max="3736" width="10.6640625" style="4" customWidth="1"/>
    <col min="3737" max="3737" width="13.5" style="4" customWidth="1"/>
    <col min="3738" max="3738" width="21.1640625" style="4" customWidth="1"/>
    <col min="3739" max="3739" width="15.33203125" style="4" customWidth="1"/>
    <col min="3740" max="3740" width="14.33203125" style="4" customWidth="1"/>
    <col min="3741" max="3978" width="9.33203125" style="4"/>
    <col min="3979" max="3979" width="1.6640625" style="4" customWidth="1"/>
    <col min="3980" max="3980" width="69.5" style="4" customWidth="1"/>
    <col min="3981" max="3981" width="10.6640625" style="4" customWidth="1"/>
    <col min="3982" max="3983" width="4.5" style="4" customWidth="1"/>
    <col min="3984" max="3984" width="12.33203125" style="4" customWidth="1"/>
    <col min="3985" max="3985" width="4.5" style="4" customWidth="1"/>
    <col min="3986" max="3988" width="16.83203125" style="4" customWidth="1"/>
    <col min="3989" max="3989" width="4.83203125" style="4" customWidth="1"/>
    <col min="3990" max="3990" width="17.5" style="4" customWidth="1"/>
    <col min="3991" max="3992" width="10.6640625" style="4" customWidth="1"/>
    <col min="3993" max="3993" width="13.5" style="4" customWidth="1"/>
    <col min="3994" max="3994" width="21.1640625" style="4" customWidth="1"/>
    <col min="3995" max="3995" width="15.33203125" style="4" customWidth="1"/>
    <col min="3996" max="3996" width="14.33203125" style="4" customWidth="1"/>
    <col min="3997" max="4234" width="9.33203125" style="4"/>
    <col min="4235" max="4235" width="1.6640625" style="4" customWidth="1"/>
    <col min="4236" max="4236" width="69.5" style="4" customWidth="1"/>
    <col min="4237" max="4237" width="10.6640625" style="4" customWidth="1"/>
    <col min="4238" max="4239" width="4.5" style="4" customWidth="1"/>
    <col min="4240" max="4240" width="12.33203125" style="4" customWidth="1"/>
    <col min="4241" max="4241" width="4.5" style="4" customWidth="1"/>
    <col min="4242" max="4244" width="16.83203125" style="4" customWidth="1"/>
    <col min="4245" max="4245" width="4.83203125" style="4" customWidth="1"/>
    <col min="4246" max="4246" width="17.5" style="4" customWidth="1"/>
    <col min="4247" max="4248" width="10.6640625" style="4" customWidth="1"/>
    <col min="4249" max="4249" width="13.5" style="4" customWidth="1"/>
    <col min="4250" max="4250" width="21.1640625" style="4" customWidth="1"/>
    <col min="4251" max="4251" width="15.33203125" style="4" customWidth="1"/>
    <col min="4252" max="4252" width="14.33203125" style="4" customWidth="1"/>
    <col min="4253" max="4490" width="9.33203125" style="4"/>
    <col min="4491" max="4491" width="1.6640625" style="4" customWidth="1"/>
    <col min="4492" max="4492" width="69.5" style="4" customWidth="1"/>
    <col min="4493" max="4493" width="10.6640625" style="4" customWidth="1"/>
    <col min="4494" max="4495" width="4.5" style="4" customWidth="1"/>
    <col min="4496" max="4496" width="12.33203125" style="4" customWidth="1"/>
    <col min="4497" max="4497" width="4.5" style="4" customWidth="1"/>
    <col min="4498" max="4500" width="16.83203125" style="4" customWidth="1"/>
    <col min="4501" max="4501" width="4.83203125" style="4" customWidth="1"/>
    <col min="4502" max="4502" width="17.5" style="4" customWidth="1"/>
    <col min="4503" max="4504" width="10.6640625" style="4" customWidth="1"/>
    <col min="4505" max="4505" width="13.5" style="4" customWidth="1"/>
    <col min="4506" max="4506" width="21.1640625" style="4" customWidth="1"/>
    <col min="4507" max="4507" width="15.33203125" style="4" customWidth="1"/>
    <col min="4508" max="4508" width="14.33203125" style="4" customWidth="1"/>
    <col min="4509" max="4746" width="9.33203125" style="4"/>
    <col min="4747" max="4747" width="1.6640625" style="4" customWidth="1"/>
    <col min="4748" max="4748" width="69.5" style="4" customWidth="1"/>
    <col min="4749" max="4749" width="10.6640625" style="4" customWidth="1"/>
    <col min="4750" max="4751" width="4.5" style="4" customWidth="1"/>
    <col min="4752" max="4752" width="12.33203125" style="4" customWidth="1"/>
    <col min="4753" max="4753" width="4.5" style="4" customWidth="1"/>
    <col min="4754" max="4756" width="16.83203125" style="4" customWidth="1"/>
    <col min="4757" max="4757" width="4.83203125" style="4" customWidth="1"/>
    <col min="4758" max="4758" width="17.5" style="4" customWidth="1"/>
    <col min="4759" max="4760" width="10.6640625" style="4" customWidth="1"/>
    <col min="4761" max="4761" width="13.5" style="4" customWidth="1"/>
    <col min="4762" max="4762" width="21.1640625" style="4" customWidth="1"/>
    <col min="4763" max="4763" width="15.33203125" style="4" customWidth="1"/>
    <col min="4764" max="4764" width="14.33203125" style="4" customWidth="1"/>
    <col min="4765" max="5002" width="9.33203125" style="4"/>
    <col min="5003" max="5003" width="1.6640625" style="4" customWidth="1"/>
    <col min="5004" max="5004" width="69.5" style="4" customWidth="1"/>
    <col min="5005" max="5005" width="10.6640625" style="4" customWidth="1"/>
    <col min="5006" max="5007" width="4.5" style="4" customWidth="1"/>
    <col min="5008" max="5008" width="12.33203125" style="4" customWidth="1"/>
    <col min="5009" max="5009" width="4.5" style="4" customWidth="1"/>
    <col min="5010" max="5012" width="16.83203125" style="4" customWidth="1"/>
    <col min="5013" max="5013" width="4.83203125" style="4" customWidth="1"/>
    <col min="5014" max="5014" width="17.5" style="4" customWidth="1"/>
    <col min="5015" max="5016" width="10.6640625" style="4" customWidth="1"/>
    <col min="5017" max="5017" width="13.5" style="4" customWidth="1"/>
    <col min="5018" max="5018" width="21.1640625" style="4" customWidth="1"/>
    <col min="5019" max="5019" width="15.33203125" style="4" customWidth="1"/>
    <col min="5020" max="5020" width="14.33203125" style="4" customWidth="1"/>
    <col min="5021" max="5258" width="9.33203125" style="4"/>
    <col min="5259" max="5259" width="1.6640625" style="4" customWidth="1"/>
    <col min="5260" max="5260" width="69.5" style="4" customWidth="1"/>
    <col min="5261" max="5261" width="10.6640625" style="4" customWidth="1"/>
    <col min="5262" max="5263" width="4.5" style="4" customWidth="1"/>
    <col min="5264" max="5264" width="12.33203125" style="4" customWidth="1"/>
    <col min="5265" max="5265" width="4.5" style="4" customWidth="1"/>
    <col min="5266" max="5268" width="16.83203125" style="4" customWidth="1"/>
    <col min="5269" max="5269" width="4.83203125" style="4" customWidth="1"/>
    <col min="5270" max="5270" width="17.5" style="4" customWidth="1"/>
    <col min="5271" max="5272" width="10.6640625" style="4" customWidth="1"/>
    <col min="5273" max="5273" width="13.5" style="4" customWidth="1"/>
    <col min="5274" max="5274" width="21.1640625" style="4" customWidth="1"/>
    <col min="5275" max="5275" width="15.33203125" style="4" customWidth="1"/>
    <col min="5276" max="5276" width="14.33203125" style="4" customWidth="1"/>
    <col min="5277" max="5514" width="9.33203125" style="4"/>
    <col min="5515" max="5515" width="1.6640625" style="4" customWidth="1"/>
    <col min="5516" max="5516" width="69.5" style="4" customWidth="1"/>
    <col min="5517" max="5517" width="10.6640625" style="4" customWidth="1"/>
    <col min="5518" max="5519" width="4.5" style="4" customWidth="1"/>
    <col min="5520" max="5520" width="12.33203125" style="4" customWidth="1"/>
    <col min="5521" max="5521" width="4.5" style="4" customWidth="1"/>
    <col min="5522" max="5524" width="16.83203125" style="4" customWidth="1"/>
    <col min="5525" max="5525" width="4.83203125" style="4" customWidth="1"/>
    <col min="5526" max="5526" width="17.5" style="4" customWidth="1"/>
    <col min="5527" max="5528" width="10.6640625" style="4" customWidth="1"/>
    <col min="5529" max="5529" width="13.5" style="4" customWidth="1"/>
    <col min="5530" max="5530" width="21.1640625" style="4" customWidth="1"/>
    <col min="5531" max="5531" width="15.33203125" style="4" customWidth="1"/>
    <col min="5532" max="5532" width="14.33203125" style="4" customWidth="1"/>
    <col min="5533" max="5770" width="9.33203125" style="4"/>
    <col min="5771" max="5771" width="1.6640625" style="4" customWidth="1"/>
    <col min="5772" max="5772" width="69.5" style="4" customWidth="1"/>
    <col min="5773" max="5773" width="10.6640625" style="4" customWidth="1"/>
    <col min="5774" max="5775" width="4.5" style="4" customWidth="1"/>
    <col min="5776" max="5776" width="12.33203125" style="4" customWidth="1"/>
    <col min="5777" max="5777" width="4.5" style="4" customWidth="1"/>
    <col min="5778" max="5780" width="16.83203125" style="4" customWidth="1"/>
    <col min="5781" max="5781" width="4.83203125" style="4" customWidth="1"/>
    <col min="5782" max="5782" width="17.5" style="4" customWidth="1"/>
    <col min="5783" max="5784" width="10.6640625" style="4" customWidth="1"/>
    <col min="5785" max="5785" width="13.5" style="4" customWidth="1"/>
    <col min="5786" max="5786" width="21.1640625" style="4" customWidth="1"/>
    <col min="5787" max="5787" width="15.33203125" style="4" customWidth="1"/>
    <col min="5788" max="5788" width="14.33203125" style="4" customWidth="1"/>
    <col min="5789" max="6026" width="9.33203125" style="4"/>
    <col min="6027" max="6027" width="1.6640625" style="4" customWidth="1"/>
    <col min="6028" max="6028" width="69.5" style="4" customWidth="1"/>
    <col min="6029" max="6029" width="10.6640625" style="4" customWidth="1"/>
    <col min="6030" max="6031" width="4.5" style="4" customWidth="1"/>
    <col min="6032" max="6032" width="12.33203125" style="4" customWidth="1"/>
    <col min="6033" max="6033" width="4.5" style="4" customWidth="1"/>
    <col min="6034" max="6036" width="16.83203125" style="4" customWidth="1"/>
    <col min="6037" max="6037" width="4.83203125" style="4" customWidth="1"/>
    <col min="6038" max="6038" width="17.5" style="4" customWidth="1"/>
    <col min="6039" max="6040" width="10.6640625" style="4" customWidth="1"/>
    <col min="6041" max="6041" width="13.5" style="4" customWidth="1"/>
    <col min="6042" max="6042" width="21.1640625" style="4" customWidth="1"/>
    <col min="6043" max="6043" width="15.33203125" style="4" customWidth="1"/>
    <col min="6044" max="6044" width="14.33203125" style="4" customWidth="1"/>
    <col min="6045" max="6282" width="9.33203125" style="4"/>
    <col min="6283" max="6283" width="1.6640625" style="4" customWidth="1"/>
    <col min="6284" max="6284" width="69.5" style="4" customWidth="1"/>
    <col min="6285" max="6285" width="10.6640625" style="4" customWidth="1"/>
    <col min="6286" max="6287" width="4.5" style="4" customWidth="1"/>
    <col min="6288" max="6288" width="12.33203125" style="4" customWidth="1"/>
    <col min="6289" max="6289" width="4.5" style="4" customWidth="1"/>
    <col min="6290" max="6292" width="16.83203125" style="4" customWidth="1"/>
    <col min="6293" max="6293" width="4.83203125" style="4" customWidth="1"/>
    <col min="6294" max="6294" width="17.5" style="4" customWidth="1"/>
    <col min="6295" max="6296" width="10.6640625" style="4" customWidth="1"/>
    <col min="6297" max="6297" width="13.5" style="4" customWidth="1"/>
    <col min="6298" max="6298" width="21.1640625" style="4" customWidth="1"/>
    <col min="6299" max="6299" width="15.33203125" style="4" customWidth="1"/>
    <col min="6300" max="6300" width="14.33203125" style="4" customWidth="1"/>
    <col min="6301" max="6538" width="9.33203125" style="4"/>
    <col min="6539" max="6539" width="1.6640625" style="4" customWidth="1"/>
    <col min="6540" max="6540" width="69.5" style="4" customWidth="1"/>
    <col min="6541" max="6541" width="10.6640625" style="4" customWidth="1"/>
    <col min="6542" max="6543" width="4.5" style="4" customWidth="1"/>
    <col min="6544" max="6544" width="12.33203125" style="4" customWidth="1"/>
    <col min="6545" max="6545" width="4.5" style="4" customWidth="1"/>
    <col min="6546" max="6548" width="16.83203125" style="4" customWidth="1"/>
    <col min="6549" max="6549" width="4.83203125" style="4" customWidth="1"/>
    <col min="6550" max="6550" width="17.5" style="4" customWidth="1"/>
    <col min="6551" max="6552" width="10.6640625" style="4" customWidth="1"/>
    <col min="6553" max="6553" width="13.5" style="4" customWidth="1"/>
    <col min="6554" max="6554" width="21.1640625" style="4" customWidth="1"/>
    <col min="6555" max="6555" width="15.33203125" style="4" customWidth="1"/>
    <col min="6556" max="6556" width="14.33203125" style="4" customWidth="1"/>
    <col min="6557" max="6794" width="9.33203125" style="4"/>
    <col min="6795" max="6795" width="1.6640625" style="4" customWidth="1"/>
    <col min="6796" max="6796" width="69.5" style="4" customWidth="1"/>
    <col min="6797" max="6797" width="10.6640625" style="4" customWidth="1"/>
    <col min="6798" max="6799" width="4.5" style="4" customWidth="1"/>
    <col min="6800" max="6800" width="12.33203125" style="4" customWidth="1"/>
    <col min="6801" max="6801" width="4.5" style="4" customWidth="1"/>
    <col min="6802" max="6804" width="16.83203125" style="4" customWidth="1"/>
    <col min="6805" max="6805" width="4.83203125" style="4" customWidth="1"/>
    <col min="6806" max="6806" width="17.5" style="4" customWidth="1"/>
    <col min="6807" max="6808" width="10.6640625" style="4" customWidth="1"/>
    <col min="6809" max="6809" width="13.5" style="4" customWidth="1"/>
    <col min="6810" max="6810" width="21.1640625" style="4" customWidth="1"/>
    <col min="6811" max="6811" width="15.33203125" style="4" customWidth="1"/>
    <col min="6812" max="6812" width="14.33203125" style="4" customWidth="1"/>
    <col min="6813" max="7050" width="9.33203125" style="4"/>
    <col min="7051" max="7051" width="1.6640625" style="4" customWidth="1"/>
    <col min="7052" max="7052" width="69.5" style="4" customWidth="1"/>
    <col min="7053" max="7053" width="10.6640625" style="4" customWidth="1"/>
    <col min="7054" max="7055" width="4.5" style="4" customWidth="1"/>
    <col min="7056" max="7056" width="12.33203125" style="4" customWidth="1"/>
    <col min="7057" max="7057" width="4.5" style="4" customWidth="1"/>
    <col min="7058" max="7060" width="16.83203125" style="4" customWidth="1"/>
    <col min="7061" max="7061" width="4.83203125" style="4" customWidth="1"/>
    <col min="7062" max="7062" width="17.5" style="4" customWidth="1"/>
    <col min="7063" max="7064" width="10.6640625" style="4" customWidth="1"/>
    <col min="7065" max="7065" width="13.5" style="4" customWidth="1"/>
    <col min="7066" max="7066" width="21.1640625" style="4" customWidth="1"/>
    <col min="7067" max="7067" width="15.33203125" style="4" customWidth="1"/>
    <col min="7068" max="7068" width="14.33203125" style="4" customWidth="1"/>
    <col min="7069" max="7306" width="9.33203125" style="4"/>
    <col min="7307" max="7307" width="1.6640625" style="4" customWidth="1"/>
    <col min="7308" max="7308" width="69.5" style="4" customWidth="1"/>
    <col min="7309" max="7309" width="10.6640625" style="4" customWidth="1"/>
    <col min="7310" max="7311" width="4.5" style="4" customWidth="1"/>
    <col min="7312" max="7312" width="12.33203125" style="4" customWidth="1"/>
    <col min="7313" max="7313" width="4.5" style="4" customWidth="1"/>
    <col min="7314" max="7316" width="16.83203125" style="4" customWidth="1"/>
    <col min="7317" max="7317" width="4.83203125" style="4" customWidth="1"/>
    <col min="7318" max="7318" width="17.5" style="4" customWidth="1"/>
    <col min="7319" max="7320" width="10.6640625" style="4" customWidth="1"/>
    <col min="7321" max="7321" width="13.5" style="4" customWidth="1"/>
    <col min="7322" max="7322" width="21.1640625" style="4" customWidth="1"/>
    <col min="7323" max="7323" width="15.33203125" style="4" customWidth="1"/>
    <col min="7324" max="7324" width="14.33203125" style="4" customWidth="1"/>
    <col min="7325" max="7562" width="9.33203125" style="4"/>
    <col min="7563" max="7563" width="1.6640625" style="4" customWidth="1"/>
    <col min="7564" max="7564" width="69.5" style="4" customWidth="1"/>
    <col min="7565" max="7565" width="10.6640625" style="4" customWidth="1"/>
    <col min="7566" max="7567" width="4.5" style="4" customWidth="1"/>
    <col min="7568" max="7568" width="12.33203125" style="4" customWidth="1"/>
    <col min="7569" max="7569" width="4.5" style="4" customWidth="1"/>
    <col min="7570" max="7572" width="16.83203125" style="4" customWidth="1"/>
    <col min="7573" max="7573" width="4.83203125" style="4" customWidth="1"/>
    <col min="7574" max="7574" width="17.5" style="4" customWidth="1"/>
    <col min="7575" max="7576" width="10.6640625" style="4" customWidth="1"/>
    <col min="7577" max="7577" width="13.5" style="4" customWidth="1"/>
    <col min="7578" max="7578" width="21.1640625" style="4" customWidth="1"/>
    <col min="7579" max="7579" width="15.33203125" style="4" customWidth="1"/>
    <col min="7580" max="7580" width="14.33203125" style="4" customWidth="1"/>
    <col min="7581" max="7818" width="9.33203125" style="4"/>
    <col min="7819" max="7819" width="1.6640625" style="4" customWidth="1"/>
    <col min="7820" max="7820" width="69.5" style="4" customWidth="1"/>
    <col min="7821" max="7821" width="10.6640625" style="4" customWidth="1"/>
    <col min="7822" max="7823" width="4.5" style="4" customWidth="1"/>
    <col min="7824" max="7824" width="12.33203125" style="4" customWidth="1"/>
    <col min="7825" max="7825" width="4.5" style="4" customWidth="1"/>
    <col min="7826" max="7828" width="16.83203125" style="4" customWidth="1"/>
    <col min="7829" max="7829" width="4.83203125" style="4" customWidth="1"/>
    <col min="7830" max="7830" width="17.5" style="4" customWidth="1"/>
    <col min="7831" max="7832" width="10.6640625" style="4" customWidth="1"/>
    <col min="7833" max="7833" width="13.5" style="4" customWidth="1"/>
    <col min="7834" max="7834" width="21.1640625" style="4" customWidth="1"/>
    <col min="7835" max="7835" width="15.33203125" style="4" customWidth="1"/>
    <col min="7836" max="7836" width="14.33203125" style="4" customWidth="1"/>
    <col min="7837" max="8074" width="9.33203125" style="4"/>
    <col min="8075" max="8075" width="1.6640625" style="4" customWidth="1"/>
    <col min="8076" max="8076" width="69.5" style="4" customWidth="1"/>
    <col min="8077" max="8077" width="10.6640625" style="4" customWidth="1"/>
    <col min="8078" max="8079" width="4.5" style="4" customWidth="1"/>
    <col min="8080" max="8080" width="12.33203125" style="4" customWidth="1"/>
    <col min="8081" max="8081" width="4.5" style="4" customWidth="1"/>
    <col min="8082" max="8084" width="16.83203125" style="4" customWidth="1"/>
    <col min="8085" max="8085" width="4.83203125" style="4" customWidth="1"/>
    <col min="8086" max="8086" width="17.5" style="4" customWidth="1"/>
    <col min="8087" max="8088" width="10.6640625" style="4" customWidth="1"/>
    <col min="8089" max="8089" width="13.5" style="4" customWidth="1"/>
    <col min="8090" max="8090" width="21.1640625" style="4" customWidth="1"/>
    <col min="8091" max="8091" width="15.33203125" style="4" customWidth="1"/>
    <col min="8092" max="8092" width="14.33203125" style="4" customWidth="1"/>
    <col min="8093" max="8330" width="9.33203125" style="4"/>
    <col min="8331" max="8331" width="1.6640625" style="4" customWidth="1"/>
    <col min="8332" max="8332" width="69.5" style="4" customWidth="1"/>
    <col min="8333" max="8333" width="10.6640625" style="4" customWidth="1"/>
    <col min="8334" max="8335" width="4.5" style="4" customWidth="1"/>
    <col min="8336" max="8336" width="12.33203125" style="4" customWidth="1"/>
    <col min="8337" max="8337" width="4.5" style="4" customWidth="1"/>
    <col min="8338" max="8340" width="16.83203125" style="4" customWidth="1"/>
    <col min="8341" max="8341" width="4.83203125" style="4" customWidth="1"/>
    <col min="8342" max="8342" width="17.5" style="4" customWidth="1"/>
    <col min="8343" max="8344" width="10.6640625" style="4" customWidth="1"/>
    <col min="8345" max="8345" width="13.5" style="4" customWidth="1"/>
    <col min="8346" max="8346" width="21.1640625" style="4" customWidth="1"/>
    <col min="8347" max="8347" width="15.33203125" style="4" customWidth="1"/>
    <col min="8348" max="8348" width="14.33203125" style="4" customWidth="1"/>
    <col min="8349" max="8586" width="9.33203125" style="4"/>
    <col min="8587" max="8587" width="1.6640625" style="4" customWidth="1"/>
    <col min="8588" max="8588" width="69.5" style="4" customWidth="1"/>
    <col min="8589" max="8589" width="10.6640625" style="4" customWidth="1"/>
    <col min="8590" max="8591" width="4.5" style="4" customWidth="1"/>
    <col min="8592" max="8592" width="12.33203125" style="4" customWidth="1"/>
    <col min="8593" max="8593" width="4.5" style="4" customWidth="1"/>
    <col min="8594" max="8596" width="16.83203125" style="4" customWidth="1"/>
    <col min="8597" max="8597" width="4.83203125" style="4" customWidth="1"/>
    <col min="8598" max="8598" width="17.5" style="4" customWidth="1"/>
    <col min="8599" max="8600" width="10.6640625" style="4" customWidth="1"/>
    <col min="8601" max="8601" width="13.5" style="4" customWidth="1"/>
    <col min="8602" max="8602" width="21.1640625" style="4" customWidth="1"/>
    <col min="8603" max="8603" width="15.33203125" style="4" customWidth="1"/>
    <col min="8604" max="8604" width="14.33203125" style="4" customWidth="1"/>
    <col min="8605" max="8842" width="9.33203125" style="4"/>
    <col min="8843" max="8843" width="1.6640625" style="4" customWidth="1"/>
    <col min="8844" max="8844" width="69.5" style="4" customWidth="1"/>
    <col min="8845" max="8845" width="10.6640625" style="4" customWidth="1"/>
    <col min="8846" max="8847" width="4.5" style="4" customWidth="1"/>
    <col min="8848" max="8848" width="12.33203125" style="4" customWidth="1"/>
    <col min="8849" max="8849" width="4.5" style="4" customWidth="1"/>
    <col min="8850" max="8852" width="16.83203125" style="4" customWidth="1"/>
    <col min="8853" max="8853" width="4.83203125" style="4" customWidth="1"/>
    <col min="8854" max="8854" width="17.5" style="4" customWidth="1"/>
    <col min="8855" max="8856" width="10.6640625" style="4" customWidth="1"/>
    <col min="8857" max="8857" width="13.5" style="4" customWidth="1"/>
    <col min="8858" max="8858" width="21.1640625" style="4" customWidth="1"/>
    <col min="8859" max="8859" width="15.33203125" style="4" customWidth="1"/>
    <col min="8860" max="8860" width="14.33203125" style="4" customWidth="1"/>
    <col min="8861" max="9098" width="9.33203125" style="4"/>
    <col min="9099" max="9099" width="1.6640625" style="4" customWidth="1"/>
    <col min="9100" max="9100" width="69.5" style="4" customWidth="1"/>
    <col min="9101" max="9101" width="10.6640625" style="4" customWidth="1"/>
    <col min="9102" max="9103" width="4.5" style="4" customWidth="1"/>
    <col min="9104" max="9104" width="12.33203125" style="4" customWidth="1"/>
    <col min="9105" max="9105" width="4.5" style="4" customWidth="1"/>
    <col min="9106" max="9108" width="16.83203125" style="4" customWidth="1"/>
    <col min="9109" max="9109" width="4.83203125" style="4" customWidth="1"/>
    <col min="9110" max="9110" width="17.5" style="4" customWidth="1"/>
    <col min="9111" max="9112" width="10.6640625" style="4" customWidth="1"/>
    <col min="9113" max="9113" width="13.5" style="4" customWidth="1"/>
    <col min="9114" max="9114" width="21.1640625" style="4" customWidth="1"/>
    <col min="9115" max="9115" width="15.33203125" style="4" customWidth="1"/>
    <col min="9116" max="9116" width="14.33203125" style="4" customWidth="1"/>
    <col min="9117" max="9354" width="9.33203125" style="4"/>
    <col min="9355" max="9355" width="1.6640625" style="4" customWidth="1"/>
    <col min="9356" max="9356" width="69.5" style="4" customWidth="1"/>
    <col min="9357" max="9357" width="10.6640625" style="4" customWidth="1"/>
    <col min="9358" max="9359" width="4.5" style="4" customWidth="1"/>
    <col min="9360" max="9360" width="12.33203125" style="4" customWidth="1"/>
    <col min="9361" max="9361" width="4.5" style="4" customWidth="1"/>
    <col min="9362" max="9364" width="16.83203125" style="4" customWidth="1"/>
    <col min="9365" max="9365" width="4.83203125" style="4" customWidth="1"/>
    <col min="9366" max="9366" width="17.5" style="4" customWidth="1"/>
    <col min="9367" max="9368" width="10.6640625" style="4" customWidth="1"/>
    <col min="9369" max="9369" width="13.5" style="4" customWidth="1"/>
    <col min="9370" max="9370" width="21.1640625" style="4" customWidth="1"/>
    <col min="9371" max="9371" width="15.33203125" style="4" customWidth="1"/>
    <col min="9372" max="9372" width="14.33203125" style="4" customWidth="1"/>
    <col min="9373" max="9610" width="9.33203125" style="4"/>
    <col min="9611" max="9611" width="1.6640625" style="4" customWidth="1"/>
    <col min="9612" max="9612" width="69.5" style="4" customWidth="1"/>
    <col min="9613" max="9613" width="10.6640625" style="4" customWidth="1"/>
    <col min="9614" max="9615" width="4.5" style="4" customWidth="1"/>
    <col min="9616" max="9616" width="12.33203125" style="4" customWidth="1"/>
    <col min="9617" max="9617" width="4.5" style="4" customWidth="1"/>
    <col min="9618" max="9620" width="16.83203125" style="4" customWidth="1"/>
    <col min="9621" max="9621" width="4.83203125" style="4" customWidth="1"/>
    <col min="9622" max="9622" width="17.5" style="4" customWidth="1"/>
    <col min="9623" max="9624" width="10.6640625" style="4" customWidth="1"/>
    <col min="9625" max="9625" width="13.5" style="4" customWidth="1"/>
    <col min="9626" max="9626" width="21.1640625" style="4" customWidth="1"/>
    <col min="9627" max="9627" width="15.33203125" style="4" customWidth="1"/>
    <col min="9628" max="9628" width="14.33203125" style="4" customWidth="1"/>
    <col min="9629" max="9866" width="9.33203125" style="4"/>
    <col min="9867" max="9867" width="1.6640625" style="4" customWidth="1"/>
    <col min="9868" max="9868" width="69.5" style="4" customWidth="1"/>
    <col min="9869" max="9869" width="10.6640625" style="4" customWidth="1"/>
    <col min="9870" max="9871" width="4.5" style="4" customWidth="1"/>
    <col min="9872" max="9872" width="12.33203125" style="4" customWidth="1"/>
    <col min="9873" max="9873" width="4.5" style="4" customWidth="1"/>
    <col min="9874" max="9876" width="16.83203125" style="4" customWidth="1"/>
    <col min="9877" max="9877" width="4.83203125" style="4" customWidth="1"/>
    <col min="9878" max="9878" width="17.5" style="4" customWidth="1"/>
    <col min="9879" max="9880" width="10.6640625" style="4" customWidth="1"/>
    <col min="9881" max="9881" width="13.5" style="4" customWidth="1"/>
    <col min="9882" max="9882" width="21.1640625" style="4" customWidth="1"/>
    <col min="9883" max="9883" width="15.33203125" style="4" customWidth="1"/>
    <col min="9884" max="9884" width="14.33203125" style="4" customWidth="1"/>
    <col min="9885" max="10122" width="9.33203125" style="4"/>
    <col min="10123" max="10123" width="1.6640625" style="4" customWidth="1"/>
    <col min="10124" max="10124" width="69.5" style="4" customWidth="1"/>
    <col min="10125" max="10125" width="10.6640625" style="4" customWidth="1"/>
    <col min="10126" max="10127" width="4.5" style="4" customWidth="1"/>
    <col min="10128" max="10128" width="12.33203125" style="4" customWidth="1"/>
    <col min="10129" max="10129" width="4.5" style="4" customWidth="1"/>
    <col min="10130" max="10132" width="16.83203125" style="4" customWidth="1"/>
    <col min="10133" max="10133" width="4.83203125" style="4" customWidth="1"/>
    <col min="10134" max="10134" width="17.5" style="4" customWidth="1"/>
    <col min="10135" max="10136" width="10.6640625" style="4" customWidth="1"/>
    <col min="10137" max="10137" width="13.5" style="4" customWidth="1"/>
    <col min="10138" max="10138" width="21.1640625" style="4" customWidth="1"/>
    <col min="10139" max="10139" width="15.33203125" style="4" customWidth="1"/>
    <col min="10140" max="10140" width="14.33203125" style="4" customWidth="1"/>
    <col min="10141" max="10378" width="9.33203125" style="4"/>
    <col min="10379" max="10379" width="1.6640625" style="4" customWidth="1"/>
    <col min="10380" max="10380" width="69.5" style="4" customWidth="1"/>
    <col min="10381" max="10381" width="10.6640625" style="4" customWidth="1"/>
    <col min="10382" max="10383" width="4.5" style="4" customWidth="1"/>
    <col min="10384" max="10384" width="12.33203125" style="4" customWidth="1"/>
    <col min="10385" max="10385" width="4.5" style="4" customWidth="1"/>
    <col min="10386" max="10388" width="16.83203125" style="4" customWidth="1"/>
    <col min="10389" max="10389" width="4.83203125" style="4" customWidth="1"/>
    <col min="10390" max="10390" width="17.5" style="4" customWidth="1"/>
    <col min="10391" max="10392" width="10.6640625" style="4" customWidth="1"/>
    <col min="10393" max="10393" width="13.5" style="4" customWidth="1"/>
    <col min="10394" max="10394" width="21.1640625" style="4" customWidth="1"/>
    <col min="10395" max="10395" width="15.33203125" style="4" customWidth="1"/>
    <col min="10396" max="10396" width="14.33203125" style="4" customWidth="1"/>
    <col min="10397" max="10634" width="9.33203125" style="4"/>
    <col min="10635" max="10635" width="1.6640625" style="4" customWidth="1"/>
    <col min="10636" max="10636" width="69.5" style="4" customWidth="1"/>
    <col min="10637" max="10637" width="10.6640625" style="4" customWidth="1"/>
    <col min="10638" max="10639" width="4.5" style="4" customWidth="1"/>
    <col min="10640" max="10640" width="12.33203125" style="4" customWidth="1"/>
    <col min="10641" max="10641" width="4.5" style="4" customWidth="1"/>
    <col min="10642" max="10644" width="16.83203125" style="4" customWidth="1"/>
    <col min="10645" max="10645" width="4.83203125" style="4" customWidth="1"/>
    <col min="10646" max="10646" width="17.5" style="4" customWidth="1"/>
    <col min="10647" max="10648" width="10.6640625" style="4" customWidth="1"/>
    <col min="10649" max="10649" width="13.5" style="4" customWidth="1"/>
    <col min="10650" max="10650" width="21.1640625" style="4" customWidth="1"/>
    <col min="10651" max="10651" width="15.33203125" style="4" customWidth="1"/>
    <col min="10652" max="10652" width="14.33203125" style="4" customWidth="1"/>
    <col min="10653" max="10890" width="9.33203125" style="4"/>
    <col min="10891" max="10891" width="1.6640625" style="4" customWidth="1"/>
    <col min="10892" max="10892" width="69.5" style="4" customWidth="1"/>
    <col min="10893" max="10893" width="10.6640625" style="4" customWidth="1"/>
    <col min="10894" max="10895" width="4.5" style="4" customWidth="1"/>
    <col min="10896" max="10896" width="12.33203125" style="4" customWidth="1"/>
    <col min="10897" max="10897" width="4.5" style="4" customWidth="1"/>
    <col min="10898" max="10900" width="16.83203125" style="4" customWidth="1"/>
    <col min="10901" max="10901" width="4.83203125" style="4" customWidth="1"/>
    <col min="10902" max="10902" width="17.5" style="4" customWidth="1"/>
    <col min="10903" max="10904" width="10.6640625" style="4" customWidth="1"/>
    <col min="10905" max="10905" width="13.5" style="4" customWidth="1"/>
    <col min="10906" max="10906" width="21.1640625" style="4" customWidth="1"/>
    <col min="10907" max="10907" width="15.33203125" style="4" customWidth="1"/>
    <col min="10908" max="10908" width="14.33203125" style="4" customWidth="1"/>
    <col min="10909" max="11146" width="9.33203125" style="4"/>
    <col min="11147" max="11147" width="1.6640625" style="4" customWidth="1"/>
    <col min="11148" max="11148" width="69.5" style="4" customWidth="1"/>
    <col min="11149" max="11149" width="10.6640625" style="4" customWidth="1"/>
    <col min="11150" max="11151" width="4.5" style="4" customWidth="1"/>
    <col min="11152" max="11152" width="12.33203125" style="4" customWidth="1"/>
    <col min="11153" max="11153" width="4.5" style="4" customWidth="1"/>
    <col min="11154" max="11156" width="16.83203125" style="4" customWidth="1"/>
    <col min="11157" max="11157" width="4.83203125" style="4" customWidth="1"/>
    <col min="11158" max="11158" width="17.5" style="4" customWidth="1"/>
    <col min="11159" max="11160" width="10.6640625" style="4" customWidth="1"/>
    <col min="11161" max="11161" width="13.5" style="4" customWidth="1"/>
    <col min="11162" max="11162" width="21.1640625" style="4" customWidth="1"/>
    <col min="11163" max="11163" width="15.33203125" style="4" customWidth="1"/>
    <col min="11164" max="11164" width="14.33203125" style="4" customWidth="1"/>
    <col min="11165" max="11402" width="9.33203125" style="4"/>
    <col min="11403" max="11403" width="1.6640625" style="4" customWidth="1"/>
    <col min="11404" max="11404" width="69.5" style="4" customWidth="1"/>
    <col min="11405" max="11405" width="10.6640625" style="4" customWidth="1"/>
    <col min="11406" max="11407" width="4.5" style="4" customWidth="1"/>
    <col min="11408" max="11408" width="12.33203125" style="4" customWidth="1"/>
    <col min="11409" max="11409" width="4.5" style="4" customWidth="1"/>
    <col min="11410" max="11412" width="16.83203125" style="4" customWidth="1"/>
    <col min="11413" max="11413" width="4.83203125" style="4" customWidth="1"/>
    <col min="11414" max="11414" width="17.5" style="4" customWidth="1"/>
    <col min="11415" max="11416" width="10.6640625" style="4" customWidth="1"/>
    <col min="11417" max="11417" width="13.5" style="4" customWidth="1"/>
    <col min="11418" max="11418" width="21.1640625" style="4" customWidth="1"/>
    <col min="11419" max="11419" width="15.33203125" style="4" customWidth="1"/>
    <col min="11420" max="11420" width="14.33203125" style="4" customWidth="1"/>
    <col min="11421" max="11658" width="9.33203125" style="4"/>
    <col min="11659" max="11659" width="1.6640625" style="4" customWidth="1"/>
    <col min="11660" max="11660" width="69.5" style="4" customWidth="1"/>
    <col min="11661" max="11661" width="10.6640625" style="4" customWidth="1"/>
    <col min="11662" max="11663" width="4.5" style="4" customWidth="1"/>
    <col min="11664" max="11664" width="12.33203125" style="4" customWidth="1"/>
    <col min="11665" max="11665" width="4.5" style="4" customWidth="1"/>
    <col min="11666" max="11668" width="16.83203125" style="4" customWidth="1"/>
    <col min="11669" max="11669" width="4.83203125" style="4" customWidth="1"/>
    <col min="11670" max="11670" width="17.5" style="4" customWidth="1"/>
    <col min="11671" max="11672" width="10.6640625" style="4" customWidth="1"/>
    <col min="11673" max="11673" width="13.5" style="4" customWidth="1"/>
    <col min="11674" max="11674" width="21.1640625" style="4" customWidth="1"/>
    <col min="11675" max="11675" width="15.33203125" style="4" customWidth="1"/>
    <col min="11676" max="11676" width="14.33203125" style="4" customWidth="1"/>
    <col min="11677" max="11914" width="9.33203125" style="4"/>
    <col min="11915" max="11915" width="1.6640625" style="4" customWidth="1"/>
    <col min="11916" max="11916" width="69.5" style="4" customWidth="1"/>
    <col min="11917" max="11917" width="10.6640625" style="4" customWidth="1"/>
    <col min="11918" max="11919" width="4.5" style="4" customWidth="1"/>
    <col min="11920" max="11920" width="12.33203125" style="4" customWidth="1"/>
    <col min="11921" max="11921" width="4.5" style="4" customWidth="1"/>
    <col min="11922" max="11924" width="16.83203125" style="4" customWidth="1"/>
    <col min="11925" max="11925" width="4.83203125" style="4" customWidth="1"/>
    <col min="11926" max="11926" width="17.5" style="4" customWidth="1"/>
    <col min="11927" max="11928" width="10.6640625" style="4" customWidth="1"/>
    <col min="11929" max="11929" width="13.5" style="4" customWidth="1"/>
    <col min="11930" max="11930" width="21.1640625" style="4" customWidth="1"/>
    <col min="11931" max="11931" width="15.33203125" style="4" customWidth="1"/>
    <col min="11932" max="11932" width="14.33203125" style="4" customWidth="1"/>
    <col min="11933" max="12170" width="9.33203125" style="4"/>
    <col min="12171" max="12171" width="1.6640625" style="4" customWidth="1"/>
    <col min="12172" max="12172" width="69.5" style="4" customWidth="1"/>
    <col min="12173" max="12173" width="10.6640625" style="4" customWidth="1"/>
    <col min="12174" max="12175" width="4.5" style="4" customWidth="1"/>
    <col min="12176" max="12176" width="12.33203125" style="4" customWidth="1"/>
    <col min="12177" max="12177" width="4.5" style="4" customWidth="1"/>
    <col min="12178" max="12180" width="16.83203125" style="4" customWidth="1"/>
    <col min="12181" max="12181" width="4.83203125" style="4" customWidth="1"/>
    <col min="12182" max="12182" width="17.5" style="4" customWidth="1"/>
    <col min="12183" max="12184" width="10.6640625" style="4" customWidth="1"/>
    <col min="12185" max="12185" width="13.5" style="4" customWidth="1"/>
    <col min="12186" max="12186" width="21.1640625" style="4" customWidth="1"/>
    <col min="12187" max="12187" width="15.33203125" style="4" customWidth="1"/>
    <col min="12188" max="12188" width="14.33203125" style="4" customWidth="1"/>
    <col min="12189" max="12426" width="9.33203125" style="4"/>
    <col min="12427" max="12427" width="1.6640625" style="4" customWidth="1"/>
    <col min="12428" max="12428" width="69.5" style="4" customWidth="1"/>
    <col min="12429" max="12429" width="10.6640625" style="4" customWidth="1"/>
    <col min="12430" max="12431" width="4.5" style="4" customWidth="1"/>
    <col min="12432" max="12432" width="12.33203125" style="4" customWidth="1"/>
    <col min="12433" max="12433" width="4.5" style="4" customWidth="1"/>
    <col min="12434" max="12436" width="16.83203125" style="4" customWidth="1"/>
    <col min="12437" max="12437" width="4.83203125" style="4" customWidth="1"/>
    <col min="12438" max="12438" width="17.5" style="4" customWidth="1"/>
    <col min="12439" max="12440" width="10.6640625" style="4" customWidth="1"/>
    <col min="12441" max="12441" width="13.5" style="4" customWidth="1"/>
    <col min="12442" max="12442" width="21.1640625" style="4" customWidth="1"/>
    <col min="12443" max="12443" width="15.33203125" style="4" customWidth="1"/>
    <col min="12444" max="12444" width="14.33203125" style="4" customWidth="1"/>
    <col min="12445" max="12682" width="9.33203125" style="4"/>
    <col min="12683" max="12683" width="1.6640625" style="4" customWidth="1"/>
    <col min="12684" max="12684" width="69.5" style="4" customWidth="1"/>
    <col min="12685" max="12685" width="10.6640625" style="4" customWidth="1"/>
    <col min="12686" max="12687" width="4.5" style="4" customWidth="1"/>
    <col min="12688" max="12688" width="12.33203125" style="4" customWidth="1"/>
    <col min="12689" max="12689" width="4.5" style="4" customWidth="1"/>
    <col min="12690" max="12692" width="16.83203125" style="4" customWidth="1"/>
    <col min="12693" max="12693" width="4.83203125" style="4" customWidth="1"/>
    <col min="12694" max="12694" width="17.5" style="4" customWidth="1"/>
    <col min="12695" max="12696" width="10.6640625" style="4" customWidth="1"/>
    <col min="12697" max="12697" width="13.5" style="4" customWidth="1"/>
    <col min="12698" max="12698" width="21.1640625" style="4" customWidth="1"/>
    <col min="12699" max="12699" width="15.33203125" style="4" customWidth="1"/>
    <col min="12700" max="12700" width="14.33203125" style="4" customWidth="1"/>
    <col min="12701" max="12938" width="9.33203125" style="4"/>
    <col min="12939" max="12939" width="1.6640625" style="4" customWidth="1"/>
    <col min="12940" max="12940" width="69.5" style="4" customWidth="1"/>
    <col min="12941" max="12941" width="10.6640625" style="4" customWidth="1"/>
    <col min="12942" max="12943" width="4.5" style="4" customWidth="1"/>
    <col min="12944" max="12944" width="12.33203125" style="4" customWidth="1"/>
    <col min="12945" max="12945" width="4.5" style="4" customWidth="1"/>
    <col min="12946" max="12948" width="16.83203125" style="4" customWidth="1"/>
    <col min="12949" max="12949" width="4.83203125" style="4" customWidth="1"/>
    <col min="12950" max="12950" width="17.5" style="4" customWidth="1"/>
    <col min="12951" max="12952" width="10.6640625" style="4" customWidth="1"/>
    <col min="12953" max="12953" width="13.5" style="4" customWidth="1"/>
    <col min="12954" max="12954" width="21.1640625" style="4" customWidth="1"/>
    <col min="12955" max="12955" width="15.33203125" style="4" customWidth="1"/>
    <col min="12956" max="12956" width="14.33203125" style="4" customWidth="1"/>
    <col min="12957" max="13194" width="9.33203125" style="4"/>
    <col min="13195" max="13195" width="1.6640625" style="4" customWidth="1"/>
    <col min="13196" max="13196" width="69.5" style="4" customWidth="1"/>
    <col min="13197" max="13197" width="10.6640625" style="4" customWidth="1"/>
    <col min="13198" max="13199" width="4.5" style="4" customWidth="1"/>
    <col min="13200" max="13200" width="12.33203125" style="4" customWidth="1"/>
    <col min="13201" max="13201" width="4.5" style="4" customWidth="1"/>
    <col min="13202" max="13204" width="16.83203125" style="4" customWidth="1"/>
    <col min="13205" max="13205" width="4.83203125" style="4" customWidth="1"/>
    <col min="13206" max="13206" width="17.5" style="4" customWidth="1"/>
    <col min="13207" max="13208" width="10.6640625" style="4" customWidth="1"/>
    <col min="13209" max="13209" width="13.5" style="4" customWidth="1"/>
    <col min="13210" max="13210" width="21.1640625" style="4" customWidth="1"/>
    <col min="13211" max="13211" width="15.33203125" style="4" customWidth="1"/>
    <col min="13212" max="13212" width="14.33203125" style="4" customWidth="1"/>
    <col min="13213" max="13450" width="9.33203125" style="4"/>
    <col min="13451" max="13451" width="1.6640625" style="4" customWidth="1"/>
    <col min="13452" max="13452" width="69.5" style="4" customWidth="1"/>
    <col min="13453" max="13453" width="10.6640625" style="4" customWidth="1"/>
    <col min="13454" max="13455" width="4.5" style="4" customWidth="1"/>
    <col min="13456" max="13456" width="12.33203125" style="4" customWidth="1"/>
    <col min="13457" max="13457" width="4.5" style="4" customWidth="1"/>
    <col min="13458" max="13460" width="16.83203125" style="4" customWidth="1"/>
    <col min="13461" max="13461" width="4.83203125" style="4" customWidth="1"/>
    <col min="13462" max="13462" width="17.5" style="4" customWidth="1"/>
    <col min="13463" max="13464" width="10.6640625" style="4" customWidth="1"/>
    <col min="13465" max="13465" width="13.5" style="4" customWidth="1"/>
    <col min="13466" max="13466" width="21.1640625" style="4" customWidth="1"/>
    <col min="13467" max="13467" width="15.33203125" style="4" customWidth="1"/>
    <col min="13468" max="13468" width="14.33203125" style="4" customWidth="1"/>
    <col min="13469" max="13706" width="9.33203125" style="4"/>
    <col min="13707" max="13707" width="1.6640625" style="4" customWidth="1"/>
    <col min="13708" max="13708" width="69.5" style="4" customWidth="1"/>
    <col min="13709" max="13709" width="10.6640625" style="4" customWidth="1"/>
    <col min="13710" max="13711" width="4.5" style="4" customWidth="1"/>
    <col min="13712" max="13712" width="12.33203125" style="4" customWidth="1"/>
    <col min="13713" max="13713" width="4.5" style="4" customWidth="1"/>
    <col min="13714" max="13716" width="16.83203125" style="4" customWidth="1"/>
    <col min="13717" max="13717" width="4.83203125" style="4" customWidth="1"/>
    <col min="13718" max="13718" width="17.5" style="4" customWidth="1"/>
    <col min="13719" max="13720" width="10.6640625" style="4" customWidth="1"/>
    <col min="13721" max="13721" width="13.5" style="4" customWidth="1"/>
    <col min="13722" max="13722" width="21.1640625" style="4" customWidth="1"/>
    <col min="13723" max="13723" width="15.33203125" style="4" customWidth="1"/>
    <col min="13724" max="13724" width="14.33203125" style="4" customWidth="1"/>
    <col min="13725" max="13962" width="9.33203125" style="4"/>
    <col min="13963" max="13963" width="1.6640625" style="4" customWidth="1"/>
    <col min="13964" max="13964" width="69.5" style="4" customWidth="1"/>
    <col min="13965" max="13965" width="10.6640625" style="4" customWidth="1"/>
    <col min="13966" max="13967" width="4.5" style="4" customWidth="1"/>
    <col min="13968" max="13968" width="12.33203125" style="4" customWidth="1"/>
    <col min="13969" max="13969" width="4.5" style="4" customWidth="1"/>
    <col min="13970" max="13972" width="16.83203125" style="4" customWidth="1"/>
    <col min="13973" max="13973" width="4.83203125" style="4" customWidth="1"/>
    <col min="13974" max="13974" width="17.5" style="4" customWidth="1"/>
    <col min="13975" max="13976" width="10.6640625" style="4" customWidth="1"/>
    <col min="13977" max="13977" width="13.5" style="4" customWidth="1"/>
    <col min="13978" max="13978" width="21.1640625" style="4" customWidth="1"/>
    <col min="13979" max="13979" width="15.33203125" style="4" customWidth="1"/>
    <col min="13980" max="13980" width="14.33203125" style="4" customWidth="1"/>
    <col min="13981" max="14218" width="9.33203125" style="4"/>
    <col min="14219" max="14219" width="1.6640625" style="4" customWidth="1"/>
    <col min="14220" max="14220" width="69.5" style="4" customWidth="1"/>
    <col min="14221" max="14221" width="10.6640625" style="4" customWidth="1"/>
    <col min="14222" max="14223" width="4.5" style="4" customWidth="1"/>
    <col min="14224" max="14224" width="12.33203125" style="4" customWidth="1"/>
    <col min="14225" max="14225" width="4.5" style="4" customWidth="1"/>
    <col min="14226" max="14228" width="16.83203125" style="4" customWidth="1"/>
    <col min="14229" max="14229" width="4.83203125" style="4" customWidth="1"/>
    <col min="14230" max="14230" width="17.5" style="4" customWidth="1"/>
    <col min="14231" max="14232" width="10.6640625" style="4" customWidth="1"/>
    <col min="14233" max="14233" width="13.5" style="4" customWidth="1"/>
    <col min="14234" max="14234" width="21.1640625" style="4" customWidth="1"/>
    <col min="14235" max="14235" width="15.33203125" style="4" customWidth="1"/>
    <col min="14236" max="14236" width="14.33203125" style="4" customWidth="1"/>
    <col min="14237" max="14474" width="9.33203125" style="4"/>
    <col min="14475" max="14475" width="1.6640625" style="4" customWidth="1"/>
    <col min="14476" max="14476" width="69.5" style="4" customWidth="1"/>
    <col min="14477" max="14477" width="10.6640625" style="4" customWidth="1"/>
    <col min="14478" max="14479" width="4.5" style="4" customWidth="1"/>
    <col min="14480" max="14480" width="12.33203125" style="4" customWidth="1"/>
    <col min="14481" max="14481" width="4.5" style="4" customWidth="1"/>
    <col min="14482" max="14484" width="16.83203125" style="4" customWidth="1"/>
    <col min="14485" max="14485" width="4.83203125" style="4" customWidth="1"/>
    <col min="14486" max="14486" width="17.5" style="4" customWidth="1"/>
    <col min="14487" max="14488" width="10.6640625" style="4" customWidth="1"/>
    <col min="14489" max="14489" width="13.5" style="4" customWidth="1"/>
    <col min="14490" max="14490" width="21.1640625" style="4" customWidth="1"/>
    <col min="14491" max="14491" width="15.33203125" style="4" customWidth="1"/>
    <col min="14492" max="14492" width="14.33203125" style="4" customWidth="1"/>
    <col min="14493" max="14730" width="9.33203125" style="4"/>
    <col min="14731" max="14731" width="1.6640625" style="4" customWidth="1"/>
    <col min="14732" max="14732" width="69.5" style="4" customWidth="1"/>
    <col min="14733" max="14733" width="10.6640625" style="4" customWidth="1"/>
    <col min="14734" max="14735" width="4.5" style="4" customWidth="1"/>
    <col min="14736" max="14736" width="12.33203125" style="4" customWidth="1"/>
    <col min="14737" max="14737" width="4.5" style="4" customWidth="1"/>
    <col min="14738" max="14740" width="16.83203125" style="4" customWidth="1"/>
    <col min="14741" max="14741" width="4.83203125" style="4" customWidth="1"/>
    <col min="14742" max="14742" width="17.5" style="4" customWidth="1"/>
    <col min="14743" max="14744" width="10.6640625" style="4" customWidth="1"/>
    <col min="14745" max="14745" width="13.5" style="4" customWidth="1"/>
    <col min="14746" max="14746" width="21.1640625" style="4" customWidth="1"/>
    <col min="14747" max="14747" width="15.33203125" style="4" customWidth="1"/>
    <col min="14748" max="14748" width="14.33203125" style="4" customWidth="1"/>
    <col min="14749" max="14986" width="9.33203125" style="4"/>
    <col min="14987" max="14987" width="1.6640625" style="4" customWidth="1"/>
    <col min="14988" max="14988" width="69.5" style="4" customWidth="1"/>
    <col min="14989" max="14989" width="10.6640625" style="4" customWidth="1"/>
    <col min="14990" max="14991" width="4.5" style="4" customWidth="1"/>
    <col min="14992" max="14992" width="12.33203125" style="4" customWidth="1"/>
    <col min="14993" max="14993" width="4.5" style="4" customWidth="1"/>
    <col min="14994" max="14996" width="16.83203125" style="4" customWidth="1"/>
    <col min="14997" max="14997" width="4.83203125" style="4" customWidth="1"/>
    <col min="14998" max="14998" width="17.5" style="4" customWidth="1"/>
    <col min="14999" max="15000" width="10.6640625" style="4" customWidth="1"/>
    <col min="15001" max="15001" width="13.5" style="4" customWidth="1"/>
    <col min="15002" max="15002" width="21.1640625" style="4" customWidth="1"/>
    <col min="15003" max="15003" width="15.33203125" style="4" customWidth="1"/>
    <col min="15004" max="15004" width="14.33203125" style="4" customWidth="1"/>
    <col min="15005" max="15242" width="9.33203125" style="4"/>
    <col min="15243" max="15243" width="1.6640625" style="4" customWidth="1"/>
    <col min="15244" max="15244" width="69.5" style="4" customWidth="1"/>
    <col min="15245" max="15245" width="10.6640625" style="4" customWidth="1"/>
    <col min="15246" max="15247" width="4.5" style="4" customWidth="1"/>
    <col min="15248" max="15248" width="12.33203125" style="4" customWidth="1"/>
    <col min="15249" max="15249" width="4.5" style="4" customWidth="1"/>
    <col min="15250" max="15252" width="16.83203125" style="4" customWidth="1"/>
    <col min="15253" max="15253" width="4.83203125" style="4" customWidth="1"/>
    <col min="15254" max="15254" width="17.5" style="4" customWidth="1"/>
    <col min="15255" max="15256" width="10.6640625" style="4" customWidth="1"/>
    <col min="15257" max="15257" width="13.5" style="4" customWidth="1"/>
    <col min="15258" max="15258" width="21.1640625" style="4" customWidth="1"/>
    <col min="15259" max="15259" width="15.33203125" style="4" customWidth="1"/>
    <col min="15260" max="15260" width="14.33203125" style="4" customWidth="1"/>
    <col min="15261" max="15498" width="9.33203125" style="4"/>
    <col min="15499" max="15499" width="1.6640625" style="4" customWidth="1"/>
    <col min="15500" max="15500" width="69.5" style="4" customWidth="1"/>
    <col min="15501" max="15501" width="10.6640625" style="4" customWidth="1"/>
    <col min="15502" max="15503" width="4.5" style="4" customWidth="1"/>
    <col min="15504" max="15504" width="12.33203125" style="4" customWidth="1"/>
    <col min="15505" max="15505" width="4.5" style="4" customWidth="1"/>
    <col min="15506" max="15508" width="16.83203125" style="4" customWidth="1"/>
    <col min="15509" max="15509" width="4.83203125" style="4" customWidth="1"/>
    <col min="15510" max="15510" width="17.5" style="4" customWidth="1"/>
    <col min="15511" max="15512" width="10.6640625" style="4" customWidth="1"/>
    <col min="15513" max="15513" width="13.5" style="4" customWidth="1"/>
    <col min="15514" max="15514" width="21.1640625" style="4" customWidth="1"/>
    <col min="15515" max="15515" width="15.33203125" style="4" customWidth="1"/>
    <col min="15516" max="15516" width="14.33203125" style="4" customWidth="1"/>
    <col min="15517" max="15754" width="9.33203125" style="4"/>
    <col min="15755" max="15755" width="1.6640625" style="4" customWidth="1"/>
    <col min="15756" max="15756" width="69.5" style="4" customWidth="1"/>
    <col min="15757" max="15757" width="10.6640625" style="4" customWidth="1"/>
    <col min="15758" max="15759" width="4.5" style="4" customWidth="1"/>
    <col min="15760" max="15760" width="12.33203125" style="4" customWidth="1"/>
    <col min="15761" max="15761" width="4.5" style="4" customWidth="1"/>
    <col min="15762" max="15764" width="16.83203125" style="4" customWidth="1"/>
    <col min="15765" max="15765" width="4.83203125" style="4" customWidth="1"/>
    <col min="15766" max="15766" width="17.5" style="4" customWidth="1"/>
    <col min="15767" max="15768" width="10.6640625" style="4" customWidth="1"/>
    <col min="15769" max="15769" width="13.5" style="4" customWidth="1"/>
    <col min="15770" max="15770" width="21.1640625" style="4" customWidth="1"/>
    <col min="15771" max="15771" width="15.33203125" style="4" customWidth="1"/>
    <col min="15772" max="15772" width="14.33203125" style="4" customWidth="1"/>
    <col min="15773" max="16001" width="9.33203125" style="4"/>
    <col min="16002" max="16026" width="10.6640625" style="4" customWidth="1"/>
    <col min="16027" max="16384" width="9.33203125" style="4"/>
  </cols>
  <sheetData>
    <row r="1" spans="1:16" ht="39" customHeight="1" x14ac:dyDescent="0.2">
      <c r="A1" s="78" t="s">
        <v>23</v>
      </c>
      <c r="B1" s="78"/>
      <c r="C1" s="78"/>
      <c r="D1" s="78"/>
      <c r="E1" s="78"/>
      <c r="F1" s="78"/>
      <c r="G1" s="78"/>
      <c r="H1" s="78"/>
      <c r="I1" s="78"/>
      <c r="J1" s="78"/>
      <c r="K1" s="78"/>
      <c r="L1" s="78"/>
      <c r="M1" s="78"/>
      <c r="N1" s="78"/>
      <c r="O1" s="78"/>
    </row>
    <row r="2" spans="1:16" ht="51" customHeight="1" x14ac:dyDescent="0.2">
      <c r="A2" s="79" t="s">
        <v>334</v>
      </c>
      <c r="B2" s="79"/>
      <c r="C2" s="79"/>
      <c r="D2" s="79"/>
      <c r="E2" s="79"/>
      <c r="F2" s="79"/>
      <c r="G2" s="79"/>
      <c r="H2" s="79"/>
      <c r="I2" s="79"/>
      <c r="J2" s="79"/>
      <c r="K2" s="79"/>
      <c r="L2" s="79"/>
      <c r="M2" s="79"/>
      <c r="N2" s="79"/>
      <c r="O2" s="79"/>
    </row>
    <row r="3" spans="1:16" x14ac:dyDescent="0.2">
      <c r="A3" s="80" t="s">
        <v>1</v>
      </c>
      <c r="B3" s="80"/>
      <c r="C3" s="80"/>
      <c r="D3" s="80"/>
      <c r="E3" s="80"/>
      <c r="F3" s="80"/>
      <c r="G3" s="80"/>
      <c r="H3" s="80"/>
      <c r="I3" s="80"/>
      <c r="J3" s="80"/>
      <c r="K3" s="80"/>
      <c r="L3" s="80"/>
      <c r="M3" s="80"/>
      <c r="N3" s="80"/>
      <c r="O3" s="80"/>
    </row>
    <row r="4" spans="1:16" ht="30" x14ac:dyDescent="0.2">
      <c r="A4" s="1" t="s">
        <v>2</v>
      </c>
      <c r="B4" s="1" t="s">
        <v>3</v>
      </c>
      <c r="C4" s="1" t="s">
        <v>4</v>
      </c>
      <c r="D4" s="1" t="s">
        <v>5</v>
      </c>
      <c r="E4" s="1" t="s">
        <v>6</v>
      </c>
      <c r="F4" s="1" t="s">
        <v>7</v>
      </c>
      <c r="G4" s="1" t="s">
        <v>296</v>
      </c>
      <c r="H4" s="1" t="s">
        <v>294</v>
      </c>
      <c r="I4" s="1" t="s">
        <v>295</v>
      </c>
      <c r="J4" s="1" t="s">
        <v>296</v>
      </c>
      <c r="K4" s="1" t="s">
        <v>304</v>
      </c>
      <c r="L4" s="1" t="s">
        <v>305</v>
      </c>
      <c r="M4" s="1" t="s">
        <v>331</v>
      </c>
      <c r="N4" s="1" t="s">
        <v>332</v>
      </c>
      <c r="O4" s="1" t="s">
        <v>333</v>
      </c>
    </row>
    <row r="5" spans="1:16" x14ac:dyDescent="0.2">
      <c r="A5" s="1" t="s">
        <v>8</v>
      </c>
      <c r="B5" s="1" t="s">
        <v>9</v>
      </c>
      <c r="C5" s="1" t="s">
        <v>10</v>
      </c>
      <c r="D5" s="1" t="s">
        <v>11</v>
      </c>
      <c r="E5" s="1" t="s">
        <v>12</v>
      </c>
      <c r="F5" s="1" t="s">
        <v>13</v>
      </c>
      <c r="G5" s="1" t="s">
        <v>14</v>
      </c>
      <c r="H5" s="1" t="s">
        <v>15</v>
      </c>
      <c r="I5" s="1" t="s">
        <v>16</v>
      </c>
      <c r="J5" s="1" t="s">
        <v>17</v>
      </c>
      <c r="K5" s="1" t="s">
        <v>18</v>
      </c>
      <c r="L5" s="1" t="s">
        <v>19</v>
      </c>
      <c r="M5" s="1" t="s">
        <v>20</v>
      </c>
      <c r="N5" s="1" t="s">
        <v>21</v>
      </c>
      <c r="O5" s="1" t="s">
        <v>22</v>
      </c>
    </row>
    <row r="6" spans="1:16" ht="31.5" x14ac:dyDescent="0.2">
      <c r="A6" s="8" t="s">
        <v>146</v>
      </c>
      <c r="B6" s="36">
        <v>851</v>
      </c>
      <c r="C6" s="37"/>
      <c r="D6" s="37"/>
      <c r="E6" s="66" t="s">
        <v>0</v>
      </c>
      <c r="F6" s="37"/>
      <c r="G6" s="15">
        <f t="shared" ref="G6:O6" si="0">G7+G124+G134+G151+G195+G225+G235+G260+G315+G338</f>
        <v>430418799.59000003</v>
      </c>
      <c r="H6" s="15">
        <f t="shared" si="0"/>
        <v>6319298.4000000004</v>
      </c>
      <c r="I6" s="15">
        <f t="shared" si="0"/>
        <v>436738097.99000007</v>
      </c>
      <c r="J6" s="15">
        <f t="shared" si="0"/>
        <v>180119937.37</v>
      </c>
      <c r="K6" s="15">
        <f t="shared" si="0"/>
        <v>0</v>
      </c>
      <c r="L6" s="15">
        <f t="shared" si="0"/>
        <v>180119937.37</v>
      </c>
      <c r="M6" s="15">
        <f t="shared" si="0"/>
        <v>148920035.10000002</v>
      </c>
      <c r="N6" s="15">
        <f t="shared" si="0"/>
        <v>0</v>
      </c>
      <c r="O6" s="15">
        <f t="shared" si="0"/>
        <v>148920035.10000002</v>
      </c>
      <c r="P6" s="73">
        <f>G6-'Расходы (2)'!I6</f>
        <v>0</v>
      </c>
    </row>
    <row r="7" spans="1:16" s="10" customFormat="1" ht="15.75" x14ac:dyDescent="0.2">
      <c r="A7" s="8" t="s">
        <v>24</v>
      </c>
      <c r="B7" s="39">
        <v>851</v>
      </c>
      <c r="C7" s="36" t="s">
        <v>25</v>
      </c>
      <c r="D7" s="36"/>
      <c r="E7" s="67" t="s">
        <v>0</v>
      </c>
      <c r="F7" s="36"/>
      <c r="G7" s="9">
        <f>G8+G102+G107</f>
        <v>47809707</v>
      </c>
      <c r="H7" s="9">
        <f t="shared" ref="H7:O7" si="1">H8+H102+H107</f>
        <v>861938.49</v>
      </c>
      <c r="I7" s="9">
        <f>I8+I102+I107</f>
        <v>48671645.490000002</v>
      </c>
      <c r="J7" s="9">
        <f t="shared" si="1"/>
        <v>42654266</v>
      </c>
      <c r="K7" s="9">
        <f t="shared" si="1"/>
        <v>-3334131</v>
      </c>
      <c r="L7" s="9">
        <f t="shared" si="1"/>
        <v>39320135</v>
      </c>
      <c r="M7" s="9">
        <f t="shared" si="1"/>
        <v>42654620</v>
      </c>
      <c r="N7" s="9">
        <f t="shared" si="1"/>
        <v>0</v>
      </c>
      <c r="O7" s="9">
        <f t="shared" si="1"/>
        <v>42654620</v>
      </c>
      <c r="P7" s="73">
        <f>G7-'Расходы (2)'!I7</f>
        <v>0</v>
      </c>
    </row>
    <row r="8" spans="1:16" s="10" customFormat="1" ht="78.75" x14ac:dyDescent="0.2">
      <c r="A8" s="8" t="s">
        <v>335</v>
      </c>
      <c r="B8" s="39">
        <v>851</v>
      </c>
      <c r="C8" s="36" t="s">
        <v>25</v>
      </c>
      <c r="D8" s="36" t="s">
        <v>38</v>
      </c>
      <c r="E8" s="67" t="s">
        <v>0</v>
      </c>
      <c r="F8" s="36"/>
      <c r="G8" s="9">
        <f>G9+G17+G25+G29+G37+G45+G50+G77+G65+G69+G73+G81+G85+G89+G93+G97</f>
        <v>41786328</v>
      </c>
      <c r="H8" s="9">
        <f t="shared" ref="H8:O8" si="2">H9+H17+H25+H29+H37+H45+H50+H77+H65+H69+H73+H81+H85+H89+H93+H97</f>
        <v>861938.49</v>
      </c>
      <c r="I8" s="9">
        <f t="shared" si="2"/>
        <v>42648266.490000002</v>
      </c>
      <c r="J8" s="9">
        <f t="shared" si="2"/>
        <v>37253558</v>
      </c>
      <c r="K8" s="9">
        <f t="shared" si="2"/>
        <v>-3334131</v>
      </c>
      <c r="L8" s="9">
        <f t="shared" si="2"/>
        <v>33919427</v>
      </c>
      <c r="M8" s="9">
        <f t="shared" si="2"/>
        <v>37253558</v>
      </c>
      <c r="N8" s="9">
        <f t="shared" si="2"/>
        <v>0</v>
      </c>
      <c r="O8" s="9">
        <f t="shared" si="2"/>
        <v>37253558</v>
      </c>
      <c r="P8" s="73">
        <f>G8-'Расходы (2)'!I8</f>
        <v>0</v>
      </c>
    </row>
    <row r="9" spans="1:16" ht="85.5" customHeight="1" x14ac:dyDescent="0.2">
      <c r="A9" s="12" t="s">
        <v>262</v>
      </c>
      <c r="B9" s="39">
        <v>851</v>
      </c>
      <c r="C9" s="37" t="s">
        <v>25</v>
      </c>
      <c r="D9" s="37" t="s">
        <v>38</v>
      </c>
      <c r="E9" s="67" t="s">
        <v>261</v>
      </c>
      <c r="F9" s="37"/>
      <c r="G9" s="11">
        <f>G10+G14</f>
        <v>766676</v>
      </c>
      <c r="H9" s="11">
        <f t="shared" ref="H9" si="3">H10+H14</f>
        <v>0</v>
      </c>
      <c r="I9" s="11">
        <f>G9+H9</f>
        <v>766676</v>
      </c>
      <c r="J9" s="11">
        <f t="shared" ref="J9:O9" si="4">J10+J14</f>
        <v>766676</v>
      </c>
      <c r="K9" s="11">
        <f t="shared" si="4"/>
        <v>0</v>
      </c>
      <c r="L9" s="11">
        <f t="shared" si="4"/>
        <v>766676</v>
      </c>
      <c r="M9" s="11">
        <f t="shared" si="4"/>
        <v>766676</v>
      </c>
      <c r="N9" s="11">
        <f t="shared" si="4"/>
        <v>0</v>
      </c>
      <c r="O9" s="11">
        <f t="shared" si="4"/>
        <v>766676</v>
      </c>
      <c r="P9" s="73">
        <f>G9-'Расходы (2)'!I9</f>
        <v>0</v>
      </c>
    </row>
    <row r="10" spans="1:16" ht="41.25" customHeight="1" x14ac:dyDescent="0.2">
      <c r="A10" s="12" t="s">
        <v>31</v>
      </c>
      <c r="B10" s="39">
        <v>851</v>
      </c>
      <c r="C10" s="37" t="s">
        <v>25</v>
      </c>
      <c r="D10" s="37" t="s">
        <v>38</v>
      </c>
      <c r="E10" s="67" t="s">
        <v>261</v>
      </c>
      <c r="F10" s="37" t="s">
        <v>32</v>
      </c>
      <c r="G10" s="11">
        <f t="shared" ref="G10:O10" si="5">G11</f>
        <v>747400</v>
      </c>
      <c r="H10" s="11">
        <f t="shared" si="5"/>
        <v>0</v>
      </c>
      <c r="I10" s="11">
        <f t="shared" ref="I10:I73" si="6">G10+H10</f>
        <v>747400</v>
      </c>
      <c r="J10" s="11">
        <f t="shared" si="5"/>
        <v>747400</v>
      </c>
      <c r="K10" s="11">
        <f t="shared" si="5"/>
        <v>0</v>
      </c>
      <c r="L10" s="11">
        <f t="shared" si="5"/>
        <v>747400</v>
      </c>
      <c r="M10" s="11">
        <f t="shared" si="5"/>
        <v>747400</v>
      </c>
      <c r="N10" s="11">
        <f t="shared" si="5"/>
        <v>0</v>
      </c>
      <c r="O10" s="11">
        <f t="shared" si="5"/>
        <v>747400</v>
      </c>
      <c r="P10" s="73">
        <f>G10-'Расходы (2)'!I10</f>
        <v>0</v>
      </c>
    </row>
    <row r="11" spans="1:16" ht="45" x14ac:dyDescent="0.2">
      <c r="A11" s="12" t="s">
        <v>148</v>
      </c>
      <c r="B11" s="39">
        <v>851</v>
      </c>
      <c r="C11" s="37" t="s">
        <v>25</v>
      </c>
      <c r="D11" s="37" t="s">
        <v>38</v>
      </c>
      <c r="E11" s="67" t="s">
        <v>261</v>
      </c>
      <c r="F11" s="37" t="s">
        <v>33</v>
      </c>
      <c r="G11" s="21">
        <f>G12+G13</f>
        <v>747400</v>
      </c>
      <c r="H11" s="21">
        <f t="shared" ref="H11" si="7">H12+H13</f>
        <v>0</v>
      </c>
      <c r="I11" s="11">
        <f t="shared" si="6"/>
        <v>747400</v>
      </c>
      <c r="J11" s="21">
        <f t="shared" ref="J11:O11" si="8">J12+J13</f>
        <v>747400</v>
      </c>
      <c r="K11" s="21">
        <f t="shared" si="8"/>
        <v>0</v>
      </c>
      <c r="L11" s="21">
        <f t="shared" si="8"/>
        <v>747400</v>
      </c>
      <c r="M11" s="21">
        <f t="shared" si="8"/>
        <v>747400</v>
      </c>
      <c r="N11" s="21">
        <f t="shared" si="8"/>
        <v>0</v>
      </c>
      <c r="O11" s="21">
        <f t="shared" si="8"/>
        <v>747400</v>
      </c>
      <c r="P11" s="73">
        <f>G11-'Расходы (2)'!I11</f>
        <v>0</v>
      </c>
    </row>
    <row r="12" spans="1:16" ht="30" x14ac:dyDescent="0.2">
      <c r="A12" s="22" t="s">
        <v>163</v>
      </c>
      <c r="B12" s="18">
        <v>851</v>
      </c>
      <c r="C12" s="40" t="s">
        <v>25</v>
      </c>
      <c r="D12" s="40" t="s">
        <v>38</v>
      </c>
      <c r="E12" s="68" t="s">
        <v>261</v>
      </c>
      <c r="F12" s="40" t="s">
        <v>164</v>
      </c>
      <c r="G12" s="11">
        <v>574100</v>
      </c>
      <c r="H12" s="11"/>
      <c r="I12" s="11">
        <f t="shared" si="6"/>
        <v>574100</v>
      </c>
      <c r="J12" s="11">
        <v>574100</v>
      </c>
      <c r="K12" s="11"/>
      <c r="L12" s="11">
        <f t="shared" ref="L12:L68" si="9">J12+K12</f>
        <v>574100</v>
      </c>
      <c r="M12" s="11">
        <v>574100</v>
      </c>
      <c r="N12" s="11"/>
      <c r="O12" s="27">
        <f t="shared" ref="O12:O68" si="10">M12+N12</f>
        <v>574100</v>
      </c>
      <c r="P12" s="73">
        <f>G12-'Расходы (2)'!I12</f>
        <v>0</v>
      </c>
    </row>
    <row r="13" spans="1:16" ht="75" x14ac:dyDescent="0.2">
      <c r="A13" s="24" t="s">
        <v>165</v>
      </c>
      <c r="B13" s="18">
        <v>851</v>
      </c>
      <c r="C13" s="40" t="s">
        <v>29</v>
      </c>
      <c r="D13" s="40" t="s">
        <v>38</v>
      </c>
      <c r="E13" s="68" t="s">
        <v>261</v>
      </c>
      <c r="F13" s="40" t="s">
        <v>166</v>
      </c>
      <c r="G13" s="11">
        <v>173300</v>
      </c>
      <c r="H13" s="11"/>
      <c r="I13" s="11">
        <f t="shared" si="6"/>
        <v>173300</v>
      </c>
      <c r="J13" s="11">
        <v>173300</v>
      </c>
      <c r="K13" s="11"/>
      <c r="L13" s="11">
        <f t="shared" si="9"/>
        <v>173300</v>
      </c>
      <c r="M13" s="11">
        <v>173300</v>
      </c>
      <c r="N13" s="11"/>
      <c r="O13" s="27">
        <f t="shared" si="10"/>
        <v>173300</v>
      </c>
      <c r="P13" s="73">
        <f>G13-'Расходы (2)'!I13</f>
        <v>0</v>
      </c>
    </row>
    <row r="14" spans="1:16" ht="45" x14ac:dyDescent="0.2">
      <c r="A14" s="12" t="s">
        <v>34</v>
      </c>
      <c r="B14" s="39">
        <v>851</v>
      </c>
      <c r="C14" s="37" t="s">
        <v>25</v>
      </c>
      <c r="D14" s="37" t="s">
        <v>38</v>
      </c>
      <c r="E14" s="67" t="s">
        <v>261</v>
      </c>
      <c r="F14" s="37" t="s">
        <v>35</v>
      </c>
      <c r="G14" s="11">
        <f t="shared" ref="G14:O15" si="11">G15</f>
        <v>19276</v>
      </c>
      <c r="H14" s="11">
        <f t="shared" si="11"/>
        <v>0</v>
      </c>
      <c r="I14" s="11">
        <f t="shared" si="6"/>
        <v>19276</v>
      </c>
      <c r="J14" s="11">
        <f t="shared" si="11"/>
        <v>19276</v>
      </c>
      <c r="K14" s="11">
        <f t="shared" si="11"/>
        <v>0</v>
      </c>
      <c r="L14" s="11">
        <f t="shared" si="11"/>
        <v>19276</v>
      </c>
      <c r="M14" s="11">
        <f t="shared" si="11"/>
        <v>19276</v>
      </c>
      <c r="N14" s="11">
        <f t="shared" si="11"/>
        <v>0</v>
      </c>
      <c r="O14" s="11">
        <f t="shared" si="11"/>
        <v>19276</v>
      </c>
      <c r="P14" s="73">
        <f>G14-'Расходы (2)'!I14</f>
        <v>0</v>
      </c>
    </row>
    <row r="15" spans="1:16" ht="45" x14ac:dyDescent="0.2">
      <c r="A15" s="24" t="s">
        <v>36</v>
      </c>
      <c r="B15" s="18">
        <v>851</v>
      </c>
      <c r="C15" s="40" t="s">
        <v>25</v>
      </c>
      <c r="D15" s="40" t="s">
        <v>38</v>
      </c>
      <c r="E15" s="68" t="s">
        <v>261</v>
      </c>
      <c r="F15" s="40" t="s">
        <v>37</v>
      </c>
      <c r="G15" s="21">
        <f>G16</f>
        <v>19276</v>
      </c>
      <c r="H15" s="21">
        <f t="shared" si="11"/>
        <v>0</v>
      </c>
      <c r="I15" s="11">
        <f t="shared" si="6"/>
        <v>19276</v>
      </c>
      <c r="J15" s="21">
        <f t="shared" si="11"/>
        <v>19276</v>
      </c>
      <c r="K15" s="21">
        <f t="shared" si="11"/>
        <v>0</v>
      </c>
      <c r="L15" s="21">
        <f t="shared" si="11"/>
        <v>19276</v>
      </c>
      <c r="M15" s="21">
        <f t="shared" si="11"/>
        <v>19276</v>
      </c>
      <c r="N15" s="21">
        <f t="shared" si="11"/>
        <v>0</v>
      </c>
      <c r="O15" s="21">
        <f t="shared" si="11"/>
        <v>19276</v>
      </c>
      <c r="P15" s="73">
        <f>G15-'Расходы (2)'!I15</f>
        <v>0</v>
      </c>
    </row>
    <row r="16" spans="1:16" ht="36" customHeight="1" x14ac:dyDescent="0.2">
      <c r="A16" s="19" t="s">
        <v>162</v>
      </c>
      <c r="B16" s="18">
        <v>851</v>
      </c>
      <c r="C16" s="40" t="s">
        <v>29</v>
      </c>
      <c r="D16" s="40" t="s">
        <v>38</v>
      </c>
      <c r="E16" s="68" t="s">
        <v>261</v>
      </c>
      <c r="F16" s="40" t="s">
        <v>174</v>
      </c>
      <c r="G16" s="21">
        <v>19276</v>
      </c>
      <c r="H16" s="21"/>
      <c r="I16" s="11">
        <f t="shared" si="6"/>
        <v>19276</v>
      </c>
      <c r="J16" s="21">
        <v>19276</v>
      </c>
      <c r="K16" s="21"/>
      <c r="L16" s="11">
        <f t="shared" si="9"/>
        <v>19276</v>
      </c>
      <c r="M16" s="21">
        <v>19276</v>
      </c>
      <c r="N16" s="21"/>
      <c r="O16" s="27">
        <f t="shared" si="10"/>
        <v>19276</v>
      </c>
      <c r="P16" s="73">
        <f>G16-'Расходы (2)'!I16</f>
        <v>0</v>
      </c>
    </row>
    <row r="17" spans="1:16" ht="84.75" customHeight="1" x14ac:dyDescent="0.2">
      <c r="A17" s="12" t="s">
        <v>260</v>
      </c>
      <c r="B17" s="39">
        <v>851</v>
      </c>
      <c r="C17" s="37" t="s">
        <v>25</v>
      </c>
      <c r="D17" s="37" t="s">
        <v>38</v>
      </c>
      <c r="E17" s="67" t="s">
        <v>259</v>
      </c>
      <c r="F17" s="37"/>
      <c r="G17" s="11">
        <f t="shared" ref="G17:O17" si="12">G18+G22</f>
        <v>766676</v>
      </c>
      <c r="H17" s="11">
        <f t="shared" si="12"/>
        <v>0</v>
      </c>
      <c r="I17" s="11">
        <f t="shared" si="6"/>
        <v>766676</v>
      </c>
      <c r="J17" s="11">
        <f t="shared" si="12"/>
        <v>766676</v>
      </c>
      <c r="K17" s="11">
        <f t="shared" si="12"/>
        <v>0</v>
      </c>
      <c r="L17" s="11">
        <f t="shared" si="12"/>
        <v>766676</v>
      </c>
      <c r="M17" s="11">
        <f t="shared" si="12"/>
        <v>766676</v>
      </c>
      <c r="N17" s="11">
        <f t="shared" si="12"/>
        <v>0</v>
      </c>
      <c r="O17" s="11">
        <f t="shared" si="12"/>
        <v>766676</v>
      </c>
      <c r="P17" s="73">
        <f>G17-'Расходы (2)'!I17</f>
        <v>0</v>
      </c>
    </row>
    <row r="18" spans="1:16" ht="50.25" customHeight="1" x14ac:dyDescent="0.2">
      <c r="A18" s="12" t="s">
        <v>31</v>
      </c>
      <c r="B18" s="39">
        <v>851</v>
      </c>
      <c r="C18" s="37" t="s">
        <v>25</v>
      </c>
      <c r="D18" s="37" t="s">
        <v>38</v>
      </c>
      <c r="E18" s="67" t="s">
        <v>259</v>
      </c>
      <c r="F18" s="37" t="s">
        <v>32</v>
      </c>
      <c r="G18" s="11">
        <f t="shared" ref="G18:O18" si="13">G19</f>
        <v>704100</v>
      </c>
      <c r="H18" s="11">
        <f t="shared" si="13"/>
        <v>0</v>
      </c>
      <c r="I18" s="11">
        <f t="shared" si="6"/>
        <v>704100</v>
      </c>
      <c r="J18" s="11">
        <f t="shared" si="13"/>
        <v>704100</v>
      </c>
      <c r="K18" s="11">
        <f t="shared" si="13"/>
        <v>0</v>
      </c>
      <c r="L18" s="11">
        <f t="shared" si="13"/>
        <v>704100</v>
      </c>
      <c r="M18" s="11">
        <f t="shared" si="13"/>
        <v>704100</v>
      </c>
      <c r="N18" s="11">
        <f t="shared" si="13"/>
        <v>0</v>
      </c>
      <c r="O18" s="11">
        <f t="shared" si="13"/>
        <v>704100</v>
      </c>
      <c r="P18" s="73">
        <f>G18-'Расходы (2)'!I18</f>
        <v>0</v>
      </c>
    </row>
    <row r="19" spans="1:16" ht="45" x14ac:dyDescent="0.2">
      <c r="A19" s="12" t="s">
        <v>148</v>
      </c>
      <c r="B19" s="39">
        <v>851</v>
      </c>
      <c r="C19" s="37" t="s">
        <v>25</v>
      </c>
      <c r="D19" s="37" t="s">
        <v>38</v>
      </c>
      <c r="E19" s="67" t="s">
        <v>259</v>
      </c>
      <c r="F19" s="37" t="s">
        <v>33</v>
      </c>
      <c r="G19" s="21">
        <f t="shared" ref="G19:O19" si="14">G20+G21</f>
        <v>704100</v>
      </c>
      <c r="H19" s="21">
        <f t="shared" si="14"/>
        <v>0</v>
      </c>
      <c r="I19" s="11">
        <f t="shared" si="6"/>
        <v>704100</v>
      </c>
      <c r="J19" s="21">
        <f t="shared" si="14"/>
        <v>704100</v>
      </c>
      <c r="K19" s="21">
        <f t="shared" si="14"/>
        <v>0</v>
      </c>
      <c r="L19" s="21">
        <f t="shared" si="14"/>
        <v>704100</v>
      </c>
      <c r="M19" s="21">
        <f t="shared" si="14"/>
        <v>704100</v>
      </c>
      <c r="N19" s="21">
        <f t="shared" si="14"/>
        <v>0</v>
      </c>
      <c r="O19" s="21">
        <f t="shared" si="14"/>
        <v>704100</v>
      </c>
      <c r="P19" s="73">
        <f>G19-'Расходы (2)'!I19</f>
        <v>0</v>
      </c>
    </row>
    <row r="20" spans="1:16" ht="30" x14ac:dyDescent="0.2">
      <c r="A20" s="22" t="s">
        <v>163</v>
      </c>
      <c r="B20" s="18">
        <v>852</v>
      </c>
      <c r="C20" s="37" t="s">
        <v>25</v>
      </c>
      <c r="D20" s="37" t="s">
        <v>38</v>
      </c>
      <c r="E20" s="67" t="s">
        <v>259</v>
      </c>
      <c r="F20" s="40" t="s">
        <v>164</v>
      </c>
      <c r="G20" s="11">
        <v>540800</v>
      </c>
      <c r="H20" s="11"/>
      <c r="I20" s="11">
        <f t="shared" si="6"/>
        <v>540800</v>
      </c>
      <c r="J20" s="11">
        <v>540800</v>
      </c>
      <c r="K20" s="11"/>
      <c r="L20" s="11">
        <f t="shared" si="9"/>
        <v>540800</v>
      </c>
      <c r="M20" s="11">
        <v>540800</v>
      </c>
      <c r="N20" s="11"/>
      <c r="O20" s="27">
        <f t="shared" si="10"/>
        <v>540800</v>
      </c>
      <c r="P20" s="73">
        <f>G20-'Расходы (2)'!I20</f>
        <v>0</v>
      </c>
    </row>
    <row r="21" spans="1:16" ht="75" x14ac:dyDescent="0.2">
      <c r="A21" s="24" t="s">
        <v>165</v>
      </c>
      <c r="B21" s="18">
        <v>852</v>
      </c>
      <c r="C21" s="37" t="s">
        <v>25</v>
      </c>
      <c r="D21" s="37" t="s">
        <v>38</v>
      </c>
      <c r="E21" s="67" t="s">
        <v>259</v>
      </c>
      <c r="F21" s="40" t="s">
        <v>166</v>
      </c>
      <c r="G21" s="11">
        <v>163300</v>
      </c>
      <c r="H21" s="11"/>
      <c r="I21" s="11">
        <f t="shared" si="6"/>
        <v>163300</v>
      </c>
      <c r="J21" s="11">
        <v>163300</v>
      </c>
      <c r="K21" s="11"/>
      <c r="L21" s="11">
        <f t="shared" si="9"/>
        <v>163300</v>
      </c>
      <c r="M21" s="11">
        <v>163300</v>
      </c>
      <c r="N21" s="11"/>
      <c r="O21" s="27">
        <f t="shared" si="10"/>
        <v>163300</v>
      </c>
      <c r="P21" s="73">
        <f>G21-'Расходы (2)'!I21</f>
        <v>0</v>
      </c>
    </row>
    <row r="22" spans="1:16" ht="45" x14ac:dyDescent="0.2">
      <c r="A22" s="12" t="s">
        <v>34</v>
      </c>
      <c r="B22" s="39">
        <v>851</v>
      </c>
      <c r="C22" s="37" t="s">
        <v>25</v>
      </c>
      <c r="D22" s="37" t="s">
        <v>38</v>
      </c>
      <c r="E22" s="67" t="s">
        <v>259</v>
      </c>
      <c r="F22" s="37" t="s">
        <v>35</v>
      </c>
      <c r="G22" s="11">
        <f t="shared" ref="G22:O23" si="15">G23</f>
        <v>62576</v>
      </c>
      <c r="H22" s="11">
        <f t="shared" si="15"/>
        <v>0</v>
      </c>
      <c r="I22" s="11">
        <f t="shared" si="6"/>
        <v>62576</v>
      </c>
      <c r="J22" s="11">
        <f t="shared" si="15"/>
        <v>62576</v>
      </c>
      <c r="K22" s="11">
        <f t="shared" si="15"/>
        <v>0</v>
      </c>
      <c r="L22" s="11">
        <f t="shared" si="15"/>
        <v>62576</v>
      </c>
      <c r="M22" s="11">
        <f t="shared" si="15"/>
        <v>62576</v>
      </c>
      <c r="N22" s="11">
        <f t="shared" si="15"/>
        <v>0</v>
      </c>
      <c r="O22" s="11">
        <f t="shared" si="15"/>
        <v>62576</v>
      </c>
      <c r="P22" s="73">
        <f>G22-'Расходы (2)'!I22</f>
        <v>0</v>
      </c>
    </row>
    <row r="23" spans="1:16" ht="45" x14ac:dyDescent="0.2">
      <c r="A23" s="12" t="s">
        <v>36</v>
      </c>
      <c r="B23" s="39">
        <v>851</v>
      </c>
      <c r="C23" s="37" t="s">
        <v>25</v>
      </c>
      <c r="D23" s="37" t="s">
        <v>38</v>
      </c>
      <c r="E23" s="67" t="s">
        <v>259</v>
      </c>
      <c r="F23" s="37" t="s">
        <v>37</v>
      </c>
      <c r="G23" s="21">
        <f t="shared" si="15"/>
        <v>62576</v>
      </c>
      <c r="H23" s="21">
        <f t="shared" si="15"/>
        <v>0</v>
      </c>
      <c r="I23" s="11">
        <f t="shared" si="6"/>
        <v>62576</v>
      </c>
      <c r="J23" s="21">
        <f t="shared" si="15"/>
        <v>62576</v>
      </c>
      <c r="K23" s="21">
        <f t="shared" si="15"/>
        <v>0</v>
      </c>
      <c r="L23" s="21">
        <f t="shared" si="15"/>
        <v>62576</v>
      </c>
      <c r="M23" s="21">
        <f t="shared" si="15"/>
        <v>62576</v>
      </c>
      <c r="N23" s="21">
        <f t="shared" si="15"/>
        <v>0</v>
      </c>
      <c r="O23" s="21">
        <f t="shared" si="15"/>
        <v>62576</v>
      </c>
      <c r="P23" s="73">
        <f>G23-'Расходы (2)'!I23</f>
        <v>0</v>
      </c>
    </row>
    <row r="24" spans="1:16" ht="36" customHeight="1" x14ac:dyDescent="0.2">
      <c r="A24" s="19" t="s">
        <v>162</v>
      </c>
      <c r="B24" s="18">
        <v>851</v>
      </c>
      <c r="C24" s="40" t="s">
        <v>29</v>
      </c>
      <c r="D24" s="40" t="s">
        <v>38</v>
      </c>
      <c r="E24" s="68" t="s">
        <v>261</v>
      </c>
      <c r="F24" s="40" t="s">
        <v>174</v>
      </c>
      <c r="G24" s="11">
        <v>62576</v>
      </c>
      <c r="H24" s="11"/>
      <c r="I24" s="11">
        <f t="shared" si="6"/>
        <v>62576</v>
      </c>
      <c r="J24" s="11">
        <v>62576</v>
      </c>
      <c r="K24" s="11"/>
      <c r="L24" s="11">
        <f t="shared" si="9"/>
        <v>62576</v>
      </c>
      <c r="M24" s="11">
        <v>62576</v>
      </c>
      <c r="N24" s="11"/>
      <c r="O24" s="27">
        <f t="shared" si="10"/>
        <v>62576</v>
      </c>
      <c r="P24" s="73">
        <f>G24-'Расходы (2)'!I24</f>
        <v>0</v>
      </c>
    </row>
    <row r="25" spans="1:16" ht="81" customHeight="1" x14ac:dyDescent="0.2">
      <c r="A25" s="12" t="s">
        <v>258</v>
      </c>
      <c r="B25" s="39">
        <v>851</v>
      </c>
      <c r="C25" s="37" t="s">
        <v>25</v>
      </c>
      <c r="D25" s="37" t="s">
        <v>38</v>
      </c>
      <c r="E25" s="67" t="s">
        <v>257</v>
      </c>
      <c r="F25" s="37"/>
      <c r="G25" s="21">
        <f>G26</f>
        <v>400</v>
      </c>
      <c r="H25" s="21">
        <f t="shared" ref="H25:O25" si="16">H26</f>
        <v>0</v>
      </c>
      <c r="I25" s="11">
        <f t="shared" si="6"/>
        <v>400</v>
      </c>
      <c r="J25" s="21">
        <f t="shared" si="16"/>
        <v>400</v>
      </c>
      <c r="K25" s="21">
        <f t="shared" si="16"/>
        <v>0</v>
      </c>
      <c r="L25" s="21">
        <f t="shared" si="16"/>
        <v>400</v>
      </c>
      <c r="M25" s="21">
        <f t="shared" si="16"/>
        <v>400</v>
      </c>
      <c r="N25" s="21">
        <f t="shared" si="16"/>
        <v>0</v>
      </c>
      <c r="O25" s="21">
        <f t="shared" si="16"/>
        <v>400</v>
      </c>
      <c r="P25" s="73">
        <f>G25-'Расходы (2)'!I25</f>
        <v>0</v>
      </c>
    </row>
    <row r="26" spans="1:16" ht="45" x14ac:dyDescent="0.2">
      <c r="A26" s="12" t="s">
        <v>34</v>
      </c>
      <c r="B26" s="39">
        <v>851</v>
      </c>
      <c r="C26" s="37" t="s">
        <v>25</v>
      </c>
      <c r="D26" s="37" t="s">
        <v>38</v>
      </c>
      <c r="E26" s="67" t="s">
        <v>257</v>
      </c>
      <c r="F26" s="37" t="s">
        <v>35</v>
      </c>
      <c r="G26" s="21">
        <f t="shared" ref="G26:O27" si="17">G27</f>
        <v>400</v>
      </c>
      <c r="H26" s="21">
        <f t="shared" si="17"/>
        <v>0</v>
      </c>
      <c r="I26" s="11">
        <f t="shared" si="6"/>
        <v>400</v>
      </c>
      <c r="J26" s="21">
        <f t="shared" si="17"/>
        <v>400</v>
      </c>
      <c r="K26" s="21">
        <f t="shared" si="17"/>
        <v>0</v>
      </c>
      <c r="L26" s="21">
        <f t="shared" si="17"/>
        <v>400</v>
      </c>
      <c r="M26" s="21">
        <f t="shared" si="17"/>
        <v>400</v>
      </c>
      <c r="N26" s="21">
        <f t="shared" si="17"/>
        <v>0</v>
      </c>
      <c r="O26" s="21">
        <f t="shared" si="17"/>
        <v>400</v>
      </c>
      <c r="P26" s="73">
        <f>G26-'Расходы (2)'!I26</f>
        <v>0</v>
      </c>
    </row>
    <row r="27" spans="1:16" ht="45" x14ac:dyDescent="0.2">
      <c r="A27" s="12" t="s">
        <v>36</v>
      </c>
      <c r="B27" s="39">
        <v>851</v>
      </c>
      <c r="C27" s="37" t="s">
        <v>25</v>
      </c>
      <c r="D27" s="37" t="s">
        <v>38</v>
      </c>
      <c r="E27" s="67" t="s">
        <v>257</v>
      </c>
      <c r="F27" s="37" t="s">
        <v>37</v>
      </c>
      <c r="G27" s="21">
        <f>G28</f>
        <v>400</v>
      </c>
      <c r="H27" s="21">
        <f t="shared" si="17"/>
        <v>0</v>
      </c>
      <c r="I27" s="11">
        <f t="shared" si="6"/>
        <v>400</v>
      </c>
      <c r="J27" s="21">
        <f t="shared" si="17"/>
        <v>400</v>
      </c>
      <c r="K27" s="21">
        <f t="shared" si="17"/>
        <v>0</v>
      </c>
      <c r="L27" s="21">
        <f t="shared" si="17"/>
        <v>400</v>
      </c>
      <c r="M27" s="21">
        <f t="shared" si="17"/>
        <v>400</v>
      </c>
      <c r="N27" s="21">
        <f t="shared" si="17"/>
        <v>0</v>
      </c>
      <c r="O27" s="21">
        <f t="shared" si="17"/>
        <v>400</v>
      </c>
      <c r="P27" s="73">
        <f>G27-'Расходы (2)'!I27</f>
        <v>0</v>
      </c>
    </row>
    <row r="28" spans="1:16" ht="44.25" customHeight="1" x14ac:dyDescent="0.2">
      <c r="A28" s="19" t="s">
        <v>162</v>
      </c>
      <c r="B28" s="39">
        <v>851</v>
      </c>
      <c r="C28" s="37" t="s">
        <v>25</v>
      </c>
      <c r="D28" s="37" t="s">
        <v>38</v>
      </c>
      <c r="E28" s="67" t="s">
        <v>257</v>
      </c>
      <c r="F28" s="40" t="s">
        <v>174</v>
      </c>
      <c r="G28" s="21">
        <v>400</v>
      </c>
      <c r="H28" s="21"/>
      <c r="I28" s="11">
        <f t="shared" si="6"/>
        <v>400</v>
      </c>
      <c r="J28" s="21">
        <v>400</v>
      </c>
      <c r="K28" s="21"/>
      <c r="L28" s="11">
        <f t="shared" si="9"/>
        <v>400</v>
      </c>
      <c r="M28" s="21">
        <v>400</v>
      </c>
      <c r="N28" s="21"/>
      <c r="O28" s="27">
        <f t="shared" si="10"/>
        <v>400</v>
      </c>
      <c r="P28" s="73">
        <f>G28-'Расходы (2)'!I28</f>
        <v>0</v>
      </c>
    </row>
    <row r="29" spans="1:16" ht="90" x14ac:dyDescent="0.2">
      <c r="A29" s="12" t="s">
        <v>275</v>
      </c>
      <c r="B29" s="39">
        <v>851</v>
      </c>
      <c r="C29" s="37" t="s">
        <v>25</v>
      </c>
      <c r="D29" s="37" t="s">
        <v>38</v>
      </c>
      <c r="E29" s="67" t="s">
        <v>274</v>
      </c>
      <c r="F29" s="39"/>
      <c r="G29" s="11">
        <f t="shared" ref="G29:O29" si="18">G30+G34</f>
        <v>76668</v>
      </c>
      <c r="H29" s="11">
        <f t="shared" si="18"/>
        <v>0</v>
      </c>
      <c r="I29" s="11">
        <f t="shared" si="6"/>
        <v>76668</v>
      </c>
      <c r="J29" s="11">
        <f t="shared" si="18"/>
        <v>76668</v>
      </c>
      <c r="K29" s="11">
        <f t="shared" si="18"/>
        <v>0</v>
      </c>
      <c r="L29" s="11">
        <f t="shared" si="18"/>
        <v>76668</v>
      </c>
      <c r="M29" s="11">
        <f t="shared" si="18"/>
        <v>76668</v>
      </c>
      <c r="N29" s="11">
        <f t="shared" si="18"/>
        <v>0</v>
      </c>
      <c r="O29" s="11">
        <f t="shared" si="18"/>
        <v>76668</v>
      </c>
      <c r="P29" s="73">
        <f>G29-'Расходы (2)'!I29</f>
        <v>0</v>
      </c>
    </row>
    <row r="30" spans="1:16" ht="105" x14ac:dyDescent="0.2">
      <c r="A30" s="12" t="s">
        <v>31</v>
      </c>
      <c r="B30" s="39">
        <v>851</v>
      </c>
      <c r="C30" s="37" t="s">
        <v>25</v>
      </c>
      <c r="D30" s="37" t="s">
        <v>38</v>
      </c>
      <c r="E30" s="67" t="s">
        <v>274</v>
      </c>
      <c r="F30" s="37" t="s">
        <v>32</v>
      </c>
      <c r="G30" s="11">
        <f t="shared" ref="G30:O30" si="19">G31</f>
        <v>54850</v>
      </c>
      <c r="H30" s="11">
        <f t="shared" si="19"/>
        <v>0</v>
      </c>
      <c r="I30" s="11">
        <f t="shared" si="6"/>
        <v>54850</v>
      </c>
      <c r="J30" s="11">
        <f t="shared" si="19"/>
        <v>54850</v>
      </c>
      <c r="K30" s="11">
        <f t="shared" si="19"/>
        <v>0</v>
      </c>
      <c r="L30" s="11">
        <f t="shared" si="19"/>
        <v>54850</v>
      </c>
      <c r="M30" s="11">
        <f t="shared" si="19"/>
        <v>54850</v>
      </c>
      <c r="N30" s="11">
        <f t="shared" si="19"/>
        <v>0</v>
      </c>
      <c r="O30" s="11">
        <f t="shared" si="19"/>
        <v>54850</v>
      </c>
      <c r="P30" s="73">
        <f>G30-'Расходы (2)'!I30</f>
        <v>0</v>
      </c>
    </row>
    <row r="31" spans="1:16" ht="45" x14ac:dyDescent="0.2">
      <c r="A31" s="24" t="s">
        <v>148</v>
      </c>
      <c r="B31" s="18">
        <v>851</v>
      </c>
      <c r="C31" s="40" t="s">
        <v>29</v>
      </c>
      <c r="D31" s="40" t="s">
        <v>38</v>
      </c>
      <c r="E31" s="68" t="s">
        <v>274</v>
      </c>
      <c r="F31" s="40" t="s">
        <v>33</v>
      </c>
      <c r="G31" s="21">
        <f>G32+G33</f>
        <v>54850</v>
      </c>
      <c r="H31" s="21">
        <f t="shared" ref="H31:O31" si="20">H32+H33</f>
        <v>0</v>
      </c>
      <c r="I31" s="11">
        <f t="shared" si="6"/>
        <v>54850</v>
      </c>
      <c r="J31" s="21">
        <f t="shared" si="20"/>
        <v>54850</v>
      </c>
      <c r="K31" s="21">
        <f t="shared" si="20"/>
        <v>0</v>
      </c>
      <c r="L31" s="21">
        <f t="shared" si="20"/>
        <v>54850</v>
      </c>
      <c r="M31" s="21">
        <f t="shared" si="20"/>
        <v>54850</v>
      </c>
      <c r="N31" s="21">
        <f t="shared" si="20"/>
        <v>0</v>
      </c>
      <c r="O31" s="21">
        <f t="shared" si="20"/>
        <v>54850</v>
      </c>
      <c r="P31" s="73">
        <f>G31-'Расходы (2)'!I31</f>
        <v>0</v>
      </c>
    </row>
    <row r="32" spans="1:16" ht="30" x14ac:dyDescent="0.2">
      <c r="A32" s="22" t="s">
        <v>163</v>
      </c>
      <c r="B32" s="18">
        <v>851</v>
      </c>
      <c r="C32" s="40" t="s">
        <v>25</v>
      </c>
      <c r="D32" s="40" t="s">
        <v>38</v>
      </c>
      <c r="E32" s="68" t="s">
        <v>274</v>
      </c>
      <c r="F32" s="40" t="s">
        <v>164</v>
      </c>
      <c r="G32" s="21">
        <v>42128</v>
      </c>
      <c r="H32" s="21"/>
      <c r="I32" s="11">
        <f t="shared" si="6"/>
        <v>42128</v>
      </c>
      <c r="J32" s="21">
        <v>42128</v>
      </c>
      <c r="K32" s="21"/>
      <c r="L32" s="11">
        <f t="shared" si="9"/>
        <v>42128</v>
      </c>
      <c r="M32" s="21">
        <v>42128</v>
      </c>
      <c r="N32" s="21"/>
      <c r="O32" s="27">
        <f t="shared" si="10"/>
        <v>42128</v>
      </c>
      <c r="P32" s="73">
        <f>G32-'Расходы (2)'!I32</f>
        <v>0</v>
      </c>
    </row>
    <row r="33" spans="1:16" ht="75" x14ac:dyDescent="0.2">
      <c r="A33" s="24" t="s">
        <v>165</v>
      </c>
      <c r="B33" s="18">
        <v>851</v>
      </c>
      <c r="C33" s="40" t="s">
        <v>25</v>
      </c>
      <c r="D33" s="40" t="s">
        <v>38</v>
      </c>
      <c r="E33" s="68" t="s">
        <v>274</v>
      </c>
      <c r="F33" s="40" t="s">
        <v>166</v>
      </c>
      <c r="G33" s="21">
        <v>12722</v>
      </c>
      <c r="H33" s="21"/>
      <c r="I33" s="11">
        <f t="shared" si="6"/>
        <v>12722</v>
      </c>
      <c r="J33" s="21">
        <v>12722</v>
      </c>
      <c r="K33" s="21"/>
      <c r="L33" s="11">
        <f t="shared" si="9"/>
        <v>12722</v>
      </c>
      <c r="M33" s="21">
        <v>12722</v>
      </c>
      <c r="N33" s="21"/>
      <c r="O33" s="27">
        <f t="shared" si="10"/>
        <v>12722</v>
      </c>
      <c r="P33" s="73">
        <f>G33-'Расходы (2)'!I33</f>
        <v>0</v>
      </c>
    </row>
    <row r="34" spans="1:16" ht="45" x14ac:dyDescent="0.2">
      <c r="A34" s="12" t="s">
        <v>34</v>
      </c>
      <c r="B34" s="39">
        <v>851</v>
      </c>
      <c r="C34" s="37" t="s">
        <v>25</v>
      </c>
      <c r="D34" s="37" t="s">
        <v>38</v>
      </c>
      <c r="E34" s="67" t="s">
        <v>274</v>
      </c>
      <c r="F34" s="37" t="s">
        <v>35</v>
      </c>
      <c r="G34" s="11">
        <f t="shared" ref="G34:O35" si="21">G35</f>
        <v>21818</v>
      </c>
      <c r="H34" s="11">
        <f t="shared" si="21"/>
        <v>0</v>
      </c>
      <c r="I34" s="11">
        <f t="shared" si="6"/>
        <v>21818</v>
      </c>
      <c r="J34" s="11">
        <f t="shared" si="21"/>
        <v>21818</v>
      </c>
      <c r="K34" s="11">
        <f t="shared" si="21"/>
        <v>0</v>
      </c>
      <c r="L34" s="11">
        <f t="shared" si="21"/>
        <v>21818</v>
      </c>
      <c r="M34" s="11">
        <f t="shared" si="21"/>
        <v>21818</v>
      </c>
      <c r="N34" s="11">
        <f t="shared" si="21"/>
        <v>0</v>
      </c>
      <c r="O34" s="11">
        <f t="shared" si="21"/>
        <v>21818</v>
      </c>
      <c r="P34" s="73">
        <f>G34-'Расходы (2)'!I34</f>
        <v>0</v>
      </c>
    </row>
    <row r="35" spans="1:16" ht="45" x14ac:dyDescent="0.2">
      <c r="A35" s="12" t="s">
        <v>36</v>
      </c>
      <c r="B35" s="39">
        <v>851</v>
      </c>
      <c r="C35" s="37" t="s">
        <v>25</v>
      </c>
      <c r="D35" s="37" t="s">
        <v>38</v>
      </c>
      <c r="E35" s="67" t="s">
        <v>274</v>
      </c>
      <c r="F35" s="37" t="s">
        <v>37</v>
      </c>
      <c r="G35" s="21">
        <f>G36</f>
        <v>21818</v>
      </c>
      <c r="H35" s="21">
        <f t="shared" si="21"/>
        <v>0</v>
      </c>
      <c r="I35" s="11">
        <f t="shared" si="6"/>
        <v>21818</v>
      </c>
      <c r="J35" s="21">
        <f t="shared" si="21"/>
        <v>21818</v>
      </c>
      <c r="K35" s="21">
        <f t="shared" si="21"/>
        <v>0</v>
      </c>
      <c r="L35" s="21">
        <f t="shared" si="21"/>
        <v>21818</v>
      </c>
      <c r="M35" s="21">
        <f t="shared" si="21"/>
        <v>21818</v>
      </c>
      <c r="N35" s="21">
        <f t="shared" si="21"/>
        <v>0</v>
      </c>
      <c r="O35" s="21">
        <f t="shared" si="21"/>
        <v>21818</v>
      </c>
      <c r="P35" s="73">
        <f>G35-'Расходы (2)'!I35</f>
        <v>0</v>
      </c>
    </row>
    <row r="36" spans="1:16" ht="39" customHeight="1" x14ac:dyDescent="0.2">
      <c r="A36" s="19" t="s">
        <v>162</v>
      </c>
      <c r="B36" s="18">
        <v>851</v>
      </c>
      <c r="C36" s="40" t="s">
        <v>25</v>
      </c>
      <c r="D36" s="40" t="s">
        <v>38</v>
      </c>
      <c r="E36" s="68" t="s">
        <v>274</v>
      </c>
      <c r="F36" s="40" t="s">
        <v>174</v>
      </c>
      <c r="G36" s="21">
        <v>21818</v>
      </c>
      <c r="H36" s="21"/>
      <c r="I36" s="11">
        <f t="shared" si="6"/>
        <v>21818</v>
      </c>
      <c r="J36" s="21">
        <v>21818</v>
      </c>
      <c r="K36" s="21"/>
      <c r="L36" s="11">
        <f t="shared" si="9"/>
        <v>21818</v>
      </c>
      <c r="M36" s="21">
        <v>21818</v>
      </c>
      <c r="N36" s="21"/>
      <c r="O36" s="27">
        <f t="shared" si="10"/>
        <v>21818</v>
      </c>
      <c r="P36" s="73">
        <f>G36-'Расходы (2)'!I36</f>
        <v>0</v>
      </c>
    </row>
    <row r="37" spans="1:16" ht="75" x14ac:dyDescent="0.2">
      <c r="A37" s="12" t="s">
        <v>86</v>
      </c>
      <c r="B37" s="39">
        <v>851</v>
      </c>
      <c r="C37" s="37" t="s">
        <v>25</v>
      </c>
      <c r="D37" s="37" t="s">
        <v>38</v>
      </c>
      <c r="E37" s="67" t="s">
        <v>256</v>
      </c>
      <c r="F37" s="39"/>
      <c r="G37" s="11">
        <f t="shared" ref="G37:O37" si="22">G38+G42</f>
        <v>383338</v>
      </c>
      <c r="H37" s="11">
        <f t="shared" si="22"/>
        <v>0</v>
      </c>
      <c r="I37" s="11">
        <f t="shared" si="6"/>
        <v>383338</v>
      </c>
      <c r="J37" s="11">
        <f t="shared" si="22"/>
        <v>383338</v>
      </c>
      <c r="K37" s="11">
        <f t="shared" si="22"/>
        <v>0</v>
      </c>
      <c r="L37" s="11">
        <f t="shared" si="22"/>
        <v>383338</v>
      </c>
      <c r="M37" s="11">
        <f t="shared" si="22"/>
        <v>383338</v>
      </c>
      <c r="N37" s="11">
        <f t="shared" si="22"/>
        <v>0</v>
      </c>
      <c r="O37" s="11">
        <f t="shared" si="22"/>
        <v>383338</v>
      </c>
      <c r="P37" s="73">
        <f>G37-'Расходы (2)'!I37</f>
        <v>0</v>
      </c>
    </row>
    <row r="38" spans="1:16" ht="105" x14ac:dyDescent="0.2">
      <c r="A38" s="12" t="s">
        <v>31</v>
      </c>
      <c r="B38" s="39">
        <v>851</v>
      </c>
      <c r="C38" s="37" t="s">
        <v>25</v>
      </c>
      <c r="D38" s="37" t="s">
        <v>38</v>
      </c>
      <c r="E38" s="67" t="s">
        <v>256</v>
      </c>
      <c r="F38" s="37" t="s">
        <v>32</v>
      </c>
      <c r="G38" s="11">
        <f t="shared" ref="G38:O38" si="23">G39</f>
        <v>288500</v>
      </c>
      <c r="H38" s="11">
        <f t="shared" si="23"/>
        <v>0</v>
      </c>
      <c r="I38" s="11">
        <f t="shared" si="6"/>
        <v>288500</v>
      </c>
      <c r="J38" s="11">
        <f t="shared" si="23"/>
        <v>288500</v>
      </c>
      <c r="K38" s="11">
        <f t="shared" si="23"/>
        <v>0</v>
      </c>
      <c r="L38" s="11">
        <f t="shared" si="23"/>
        <v>288500</v>
      </c>
      <c r="M38" s="11">
        <f t="shared" si="23"/>
        <v>288500</v>
      </c>
      <c r="N38" s="11">
        <f t="shared" si="23"/>
        <v>0</v>
      </c>
      <c r="O38" s="11">
        <f t="shared" si="23"/>
        <v>288500</v>
      </c>
      <c r="P38" s="73">
        <f>G38-'Расходы (2)'!I38</f>
        <v>0</v>
      </c>
    </row>
    <row r="39" spans="1:16" ht="45" x14ac:dyDescent="0.2">
      <c r="A39" s="12" t="s">
        <v>148</v>
      </c>
      <c r="B39" s="39">
        <v>851</v>
      </c>
      <c r="C39" s="37" t="s">
        <v>25</v>
      </c>
      <c r="D39" s="37" t="s">
        <v>38</v>
      </c>
      <c r="E39" s="67" t="s">
        <v>256</v>
      </c>
      <c r="F39" s="37" t="s">
        <v>33</v>
      </c>
      <c r="G39" s="21">
        <f>G40+G41</f>
        <v>288500</v>
      </c>
      <c r="H39" s="21">
        <f t="shared" ref="H39:O39" si="24">H40+H41</f>
        <v>0</v>
      </c>
      <c r="I39" s="11">
        <f t="shared" si="6"/>
        <v>288500</v>
      </c>
      <c r="J39" s="21">
        <f t="shared" si="24"/>
        <v>288500</v>
      </c>
      <c r="K39" s="21">
        <f t="shared" si="24"/>
        <v>0</v>
      </c>
      <c r="L39" s="21">
        <f t="shared" si="24"/>
        <v>288500</v>
      </c>
      <c r="M39" s="21">
        <f t="shared" si="24"/>
        <v>288500</v>
      </c>
      <c r="N39" s="21">
        <f t="shared" si="24"/>
        <v>0</v>
      </c>
      <c r="O39" s="21">
        <f t="shared" si="24"/>
        <v>288500</v>
      </c>
      <c r="P39" s="73">
        <f>G39-'Расходы (2)'!I39</f>
        <v>0</v>
      </c>
    </row>
    <row r="40" spans="1:16" ht="30" x14ac:dyDescent="0.2">
      <c r="A40" s="22" t="s">
        <v>163</v>
      </c>
      <c r="B40" s="18">
        <v>851</v>
      </c>
      <c r="C40" s="40" t="s">
        <v>25</v>
      </c>
      <c r="D40" s="40" t="s">
        <v>38</v>
      </c>
      <c r="E40" s="67" t="s">
        <v>256</v>
      </c>
      <c r="F40" s="40" t="s">
        <v>164</v>
      </c>
      <c r="G40" s="11">
        <v>221600</v>
      </c>
      <c r="H40" s="11"/>
      <c r="I40" s="11">
        <f t="shared" si="6"/>
        <v>221600</v>
      </c>
      <c r="J40" s="11">
        <v>221600</v>
      </c>
      <c r="K40" s="11"/>
      <c r="L40" s="11">
        <f t="shared" si="9"/>
        <v>221600</v>
      </c>
      <c r="M40" s="11">
        <v>221600</v>
      </c>
      <c r="N40" s="11"/>
      <c r="O40" s="27">
        <f t="shared" si="10"/>
        <v>221600</v>
      </c>
      <c r="P40" s="73">
        <f>G40-'Расходы (2)'!I40</f>
        <v>0</v>
      </c>
    </row>
    <row r="41" spans="1:16" ht="75" x14ac:dyDescent="0.2">
      <c r="A41" s="24" t="s">
        <v>165</v>
      </c>
      <c r="B41" s="18">
        <v>851</v>
      </c>
      <c r="C41" s="40" t="s">
        <v>25</v>
      </c>
      <c r="D41" s="40" t="s">
        <v>38</v>
      </c>
      <c r="E41" s="67" t="s">
        <v>256</v>
      </c>
      <c r="F41" s="40" t="s">
        <v>166</v>
      </c>
      <c r="G41" s="11">
        <v>66900</v>
      </c>
      <c r="H41" s="11"/>
      <c r="I41" s="11">
        <f t="shared" si="6"/>
        <v>66900</v>
      </c>
      <c r="J41" s="11">
        <v>66900</v>
      </c>
      <c r="K41" s="11"/>
      <c r="L41" s="11">
        <f t="shared" si="9"/>
        <v>66900</v>
      </c>
      <c r="M41" s="11">
        <v>66900</v>
      </c>
      <c r="N41" s="11"/>
      <c r="O41" s="27">
        <f t="shared" si="10"/>
        <v>66900</v>
      </c>
      <c r="P41" s="73">
        <f>G41-'Расходы (2)'!I41</f>
        <v>0</v>
      </c>
    </row>
    <row r="42" spans="1:16" ht="45" x14ac:dyDescent="0.2">
      <c r="A42" s="12" t="s">
        <v>34</v>
      </c>
      <c r="B42" s="39">
        <v>851</v>
      </c>
      <c r="C42" s="37" t="s">
        <v>25</v>
      </c>
      <c r="D42" s="37" t="s">
        <v>38</v>
      </c>
      <c r="E42" s="67" t="s">
        <v>256</v>
      </c>
      <c r="F42" s="37" t="s">
        <v>35</v>
      </c>
      <c r="G42" s="11">
        <f t="shared" ref="G42:O43" si="25">G43</f>
        <v>94838</v>
      </c>
      <c r="H42" s="11">
        <f t="shared" si="25"/>
        <v>0</v>
      </c>
      <c r="I42" s="11">
        <f t="shared" si="6"/>
        <v>94838</v>
      </c>
      <c r="J42" s="11">
        <f t="shared" si="25"/>
        <v>94838</v>
      </c>
      <c r="K42" s="11">
        <f t="shared" si="25"/>
        <v>0</v>
      </c>
      <c r="L42" s="11">
        <f t="shared" si="25"/>
        <v>94838</v>
      </c>
      <c r="M42" s="11">
        <f t="shared" si="25"/>
        <v>94838</v>
      </c>
      <c r="N42" s="11">
        <f t="shared" si="25"/>
        <v>0</v>
      </c>
      <c r="O42" s="11">
        <f t="shared" si="25"/>
        <v>94838</v>
      </c>
      <c r="P42" s="73">
        <f>G42-'Расходы (2)'!I42</f>
        <v>0</v>
      </c>
    </row>
    <row r="43" spans="1:16" ht="45" x14ac:dyDescent="0.2">
      <c r="A43" s="12" t="s">
        <v>36</v>
      </c>
      <c r="B43" s="39">
        <v>851</v>
      </c>
      <c r="C43" s="37" t="s">
        <v>25</v>
      </c>
      <c r="D43" s="37" t="s">
        <v>38</v>
      </c>
      <c r="E43" s="67" t="s">
        <v>256</v>
      </c>
      <c r="F43" s="37" t="s">
        <v>37</v>
      </c>
      <c r="G43" s="21">
        <f>G44</f>
        <v>94838</v>
      </c>
      <c r="H43" s="21">
        <f t="shared" si="25"/>
        <v>0</v>
      </c>
      <c r="I43" s="11">
        <f t="shared" si="6"/>
        <v>94838</v>
      </c>
      <c r="J43" s="21">
        <f t="shared" si="25"/>
        <v>94838</v>
      </c>
      <c r="K43" s="21">
        <f t="shared" si="25"/>
        <v>0</v>
      </c>
      <c r="L43" s="21">
        <f t="shared" si="25"/>
        <v>94838</v>
      </c>
      <c r="M43" s="21">
        <f t="shared" si="25"/>
        <v>94838</v>
      </c>
      <c r="N43" s="21">
        <f t="shared" si="25"/>
        <v>0</v>
      </c>
      <c r="O43" s="21">
        <f t="shared" si="25"/>
        <v>94838</v>
      </c>
      <c r="P43" s="73">
        <f>G43-'Расходы (2)'!I43</f>
        <v>0</v>
      </c>
    </row>
    <row r="44" spans="1:16" ht="41.25" customHeight="1" x14ac:dyDescent="0.2">
      <c r="A44" s="19" t="s">
        <v>162</v>
      </c>
      <c r="B44" s="18">
        <v>851</v>
      </c>
      <c r="C44" s="40" t="s">
        <v>25</v>
      </c>
      <c r="D44" s="40" t="s">
        <v>38</v>
      </c>
      <c r="E44" s="67" t="s">
        <v>256</v>
      </c>
      <c r="F44" s="40" t="s">
        <v>174</v>
      </c>
      <c r="G44" s="11">
        <v>94838</v>
      </c>
      <c r="H44" s="11"/>
      <c r="I44" s="11">
        <f t="shared" si="6"/>
        <v>94838</v>
      </c>
      <c r="J44" s="11">
        <v>94838</v>
      </c>
      <c r="K44" s="11"/>
      <c r="L44" s="11">
        <f t="shared" si="9"/>
        <v>94838</v>
      </c>
      <c r="M44" s="11">
        <v>94838</v>
      </c>
      <c r="N44" s="11"/>
      <c r="O44" s="27">
        <f t="shared" si="10"/>
        <v>94838</v>
      </c>
      <c r="P44" s="73">
        <f>G44-'Расходы (2)'!I44</f>
        <v>0</v>
      </c>
    </row>
    <row r="45" spans="1:16" ht="60" x14ac:dyDescent="0.2">
      <c r="A45" s="12" t="s">
        <v>147</v>
      </c>
      <c r="B45" s="39">
        <v>851</v>
      </c>
      <c r="C45" s="37" t="s">
        <v>25</v>
      </c>
      <c r="D45" s="37" t="s">
        <v>38</v>
      </c>
      <c r="E45" s="67" t="s">
        <v>255</v>
      </c>
      <c r="F45" s="37"/>
      <c r="G45" s="11">
        <f t="shared" ref="G45:O46" si="26">G46</f>
        <v>2348200</v>
      </c>
      <c r="H45" s="11">
        <f t="shared" si="26"/>
        <v>0</v>
      </c>
      <c r="I45" s="11">
        <f t="shared" si="6"/>
        <v>2348200</v>
      </c>
      <c r="J45" s="11">
        <f t="shared" si="26"/>
        <v>2348200</v>
      </c>
      <c r="K45" s="11">
        <f t="shared" si="26"/>
        <v>0</v>
      </c>
      <c r="L45" s="11">
        <f t="shared" si="26"/>
        <v>2348200</v>
      </c>
      <c r="M45" s="11">
        <f t="shared" si="26"/>
        <v>2348200</v>
      </c>
      <c r="N45" s="11">
        <f t="shared" si="26"/>
        <v>0</v>
      </c>
      <c r="O45" s="11">
        <f t="shared" si="26"/>
        <v>2348200</v>
      </c>
      <c r="P45" s="73">
        <f>G45-'Расходы (2)'!I45</f>
        <v>0</v>
      </c>
    </row>
    <row r="46" spans="1:16" ht="105" x14ac:dyDescent="0.2">
      <c r="A46" s="12" t="s">
        <v>31</v>
      </c>
      <c r="B46" s="39">
        <v>851</v>
      </c>
      <c r="C46" s="37" t="s">
        <v>29</v>
      </c>
      <c r="D46" s="37" t="s">
        <v>38</v>
      </c>
      <c r="E46" s="67" t="s">
        <v>255</v>
      </c>
      <c r="F46" s="37" t="s">
        <v>32</v>
      </c>
      <c r="G46" s="11">
        <f t="shared" si="26"/>
        <v>2348200</v>
      </c>
      <c r="H46" s="11">
        <f t="shared" si="26"/>
        <v>0</v>
      </c>
      <c r="I46" s="11">
        <f t="shared" si="6"/>
        <v>2348200</v>
      </c>
      <c r="J46" s="11">
        <f t="shared" si="26"/>
        <v>2348200</v>
      </c>
      <c r="K46" s="11">
        <f t="shared" si="26"/>
        <v>0</v>
      </c>
      <c r="L46" s="11">
        <f t="shared" si="26"/>
        <v>2348200</v>
      </c>
      <c r="M46" s="11">
        <f t="shared" si="26"/>
        <v>2348200</v>
      </c>
      <c r="N46" s="11">
        <f t="shared" si="26"/>
        <v>0</v>
      </c>
      <c r="O46" s="11">
        <f t="shared" si="26"/>
        <v>2348200</v>
      </c>
      <c r="P46" s="73">
        <f>G46-'Расходы (2)'!I46</f>
        <v>0</v>
      </c>
    </row>
    <row r="47" spans="1:16" ht="45" x14ac:dyDescent="0.2">
      <c r="A47" s="23" t="s">
        <v>148</v>
      </c>
      <c r="B47" s="18">
        <v>851</v>
      </c>
      <c r="C47" s="40" t="s">
        <v>25</v>
      </c>
      <c r="D47" s="40" t="s">
        <v>38</v>
      </c>
      <c r="E47" s="69" t="s">
        <v>255</v>
      </c>
      <c r="F47" s="40" t="s">
        <v>33</v>
      </c>
      <c r="G47" s="21">
        <f>G48+G49</f>
        <v>2348200</v>
      </c>
      <c r="H47" s="21">
        <f t="shared" ref="H47:O47" si="27">H48+H49</f>
        <v>0</v>
      </c>
      <c r="I47" s="11">
        <f t="shared" si="6"/>
        <v>2348200</v>
      </c>
      <c r="J47" s="21">
        <f t="shared" si="27"/>
        <v>2348200</v>
      </c>
      <c r="K47" s="21">
        <f t="shared" si="27"/>
        <v>0</v>
      </c>
      <c r="L47" s="21">
        <f t="shared" si="27"/>
        <v>2348200</v>
      </c>
      <c r="M47" s="21">
        <f t="shared" si="27"/>
        <v>2348200</v>
      </c>
      <c r="N47" s="21">
        <f t="shared" si="27"/>
        <v>0</v>
      </c>
      <c r="O47" s="21">
        <f t="shared" si="27"/>
        <v>2348200</v>
      </c>
      <c r="P47" s="73">
        <f>G47-'Расходы (2)'!I47</f>
        <v>0</v>
      </c>
    </row>
    <row r="48" spans="1:16" ht="30" x14ac:dyDescent="0.2">
      <c r="A48" s="23" t="s">
        <v>163</v>
      </c>
      <c r="B48" s="18">
        <v>851</v>
      </c>
      <c r="C48" s="40" t="s">
        <v>25</v>
      </c>
      <c r="D48" s="40" t="s">
        <v>38</v>
      </c>
      <c r="E48" s="69" t="s">
        <v>255</v>
      </c>
      <c r="F48" s="40" t="s">
        <v>164</v>
      </c>
      <c r="G48" s="21">
        <v>1803600</v>
      </c>
      <c r="H48" s="21"/>
      <c r="I48" s="11">
        <f t="shared" si="6"/>
        <v>1803600</v>
      </c>
      <c r="J48" s="21">
        <v>1803600</v>
      </c>
      <c r="K48" s="21"/>
      <c r="L48" s="11">
        <f t="shared" si="9"/>
        <v>1803600</v>
      </c>
      <c r="M48" s="21">
        <v>1803600</v>
      </c>
      <c r="N48" s="21"/>
      <c r="O48" s="27">
        <f t="shared" si="10"/>
        <v>1803600</v>
      </c>
      <c r="P48" s="73">
        <f>G48-'Расходы (2)'!I48</f>
        <v>0</v>
      </c>
    </row>
    <row r="49" spans="1:16" ht="75" x14ac:dyDescent="0.2">
      <c r="A49" s="23" t="s">
        <v>165</v>
      </c>
      <c r="B49" s="18">
        <v>851</v>
      </c>
      <c r="C49" s="40" t="s">
        <v>25</v>
      </c>
      <c r="D49" s="40" t="s">
        <v>38</v>
      </c>
      <c r="E49" s="69" t="s">
        <v>255</v>
      </c>
      <c r="F49" s="40" t="s">
        <v>166</v>
      </c>
      <c r="G49" s="21">
        <v>544600</v>
      </c>
      <c r="H49" s="21"/>
      <c r="I49" s="11">
        <f t="shared" si="6"/>
        <v>544600</v>
      </c>
      <c r="J49" s="21">
        <v>544600</v>
      </c>
      <c r="K49" s="21"/>
      <c r="L49" s="11">
        <f t="shared" si="9"/>
        <v>544600</v>
      </c>
      <c r="M49" s="21">
        <v>544600</v>
      </c>
      <c r="N49" s="21"/>
      <c r="O49" s="27">
        <f t="shared" si="10"/>
        <v>544600</v>
      </c>
      <c r="P49" s="73">
        <f>G49-'Расходы (2)'!I49</f>
        <v>0</v>
      </c>
    </row>
    <row r="50" spans="1:16" ht="45" x14ac:dyDescent="0.2">
      <c r="A50" s="12" t="s">
        <v>28</v>
      </c>
      <c r="B50" s="39">
        <v>851</v>
      </c>
      <c r="C50" s="37" t="s">
        <v>29</v>
      </c>
      <c r="D50" s="37" t="s">
        <v>38</v>
      </c>
      <c r="E50" s="67" t="s">
        <v>254</v>
      </c>
      <c r="F50" s="37"/>
      <c r="G50" s="11">
        <f>G51+G56+G61</f>
        <v>37159970</v>
      </c>
      <c r="H50" s="11">
        <f t="shared" ref="H50:O50" si="28">H51+H56+H61</f>
        <v>0</v>
      </c>
      <c r="I50" s="11">
        <f t="shared" si="6"/>
        <v>37159970</v>
      </c>
      <c r="J50" s="11">
        <f t="shared" si="28"/>
        <v>32905200</v>
      </c>
      <c r="K50" s="11">
        <f t="shared" si="28"/>
        <v>-3334131</v>
      </c>
      <c r="L50" s="11">
        <f t="shared" si="28"/>
        <v>29571069</v>
      </c>
      <c r="M50" s="11">
        <f t="shared" si="28"/>
        <v>32905200</v>
      </c>
      <c r="N50" s="11">
        <f t="shared" si="28"/>
        <v>0</v>
      </c>
      <c r="O50" s="11">
        <f t="shared" si="28"/>
        <v>32905200</v>
      </c>
      <c r="P50" s="73">
        <f>G50-'Расходы (2)'!I50</f>
        <v>0</v>
      </c>
    </row>
    <row r="51" spans="1:16" ht="105" x14ac:dyDescent="0.2">
      <c r="A51" s="12" t="s">
        <v>31</v>
      </c>
      <c r="B51" s="39">
        <v>851</v>
      </c>
      <c r="C51" s="37" t="s">
        <v>25</v>
      </c>
      <c r="D51" s="37" t="s">
        <v>38</v>
      </c>
      <c r="E51" s="67" t="s">
        <v>254</v>
      </c>
      <c r="F51" s="37" t="s">
        <v>32</v>
      </c>
      <c r="G51" s="11">
        <f t="shared" ref="G51:O51" si="29">G52</f>
        <v>31483200</v>
      </c>
      <c r="H51" s="11">
        <f t="shared" si="29"/>
        <v>0</v>
      </c>
      <c r="I51" s="11">
        <f t="shared" si="6"/>
        <v>31483200</v>
      </c>
      <c r="J51" s="11">
        <f t="shared" si="29"/>
        <v>30067600</v>
      </c>
      <c r="K51" s="11">
        <f t="shared" si="29"/>
        <v>-3334131</v>
      </c>
      <c r="L51" s="11">
        <f t="shared" si="29"/>
        <v>26733469</v>
      </c>
      <c r="M51" s="11">
        <f t="shared" si="29"/>
        <v>30067600</v>
      </c>
      <c r="N51" s="11">
        <f t="shared" si="29"/>
        <v>0</v>
      </c>
      <c r="O51" s="11">
        <f t="shared" si="29"/>
        <v>30067600</v>
      </c>
      <c r="P51" s="73">
        <f>G51-'Расходы (2)'!I51</f>
        <v>0</v>
      </c>
    </row>
    <row r="52" spans="1:16" ht="45" x14ac:dyDescent="0.2">
      <c r="A52" s="24" t="s">
        <v>148</v>
      </c>
      <c r="B52" s="18">
        <v>851</v>
      </c>
      <c r="C52" s="40" t="s">
        <v>25</v>
      </c>
      <c r="D52" s="40" t="s">
        <v>38</v>
      </c>
      <c r="E52" s="68" t="s">
        <v>254</v>
      </c>
      <c r="F52" s="40" t="s">
        <v>33</v>
      </c>
      <c r="G52" s="21">
        <f>G53+G54+G55</f>
        <v>31483200</v>
      </c>
      <c r="H52" s="21">
        <f t="shared" ref="H52:O52" si="30">H53+H54+H55</f>
        <v>0</v>
      </c>
      <c r="I52" s="11">
        <f t="shared" si="6"/>
        <v>31483200</v>
      </c>
      <c r="J52" s="21">
        <f t="shared" si="30"/>
        <v>30067600</v>
      </c>
      <c r="K52" s="21">
        <f t="shared" si="30"/>
        <v>-3334131</v>
      </c>
      <c r="L52" s="21">
        <f t="shared" si="30"/>
        <v>26733469</v>
      </c>
      <c r="M52" s="21">
        <f t="shared" si="30"/>
        <v>30067600</v>
      </c>
      <c r="N52" s="21">
        <f t="shared" si="30"/>
        <v>0</v>
      </c>
      <c r="O52" s="21">
        <f t="shared" si="30"/>
        <v>30067600</v>
      </c>
      <c r="P52" s="73">
        <f>G52-'Расходы (2)'!I52</f>
        <v>0</v>
      </c>
    </row>
    <row r="53" spans="1:16" ht="30" x14ac:dyDescent="0.2">
      <c r="A53" s="22" t="s">
        <v>163</v>
      </c>
      <c r="B53" s="18">
        <v>851</v>
      </c>
      <c r="C53" s="40" t="s">
        <v>29</v>
      </c>
      <c r="D53" s="40" t="s">
        <v>38</v>
      </c>
      <c r="E53" s="68" t="s">
        <v>254</v>
      </c>
      <c r="F53" s="40" t="s">
        <v>164</v>
      </c>
      <c r="G53" s="21">
        <v>24091900</v>
      </c>
      <c r="H53" s="21"/>
      <c r="I53" s="11">
        <f t="shared" si="6"/>
        <v>24091900</v>
      </c>
      <c r="J53" s="21">
        <v>23091900</v>
      </c>
      <c r="K53" s="21">
        <v>-2500000</v>
      </c>
      <c r="L53" s="11">
        <f t="shared" si="9"/>
        <v>20591900</v>
      </c>
      <c r="M53" s="21">
        <v>23091900</v>
      </c>
      <c r="N53" s="21"/>
      <c r="O53" s="27">
        <f t="shared" si="10"/>
        <v>23091900</v>
      </c>
      <c r="P53" s="73">
        <f>G53-'Расходы (2)'!I53</f>
        <v>0</v>
      </c>
    </row>
    <row r="54" spans="1:16" ht="60" x14ac:dyDescent="0.2">
      <c r="A54" s="23" t="s">
        <v>168</v>
      </c>
      <c r="B54" s="18">
        <v>851</v>
      </c>
      <c r="C54" s="40" t="s">
        <v>29</v>
      </c>
      <c r="D54" s="40" t="s">
        <v>38</v>
      </c>
      <c r="E54" s="68" t="s">
        <v>254</v>
      </c>
      <c r="F54" s="40" t="s">
        <v>167</v>
      </c>
      <c r="G54" s="21">
        <v>115600</v>
      </c>
      <c r="H54" s="21"/>
      <c r="I54" s="11">
        <f t="shared" si="6"/>
        <v>115600</v>
      </c>
      <c r="J54" s="21">
        <v>0</v>
      </c>
      <c r="K54" s="21"/>
      <c r="L54" s="11">
        <f t="shared" si="9"/>
        <v>0</v>
      </c>
      <c r="M54" s="21">
        <v>0</v>
      </c>
      <c r="N54" s="21"/>
      <c r="O54" s="27">
        <f t="shared" si="10"/>
        <v>0</v>
      </c>
      <c r="P54" s="73">
        <f>G54-'Расходы (2)'!I54</f>
        <v>0</v>
      </c>
    </row>
    <row r="55" spans="1:16" ht="75" x14ac:dyDescent="0.2">
      <c r="A55" s="24" t="s">
        <v>165</v>
      </c>
      <c r="B55" s="18">
        <v>851</v>
      </c>
      <c r="C55" s="40" t="s">
        <v>29</v>
      </c>
      <c r="D55" s="40" t="s">
        <v>38</v>
      </c>
      <c r="E55" s="68" t="s">
        <v>254</v>
      </c>
      <c r="F55" s="40" t="s">
        <v>166</v>
      </c>
      <c r="G55" s="21">
        <v>7275700</v>
      </c>
      <c r="H55" s="21"/>
      <c r="I55" s="11">
        <f t="shared" si="6"/>
        <v>7275700</v>
      </c>
      <c r="J55" s="21">
        <v>6975700</v>
      </c>
      <c r="K55" s="21">
        <v>-834131</v>
      </c>
      <c r="L55" s="11">
        <f t="shared" si="9"/>
        <v>6141569</v>
      </c>
      <c r="M55" s="21">
        <v>6975700</v>
      </c>
      <c r="N55" s="21"/>
      <c r="O55" s="27">
        <f t="shared" si="10"/>
        <v>6975700</v>
      </c>
      <c r="P55" s="73">
        <f>G55-'Расходы (2)'!I55</f>
        <v>0</v>
      </c>
    </row>
    <row r="56" spans="1:16" ht="45" x14ac:dyDescent="0.2">
      <c r="A56" s="12" t="s">
        <v>34</v>
      </c>
      <c r="B56" s="39">
        <v>851</v>
      </c>
      <c r="C56" s="37" t="s">
        <v>25</v>
      </c>
      <c r="D56" s="37" t="s">
        <v>38</v>
      </c>
      <c r="E56" s="67" t="s">
        <v>254</v>
      </c>
      <c r="F56" s="37" t="s">
        <v>35</v>
      </c>
      <c r="G56" s="11">
        <f t="shared" ref="G56:O56" si="31">G57</f>
        <v>5578470</v>
      </c>
      <c r="H56" s="11">
        <f t="shared" si="31"/>
        <v>0</v>
      </c>
      <c r="I56" s="11">
        <f t="shared" si="6"/>
        <v>5578470</v>
      </c>
      <c r="J56" s="11">
        <f t="shared" si="31"/>
        <v>2739300</v>
      </c>
      <c r="K56" s="11">
        <f t="shared" si="31"/>
        <v>0</v>
      </c>
      <c r="L56" s="11">
        <f t="shared" si="31"/>
        <v>2739300</v>
      </c>
      <c r="M56" s="11">
        <f t="shared" si="31"/>
        <v>2739300</v>
      </c>
      <c r="N56" s="11">
        <f t="shared" si="31"/>
        <v>0</v>
      </c>
      <c r="O56" s="11">
        <f t="shared" si="31"/>
        <v>2739300</v>
      </c>
      <c r="P56" s="73">
        <f>G56-'Расходы (2)'!I56</f>
        <v>0</v>
      </c>
    </row>
    <row r="57" spans="1:16" ht="45" x14ac:dyDescent="0.2">
      <c r="A57" s="24" t="s">
        <v>36</v>
      </c>
      <c r="B57" s="18">
        <v>851</v>
      </c>
      <c r="C57" s="40" t="s">
        <v>25</v>
      </c>
      <c r="D57" s="40" t="s">
        <v>38</v>
      </c>
      <c r="E57" s="68" t="s">
        <v>254</v>
      </c>
      <c r="F57" s="40" t="s">
        <v>37</v>
      </c>
      <c r="G57" s="21">
        <f>G58+G60+G59</f>
        <v>5578470</v>
      </c>
      <c r="H57" s="21">
        <f t="shared" ref="H57:O57" si="32">H58+H60+H59</f>
        <v>0</v>
      </c>
      <c r="I57" s="11">
        <f t="shared" si="6"/>
        <v>5578470</v>
      </c>
      <c r="J57" s="21">
        <f t="shared" si="32"/>
        <v>2739300</v>
      </c>
      <c r="K57" s="21">
        <f t="shared" si="32"/>
        <v>0</v>
      </c>
      <c r="L57" s="21">
        <f t="shared" si="32"/>
        <v>2739300</v>
      </c>
      <c r="M57" s="21">
        <f t="shared" si="32"/>
        <v>2739300</v>
      </c>
      <c r="N57" s="21">
        <f t="shared" si="32"/>
        <v>0</v>
      </c>
      <c r="O57" s="21">
        <f t="shared" si="32"/>
        <v>2739300</v>
      </c>
      <c r="P57" s="73">
        <f>G57-'Расходы (2)'!I57</f>
        <v>0</v>
      </c>
    </row>
    <row r="58" spans="1:16" ht="24.75" customHeight="1" x14ac:dyDescent="0.2">
      <c r="A58" s="26" t="s">
        <v>362</v>
      </c>
      <c r="B58" s="18">
        <v>851</v>
      </c>
      <c r="C58" s="40" t="s">
        <v>29</v>
      </c>
      <c r="D58" s="40" t="s">
        <v>38</v>
      </c>
      <c r="E58" s="68" t="s">
        <v>254</v>
      </c>
      <c r="F58" s="54" t="s">
        <v>182</v>
      </c>
      <c r="G58" s="21">
        <v>0</v>
      </c>
      <c r="H58" s="21">
        <v>0</v>
      </c>
      <c r="I58" s="11">
        <f t="shared" si="6"/>
        <v>0</v>
      </c>
      <c r="J58" s="21"/>
      <c r="K58" s="21"/>
      <c r="L58" s="11">
        <f t="shared" ref="L58:L59" si="33">J58+K58</f>
        <v>0</v>
      </c>
      <c r="M58" s="21"/>
      <c r="N58" s="21"/>
      <c r="O58" s="27">
        <f t="shared" ref="O58:O59" si="34">M58+N58</f>
        <v>0</v>
      </c>
      <c r="P58" s="73">
        <f>G58-'Расходы (2)'!I58</f>
        <v>0</v>
      </c>
    </row>
    <row r="59" spans="1:16" ht="24.75" customHeight="1" x14ac:dyDescent="0.2">
      <c r="A59" s="19" t="s">
        <v>162</v>
      </c>
      <c r="B59" s="18">
        <v>851</v>
      </c>
      <c r="C59" s="40" t="s">
        <v>29</v>
      </c>
      <c r="D59" s="40" t="s">
        <v>38</v>
      </c>
      <c r="E59" s="68" t="s">
        <v>254</v>
      </c>
      <c r="F59" s="40" t="s">
        <v>174</v>
      </c>
      <c r="G59" s="21">
        <v>3056700</v>
      </c>
      <c r="H59" s="21">
        <v>0</v>
      </c>
      <c r="I59" s="11">
        <f t="shared" si="6"/>
        <v>3056700</v>
      </c>
      <c r="J59" s="21">
        <v>675800</v>
      </c>
      <c r="K59" s="21"/>
      <c r="L59" s="11">
        <f t="shared" si="33"/>
        <v>675800</v>
      </c>
      <c r="M59" s="21">
        <v>675800</v>
      </c>
      <c r="N59" s="21"/>
      <c r="O59" s="27">
        <f t="shared" si="34"/>
        <v>675800</v>
      </c>
      <c r="P59" s="73">
        <f>G59-'Расходы (2)'!I59</f>
        <v>0</v>
      </c>
    </row>
    <row r="60" spans="1:16" ht="35.25" customHeight="1" x14ac:dyDescent="0.2">
      <c r="A60" s="25" t="s">
        <v>196</v>
      </c>
      <c r="B60" s="41" t="s">
        <v>141</v>
      </c>
      <c r="C60" s="41" t="s">
        <v>25</v>
      </c>
      <c r="D60" s="41" t="s">
        <v>38</v>
      </c>
      <c r="E60" s="68" t="s">
        <v>254</v>
      </c>
      <c r="F60" s="41" t="s">
        <v>195</v>
      </c>
      <c r="G60" s="21">
        <v>2521770</v>
      </c>
      <c r="H60" s="21">
        <v>0</v>
      </c>
      <c r="I60" s="11">
        <f t="shared" si="6"/>
        <v>2521770</v>
      </c>
      <c r="J60" s="21">
        <v>2063500</v>
      </c>
      <c r="K60" s="21"/>
      <c r="L60" s="11">
        <f t="shared" si="9"/>
        <v>2063500</v>
      </c>
      <c r="M60" s="21">
        <v>2063500</v>
      </c>
      <c r="N60" s="21"/>
      <c r="O60" s="27">
        <f t="shared" si="10"/>
        <v>2063500</v>
      </c>
      <c r="P60" s="73">
        <f>G60-'Расходы (2)'!I60</f>
        <v>0</v>
      </c>
    </row>
    <row r="61" spans="1:16" ht="26.25" customHeight="1" x14ac:dyDescent="0.2">
      <c r="A61" s="12" t="s">
        <v>39</v>
      </c>
      <c r="B61" s="39">
        <v>851</v>
      </c>
      <c r="C61" s="37" t="s">
        <v>25</v>
      </c>
      <c r="D61" s="37" t="s">
        <v>38</v>
      </c>
      <c r="E61" s="67" t="s">
        <v>254</v>
      </c>
      <c r="F61" s="37" t="s">
        <v>40</v>
      </c>
      <c r="G61" s="11">
        <f t="shared" ref="G61:O61" si="35">G62</f>
        <v>98300</v>
      </c>
      <c r="H61" s="11">
        <f t="shared" si="35"/>
        <v>0</v>
      </c>
      <c r="I61" s="11">
        <f t="shared" si="6"/>
        <v>98300</v>
      </c>
      <c r="J61" s="11">
        <f t="shared" si="35"/>
        <v>98300</v>
      </c>
      <c r="K61" s="11">
        <f t="shared" si="35"/>
        <v>0</v>
      </c>
      <c r="L61" s="11">
        <f t="shared" si="35"/>
        <v>98300</v>
      </c>
      <c r="M61" s="11">
        <f t="shared" si="35"/>
        <v>98300</v>
      </c>
      <c r="N61" s="11">
        <f t="shared" si="35"/>
        <v>0</v>
      </c>
      <c r="O61" s="11">
        <f t="shared" si="35"/>
        <v>98300</v>
      </c>
      <c r="P61" s="73">
        <f>G61-'Расходы (2)'!I61</f>
        <v>0</v>
      </c>
    </row>
    <row r="62" spans="1:16" ht="28.5" customHeight="1" x14ac:dyDescent="0.2">
      <c r="A62" s="24" t="s">
        <v>41</v>
      </c>
      <c r="B62" s="18">
        <v>851</v>
      </c>
      <c r="C62" s="40" t="s">
        <v>25</v>
      </c>
      <c r="D62" s="40" t="s">
        <v>38</v>
      </c>
      <c r="E62" s="68" t="s">
        <v>254</v>
      </c>
      <c r="F62" s="40" t="s">
        <v>42</v>
      </c>
      <c r="G62" s="21">
        <f>G63+G64</f>
        <v>98300</v>
      </c>
      <c r="H62" s="21">
        <f t="shared" ref="H62:O62" si="36">H63+H64</f>
        <v>0</v>
      </c>
      <c r="I62" s="11">
        <f t="shared" si="6"/>
        <v>98300</v>
      </c>
      <c r="J62" s="21">
        <f t="shared" si="36"/>
        <v>98300</v>
      </c>
      <c r="K62" s="21">
        <f t="shared" si="36"/>
        <v>0</v>
      </c>
      <c r="L62" s="21">
        <f t="shared" si="36"/>
        <v>98300</v>
      </c>
      <c r="M62" s="21">
        <f t="shared" si="36"/>
        <v>98300</v>
      </c>
      <c r="N62" s="21">
        <f t="shared" si="36"/>
        <v>0</v>
      </c>
      <c r="O62" s="21">
        <f t="shared" si="36"/>
        <v>98300</v>
      </c>
      <c r="P62" s="73">
        <f>G62-'Расходы (2)'!I62</f>
        <v>0</v>
      </c>
    </row>
    <row r="63" spans="1:16" ht="30" x14ac:dyDescent="0.2">
      <c r="A63" s="24" t="s">
        <v>171</v>
      </c>
      <c r="B63" s="18">
        <v>851</v>
      </c>
      <c r="C63" s="40" t="s">
        <v>29</v>
      </c>
      <c r="D63" s="40" t="s">
        <v>38</v>
      </c>
      <c r="E63" s="68" t="s">
        <v>254</v>
      </c>
      <c r="F63" s="40" t="s">
        <v>141</v>
      </c>
      <c r="G63" s="21">
        <v>80200</v>
      </c>
      <c r="H63" s="21"/>
      <c r="I63" s="11">
        <f t="shared" si="6"/>
        <v>80200</v>
      </c>
      <c r="J63" s="21">
        <v>80200</v>
      </c>
      <c r="K63" s="21"/>
      <c r="L63" s="11">
        <f t="shared" si="9"/>
        <v>80200</v>
      </c>
      <c r="M63" s="21">
        <v>80200</v>
      </c>
      <c r="N63" s="21"/>
      <c r="O63" s="27">
        <f t="shared" si="10"/>
        <v>80200</v>
      </c>
      <c r="P63" s="73">
        <f>G63-'Расходы (2)'!I63</f>
        <v>0</v>
      </c>
    </row>
    <row r="64" spans="1:16" ht="33.75" customHeight="1" x14ac:dyDescent="0.2">
      <c r="A64" s="24" t="s">
        <v>172</v>
      </c>
      <c r="B64" s="18">
        <v>851</v>
      </c>
      <c r="C64" s="40" t="s">
        <v>25</v>
      </c>
      <c r="D64" s="40" t="s">
        <v>38</v>
      </c>
      <c r="E64" s="68" t="s">
        <v>254</v>
      </c>
      <c r="F64" s="40" t="s">
        <v>169</v>
      </c>
      <c r="G64" s="21">
        <v>18100</v>
      </c>
      <c r="H64" s="21"/>
      <c r="I64" s="11">
        <f t="shared" si="6"/>
        <v>18100</v>
      </c>
      <c r="J64" s="21">
        <v>18100</v>
      </c>
      <c r="K64" s="21"/>
      <c r="L64" s="11">
        <f t="shared" si="9"/>
        <v>18100</v>
      </c>
      <c r="M64" s="21">
        <v>18100</v>
      </c>
      <c r="N64" s="21"/>
      <c r="O64" s="27">
        <f t="shared" si="10"/>
        <v>18100</v>
      </c>
      <c r="P64" s="73">
        <f>G64-'Расходы (2)'!I64</f>
        <v>0</v>
      </c>
    </row>
    <row r="65" spans="1:16" ht="45" x14ac:dyDescent="0.2">
      <c r="A65" s="12" t="s">
        <v>336</v>
      </c>
      <c r="B65" s="39">
        <v>851</v>
      </c>
      <c r="C65" s="37" t="s">
        <v>25</v>
      </c>
      <c r="D65" s="37" t="s">
        <v>38</v>
      </c>
      <c r="E65" s="67" t="s">
        <v>253</v>
      </c>
      <c r="F65" s="37"/>
      <c r="G65" s="11">
        <f t="shared" ref="G65:O67" si="37">G66</f>
        <v>100000</v>
      </c>
      <c r="H65" s="11">
        <f t="shared" si="37"/>
        <v>0</v>
      </c>
      <c r="I65" s="11">
        <f t="shared" si="6"/>
        <v>100000</v>
      </c>
      <c r="J65" s="11">
        <f t="shared" si="37"/>
        <v>0</v>
      </c>
      <c r="K65" s="11">
        <f t="shared" si="37"/>
        <v>0</v>
      </c>
      <c r="L65" s="11">
        <f t="shared" si="37"/>
        <v>0</v>
      </c>
      <c r="M65" s="11">
        <f t="shared" si="37"/>
        <v>0</v>
      </c>
      <c r="N65" s="11">
        <f t="shared" si="37"/>
        <v>0</v>
      </c>
      <c r="O65" s="11">
        <f t="shared" si="37"/>
        <v>0</v>
      </c>
      <c r="P65" s="73">
        <f>G65-'Расходы (2)'!I65</f>
        <v>0</v>
      </c>
    </row>
    <row r="66" spans="1:16" ht="45" x14ac:dyDescent="0.2">
      <c r="A66" s="12" t="s">
        <v>34</v>
      </c>
      <c r="B66" s="39">
        <v>851</v>
      </c>
      <c r="C66" s="37" t="s">
        <v>25</v>
      </c>
      <c r="D66" s="37" t="s">
        <v>38</v>
      </c>
      <c r="E66" s="67" t="s">
        <v>253</v>
      </c>
      <c r="F66" s="37" t="s">
        <v>35</v>
      </c>
      <c r="G66" s="11">
        <f t="shared" si="37"/>
        <v>100000</v>
      </c>
      <c r="H66" s="11">
        <f t="shared" si="37"/>
        <v>0</v>
      </c>
      <c r="I66" s="11">
        <f t="shared" si="6"/>
        <v>100000</v>
      </c>
      <c r="J66" s="11">
        <f t="shared" si="37"/>
        <v>0</v>
      </c>
      <c r="K66" s="11">
        <f t="shared" si="37"/>
        <v>0</v>
      </c>
      <c r="L66" s="11">
        <f t="shared" si="37"/>
        <v>0</v>
      </c>
      <c r="M66" s="11">
        <f t="shared" si="37"/>
        <v>0</v>
      </c>
      <c r="N66" s="11">
        <f t="shared" si="37"/>
        <v>0</v>
      </c>
      <c r="O66" s="11">
        <f t="shared" si="37"/>
        <v>0</v>
      </c>
      <c r="P66" s="73">
        <f>G66-'Расходы (2)'!I66</f>
        <v>0</v>
      </c>
    </row>
    <row r="67" spans="1:16" ht="45" x14ac:dyDescent="0.2">
      <c r="A67" s="24" t="s">
        <v>36</v>
      </c>
      <c r="B67" s="18">
        <v>851</v>
      </c>
      <c r="C67" s="40" t="s">
        <v>25</v>
      </c>
      <c r="D67" s="40" t="s">
        <v>38</v>
      </c>
      <c r="E67" s="68" t="s">
        <v>253</v>
      </c>
      <c r="F67" s="40" t="s">
        <v>37</v>
      </c>
      <c r="G67" s="21">
        <f>G68</f>
        <v>100000</v>
      </c>
      <c r="H67" s="21">
        <f t="shared" si="37"/>
        <v>0</v>
      </c>
      <c r="I67" s="11">
        <f t="shared" si="6"/>
        <v>100000</v>
      </c>
      <c r="J67" s="21">
        <f t="shared" si="37"/>
        <v>0</v>
      </c>
      <c r="K67" s="21">
        <f t="shared" si="37"/>
        <v>0</v>
      </c>
      <c r="L67" s="21">
        <f t="shared" si="37"/>
        <v>0</v>
      </c>
      <c r="M67" s="21">
        <f t="shared" si="37"/>
        <v>0</v>
      </c>
      <c r="N67" s="21">
        <f t="shared" si="37"/>
        <v>0</v>
      </c>
      <c r="O67" s="21">
        <f t="shared" si="37"/>
        <v>0</v>
      </c>
      <c r="P67" s="73">
        <f>G67-'Расходы (2)'!I67</f>
        <v>0</v>
      </c>
    </row>
    <row r="68" spans="1:16" ht="37.5" customHeight="1" x14ac:dyDescent="0.2">
      <c r="A68" s="19" t="s">
        <v>162</v>
      </c>
      <c r="B68" s="18">
        <v>851</v>
      </c>
      <c r="C68" s="40" t="s">
        <v>25</v>
      </c>
      <c r="D68" s="40" t="s">
        <v>38</v>
      </c>
      <c r="E68" s="68" t="s">
        <v>253</v>
      </c>
      <c r="F68" s="40" t="s">
        <v>174</v>
      </c>
      <c r="G68" s="21">
        <v>100000</v>
      </c>
      <c r="H68" s="21"/>
      <c r="I68" s="11">
        <f t="shared" si="6"/>
        <v>100000</v>
      </c>
      <c r="J68" s="21"/>
      <c r="K68" s="21"/>
      <c r="L68" s="11">
        <f t="shared" si="9"/>
        <v>0</v>
      </c>
      <c r="M68" s="21"/>
      <c r="N68" s="21"/>
      <c r="O68" s="27">
        <f t="shared" si="10"/>
        <v>0</v>
      </c>
      <c r="P68" s="73">
        <f>G68-'Расходы (2)'!I68</f>
        <v>0</v>
      </c>
    </row>
    <row r="69" spans="1:16" ht="60" x14ac:dyDescent="0.2">
      <c r="A69" s="12" t="s">
        <v>197</v>
      </c>
      <c r="B69" s="39">
        <v>851</v>
      </c>
      <c r="C69" s="37" t="s">
        <v>25</v>
      </c>
      <c r="D69" s="37" t="s">
        <v>38</v>
      </c>
      <c r="E69" s="67" t="s">
        <v>252</v>
      </c>
      <c r="F69" s="37"/>
      <c r="G69" s="11">
        <f t="shared" ref="G69:O71" si="38">G70</f>
        <v>100000</v>
      </c>
      <c r="H69" s="11">
        <f t="shared" si="38"/>
        <v>0</v>
      </c>
      <c r="I69" s="11">
        <f t="shared" si="6"/>
        <v>100000</v>
      </c>
      <c r="J69" s="11">
        <f t="shared" si="38"/>
        <v>0</v>
      </c>
      <c r="K69" s="11">
        <f t="shared" si="38"/>
        <v>0</v>
      </c>
      <c r="L69" s="11">
        <f t="shared" si="38"/>
        <v>0</v>
      </c>
      <c r="M69" s="11">
        <f t="shared" si="38"/>
        <v>0</v>
      </c>
      <c r="N69" s="11">
        <f t="shared" si="38"/>
        <v>0</v>
      </c>
      <c r="O69" s="11">
        <f t="shared" si="38"/>
        <v>0</v>
      </c>
      <c r="P69" s="73">
        <f>G69-'Расходы (2)'!I69</f>
        <v>0</v>
      </c>
    </row>
    <row r="70" spans="1:16" ht="45" x14ac:dyDescent="0.2">
      <c r="A70" s="12" t="s">
        <v>34</v>
      </c>
      <c r="B70" s="39">
        <v>851</v>
      </c>
      <c r="C70" s="37" t="s">
        <v>25</v>
      </c>
      <c r="D70" s="37" t="s">
        <v>38</v>
      </c>
      <c r="E70" s="67" t="s">
        <v>252</v>
      </c>
      <c r="F70" s="37" t="s">
        <v>35</v>
      </c>
      <c r="G70" s="11">
        <f t="shared" si="38"/>
        <v>100000</v>
      </c>
      <c r="H70" s="11">
        <f t="shared" si="38"/>
        <v>0</v>
      </c>
      <c r="I70" s="11">
        <f t="shared" si="6"/>
        <v>100000</v>
      </c>
      <c r="J70" s="11">
        <f t="shared" si="38"/>
        <v>0</v>
      </c>
      <c r="K70" s="11">
        <f t="shared" si="38"/>
        <v>0</v>
      </c>
      <c r="L70" s="11">
        <f t="shared" si="38"/>
        <v>0</v>
      </c>
      <c r="M70" s="11">
        <f t="shared" si="38"/>
        <v>0</v>
      </c>
      <c r="N70" s="11">
        <f t="shared" si="38"/>
        <v>0</v>
      </c>
      <c r="O70" s="11">
        <f t="shared" si="38"/>
        <v>0</v>
      </c>
      <c r="P70" s="73">
        <f>G70-'Расходы (2)'!I70</f>
        <v>0</v>
      </c>
    </row>
    <row r="71" spans="1:16" ht="45" x14ac:dyDescent="0.2">
      <c r="A71" s="25" t="s">
        <v>36</v>
      </c>
      <c r="B71" s="41" t="s">
        <v>141</v>
      </c>
      <c r="C71" s="41" t="s">
        <v>25</v>
      </c>
      <c r="D71" s="41" t="s">
        <v>38</v>
      </c>
      <c r="E71" s="70" t="s">
        <v>252</v>
      </c>
      <c r="F71" s="40" t="s">
        <v>37</v>
      </c>
      <c r="G71" s="21">
        <f>G72</f>
        <v>100000</v>
      </c>
      <c r="H71" s="21">
        <f t="shared" si="38"/>
        <v>0</v>
      </c>
      <c r="I71" s="11">
        <f t="shared" si="6"/>
        <v>100000</v>
      </c>
      <c r="J71" s="21">
        <f t="shared" si="38"/>
        <v>0</v>
      </c>
      <c r="K71" s="21">
        <f t="shared" si="38"/>
        <v>0</v>
      </c>
      <c r="L71" s="21">
        <f t="shared" si="38"/>
        <v>0</v>
      </c>
      <c r="M71" s="21">
        <f t="shared" si="38"/>
        <v>0</v>
      </c>
      <c r="N71" s="21">
        <f t="shared" si="38"/>
        <v>0</v>
      </c>
      <c r="O71" s="21">
        <f t="shared" si="38"/>
        <v>0</v>
      </c>
      <c r="P71" s="73">
        <f>G71-'Расходы (2)'!I71</f>
        <v>0</v>
      </c>
    </row>
    <row r="72" spans="1:16" ht="36" customHeight="1" x14ac:dyDescent="0.2">
      <c r="A72" s="25" t="s">
        <v>162</v>
      </c>
      <c r="B72" s="41" t="s">
        <v>141</v>
      </c>
      <c r="C72" s="41" t="s">
        <v>25</v>
      </c>
      <c r="D72" s="41" t="s">
        <v>38</v>
      </c>
      <c r="E72" s="70" t="s">
        <v>252</v>
      </c>
      <c r="F72" s="40" t="s">
        <v>174</v>
      </c>
      <c r="G72" s="21">
        <v>100000</v>
      </c>
      <c r="H72" s="21"/>
      <c r="I72" s="11">
        <f t="shared" si="6"/>
        <v>100000</v>
      </c>
      <c r="J72" s="21"/>
      <c r="K72" s="21"/>
      <c r="L72" s="11">
        <f t="shared" ref="L72:L140" si="39">J72+K72</f>
        <v>0</v>
      </c>
      <c r="M72" s="21"/>
      <c r="N72" s="21"/>
      <c r="O72" s="27">
        <f t="shared" ref="O72:O140" si="40">M72+N72</f>
        <v>0</v>
      </c>
      <c r="P72" s="73">
        <f>G72-'Расходы (2)'!I72</f>
        <v>0</v>
      </c>
    </row>
    <row r="73" spans="1:16" ht="30" x14ac:dyDescent="0.2">
      <c r="A73" s="12" t="s">
        <v>43</v>
      </c>
      <c r="B73" s="39">
        <v>851</v>
      </c>
      <c r="C73" s="37" t="s">
        <v>25</v>
      </c>
      <c r="D73" s="37" t="s">
        <v>38</v>
      </c>
      <c r="E73" s="67" t="s">
        <v>251</v>
      </c>
      <c r="F73" s="37"/>
      <c r="G73" s="11">
        <f t="shared" ref="G73:O75" si="41">G74</f>
        <v>78000</v>
      </c>
      <c r="H73" s="11">
        <f t="shared" si="41"/>
        <v>0</v>
      </c>
      <c r="I73" s="11">
        <f t="shared" si="6"/>
        <v>78000</v>
      </c>
      <c r="J73" s="11">
        <f t="shared" si="41"/>
        <v>0</v>
      </c>
      <c r="K73" s="11">
        <f t="shared" si="41"/>
        <v>0</v>
      </c>
      <c r="L73" s="11">
        <f t="shared" si="41"/>
        <v>0</v>
      </c>
      <c r="M73" s="11">
        <f t="shared" si="41"/>
        <v>0</v>
      </c>
      <c r="N73" s="11">
        <f t="shared" si="41"/>
        <v>0</v>
      </c>
      <c r="O73" s="11">
        <f t="shared" si="41"/>
        <v>0</v>
      </c>
      <c r="P73" s="73">
        <f>G73-'Расходы (2)'!I73</f>
        <v>0</v>
      </c>
    </row>
    <row r="74" spans="1:16" ht="31.5" customHeight="1" x14ac:dyDescent="0.2">
      <c r="A74" s="12" t="s">
        <v>39</v>
      </c>
      <c r="B74" s="39">
        <v>851</v>
      </c>
      <c r="C74" s="37" t="s">
        <v>25</v>
      </c>
      <c r="D74" s="37" t="s">
        <v>38</v>
      </c>
      <c r="E74" s="67" t="s">
        <v>251</v>
      </c>
      <c r="F74" s="37" t="s">
        <v>40</v>
      </c>
      <c r="G74" s="21">
        <f t="shared" si="41"/>
        <v>78000</v>
      </c>
      <c r="H74" s="21">
        <f t="shared" si="41"/>
        <v>0</v>
      </c>
      <c r="I74" s="11">
        <f t="shared" ref="I74:I142" si="42">G74+H74</f>
        <v>78000</v>
      </c>
      <c r="J74" s="21">
        <f t="shared" si="41"/>
        <v>0</v>
      </c>
      <c r="K74" s="21">
        <f t="shared" si="41"/>
        <v>0</v>
      </c>
      <c r="L74" s="21">
        <f t="shared" si="41"/>
        <v>0</v>
      </c>
      <c r="M74" s="21">
        <f t="shared" si="41"/>
        <v>0</v>
      </c>
      <c r="N74" s="21">
        <f t="shared" si="41"/>
        <v>0</v>
      </c>
      <c r="O74" s="21">
        <f t="shared" si="41"/>
        <v>0</v>
      </c>
      <c r="P74" s="73">
        <f>G74-'Расходы (2)'!I74</f>
        <v>0</v>
      </c>
    </row>
    <row r="75" spans="1:16" ht="30" x14ac:dyDescent="0.2">
      <c r="A75" s="12" t="s">
        <v>41</v>
      </c>
      <c r="B75" s="39">
        <v>851</v>
      </c>
      <c r="C75" s="37" t="s">
        <v>25</v>
      </c>
      <c r="D75" s="37" t="s">
        <v>38</v>
      </c>
      <c r="E75" s="67" t="s">
        <v>251</v>
      </c>
      <c r="F75" s="37" t="s">
        <v>42</v>
      </c>
      <c r="G75" s="21">
        <f>G76</f>
        <v>78000</v>
      </c>
      <c r="H75" s="21">
        <f t="shared" si="41"/>
        <v>0</v>
      </c>
      <c r="I75" s="11">
        <f t="shared" si="42"/>
        <v>78000</v>
      </c>
      <c r="J75" s="21">
        <f t="shared" si="41"/>
        <v>0</v>
      </c>
      <c r="K75" s="21">
        <f t="shared" si="41"/>
        <v>0</v>
      </c>
      <c r="L75" s="11">
        <f t="shared" si="39"/>
        <v>0</v>
      </c>
      <c r="M75" s="21">
        <f t="shared" si="41"/>
        <v>0</v>
      </c>
      <c r="N75" s="21">
        <f t="shared" si="41"/>
        <v>0</v>
      </c>
      <c r="O75" s="27">
        <f t="shared" si="40"/>
        <v>0</v>
      </c>
      <c r="P75" s="73">
        <f>G75-'Расходы (2)'!I75</f>
        <v>0</v>
      </c>
    </row>
    <row r="76" spans="1:16" ht="22.5" customHeight="1" x14ac:dyDescent="0.2">
      <c r="A76" s="24" t="s">
        <v>173</v>
      </c>
      <c r="B76" s="18">
        <v>851</v>
      </c>
      <c r="C76" s="40" t="s">
        <v>25</v>
      </c>
      <c r="D76" s="40" t="s">
        <v>38</v>
      </c>
      <c r="E76" s="68" t="s">
        <v>251</v>
      </c>
      <c r="F76" s="40" t="s">
        <v>170</v>
      </c>
      <c r="G76" s="21">
        <v>78000</v>
      </c>
      <c r="H76" s="21"/>
      <c r="I76" s="11">
        <f t="shared" si="42"/>
        <v>78000</v>
      </c>
      <c r="J76" s="21"/>
      <c r="K76" s="21"/>
      <c r="L76" s="11">
        <f t="shared" si="39"/>
        <v>0</v>
      </c>
      <c r="M76" s="21"/>
      <c r="N76" s="21"/>
      <c r="O76" s="27">
        <f t="shared" si="40"/>
        <v>0</v>
      </c>
      <c r="P76" s="73">
        <f>G76-'Расходы (2)'!I76</f>
        <v>0</v>
      </c>
    </row>
    <row r="77" spans="1:16" ht="90" x14ac:dyDescent="0.2">
      <c r="A77" s="12" t="s">
        <v>44</v>
      </c>
      <c r="B77" s="39">
        <v>851</v>
      </c>
      <c r="C77" s="37" t="s">
        <v>25</v>
      </c>
      <c r="D77" s="37" t="s">
        <v>38</v>
      </c>
      <c r="E77" s="67" t="s">
        <v>250</v>
      </c>
      <c r="F77" s="37"/>
      <c r="G77" s="11">
        <f t="shared" ref="G77:O94" si="43">G78</f>
        <v>2500</v>
      </c>
      <c r="H77" s="11">
        <f t="shared" si="43"/>
        <v>0</v>
      </c>
      <c r="I77" s="11">
        <f t="shared" si="42"/>
        <v>2500</v>
      </c>
      <c r="J77" s="11">
        <f t="shared" si="43"/>
        <v>2500</v>
      </c>
      <c r="K77" s="11">
        <f t="shared" si="43"/>
        <v>0</v>
      </c>
      <c r="L77" s="11">
        <f t="shared" si="43"/>
        <v>2500</v>
      </c>
      <c r="M77" s="11">
        <f t="shared" si="43"/>
        <v>2500</v>
      </c>
      <c r="N77" s="11">
        <f t="shared" si="43"/>
        <v>0</v>
      </c>
      <c r="O77" s="11">
        <f t="shared" si="43"/>
        <v>2500</v>
      </c>
      <c r="P77" s="73">
        <f>G77-'Расходы (2)'!I77</f>
        <v>0</v>
      </c>
    </row>
    <row r="78" spans="1:16" ht="45" x14ac:dyDescent="0.2">
      <c r="A78" s="12" t="s">
        <v>34</v>
      </c>
      <c r="B78" s="39">
        <v>851</v>
      </c>
      <c r="C78" s="37" t="s">
        <v>25</v>
      </c>
      <c r="D78" s="37" t="s">
        <v>38</v>
      </c>
      <c r="E78" s="67" t="s">
        <v>250</v>
      </c>
      <c r="F78" s="37" t="s">
        <v>35</v>
      </c>
      <c r="G78" s="11">
        <f t="shared" si="43"/>
        <v>2500</v>
      </c>
      <c r="H78" s="11">
        <f t="shared" si="43"/>
        <v>0</v>
      </c>
      <c r="I78" s="11">
        <f t="shared" si="42"/>
        <v>2500</v>
      </c>
      <c r="J78" s="11">
        <f t="shared" si="43"/>
        <v>2500</v>
      </c>
      <c r="K78" s="11">
        <f t="shared" si="43"/>
        <v>0</v>
      </c>
      <c r="L78" s="11">
        <f t="shared" si="43"/>
        <v>2500</v>
      </c>
      <c r="M78" s="11">
        <f t="shared" si="43"/>
        <v>2500</v>
      </c>
      <c r="N78" s="11">
        <f t="shared" si="43"/>
        <v>0</v>
      </c>
      <c r="O78" s="11">
        <f t="shared" si="43"/>
        <v>2500</v>
      </c>
      <c r="P78" s="73">
        <f>G78-'Расходы (2)'!I78</f>
        <v>0</v>
      </c>
    </row>
    <row r="79" spans="1:16" ht="45" x14ac:dyDescent="0.2">
      <c r="A79" s="24" t="s">
        <v>36</v>
      </c>
      <c r="B79" s="18">
        <v>851</v>
      </c>
      <c r="C79" s="40" t="s">
        <v>25</v>
      </c>
      <c r="D79" s="40" t="s">
        <v>38</v>
      </c>
      <c r="E79" s="68" t="s">
        <v>250</v>
      </c>
      <c r="F79" s="40" t="s">
        <v>37</v>
      </c>
      <c r="G79" s="21">
        <f>G80</f>
        <v>2500</v>
      </c>
      <c r="H79" s="21">
        <f t="shared" si="43"/>
        <v>0</v>
      </c>
      <c r="I79" s="11">
        <f t="shared" si="42"/>
        <v>2500</v>
      </c>
      <c r="J79" s="21">
        <f t="shared" si="43"/>
        <v>2500</v>
      </c>
      <c r="K79" s="21">
        <f t="shared" si="43"/>
        <v>0</v>
      </c>
      <c r="L79" s="21">
        <f t="shared" si="43"/>
        <v>2500</v>
      </c>
      <c r="M79" s="21">
        <f t="shared" si="43"/>
        <v>2500</v>
      </c>
      <c r="N79" s="21">
        <f t="shared" si="43"/>
        <v>0</v>
      </c>
      <c r="O79" s="21">
        <f t="shared" si="43"/>
        <v>2500</v>
      </c>
      <c r="P79" s="73">
        <f>G79-'Расходы (2)'!I79</f>
        <v>0</v>
      </c>
    </row>
    <row r="80" spans="1:16" ht="27.75" customHeight="1" x14ac:dyDescent="0.2">
      <c r="A80" s="19" t="s">
        <v>162</v>
      </c>
      <c r="B80" s="18">
        <v>851</v>
      </c>
      <c r="C80" s="40" t="s">
        <v>25</v>
      </c>
      <c r="D80" s="40" t="s">
        <v>38</v>
      </c>
      <c r="E80" s="68" t="s">
        <v>250</v>
      </c>
      <c r="F80" s="40" t="s">
        <v>174</v>
      </c>
      <c r="G80" s="21">
        <v>2500</v>
      </c>
      <c r="H80" s="21"/>
      <c r="I80" s="11">
        <f t="shared" si="42"/>
        <v>2500</v>
      </c>
      <c r="J80" s="21">
        <v>2500</v>
      </c>
      <c r="K80" s="21"/>
      <c r="L80" s="11">
        <f t="shared" si="39"/>
        <v>2500</v>
      </c>
      <c r="M80" s="21">
        <v>2500</v>
      </c>
      <c r="N80" s="21"/>
      <c r="O80" s="27">
        <f t="shared" si="40"/>
        <v>2500</v>
      </c>
      <c r="P80" s="73">
        <f>G80-'Расходы (2)'!I80</f>
        <v>0</v>
      </c>
    </row>
    <row r="81" spans="1:16" ht="105" x14ac:dyDescent="0.2">
      <c r="A81" s="12" t="s">
        <v>278</v>
      </c>
      <c r="B81" s="39">
        <v>851</v>
      </c>
      <c r="C81" s="37" t="s">
        <v>25</v>
      </c>
      <c r="D81" s="37" t="s">
        <v>38</v>
      </c>
      <c r="E81" s="67" t="s">
        <v>282</v>
      </c>
      <c r="F81" s="37"/>
      <c r="G81" s="11">
        <f t="shared" si="43"/>
        <v>600</v>
      </c>
      <c r="H81" s="11">
        <f t="shared" si="43"/>
        <v>0</v>
      </c>
      <c r="I81" s="11">
        <f t="shared" si="42"/>
        <v>600</v>
      </c>
      <c r="J81" s="11">
        <f t="shared" si="43"/>
        <v>600</v>
      </c>
      <c r="K81" s="11">
        <f t="shared" si="43"/>
        <v>0</v>
      </c>
      <c r="L81" s="11">
        <f t="shared" si="43"/>
        <v>600</v>
      </c>
      <c r="M81" s="11">
        <f t="shared" si="43"/>
        <v>600</v>
      </c>
      <c r="N81" s="11">
        <f t="shared" si="43"/>
        <v>0</v>
      </c>
      <c r="O81" s="11">
        <f t="shared" si="43"/>
        <v>600</v>
      </c>
      <c r="P81" s="73">
        <f>G81-'Расходы (2)'!I81</f>
        <v>0</v>
      </c>
    </row>
    <row r="82" spans="1:16" ht="45" x14ac:dyDescent="0.2">
      <c r="A82" s="12" t="s">
        <v>34</v>
      </c>
      <c r="B82" s="39">
        <v>851</v>
      </c>
      <c r="C82" s="37" t="s">
        <v>25</v>
      </c>
      <c r="D82" s="37" t="s">
        <v>38</v>
      </c>
      <c r="E82" s="67" t="s">
        <v>282</v>
      </c>
      <c r="F82" s="37" t="s">
        <v>35</v>
      </c>
      <c r="G82" s="11">
        <f t="shared" si="43"/>
        <v>600</v>
      </c>
      <c r="H82" s="11">
        <f t="shared" si="43"/>
        <v>0</v>
      </c>
      <c r="I82" s="11">
        <f t="shared" si="42"/>
        <v>600</v>
      </c>
      <c r="J82" s="11">
        <f t="shared" si="43"/>
        <v>600</v>
      </c>
      <c r="K82" s="11">
        <f t="shared" si="43"/>
        <v>0</v>
      </c>
      <c r="L82" s="11">
        <f t="shared" si="43"/>
        <v>600</v>
      </c>
      <c r="M82" s="11">
        <f t="shared" si="43"/>
        <v>600</v>
      </c>
      <c r="N82" s="11">
        <f t="shared" si="43"/>
        <v>0</v>
      </c>
      <c r="O82" s="11">
        <f t="shared" si="43"/>
        <v>600</v>
      </c>
      <c r="P82" s="73">
        <f>G82-'Расходы (2)'!I82</f>
        <v>0</v>
      </c>
    </row>
    <row r="83" spans="1:16" ht="45" x14ac:dyDescent="0.2">
      <c r="A83" s="24" t="s">
        <v>36</v>
      </c>
      <c r="B83" s="42">
        <v>851</v>
      </c>
      <c r="C83" s="40" t="s">
        <v>25</v>
      </c>
      <c r="D83" s="40" t="s">
        <v>38</v>
      </c>
      <c r="E83" s="71" t="s">
        <v>282</v>
      </c>
      <c r="F83" s="40" t="s">
        <v>37</v>
      </c>
      <c r="G83" s="21">
        <f>G84</f>
        <v>600</v>
      </c>
      <c r="H83" s="21">
        <f t="shared" si="43"/>
        <v>0</v>
      </c>
      <c r="I83" s="11">
        <f t="shared" si="42"/>
        <v>600</v>
      </c>
      <c r="J83" s="21">
        <f t="shared" si="43"/>
        <v>600</v>
      </c>
      <c r="K83" s="21">
        <f t="shared" si="43"/>
        <v>0</v>
      </c>
      <c r="L83" s="21">
        <f t="shared" si="43"/>
        <v>600</v>
      </c>
      <c r="M83" s="21">
        <f t="shared" si="43"/>
        <v>600</v>
      </c>
      <c r="N83" s="21">
        <f t="shared" si="43"/>
        <v>0</v>
      </c>
      <c r="O83" s="21">
        <f t="shared" si="43"/>
        <v>600</v>
      </c>
      <c r="P83" s="73">
        <f>G83-'Расходы (2)'!I83</f>
        <v>0</v>
      </c>
    </row>
    <row r="84" spans="1:16" ht="35.25" customHeight="1" x14ac:dyDescent="0.2">
      <c r="A84" s="19" t="s">
        <v>162</v>
      </c>
      <c r="B84" s="18">
        <v>851</v>
      </c>
      <c r="C84" s="40" t="s">
        <v>25</v>
      </c>
      <c r="D84" s="40" t="s">
        <v>38</v>
      </c>
      <c r="E84" s="71" t="s">
        <v>282</v>
      </c>
      <c r="F84" s="40" t="s">
        <v>174</v>
      </c>
      <c r="G84" s="21">
        <v>600</v>
      </c>
      <c r="H84" s="21"/>
      <c r="I84" s="11">
        <f t="shared" si="42"/>
        <v>600</v>
      </c>
      <c r="J84" s="21">
        <v>600</v>
      </c>
      <c r="K84" s="21"/>
      <c r="L84" s="11">
        <f t="shared" si="39"/>
        <v>600</v>
      </c>
      <c r="M84" s="21">
        <v>600</v>
      </c>
      <c r="N84" s="21"/>
      <c r="O84" s="27">
        <f t="shared" si="40"/>
        <v>600</v>
      </c>
      <c r="P84" s="73">
        <f>G84-'Расходы (2)'!I84</f>
        <v>0</v>
      </c>
    </row>
    <row r="85" spans="1:16" ht="90" x14ac:dyDescent="0.2">
      <c r="A85" s="12" t="s">
        <v>279</v>
      </c>
      <c r="B85" s="39">
        <v>851</v>
      </c>
      <c r="C85" s="37" t="s">
        <v>25</v>
      </c>
      <c r="D85" s="37" t="s">
        <v>38</v>
      </c>
      <c r="E85" s="67" t="s">
        <v>283</v>
      </c>
      <c r="F85" s="37"/>
      <c r="G85" s="11">
        <f t="shared" si="43"/>
        <v>600</v>
      </c>
      <c r="H85" s="11">
        <f t="shared" si="43"/>
        <v>0</v>
      </c>
      <c r="I85" s="11">
        <f t="shared" si="42"/>
        <v>600</v>
      </c>
      <c r="J85" s="11">
        <f t="shared" si="43"/>
        <v>600</v>
      </c>
      <c r="K85" s="11">
        <f t="shared" si="43"/>
        <v>0</v>
      </c>
      <c r="L85" s="11">
        <f t="shared" si="43"/>
        <v>600</v>
      </c>
      <c r="M85" s="11">
        <f t="shared" si="43"/>
        <v>600</v>
      </c>
      <c r="N85" s="11">
        <f t="shared" si="43"/>
        <v>0</v>
      </c>
      <c r="O85" s="11">
        <f t="shared" si="43"/>
        <v>600</v>
      </c>
      <c r="P85" s="73">
        <f>G85-'Расходы (2)'!I85</f>
        <v>0</v>
      </c>
    </row>
    <row r="86" spans="1:16" ht="45" x14ac:dyDescent="0.2">
      <c r="A86" s="12" t="s">
        <v>34</v>
      </c>
      <c r="B86" s="39">
        <v>851</v>
      </c>
      <c r="C86" s="37" t="s">
        <v>25</v>
      </c>
      <c r="D86" s="37" t="s">
        <v>38</v>
      </c>
      <c r="E86" s="67" t="s">
        <v>283</v>
      </c>
      <c r="F86" s="37" t="s">
        <v>35</v>
      </c>
      <c r="G86" s="11">
        <f t="shared" si="43"/>
        <v>600</v>
      </c>
      <c r="H86" s="11">
        <f t="shared" si="43"/>
        <v>0</v>
      </c>
      <c r="I86" s="11">
        <f t="shared" si="42"/>
        <v>600</v>
      </c>
      <c r="J86" s="11">
        <f t="shared" si="43"/>
        <v>600</v>
      </c>
      <c r="K86" s="11">
        <f t="shared" si="43"/>
        <v>0</v>
      </c>
      <c r="L86" s="11">
        <f t="shared" si="43"/>
        <v>600</v>
      </c>
      <c r="M86" s="11">
        <f t="shared" si="43"/>
        <v>600</v>
      </c>
      <c r="N86" s="11">
        <f t="shared" si="43"/>
        <v>0</v>
      </c>
      <c r="O86" s="11">
        <f t="shared" si="43"/>
        <v>600</v>
      </c>
      <c r="P86" s="73">
        <f>G86-'Расходы (2)'!I86</f>
        <v>0</v>
      </c>
    </row>
    <row r="87" spans="1:16" ht="45" x14ac:dyDescent="0.2">
      <c r="A87" s="24" t="s">
        <v>36</v>
      </c>
      <c r="B87" s="42">
        <v>851</v>
      </c>
      <c r="C87" s="40" t="s">
        <v>25</v>
      </c>
      <c r="D87" s="40" t="s">
        <v>38</v>
      </c>
      <c r="E87" s="71" t="s">
        <v>283</v>
      </c>
      <c r="F87" s="40" t="s">
        <v>37</v>
      </c>
      <c r="G87" s="21">
        <f>G88</f>
        <v>600</v>
      </c>
      <c r="H87" s="21">
        <f t="shared" si="43"/>
        <v>0</v>
      </c>
      <c r="I87" s="11">
        <f t="shared" si="42"/>
        <v>600</v>
      </c>
      <c r="J87" s="21">
        <f t="shared" si="43"/>
        <v>600</v>
      </c>
      <c r="K87" s="21">
        <f t="shared" si="43"/>
        <v>0</v>
      </c>
      <c r="L87" s="21">
        <f t="shared" si="43"/>
        <v>600</v>
      </c>
      <c r="M87" s="21">
        <f t="shared" si="43"/>
        <v>600</v>
      </c>
      <c r="N87" s="21">
        <f t="shared" si="43"/>
        <v>0</v>
      </c>
      <c r="O87" s="21">
        <f t="shared" si="43"/>
        <v>600</v>
      </c>
      <c r="P87" s="73">
        <f>G87-'Расходы (2)'!I87</f>
        <v>0</v>
      </c>
    </row>
    <row r="88" spans="1:16" ht="27" customHeight="1" x14ac:dyDescent="0.2">
      <c r="A88" s="19" t="s">
        <v>162</v>
      </c>
      <c r="B88" s="18">
        <v>851</v>
      </c>
      <c r="C88" s="40" t="s">
        <v>25</v>
      </c>
      <c r="D88" s="40" t="s">
        <v>38</v>
      </c>
      <c r="E88" s="71" t="s">
        <v>283</v>
      </c>
      <c r="F88" s="40" t="s">
        <v>174</v>
      </c>
      <c r="G88" s="21">
        <v>600</v>
      </c>
      <c r="H88" s="21"/>
      <c r="I88" s="11">
        <f t="shared" si="42"/>
        <v>600</v>
      </c>
      <c r="J88" s="21">
        <v>600</v>
      </c>
      <c r="K88" s="21"/>
      <c r="L88" s="11">
        <f t="shared" si="39"/>
        <v>600</v>
      </c>
      <c r="M88" s="21">
        <v>600</v>
      </c>
      <c r="N88" s="21"/>
      <c r="O88" s="27">
        <f t="shared" si="40"/>
        <v>600</v>
      </c>
      <c r="P88" s="73">
        <f>G88-'Расходы (2)'!I88</f>
        <v>0</v>
      </c>
    </row>
    <row r="89" spans="1:16" ht="165" x14ac:dyDescent="0.2">
      <c r="A89" s="12" t="s">
        <v>280</v>
      </c>
      <c r="B89" s="39">
        <v>851</v>
      </c>
      <c r="C89" s="37" t="s">
        <v>25</v>
      </c>
      <c r="D89" s="37" t="s">
        <v>38</v>
      </c>
      <c r="E89" s="67" t="s">
        <v>284</v>
      </c>
      <c r="F89" s="37"/>
      <c r="G89" s="11">
        <f t="shared" si="43"/>
        <v>600</v>
      </c>
      <c r="H89" s="11">
        <f t="shared" si="43"/>
        <v>0</v>
      </c>
      <c r="I89" s="11">
        <f t="shared" si="42"/>
        <v>600</v>
      </c>
      <c r="J89" s="11">
        <f t="shared" si="43"/>
        <v>600</v>
      </c>
      <c r="K89" s="11">
        <f t="shared" si="43"/>
        <v>0</v>
      </c>
      <c r="L89" s="11">
        <f t="shared" si="43"/>
        <v>600</v>
      </c>
      <c r="M89" s="11">
        <f t="shared" si="43"/>
        <v>600</v>
      </c>
      <c r="N89" s="11">
        <f t="shared" si="43"/>
        <v>0</v>
      </c>
      <c r="O89" s="11">
        <f t="shared" si="43"/>
        <v>600</v>
      </c>
      <c r="P89" s="73">
        <f>G89-'Расходы (2)'!I89</f>
        <v>0</v>
      </c>
    </row>
    <row r="90" spans="1:16" ht="45" x14ac:dyDescent="0.2">
      <c r="A90" s="12" t="s">
        <v>34</v>
      </c>
      <c r="B90" s="39">
        <v>851</v>
      </c>
      <c r="C90" s="37" t="s">
        <v>25</v>
      </c>
      <c r="D90" s="37" t="s">
        <v>38</v>
      </c>
      <c r="E90" s="67" t="s">
        <v>284</v>
      </c>
      <c r="F90" s="37" t="s">
        <v>35</v>
      </c>
      <c r="G90" s="11">
        <f t="shared" si="43"/>
        <v>600</v>
      </c>
      <c r="H90" s="11">
        <f t="shared" si="43"/>
        <v>0</v>
      </c>
      <c r="I90" s="11">
        <f t="shared" si="42"/>
        <v>600</v>
      </c>
      <c r="J90" s="11">
        <f t="shared" si="43"/>
        <v>600</v>
      </c>
      <c r="K90" s="11">
        <f t="shared" si="43"/>
        <v>0</v>
      </c>
      <c r="L90" s="11">
        <f t="shared" si="43"/>
        <v>600</v>
      </c>
      <c r="M90" s="11">
        <f t="shared" si="43"/>
        <v>600</v>
      </c>
      <c r="N90" s="11">
        <f t="shared" si="43"/>
        <v>0</v>
      </c>
      <c r="O90" s="11">
        <f t="shared" si="43"/>
        <v>600</v>
      </c>
      <c r="P90" s="73">
        <f>G90-'Расходы (2)'!I90</f>
        <v>0</v>
      </c>
    </row>
    <row r="91" spans="1:16" ht="45" x14ac:dyDescent="0.2">
      <c r="A91" s="24" t="s">
        <v>36</v>
      </c>
      <c r="B91" s="42">
        <v>851</v>
      </c>
      <c r="C91" s="40" t="s">
        <v>25</v>
      </c>
      <c r="D91" s="40" t="s">
        <v>38</v>
      </c>
      <c r="E91" s="71" t="s">
        <v>284</v>
      </c>
      <c r="F91" s="40" t="s">
        <v>37</v>
      </c>
      <c r="G91" s="21">
        <f>G92</f>
        <v>600</v>
      </c>
      <c r="H91" s="21">
        <f t="shared" si="43"/>
        <v>0</v>
      </c>
      <c r="I91" s="11">
        <f t="shared" si="42"/>
        <v>600</v>
      </c>
      <c r="J91" s="21">
        <f t="shared" si="43"/>
        <v>600</v>
      </c>
      <c r="K91" s="21">
        <f t="shared" si="43"/>
        <v>0</v>
      </c>
      <c r="L91" s="21">
        <f t="shared" si="43"/>
        <v>600</v>
      </c>
      <c r="M91" s="21">
        <f t="shared" si="43"/>
        <v>600</v>
      </c>
      <c r="N91" s="21">
        <f t="shared" si="43"/>
        <v>0</v>
      </c>
      <c r="O91" s="21">
        <f t="shared" si="43"/>
        <v>600</v>
      </c>
      <c r="P91" s="73">
        <f>G91-'Расходы (2)'!I91</f>
        <v>0</v>
      </c>
    </row>
    <row r="92" spans="1:16" ht="39.75" customHeight="1" x14ac:dyDescent="0.2">
      <c r="A92" s="19" t="s">
        <v>162</v>
      </c>
      <c r="B92" s="18">
        <v>851</v>
      </c>
      <c r="C92" s="40" t="s">
        <v>25</v>
      </c>
      <c r="D92" s="40" t="s">
        <v>38</v>
      </c>
      <c r="E92" s="71" t="s">
        <v>284</v>
      </c>
      <c r="F92" s="40" t="s">
        <v>174</v>
      </c>
      <c r="G92" s="21">
        <v>600</v>
      </c>
      <c r="H92" s="21"/>
      <c r="I92" s="11">
        <f t="shared" si="42"/>
        <v>600</v>
      </c>
      <c r="J92" s="21">
        <v>600</v>
      </c>
      <c r="K92" s="21"/>
      <c r="L92" s="11">
        <f t="shared" si="39"/>
        <v>600</v>
      </c>
      <c r="M92" s="21">
        <v>600</v>
      </c>
      <c r="N92" s="21"/>
      <c r="O92" s="27">
        <f t="shared" si="40"/>
        <v>600</v>
      </c>
      <c r="P92" s="73">
        <f>G92-'Расходы (2)'!I92</f>
        <v>0</v>
      </c>
    </row>
    <row r="93" spans="1:16" ht="105" x14ac:dyDescent="0.2">
      <c r="A93" s="12" t="s">
        <v>281</v>
      </c>
      <c r="B93" s="39">
        <v>851</v>
      </c>
      <c r="C93" s="37" t="s">
        <v>25</v>
      </c>
      <c r="D93" s="37" t="s">
        <v>38</v>
      </c>
      <c r="E93" s="67" t="s">
        <v>285</v>
      </c>
      <c r="F93" s="37"/>
      <c r="G93" s="11">
        <f t="shared" si="43"/>
        <v>2100</v>
      </c>
      <c r="H93" s="11">
        <f t="shared" si="43"/>
        <v>0</v>
      </c>
      <c r="I93" s="11">
        <f t="shared" si="42"/>
        <v>2100</v>
      </c>
      <c r="J93" s="11">
        <f t="shared" si="43"/>
        <v>2100</v>
      </c>
      <c r="K93" s="11">
        <f t="shared" si="43"/>
        <v>0</v>
      </c>
      <c r="L93" s="11">
        <f t="shared" si="43"/>
        <v>2100</v>
      </c>
      <c r="M93" s="11">
        <f t="shared" si="43"/>
        <v>2100</v>
      </c>
      <c r="N93" s="11">
        <f t="shared" si="43"/>
        <v>0</v>
      </c>
      <c r="O93" s="11">
        <f t="shared" si="43"/>
        <v>2100</v>
      </c>
      <c r="P93" s="73">
        <f>G93-'Расходы (2)'!I93</f>
        <v>0</v>
      </c>
    </row>
    <row r="94" spans="1:16" ht="45" x14ac:dyDescent="0.2">
      <c r="A94" s="12" t="s">
        <v>34</v>
      </c>
      <c r="B94" s="39">
        <v>851</v>
      </c>
      <c r="C94" s="37" t="s">
        <v>25</v>
      </c>
      <c r="D94" s="37" t="s">
        <v>38</v>
      </c>
      <c r="E94" s="67" t="s">
        <v>285</v>
      </c>
      <c r="F94" s="37" t="s">
        <v>35</v>
      </c>
      <c r="G94" s="11">
        <f t="shared" si="43"/>
        <v>2100</v>
      </c>
      <c r="H94" s="11">
        <f t="shared" si="43"/>
        <v>0</v>
      </c>
      <c r="I94" s="11">
        <f t="shared" si="42"/>
        <v>2100</v>
      </c>
      <c r="J94" s="11">
        <f t="shared" si="43"/>
        <v>2100</v>
      </c>
      <c r="K94" s="11">
        <f t="shared" si="43"/>
        <v>0</v>
      </c>
      <c r="L94" s="11">
        <f t="shared" si="43"/>
        <v>2100</v>
      </c>
      <c r="M94" s="11">
        <f t="shared" si="43"/>
        <v>2100</v>
      </c>
      <c r="N94" s="11">
        <f t="shared" si="43"/>
        <v>0</v>
      </c>
      <c r="O94" s="11">
        <f t="shared" si="43"/>
        <v>2100</v>
      </c>
      <c r="P94" s="73">
        <f>G94-'Расходы (2)'!I94</f>
        <v>0</v>
      </c>
    </row>
    <row r="95" spans="1:16" ht="45" x14ac:dyDescent="0.2">
      <c r="A95" s="24" t="s">
        <v>36</v>
      </c>
      <c r="B95" s="42">
        <v>851</v>
      </c>
      <c r="C95" s="40" t="s">
        <v>25</v>
      </c>
      <c r="D95" s="40" t="s">
        <v>38</v>
      </c>
      <c r="E95" s="71" t="s">
        <v>285</v>
      </c>
      <c r="F95" s="40" t="s">
        <v>37</v>
      </c>
      <c r="G95" s="21">
        <f>G96</f>
        <v>2100</v>
      </c>
      <c r="H95" s="21">
        <f t="shared" ref="H95:O95" si="44">H96</f>
        <v>0</v>
      </c>
      <c r="I95" s="11">
        <f t="shared" si="42"/>
        <v>2100</v>
      </c>
      <c r="J95" s="21">
        <f t="shared" si="44"/>
        <v>2100</v>
      </c>
      <c r="K95" s="21">
        <f t="shared" si="44"/>
        <v>0</v>
      </c>
      <c r="L95" s="21">
        <f t="shared" si="44"/>
        <v>2100</v>
      </c>
      <c r="M95" s="21">
        <f t="shared" si="44"/>
        <v>2100</v>
      </c>
      <c r="N95" s="21">
        <f t="shared" si="44"/>
        <v>0</v>
      </c>
      <c r="O95" s="21">
        <f t="shared" si="44"/>
        <v>2100</v>
      </c>
      <c r="P95" s="73">
        <f>G95-'Расходы (2)'!I95</f>
        <v>0</v>
      </c>
    </row>
    <row r="96" spans="1:16" ht="30" customHeight="1" x14ac:dyDescent="0.2">
      <c r="A96" s="19" t="s">
        <v>162</v>
      </c>
      <c r="B96" s="42">
        <v>851</v>
      </c>
      <c r="C96" s="40" t="s">
        <v>25</v>
      </c>
      <c r="D96" s="40" t="s">
        <v>38</v>
      </c>
      <c r="E96" s="71" t="s">
        <v>285</v>
      </c>
      <c r="F96" s="40" t="s">
        <v>174</v>
      </c>
      <c r="G96" s="21">
        <v>2100</v>
      </c>
      <c r="H96" s="21"/>
      <c r="I96" s="11">
        <f t="shared" si="42"/>
        <v>2100</v>
      </c>
      <c r="J96" s="21">
        <v>2100</v>
      </c>
      <c r="K96" s="21"/>
      <c r="L96" s="11">
        <f t="shared" si="39"/>
        <v>2100</v>
      </c>
      <c r="M96" s="21">
        <v>2100</v>
      </c>
      <c r="N96" s="21"/>
      <c r="O96" s="27">
        <f t="shared" si="40"/>
        <v>2100</v>
      </c>
      <c r="P96" s="73">
        <f>G96-'Расходы (2)'!I96</f>
        <v>0</v>
      </c>
    </row>
    <row r="97" spans="1:16" ht="30" customHeight="1" x14ac:dyDescent="0.2">
      <c r="A97" s="74" t="s">
        <v>369</v>
      </c>
      <c r="B97" s="42">
        <v>851</v>
      </c>
      <c r="C97" s="56" t="s">
        <v>25</v>
      </c>
      <c r="D97" s="40" t="s">
        <v>38</v>
      </c>
      <c r="E97" s="76" t="s">
        <v>370</v>
      </c>
      <c r="F97" s="56"/>
      <c r="G97" s="58">
        <f>G98</f>
        <v>0</v>
      </c>
      <c r="H97" s="58">
        <f t="shared" ref="H97:N98" si="45">H98</f>
        <v>861938.49</v>
      </c>
      <c r="I97" s="11">
        <f t="shared" si="42"/>
        <v>861938.49</v>
      </c>
      <c r="J97" s="58">
        <f t="shared" si="45"/>
        <v>0</v>
      </c>
      <c r="K97" s="58">
        <f t="shared" si="45"/>
        <v>0</v>
      </c>
      <c r="L97" s="11">
        <f t="shared" si="39"/>
        <v>0</v>
      </c>
      <c r="M97" s="58">
        <f t="shared" si="45"/>
        <v>0</v>
      </c>
      <c r="N97" s="58">
        <f t="shared" si="45"/>
        <v>0</v>
      </c>
      <c r="O97" s="27">
        <f t="shared" si="40"/>
        <v>0</v>
      </c>
      <c r="P97" s="73"/>
    </row>
    <row r="98" spans="1:16" ht="30" customHeight="1" x14ac:dyDescent="0.2">
      <c r="A98" s="74" t="s">
        <v>31</v>
      </c>
      <c r="B98" s="42">
        <v>851</v>
      </c>
      <c r="C98" s="56" t="s">
        <v>25</v>
      </c>
      <c r="D98" s="40" t="s">
        <v>38</v>
      </c>
      <c r="E98" s="76" t="s">
        <v>370</v>
      </c>
      <c r="F98" s="56" t="s">
        <v>32</v>
      </c>
      <c r="G98" s="58">
        <f>G99</f>
        <v>0</v>
      </c>
      <c r="H98" s="58">
        <f t="shared" si="45"/>
        <v>861938.49</v>
      </c>
      <c r="I98" s="11">
        <f t="shared" si="42"/>
        <v>861938.49</v>
      </c>
      <c r="J98" s="58">
        <f t="shared" si="45"/>
        <v>0</v>
      </c>
      <c r="K98" s="58">
        <f t="shared" si="45"/>
        <v>0</v>
      </c>
      <c r="L98" s="11">
        <f t="shared" si="39"/>
        <v>0</v>
      </c>
      <c r="M98" s="58">
        <f t="shared" si="45"/>
        <v>0</v>
      </c>
      <c r="N98" s="58">
        <f t="shared" si="45"/>
        <v>0</v>
      </c>
      <c r="O98" s="27">
        <f t="shared" si="40"/>
        <v>0</v>
      </c>
      <c r="P98" s="73"/>
    </row>
    <row r="99" spans="1:16" ht="30" customHeight="1" x14ac:dyDescent="0.2">
      <c r="A99" s="74" t="s">
        <v>148</v>
      </c>
      <c r="B99" s="42">
        <v>851</v>
      </c>
      <c r="C99" s="56" t="s">
        <v>25</v>
      </c>
      <c r="D99" s="40" t="s">
        <v>38</v>
      </c>
      <c r="E99" s="76" t="s">
        <v>370</v>
      </c>
      <c r="F99" s="56" t="s">
        <v>33</v>
      </c>
      <c r="G99" s="58">
        <f>G100+G101</f>
        <v>0</v>
      </c>
      <c r="H99" s="58">
        <f t="shared" ref="H99:N99" si="46">H100+H101</f>
        <v>861938.49</v>
      </c>
      <c r="I99" s="11">
        <f t="shared" si="42"/>
        <v>861938.49</v>
      </c>
      <c r="J99" s="58">
        <f t="shared" si="46"/>
        <v>0</v>
      </c>
      <c r="K99" s="58">
        <f t="shared" si="46"/>
        <v>0</v>
      </c>
      <c r="L99" s="11">
        <f t="shared" si="39"/>
        <v>0</v>
      </c>
      <c r="M99" s="58">
        <f t="shared" si="46"/>
        <v>0</v>
      </c>
      <c r="N99" s="58">
        <f t="shared" si="46"/>
        <v>0</v>
      </c>
      <c r="O99" s="27">
        <f t="shared" si="40"/>
        <v>0</v>
      </c>
      <c r="P99" s="73"/>
    </row>
    <row r="100" spans="1:16" ht="30" customHeight="1" x14ac:dyDescent="0.2">
      <c r="A100" s="23" t="s">
        <v>163</v>
      </c>
      <c r="B100" s="42">
        <v>851</v>
      </c>
      <c r="C100" s="56" t="s">
        <v>25</v>
      </c>
      <c r="D100" s="40" t="s">
        <v>38</v>
      </c>
      <c r="E100" s="76" t="s">
        <v>370</v>
      </c>
      <c r="F100" s="56" t="s">
        <v>164</v>
      </c>
      <c r="G100" s="58"/>
      <c r="H100" s="21">
        <v>662179</v>
      </c>
      <c r="I100" s="11">
        <f t="shared" si="42"/>
        <v>662179</v>
      </c>
      <c r="J100" s="21"/>
      <c r="K100" s="21"/>
      <c r="L100" s="11">
        <f t="shared" si="39"/>
        <v>0</v>
      </c>
      <c r="M100" s="21"/>
      <c r="N100" s="21"/>
      <c r="O100" s="27">
        <f t="shared" si="40"/>
        <v>0</v>
      </c>
      <c r="P100" s="73"/>
    </row>
    <row r="101" spans="1:16" ht="30" customHeight="1" x14ac:dyDescent="0.2">
      <c r="A101" s="23" t="s">
        <v>165</v>
      </c>
      <c r="B101" s="42">
        <v>851</v>
      </c>
      <c r="C101" s="56" t="s">
        <v>25</v>
      </c>
      <c r="D101" s="40" t="s">
        <v>38</v>
      </c>
      <c r="E101" s="76" t="s">
        <v>370</v>
      </c>
      <c r="F101" s="56" t="s">
        <v>166</v>
      </c>
      <c r="G101" s="58"/>
      <c r="H101" s="21">
        <v>199759.49</v>
      </c>
      <c r="I101" s="11">
        <f t="shared" si="42"/>
        <v>199759.49</v>
      </c>
      <c r="J101" s="21"/>
      <c r="K101" s="21"/>
      <c r="L101" s="11">
        <f t="shared" si="39"/>
        <v>0</v>
      </c>
      <c r="M101" s="21"/>
      <c r="N101" s="21"/>
      <c r="O101" s="27">
        <f t="shared" si="40"/>
        <v>0</v>
      </c>
      <c r="P101" s="73"/>
    </row>
    <row r="102" spans="1:16" ht="36" customHeight="1" x14ac:dyDescent="0.2">
      <c r="A102" s="8" t="s">
        <v>45</v>
      </c>
      <c r="B102" s="38">
        <v>851</v>
      </c>
      <c r="C102" s="36" t="s">
        <v>25</v>
      </c>
      <c r="D102" s="36" t="s">
        <v>46</v>
      </c>
      <c r="E102" s="67" t="s">
        <v>0</v>
      </c>
      <c r="F102" s="36"/>
      <c r="G102" s="9">
        <f t="shared" ref="G102:O105" si="47">G103</f>
        <v>43979</v>
      </c>
      <c r="H102" s="9">
        <f t="shared" si="47"/>
        <v>0</v>
      </c>
      <c r="I102" s="11">
        <f t="shared" si="42"/>
        <v>43979</v>
      </c>
      <c r="J102" s="9">
        <f t="shared" si="47"/>
        <v>4308</v>
      </c>
      <c r="K102" s="9">
        <f t="shared" si="47"/>
        <v>0</v>
      </c>
      <c r="L102" s="9">
        <f t="shared" si="47"/>
        <v>4308</v>
      </c>
      <c r="M102" s="9">
        <f t="shared" si="47"/>
        <v>4662</v>
      </c>
      <c r="N102" s="9">
        <f t="shared" si="47"/>
        <v>0</v>
      </c>
      <c r="O102" s="9">
        <f t="shared" si="47"/>
        <v>4662</v>
      </c>
      <c r="P102" s="73">
        <f>G102-'Расходы (2)'!I97</f>
        <v>0</v>
      </c>
    </row>
    <row r="103" spans="1:16" ht="75" x14ac:dyDescent="0.2">
      <c r="A103" s="12" t="s">
        <v>149</v>
      </c>
      <c r="B103" s="39">
        <v>851</v>
      </c>
      <c r="C103" s="37" t="s">
        <v>25</v>
      </c>
      <c r="D103" s="37" t="s">
        <v>46</v>
      </c>
      <c r="E103" s="67" t="s">
        <v>249</v>
      </c>
      <c r="F103" s="37"/>
      <c r="G103" s="11">
        <f t="shared" si="47"/>
        <v>43979</v>
      </c>
      <c r="H103" s="11">
        <f t="shared" si="47"/>
        <v>0</v>
      </c>
      <c r="I103" s="11">
        <f t="shared" si="42"/>
        <v>43979</v>
      </c>
      <c r="J103" s="11">
        <f t="shared" si="47"/>
        <v>4308</v>
      </c>
      <c r="K103" s="11">
        <f t="shared" si="47"/>
        <v>0</v>
      </c>
      <c r="L103" s="11">
        <f t="shared" si="47"/>
        <v>4308</v>
      </c>
      <c r="M103" s="11">
        <f t="shared" si="47"/>
        <v>4662</v>
      </c>
      <c r="N103" s="11">
        <f t="shared" si="47"/>
        <v>0</v>
      </c>
      <c r="O103" s="11">
        <f t="shared" si="47"/>
        <v>4662</v>
      </c>
      <c r="P103" s="73">
        <f>G103-'Расходы (2)'!I98</f>
        <v>0</v>
      </c>
    </row>
    <row r="104" spans="1:16" ht="45" x14ac:dyDescent="0.2">
      <c r="A104" s="12" t="s">
        <v>34</v>
      </c>
      <c r="B104" s="39">
        <v>851</v>
      </c>
      <c r="C104" s="37" t="s">
        <v>25</v>
      </c>
      <c r="D104" s="37" t="s">
        <v>46</v>
      </c>
      <c r="E104" s="67" t="s">
        <v>249</v>
      </c>
      <c r="F104" s="37" t="s">
        <v>35</v>
      </c>
      <c r="G104" s="11">
        <f t="shared" si="47"/>
        <v>43979</v>
      </c>
      <c r="H104" s="11">
        <f t="shared" si="47"/>
        <v>0</v>
      </c>
      <c r="I104" s="11">
        <f t="shared" si="42"/>
        <v>43979</v>
      </c>
      <c r="J104" s="11">
        <f t="shared" si="47"/>
        <v>4308</v>
      </c>
      <c r="K104" s="11">
        <f t="shared" si="47"/>
        <v>0</v>
      </c>
      <c r="L104" s="11">
        <f t="shared" si="47"/>
        <v>4308</v>
      </c>
      <c r="M104" s="11">
        <f t="shared" si="47"/>
        <v>4662</v>
      </c>
      <c r="N104" s="11">
        <f t="shared" si="47"/>
        <v>0</v>
      </c>
      <c r="O104" s="11">
        <f t="shared" si="47"/>
        <v>4662</v>
      </c>
      <c r="P104" s="73">
        <f>G104-'Расходы (2)'!I99</f>
        <v>0</v>
      </c>
    </row>
    <row r="105" spans="1:16" ht="45" x14ac:dyDescent="0.2">
      <c r="A105" s="24" t="s">
        <v>36</v>
      </c>
      <c r="B105" s="18">
        <v>851</v>
      </c>
      <c r="C105" s="40" t="s">
        <v>25</v>
      </c>
      <c r="D105" s="40" t="s">
        <v>46</v>
      </c>
      <c r="E105" s="68" t="s">
        <v>249</v>
      </c>
      <c r="F105" s="40" t="s">
        <v>37</v>
      </c>
      <c r="G105" s="21">
        <f>G106</f>
        <v>43979</v>
      </c>
      <c r="H105" s="21">
        <f t="shared" si="47"/>
        <v>0</v>
      </c>
      <c r="I105" s="11">
        <f t="shared" si="42"/>
        <v>43979</v>
      </c>
      <c r="J105" s="21">
        <f t="shared" si="47"/>
        <v>4308</v>
      </c>
      <c r="K105" s="21">
        <f t="shared" si="47"/>
        <v>0</v>
      </c>
      <c r="L105" s="21">
        <f t="shared" si="47"/>
        <v>4308</v>
      </c>
      <c r="M105" s="21">
        <f t="shared" si="47"/>
        <v>4662</v>
      </c>
      <c r="N105" s="21">
        <f t="shared" si="47"/>
        <v>0</v>
      </c>
      <c r="O105" s="21">
        <f t="shared" si="47"/>
        <v>4662</v>
      </c>
      <c r="P105" s="73">
        <f>G105-'Расходы (2)'!I100</f>
        <v>0</v>
      </c>
    </row>
    <row r="106" spans="1:16" ht="27.75" customHeight="1" x14ac:dyDescent="0.2">
      <c r="A106" s="19" t="s">
        <v>162</v>
      </c>
      <c r="B106" s="18">
        <v>851</v>
      </c>
      <c r="C106" s="40" t="s">
        <v>25</v>
      </c>
      <c r="D106" s="40" t="s">
        <v>46</v>
      </c>
      <c r="E106" s="68" t="s">
        <v>249</v>
      </c>
      <c r="F106" s="40" t="s">
        <v>174</v>
      </c>
      <c r="G106" s="21">
        <v>43979</v>
      </c>
      <c r="H106" s="21"/>
      <c r="I106" s="11">
        <f t="shared" si="42"/>
        <v>43979</v>
      </c>
      <c r="J106" s="21">
        <v>4308</v>
      </c>
      <c r="K106" s="21"/>
      <c r="L106" s="11">
        <f t="shared" si="39"/>
        <v>4308</v>
      </c>
      <c r="M106" s="21">
        <v>4662</v>
      </c>
      <c r="N106" s="21"/>
      <c r="O106" s="27">
        <f t="shared" si="40"/>
        <v>4662</v>
      </c>
      <c r="P106" s="73">
        <f>G106-'Расходы (2)'!I101</f>
        <v>0</v>
      </c>
    </row>
    <row r="107" spans="1:16" s="10" customFormat="1" ht="31.5" x14ac:dyDescent="0.2">
      <c r="A107" s="8" t="s">
        <v>59</v>
      </c>
      <c r="B107" s="39">
        <v>851</v>
      </c>
      <c r="C107" s="36" t="s">
        <v>25</v>
      </c>
      <c r="D107" s="36" t="s">
        <v>20</v>
      </c>
      <c r="E107" s="67" t="s">
        <v>0</v>
      </c>
      <c r="F107" s="36"/>
      <c r="G107" s="9">
        <f>G112+G108+G116+G120</f>
        <v>5979400</v>
      </c>
      <c r="H107" s="9">
        <f t="shared" ref="H107:O107" si="48">H112+H108+H116+H120</f>
        <v>0</v>
      </c>
      <c r="I107" s="11">
        <f t="shared" si="42"/>
        <v>5979400</v>
      </c>
      <c r="J107" s="9">
        <f t="shared" si="48"/>
        <v>5396400</v>
      </c>
      <c r="K107" s="9">
        <f t="shared" si="48"/>
        <v>0</v>
      </c>
      <c r="L107" s="9">
        <f t="shared" si="48"/>
        <v>5396400</v>
      </c>
      <c r="M107" s="9">
        <f t="shared" si="48"/>
        <v>5396400</v>
      </c>
      <c r="N107" s="9">
        <f t="shared" si="48"/>
        <v>0</v>
      </c>
      <c r="O107" s="9">
        <f t="shared" si="48"/>
        <v>5396400</v>
      </c>
      <c r="P107" s="73">
        <f>G107-'Расходы (2)'!I102</f>
        <v>0</v>
      </c>
    </row>
    <row r="108" spans="1:16" ht="45" x14ac:dyDescent="0.2">
      <c r="A108" s="12" t="s">
        <v>63</v>
      </c>
      <c r="B108" s="39">
        <v>851</v>
      </c>
      <c r="C108" s="37" t="s">
        <v>25</v>
      </c>
      <c r="D108" s="39" t="s">
        <v>20</v>
      </c>
      <c r="E108" s="67" t="s">
        <v>248</v>
      </c>
      <c r="F108" s="37"/>
      <c r="G108" s="11">
        <f t="shared" ref="G108:O110" si="49">G109</f>
        <v>35500</v>
      </c>
      <c r="H108" s="11">
        <f t="shared" si="49"/>
        <v>0</v>
      </c>
      <c r="I108" s="11">
        <f t="shared" si="42"/>
        <v>35500</v>
      </c>
      <c r="J108" s="11">
        <f t="shared" si="49"/>
        <v>0</v>
      </c>
      <c r="K108" s="11">
        <f t="shared" si="49"/>
        <v>0</v>
      </c>
      <c r="L108" s="11">
        <f t="shared" si="49"/>
        <v>0</v>
      </c>
      <c r="M108" s="11">
        <f t="shared" si="49"/>
        <v>0</v>
      </c>
      <c r="N108" s="11">
        <f t="shared" si="49"/>
        <v>0</v>
      </c>
      <c r="O108" s="11">
        <f t="shared" si="49"/>
        <v>0</v>
      </c>
      <c r="P108" s="73">
        <f>G108-'Расходы (2)'!I103</f>
        <v>0</v>
      </c>
    </row>
    <row r="109" spans="1:16" ht="45" x14ac:dyDescent="0.2">
      <c r="A109" s="12" t="s">
        <v>34</v>
      </c>
      <c r="B109" s="39">
        <v>851</v>
      </c>
      <c r="C109" s="37" t="s">
        <v>25</v>
      </c>
      <c r="D109" s="39" t="s">
        <v>20</v>
      </c>
      <c r="E109" s="67" t="s">
        <v>248</v>
      </c>
      <c r="F109" s="37" t="s">
        <v>35</v>
      </c>
      <c r="G109" s="11">
        <f t="shared" si="49"/>
        <v>35500</v>
      </c>
      <c r="H109" s="11">
        <f t="shared" si="49"/>
        <v>0</v>
      </c>
      <c r="I109" s="11">
        <f t="shared" si="42"/>
        <v>35500</v>
      </c>
      <c r="J109" s="11">
        <f t="shared" si="49"/>
        <v>0</v>
      </c>
      <c r="K109" s="11">
        <f t="shared" si="49"/>
        <v>0</v>
      </c>
      <c r="L109" s="11">
        <f t="shared" si="49"/>
        <v>0</v>
      </c>
      <c r="M109" s="11">
        <f t="shared" si="49"/>
        <v>0</v>
      </c>
      <c r="N109" s="11">
        <f t="shared" si="49"/>
        <v>0</v>
      </c>
      <c r="O109" s="11">
        <f t="shared" si="49"/>
        <v>0</v>
      </c>
      <c r="P109" s="73">
        <f>G109-'Расходы (2)'!I104</f>
        <v>0</v>
      </c>
    </row>
    <row r="110" spans="1:16" ht="45" x14ac:dyDescent="0.2">
      <c r="A110" s="24" t="s">
        <v>36</v>
      </c>
      <c r="B110" s="18">
        <v>851</v>
      </c>
      <c r="C110" s="40" t="s">
        <v>25</v>
      </c>
      <c r="D110" s="42" t="s">
        <v>20</v>
      </c>
      <c r="E110" s="68" t="s">
        <v>248</v>
      </c>
      <c r="F110" s="40" t="s">
        <v>37</v>
      </c>
      <c r="G110" s="21">
        <f>G111</f>
        <v>35500</v>
      </c>
      <c r="H110" s="21">
        <f t="shared" si="49"/>
        <v>0</v>
      </c>
      <c r="I110" s="11">
        <f t="shared" si="42"/>
        <v>35500</v>
      </c>
      <c r="J110" s="21">
        <f t="shared" si="49"/>
        <v>0</v>
      </c>
      <c r="K110" s="21">
        <f t="shared" si="49"/>
        <v>0</v>
      </c>
      <c r="L110" s="21">
        <f t="shared" si="49"/>
        <v>0</v>
      </c>
      <c r="M110" s="21">
        <f t="shared" si="49"/>
        <v>0</v>
      </c>
      <c r="N110" s="21">
        <f t="shared" si="49"/>
        <v>0</v>
      </c>
      <c r="O110" s="21">
        <f t="shared" si="49"/>
        <v>0</v>
      </c>
      <c r="P110" s="73">
        <f>G110-'Расходы (2)'!I105</f>
        <v>0</v>
      </c>
    </row>
    <row r="111" spans="1:16" ht="41.25" customHeight="1" x14ac:dyDescent="0.2">
      <c r="A111" s="19" t="s">
        <v>162</v>
      </c>
      <c r="B111" s="18">
        <v>851</v>
      </c>
      <c r="C111" s="40" t="s">
        <v>25</v>
      </c>
      <c r="D111" s="42" t="s">
        <v>20</v>
      </c>
      <c r="E111" s="68" t="s">
        <v>248</v>
      </c>
      <c r="F111" s="40" t="s">
        <v>174</v>
      </c>
      <c r="G111" s="21">
        <v>35500</v>
      </c>
      <c r="H111" s="21"/>
      <c r="I111" s="11">
        <f t="shared" si="42"/>
        <v>35500</v>
      </c>
      <c r="J111" s="21"/>
      <c r="K111" s="21"/>
      <c r="L111" s="11">
        <f t="shared" si="39"/>
        <v>0</v>
      </c>
      <c r="M111" s="21"/>
      <c r="N111" s="21"/>
      <c r="O111" s="27">
        <f t="shared" si="40"/>
        <v>0</v>
      </c>
      <c r="P111" s="73">
        <f>G111-'Расходы (2)'!I106</f>
        <v>0</v>
      </c>
    </row>
    <row r="112" spans="1:16" ht="45" x14ac:dyDescent="0.2">
      <c r="A112" s="12" t="s">
        <v>62</v>
      </c>
      <c r="B112" s="39">
        <v>851</v>
      </c>
      <c r="C112" s="37" t="s">
        <v>29</v>
      </c>
      <c r="D112" s="39" t="s">
        <v>20</v>
      </c>
      <c r="E112" s="67" t="s">
        <v>247</v>
      </c>
      <c r="F112" s="37"/>
      <c r="G112" s="11">
        <f t="shared" ref="G112:O114" si="50">G113</f>
        <v>547500</v>
      </c>
      <c r="H112" s="11">
        <f t="shared" si="50"/>
        <v>0</v>
      </c>
      <c r="I112" s="11">
        <f t="shared" si="42"/>
        <v>547500</v>
      </c>
      <c r="J112" s="11">
        <f t="shared" si="50"/>
        <v>0</v>
      </c>
      <c r="K112" s="11">
        <f t="shared" si="50"/>
        <v>0</v>
      </c>
      <c r="L112" s="11">
        <f t="shared" si="50"/>
        <v>0</v>
      </c>
      <c r="M112" s="11">
        <f t="shared" si="50"/>
        <v>0</v>
      </c>
      <c r="N112" s="11">
        <f t="shared" si="50"/>
        <v>0</v>
      </c>
      <c r="O112" s="11">
        <f t="shared" si="50"/>
        <v>0</v>
      </c>
      <c r="P112" s="73">
        <f>G112-'Расходы (2)'!I107</f>
        <v>0</v>
      </c>
    </row>
    <row r="113" spans="1:16" ht="45" x14ac:dyDescent="0.2">
      <c r="A113" s="12" t="s">
        <v>34</v>
      </c>
      <c r="B113" s="39">
        <v>851</v>
      </c>
      <c r="C113" s="37" t="s">
        <v>25</v>
      </c>
      <c r="D113" s="37" t="s">
        <v>20</v>
      </c>
      <c r="E113" s="67" t="s">
        <v>247</v>
      </c>
      <c r="F113" s="37" t="s">
        <v>35</v>
      </c>
      <c r="G113" s="11">
        <f t="shared" si="50"/>
        <v>547500</v>
      </c>
      <c r="H113" s="11">
        <f t="shared" si="50"/>
        <v>0</v>
      </c>
      <c r="I113" s="11">
        <f t="shared" si="42"/>
        <v>547500</v>
      </c>
      <c r="J113" s="11">
        <f t="shared" si="50"/>
        <v>0</v>
      </c>
      <c r="K113" s="11">
        <f t="shared" si="50"/>
        <v>0</v>
      </c>
      <c r="L113" s="11">
        <f t="shared" si="50"/>
        <v>0</v>
      </c>
      <c r="M113" s="11">
        <f t="shared" si="50"/>
        <v>0</v>
      </c>
      <c r="N113" s="11">
        <f t="shared" si="50"/>
        <v>0</v>
      </c>
      <c r="O113" s="11">
        <f t="shared" si="50"/>
        <v>0</v>
      </c>
      <c r="P113" s="73">
        <f>G113-'Расходы (2)'!I108</f>
        <v>0</v>
      </c>
    </row>
    <row r="114" spans="1:16" ht="45" x14ac:dyDescent="0.2">
      <c r="A114" s="24" t="s">
        <v>36</v>
      </c>
      <c r="B114" s="18">
        <v>851</v>
      </c>
      <c r="C114" s="40" t="s">
        <v>25</v>
      </c>
      <c r="D114" s="40" t="s">
        <v>20</v>
      </c>
      <c r="E114" s="68" t="s">
        <v>247</v>
      </c>
      <c r="F114" s="40" t="s">
        <v>37</v>
      </c>
      <c r="G114" s="21">
        <f>G115</f>
        <v>547500</v>
      </c>
      <c r="H114" s="21">
        <f t="shared" si="50"/>
        <v>0</v>
      </c>
      <c r="I114" s="11">
        <f t="shared" si="42"/>
        <v>547500</v>
      </c>
      <c r="J114" s="21">
        <f t="shared" si="50"/>
        <v>0</v>
      </c>
      <c r="K114" s="21">
        <f t="shared" si="50"/>
        <v>0</v>
      </c>
      <c r="L114" s="21">
        <f t="shared" si="50"/>
        <v>0</v>
      </c>
      <c r="M114" s="21">
        <f t="shared" si="50"/>
        <v>0</v>
      </c>
      <c r="N114" s="21">
        <f t="shared" si="50"/>
        <v>0</v>
      </c>
      <c r="O114" s="21">
        <f t="shared" si="50"/>
        <v>0</v>
      </c>
      <c r="P114" s="73">
        <f>G114-'Расходы (2)'!I109</f>
        <v>0</v>
      </c>
    </row>
    <row r="115" spans="1:16" ht="41.25" customHeight="1" x14ac:dyDescent="0.2">
      <c r="A115" s="19" t="s">
        <v>162</v>
      </c>
      <c r="B115" s="18">
        <v>851</v>
      </c>
      <c r="C115" s="40" t="s">
        <v>25</v>
      </c>
      <c r="D115" s="40" t="s">
        <v>20</v>
      </c>
      <c r="E115" s="68" t="s">
        <v>247</v>
      </c>
      <c r="F115" s="40" t="s">
        <v>174</v>
      </c>
      <c r="G115" s="21">
        <v>547500</v>
      </c>
      <c r="H115" s="21"/>
      <c r="I115" s="11">
        <f t="shared" si="42"/>
        <v>547500</v>
      </c>
      <c r="J115" s="21"/>
      <c r="K115" s="21"/>
      <c r="L115" s="11">
        <f t="shared" si="39"/>
        <v>0</v>
      </c>
      <c r="M115" s="21"/>
      <c r="N115" s="21"/>
      <c r="O115" s="27">
        <f t="shared" si="40"/>
        <v>0</v>
      </c>
      <c r="P115" s="73">
        <f>G115-'Расходы (2)'!I110</f>
        <v>0</v>
      </c>
    </row>
    <row r="116" spans="1:16" ht="75" x14ac:dyDescent="0.2">
      <c r="A116" s="12" t="s">
        <v>306</v>
      </c>
      <c r="B116" s="39" t="s">
        <v>141</v>
      </c>
      <c r="C116" s="37" t="s">
        <v>25</v>
      </c>
      <c r="D116" s="37" t="s">
        <v>20</v>
      </c>
      <c r="E116" s="67" t="s">
        <v>307</v>
      </c>
      <c r="F116" s="37"/>
      <c r="G116" s="11">
        <f t="shared" ref="G116:O118" si="51">G117</f>
        <v>352300</v>
      </c>
      <c r="H116" s="11">
        <f t="shared" si="51"/>
        <v>0</v>
      </c>
      <c r="I116" s="11">
        <f t="shared" si="42"/>
        <v>352300</v>
      </c>
      <c r="J116" s="11">
        <f t="shared" si="51"/>
        <v>352300</v>
      </c>
      <c r="K116" s="11">
        <f t="shared" si="51"/>
        <v>0</v>
      </c>
      <c r="L116" s="11">
        <f t="shared" si="51"/>
        <v>352300</v>
      </c>
      <c r="M116" s="11">
        <f t="shared" si="51"/>
        <v>352300</v>
      </c>
      <c r="N116" s="11">
        <f t="shared" si="51"/>
        <v>0</v>
      </c>
      <c r="O116" s="11">
        <f t="shared" si="51"/>
        <v>352300</v>
      </c>
      <c r="P116" s="73">
        <f>G116-'Расходы (2)'!I111</f>
        <v>0</v>
      </c>
    </row>
    <row r="117" spans="1:16" ht="45" x14ac:dyDescent="0.2">
      <c r="A117" s="12" t="s">
        <v>34</v>
      </c>
      <c r="B117" s="39">
        <v>851</v>
      </c>
      <c r="C117" s="37" t="s">
        <v>25</v>
      </c>
      <c r="D117" s="37" t="s">
        <v>20</v>
      </c>
      <c r="E117" s="67" t="s">
        <v>307</v>
      </c>
      <c r="F117" s="37" t="s">
        <v>35</v>
      </c>
      <c r="G117" s="11">
        <f t="shared" si="51"/>
        <v>352300</v>
      </c>
      <c r="H117" s="11">
        <f t="shared" si="51"/>
        <v>0</v>
      </c>
      <c r="I117" s="11">
        <f t="shared" si="42"/>
        <v>352300</v>
      </c>
      <c r="J117" s="11">
        <f t="shared" si="51"/>
        <v>352300</v>
      </c>
      <c r="K117" s="11">
        <f t="shared" si="51"/>
        <v>0</v>
      </c>
      <c r="L117" s="11">
        <f t="shared" si="51"/>
        <v>352300</v>
      </c>
      <c r="M117" s="11">
        <f t="shared" si="51"/>
        <v>352300</v>
      </c>
      <c r="N117" s="11">
        <f t="shared" si="51"/>
        <v>0</v>
      </c>
      <c r="O117" s="11">
        <f t="shared" si="51"/>
        <v>352300</v>
      </c>
      <c r="P117" s="73">
        <f>G117-'Расходы (2)'!I112</f>
        <v>0</v>
      </c>
    </row>
    <row r="118" spans="1:16" ht="45" x14ac:dyDescent="0.2">
      <c r="A118" s="23" t="s">
        <v>36</v>
      </c>
      <c r="B118" s="18">
        <v>851</v>
      </c>
      <c r="C118" s="40" t="s">
        <v>25</v>
      </c>
      <c r="D118" s="40" t="s">
        <v>20</v>
      </c>
      <c r="E118" s="55" t="s">
        <v>307</v>
      </c>
      <c r="F118" s="40" t="s">
        <v>37</v>
      </c>
      <c r="G118" s="21">
        <f>G119</f>
        <v>352300</v>
      </c>
      <c r="H118" s="21">
        <f t="shared" si="51"/>
        <v>0</v>
      </c>
      <c r="I118" s="11">
        <f t="shared" si="42"/>
        <v>352300</v>
      </c>
      <c r="J118" s="21">
        <f t="shared" si="51"/>
        <v>352300</v>
      </c>
      <c r="K118" s="21">
        <f t="shared" si="51"/>
        <v>0</v>
      </c>
      <c r="L118" s="21">
        <f t="shared" si="51"/>
        <v>352300</v>
      </c>
      <c r="M118" s="21">
        <f t="shared" si="51"/>
        <v>352300</v>
      </c>
      <c r="N118" s="21">
        <f t="shared" si="51"/>
        <v>0</v>
      </c>
      <c r="O118" s="21">
        <f t="shared" si="51"/>
        <v>352300</v>
      </c>
      <c r="P118" s="73">
        <f>G118-'Расходы (2)'!I113</f>
        <v>0</v>
      </c>
    </row>
    <row r="119" spans="1:16" ht="30" customHeight="1" x14ac:dyDescent="0.2">
      <c r="A119" s="25" t="s">
        <v>196</v>
      </c>
      <c r="B119" s="18">
        <v>851</v>
      </c>
      <c r="C119" s="40" t="s">
        <v>25</v>
      </c>
      <c r="D119" s="40" t="s">
        <v>20</v>
      </c>
      <c r="E119" s="55" t="s">
        <v>307</v>
      </c>
      <c r="F119" s="41" t="s">
        <v>195</v>
      </c>
      <c r="G119" s="21">
        <v>352300</v>
      </c>
      <c r="H119" s="21"/>
      <c r="I119" s="11">
        <f t="shared" si="42"/>
        <v>352300</v>
      </c>
      <c r="J119" s="21">
        <v>352300</v>
      </c>
      <c r="K119" s="21"/>
      <c r="L119" s="11">
        <f t="shared" si="39"/>
        <v>352300</v>
      </c>
      <c r="M119" s="21">
        <v>352300</v>
      </c>
      <c r="N119" s="21"/>
      <c r="O119" s="27">
        <f t="shared" si="40"/>
        <v>352300</v>
      </c>
      <c r="P119" s="73">
        <f>G119-'Расходы (2)'!I114</f>
        <v>0</v>
      </c>
    </row>
    <row r="120" spans="1:16" s="7" customFormat="1" ht="45" x14ac:dyDescent="0.2">
      <c r="A120" s="12" t="s">
        <v>64</v>
      </c>
      <c r="B120" s="39">
        <v>851</v>
      </c>
      <c r="C120" s="39" t="s">
        <v>25</v>
      </c>
      <c r="D120" s="39" t="s">
        <v>20</v>
      </c>
      <c r="E120" s="67" t="s">
        <v>246</v>
      </c>
      <c r="F120" s="39"/>
      <c r="G120" s="11">
        <f t="shared" ref="G120:O122" si="52">G121</f>
        <v>5044100</v>
      </c>
      <c r="H120" s="11">
        <f t="shared" si="52"/>
        <v>0</v>
      </c>
      <c r="I120" s="11">
        <f t="shared" si="42"/>
        <v>5044100</v>
      </c>
      <c r="J120" s="11">
        <f t="shared" si="52"/>
        <v>5044100</v>
      </c>
      <c r="K120" s="11">
        <f t="shared" si="52"/>
        <v>0</v>
      </c>
      <c r="L120" s="11">
        <f t="shared" si="52"/>
        <v>5044100</v>
      </c>
      <c r="M120" s="11">
        <f t="shared" si="52"/>
        <v>5044100</v>
      </c>
      <c r="N120" s="11">
        <f t="shared" si="52"/>
        <v>0</v>
      </c>
      <c r="O120" s="11">
        <f t="shared" si="52"/>
        <v>5044100</v>
      </c>
      <c r="P120" s="73">
        <f>G120-'Расходы (2)'!I115</f>
        <v>0</v>
      </c>
    </row>
    <row r="121" spans="1:16" ht="45" x14ac:dyDescent="0.2">
      <c r="A121" s="12" t="s">
        <v>65</v>
      </c>
      <c r="B121" s="39">
        <v>851</v>
      </c>
      <c r="C121" s="37" t="s">
        <v>25</v>
      </c>
      <c r="D121" s="37" t="s">
        <v>20</v>
      </c>
      <c r="E121" s="67" t="s">
        <v>246</v>
      </c>
      <c r="F121" s="37">
        <v>600</v>
      </c>
      <c r="G121" s="11">
        <f t="shared" si="52"/>
        <v>5044100</v>
      </c>
      <c r="H121" s="11">
        <f t="shared" si="52"/>
        <v>0</v>
      </c>
      <c r="I121" s="11">
        <f t="shared" si="42"/>
        <v>5044100</v>
      </c>
      <c r="J121" s="11">
        <f t="shared" si="52"/>
        <v>5044100</v>
      </c>
      <c r="K121" s="11">
        <f t="shared" si="52"/>
        <v>0</v>
      </c>
      <c r="L121" s="11">
        <f t="shared" si="52"/>
        <v>5044100</v>
      </c>
      <c r="M121" s="11">
        <f t="shared" si="52"/>
        <v>5044100</v>
      </c>
      <c r="N121" s="11">
        <f t="shared" si="52"/>
        <v>0</v>
      </c>
      <c r="O121" s="11">
        <f t="shared" si="52"/>
        <v>5044100</v>
      </c>
      <c r="P121" s="73">
        <f>G121-'Расходы (2)'!I116</f>
        <v>0</v>
      </c>
    </row>
    <row r="122" spans="1:16" ht="32.25" customHeight="1" x14ac:dyDescent="0.2">
      <c r="A122" s="24" t="s">
        <v>102</v>
      </c>
      <c r="B122" s="18">
        <v>851</v>
      </c>
      <c r="C122" s="40" t="s">
        <v>25</v>
      </c>
      <c r="D122" s="40" t="s">
        <v>20</v>
      </c>
      <c r="E122" s="68" t="s">
        <v>246</v>
      </c>
      <c r="F122" s="43">
        <v>610</v>
      </c>
      <c r="G122" s="21">
        <f>G123</f>
        <v>5044100</v>
      </c>
      <c r="H122" s="21">
        <f t="shared" si="52"/>
        <v>0</v>
      </c>
      <c r="I122" s="11">
        <f t="shared" si="42"/>
        <v>5044100</v>
      </c>
      <c r="J122" s="21">
        <f t="shared" si="52"/>
        <v>5044100</v>
      </c>
      <c r="K122" s="21">
        <f t="shared" si="52"/>
        <v>0</v>
      </c>
      <c r="L122" s="21">
        <f t="shared" si="52"/>
        <v>5044100</v>
      </c>
      <c r="M122" s="21">
        <f t="shared" si="52"/>
        <v>5044100</v>
      </c>
      <c r="N122" s="21">
        <f t="shared" si="52"/>
        <v>0</v>
      </c>
      <c r="O122" s="21">
        <f t="shared" si="52"/>
        <v>5044100</v>
      </c>
      <c r="P122" s="73">
        <f>G122-'Расходы (2)'!I117</f>
        <v>0</v>
      </c>
    </row>
    <row r="123" spans="1:16" ht="90" x14ac:dyDescent="0.2">
      <c r="A123" s="24" t="s">
        <v>175</v>
      </c>
      <c r="B123" s="18">
        <v>851</v>
      </c>
      <c r="C123" s="40" t="s">
        <v>25</v>
      </c>
      <c r="D123" s="40" t="s">
        <v>20</v>
      </c>
      <c r="E123" s="68" t="s">
        <v>246</v>
      </c>
      <c r="F123" s="43">
        <v>611</v>
      </c>
      <c r="G123" s="21">
        <v>5044100</v>
      </c>
      <c r="H123" s="21"/>
      <c r="I123" s="11">
        <f t="shared" si="42"/>
        <v>5044100</v>
      </c>
      <c r="J123" s="21">
        <v>5044100</v>
      </c>
      <c r="K123" s="21"/>
      <c r="L123" s="11">
        <f t="shared" si="39"/>
        <v>5044100</v>
      </c>
      <c r="M123" s="21">
        <v>5044100</v>
      </c>
      <c r="N123" s="21"/>
      <c r="O123" s="27">
        <f t="shared" si="40"/>
        <v>5044100</v>
      </c>
      <c r="P123" s="73">
        <f>G123-'Расходы (2)'!I118</f>
        <v>0</v>
      </c>
    </row>
    <row r="124" spans="1:16" s="10" customFormat="1" ht="36" customHeight="1" x14ac:dyDescent="0.2">
      <c r="A124" s="8" t="s">
        <v>69</v>
      </c>
      <c r="B124" s="37">
        <v>851</v>
      </c>
      <c r="C124" s="36" t="s">
        <v>70</v>
      </c>
      <c r="D124" s="36"/>
      <c r="E124" s="67" t="s">
        <v>0</v>
      </c>
      <c r="F124" s="36"/>
      <c r="G124" s="9">
        <f t="shared" ref="G124:O125" si="53">G125</f>
        <v>1119810</v>
      </c>
      <c r="H124" s="9">
        <f>H125</f>
        <v>0</v>
      </c>
      <c r="I124" s="11">
        <f t="shared" si="42"/>
        <v>1119810</v>
      </c>
      <c r="J124" s="9">
        <f t="shared" si="53"/>
        <v>1248705</v>
      </c>
      <c r="K124" s="9">
        <f t="shared" si="53"/>
        <v>0</v>
      </c>
      <c r="L124" s="9">
        <f t="shared" si="53"/>
        <v>1248705</v>
      </c>
      <c r="M124" s="9">
        <f t="shared" si="53"/>
        <v>1588844</v>
      </c>
      <c r="N124" s="9">
        <f t="shared" si="53"/>
        <v>0</v>
      </c>
      <c r="O124" s="9">
        <f t="shared" si="53"/>
        <v>1588844</v>
      </c>
      <c r="P124" s="73">
        <f>G124-'Расходы (2)'!I119</f>
        <v>0</v>
      </c>
    </row>
    <row r="125" spans="1:16" s="13" customFormat="1" ht="31.5" x14ac:dyDescent="0.2">
      <c r="A125" s="8" t="s">
        <v>71</v>
      </c>
      <c r="B125" s="37">
        <v>851</v>
      </c>
      <c r="C125" s="36" t="s">
        <v>70</v>
      </c>
      <c r="D125" s="36" t="s">
        <v>27</v>
      </c>
      <c r="E125" s="67" t="s">
        <v>0</v>
      </c>
      <c r="F125" s="36"/>
      <c r="G125" s="9">
        <f t="shared" si="53"/>
        <v>1119810</v>
      </c>
      <c r="H125" s="9">
        <f>H126</f>
        <v>0</v>
      </c>
      <c r="I125" s="11">
        <f t="shared" si="42"/>
        <v>1119810</v>
      </c>
      <c r="J125" s="9">
        <f t="shared" si="53"/>
        <v>1248705</v>
      </c>
      <c r="K125" s="9">
        <f t="shared" si="53"/>
        <v>0</v>
      </c>
      <c r="L125" s="9">
        <f t="shared" si="53"/>
        <v>1248705</v>
      </c>
      <c r="M125" s="9">
        <f t="shared" si="53"/>
        <v>1588844</v>
      </c>
      <c r="N125" s="9">
        <f t="shared" si="53"/>
        <v>0</v>
      </c>
      <c r="O125" s="9">
        <f t="shared" si="53"/>
        <v>1588844</v>
      </c>
      <c r="P125" s="73">
        <f>G125-'Расходы (2)'!I120</f>
        <v>0</v>
      </c>
    </row>
    <row r="126" spans="1:16" s="7" customFormat="1" ht="60" x14ac:dyDescent="0.2">
      <c r="A126" s="12" t="s">
        <v>273</v>
      </c>
      <c r="B126" s="37">
        <v>851</v>
      </c>
      <c r="C126" s="39" t="s">
        <v>70</v>
      </c>
      <c r="D126" s="39" t="s">
        <v>27</v>
      </c>
      <c r="E126" s="67" t="s">
        <v>245</v>
      </c>
      <c r="F126" s="39" t="s">
        <v>0</v>
      </c>
      <c r="G126" s="11">
        <f>G127+G131</f>
        <v>1119810</v>
      </c>
      <c r="H126" s="11">
        <f t="shared" ref="H126:O126" si="54">H127+H131</f>
        <v>0</v>
      </c>
      <c r="I126" s="11">
        <f t="shared" si="42"/>
        <v>1119810</v>
      </c>
      <c r="J126" s="11">
        <f t="shared" si="54"/>
        <v>1248705</v>
      </c>
      <c r="K126" s="11">
        <f t="shared" si="54"/>
        <v>0</v>
      </c>
      <c r="L126" s="11">
        <f t="shared" si="54"/>
        <v>1248705</v>
      </c>
      <c r="M126" s="11">
        <f t="shared" si="54"/>
        <v>1588844</v>
      </c>
      <c r="N126" s="11">
        <f t="shared" si="54"/>
        <v>0</v>
      </c>
      <c r="O126" s="11">
        <f t="shared" si="54"/>
        <v>1588844</v>
      </c>
      <c r="P126" s="73">
        <f>G126-'Расходы (2)'!I121</f>
        <v>0</v>
      </c>
    </row>
    <row r="127" spans="1:16" ht="105" x14ac:dyDescent="0.2">
      <c r="A127" s="12" t="s">
        <v>31</v>
      </c>
      <c r="B127" s="39">
        <v>851</v>
      </c>
      <c r="C127" s="37" t="s">
        <v>70</v>
      </c>
      <c r="D127" s="37" t="s">
        <v>27</v>
      </c>
      <c r="E127" s="67" t="s">
        <v>245</v>
      </c>
      <c r="F127" s="37" t="s">
        <v>32</v>
      </c>
      <c r="G127" s="11">
        <f t="shared" ref="G127:O127" si="55">G128</f>
        <v>940709</v>
      </c>
      <c r="H127" s="11">
        <f t="shared" si="55"/>
        <v>0</v>
      </c>
      <c r="I127" s="11">
        <f t="shared" si="42"/>
        <v>940709</v>
      </c>
      <c r="J127" s="11">
        <f t="shared" si="55"/>
        <v>1132382</v>
      </c>
      <c r="K127" s="11">
        <f t="shared" si="55"/>
        <v>0</v>
      </c>
      <c r="L127" s="11">
        <f t="shared" si="55"/>
        <v>1132382</v>
      </c>
      <c r="M127" s="11">
        <f t="shared" si="55"/>
        <v>1262582</v>
      </c>
      <c r="N127" s="11">
        <f t="shared" si="55"/>
        <v>0</v>
      </c>
      <c r="O127" s="11">
        <f t="shared" si="55"/>
        <v>1262582</v>
      </c>
      <c r="P127" s="73">
        <f>G127-'Расходы (2)'!I122</f>
        <v>0</v>
      </c>
    </row>
    <row r="128" spans="1:16" ht="45" x14ac:dyDescent="0.2">
      <c r="A128" s="24" t="s">
        <v>148</v>
      </c>
      <c r="B128" s="18">
        <v>851</v>
      </c>
      <c r="C128" s="40" t="s">
        <v>70</v>
      </c>
      <c r="D128" s="40" t="s">
        <v>27</v>
      </c>
      <c r="E128" s="68" t="s">
        <v>245</v>
      </c>
      <c r="F128" s="40" t="s">
        <v>33</v>
      </c>
      <c r="G128" s="21">
        <f>G129+G130</f>
        <v>940709</v>
      </c>
      <c r="H128" s="21">
        <f t="shared" ref="H128:O128" si="56">H129+H130</f>
        <v>0</v>
      </c>
      <c r="I128" s="11">
        <f t="shared" si="42"/>
        <v>940709</v>
      </c>
      <c r="J128" s="21">
        <f t="shared" si="56"/>
        <v>1132382</v>
      </c>
      <c r="K128" s="21">
        <f t="shared" si="56"/>
        <v>0</v>
      </c>
      <c r="L128" s="21">
        <f t="shared" si="56"/>
        <v>1132382</v>
      </c>
      <c r="M128" s="21">
        <f t="shared" si="56"/>
        <v>1262582</v>
      </c>
      <c r="N128" s="21">
        <f t="shared" si="56"/>
        <v>0</v>
      </c>
      <c r="O128" s="21">
        <f t="shared" si="56"/>
        <v>1262582</v>
      </c>
      <c r="P128" s="73">
        <f>G128-'Расходы (2)'!I123</f>
        <v>0</v>
      </c>
    </row>
    <row r="129" spans="1:16" ht="30" x14ac:dyDescent="0.2">
      <c r="A129" s="22" t="s">
        <v>163</v>
      </c>
      <c r="B129" s="18">
        <v>851</v>
      </c>
      <c r="C129" s="40" t="s">
        <v>70</v>
      </c>
      <c r="D129" s="40" t="s">
        <v>27</v>
      </c>
      <c r="E129" s="68" t="s">
        <v>245</v>
      </c>
      <c r="F129" s="40" t="s">
        <v>164</v>
      </c>
      <c r="G129" s="21">
        <v>722511</v>
      </c>
      <c r="H129" s="21"/>
      <c r="I129" s="11">
        <f t="shared" si="42"/>
        <v>722511</v>
      </c>
      <c r="J129" s="21">
        <v>869725</v>
      </c>
      <c r="K129" s="21"/>
      <c r="L129" s="11">
        <f t="shared" si="39"/>
        <v>869725</v>
      </c>
      <c r="M129" s="21">
        <v>969725</v>
      </c>
      <c r="N129" s="21"/>
      <c r="O129" s="27">
        <f t="shared" si="40"/>
        <v>969725</v>
      </c>
      <c r="P129" s="73">
        <f>G129-'Расходы (2)'!I124</f>
        <v>0</v>
      </c>
    </row>
    <row r="130" spans="1:16" ht="75" x14ac:dyDescent="0.2">
      <c r="A130" s="24" t="s">
        <v>165</v>
      </c>
      <c r="B130" s="18">
        <v>851</v>
      </c>
      <c r="C130" s="40" t="s">
        <v>70</v>
      </c>
      <c r="D130" s="40" t="s">
        <v>27</v>
      </c>
      <c r="E130" s="68" t="s">
        <v>245</v>
      </c>
      <c r="F130" s="40" t="s">
        <v>166</v>
      </c>
      <c r="G130" s="21">
        <v>218198</v>
      </c>
      <c r="H130" s="21"/>
      <c r="I130" s="11">
        <f t="shared" si="42"/>
        <v>218198</v>
      </c>
      <c r="J130" s="21">
        <v>262657</v>
      </c>
      <c r="K130" s="21"/>
      <c r="L130" s="11">
        <f t="shared" si="39"/>
        <v>262657</v>
      </c>
      <c r="M130" s="21">
        <v>292857</v>
      </c>
      <c r="N130" s="21"/>
      <c r="O130" s="27">
        <f t="shared" si="40"/>
        <v>292857</v>
      </c>
      <c r="P130" s="73">
        <f>G130-'Расходы (2)'!I125</f>
        <v>0</v>
      </c>
    </row>
    <row r="131" spans="1:16" ht="45" x14ac:dyDescent="0.2">
      <c r="A131" s="24" t="s">
        <v>34</v>
      </c>
      <c r="B131" s="18">
        <v>851</v>
      </c>
      <c r="C131" s="40" t="s">
        <v>70</v>
      </c>
      <c r="D131" s="40" t="s">
        <v>27</v>
      </c>
      <c r="E131" s="68" t="s">
        <v>245</v>
      </c>
      <c r="F131" s="40" t="s">
        <v>35</v>
      </c>
      <c r="G131" s="21">
        <f t="shared" ref="G131:O132" si="57">G132</f>
        <v>179101</v>
      </c>
      <c r="H131" s="21">
        <f t="shared" si="57"/>
        <v>0</v>
      </c>
      <c r="I131" s="11">
        <f t="shared" si="42"/>
        <v>179101</v>
      </c>
      <c r="J131" s="21">
        <f t="shared" si="57"/>
        <v>116323</v>
      </c>
      <c r="K131" s="21">
        <f t="shared" si="57"/>
        <v>0</v>
      </c>
      <c r="L131" s="21">
        <f t="shared" si="57"/>
        <v>116323</v>
      </c>
      <c r="M131" s="21">
        <f t="shared" si="57"/>
        <v>326262</v>
      </c>
      <c r="N131" s="21">
        <f t="shared" si="57"/>
        <v>0</v>
      </c>
      <c r="O131" s="21">
        <f t="shared" si="57"/>
        <v>326262</v>
      </c>
      <c r="P131" s="73">
        <f>G131-'Расходы (2)'!I126</f>
        <v>0</v>
      </c>
    </row>
    <row r="132" spans="1:16" ht="45" x14ac:dyDescent="0.2">
      <c r="A132" s="24" t="s">
        <v>36</v>
      </c>
      <c r="B132" s="18">
        <v>851</v>
      </c>
      <c r="C132" s="40" t="s">
        <v>70</v>
      </c>
      <c r="D132" s="40" t="s">
        <v>27</v>
      </c>
      <c r="E132" s="68" t="s">
        <v>245</v>
      </c>
      <c r="F132" s="40" t="s">
        <v>37</v>
      </c>
      <c r="G132" s="21">
        <f>G133</f>
        <v>179101</v>
      </c>
      <c r="H132" s="21">
        <f t="shared" si="57"/>
        <v>0</v>
      </c>
      <c r="I132" s="11">
        <f t="shared" si="42"/>
        <v>179101</v>
      </c>
      <c r="J132" s="21">
        <f t="shared" si="57"/>
        <v>116323</v>
      </c>
      <c r="K132" s="21">
        <f t="shared" si="57"/>
        <v>0</v>
      </c>
      <c r="L132" s="21">
        <f t="shared" si="57"/>
        <v>116323</v>
      </c>
      <c r="M132" s="21">
        <f t="shared" si="57"/>
        <v>326262</v>
      </c>
      <c r="N132" s="21">
        <f t="shared" si="57"/>
        <v>0</v>
      </c>
      <c r="O132" s="21">
        <f t="shared" si="57"/>
        <v>326262</v>
      </c>
      <c r="P132" s="73">
        <f>G132-'Расходы (2)'!I127</f>
        <v>0</v>
      </c>
    </row>
    <row r="133" spans="1:16" ht="33.75" customHeight="1" x14ac:dyDescent="0.2">
      <c r="A133" s="19" t="s">
        <v>162</v>
      </c>
      <c r="B133" s="18">
        <v>851</v>
      </c>
      <c r="C133" s="40" t="s">
        <v>70</v>
      </c>
      <c r="D133" s="40" t="s">
        <v>27</v>
      </c>
      <c r="E133" s="68" t="s">
        <v>245</v>
      </c>
      <c r="F133" s="40" t="s">
        <v>174</v>
      </c>
      <c r="G133" s="21">
        <v>179101</v>
      </c>
      <c r="H133" s="21"/>
      <c r="I133" s="11">
        <f t="shared" si="42"/>
        <v>179101</v>
      </c>
      <c r="J133" s="21">
        <v>116323</v>
      </c>
      <c r="K133" s="21"/>
      <c r="L133" s="11">
        <f t="shared" si="39"/>
        <v>116323</v>
      </c>
      <c r="M133" s="21">
        <v>326262</v>
      </c>
      <c r="N133" s="21"/>
      <c r="O133" s="27">
        <f t="shared" si="40"/>
        <v>326262</v>
      </c>
      <c r="P133" s="73">
        <f>G133-'Расходы (2)'!I128</f>
        <v>0</v>
      </c>
    </row>
    <row r="134" spans="1:16" s="10" customFormat="1" ht="47.25" x14ac:dyDescent="0.2">
      <c r="A134" s="8" t="s">
        <v>72</v>
      </c>
      <c r="B134" s="39">
        <v>851</v>
      </c>
      <c r="C134" s="36" t="s">
        <v>27</v>
      </c>
      <c r="D134" s="36"/>
      <c r="E134" s="67" t="s">
        <v>0</v>
      </c>
      <c r="F134" s="36"/>
      <c r="G134" s="9">
        <f t="shared" ref="G134:O134" si="58">G135</f>
        <v>6969400</v>
      </c>
      <c r="H134" s="9">
        <f>H135</f>
        <v>0</v>
      </c>
      <c r="I134" s="11">
        <f t="shared" si="42"/>
        <v>6969400</v>
      </c>
      <c r="J134" s="9">
        <f t="shared" si="58"/>
        <v>5897800</v>
      </c>
      <c r="K134" s="9">
        <f t="shared" si="58"/>
        <v>0</v>
      </c>
      <c r="L134" s="9">
        <f t="shared" si="58"/>
        <v>5897800</v>
      </c>
      <c r="M134" s="9">
        <f t="shared" si="58"/>
        <v>5897800</v>
      </c>
      <c r="N134" s="9">
        <f t="shared" si="58"/>
        <v>0</v>
      </c>
      <c r="O134" s="9">
        <f t="shared" si="58"/>
        <v>5897800</v>
      </c>
      <c r="P134" s="73">
        <f>G134-'Расходы (2)'!I129</f>
        <v>0</v>
      </c>
    </row>
    <row r="135" spans="1:16" s="10" customFormat="1" ht="63" x14ac:dyDescent="0.2">
      <c r="A135" s="8" t="s">
        <v>263</v>
      </c>
      <c r="B135" s="39">
        <v>851</v>
      </c>
      <c r="C135" s="36" t="s">
        <v>27</v>
      </c>
      <c r="D135" s="36" t="s">
        <v>17</v>
      </c>
      <c r="E135" s="67" t="s">
        <v>0</v>
      </c>
      <c r="F135" s="36"/>
      <c r="G135" s="9">
        <f>G136+G147</f>
        <v>6969400</v>
      </c>
      <c r="H135" s="9">
        <f>H136+H147</f>
        <v>0</v>
      </c>
      <c r="I135" s="11">
        <f t="shared" si="42"/>
        <v>6969400</v>
      </c>
      <c r="J135" s="9">
        <f t="shared" ref="J135:O135" si="59">J136+J147</f>
        <v>5897800</v>
      </c>
      <c r="K135" s="9">
        <f t="shared" si="59"/>
        <v>0</v>
      </c>
      <c r="L135" s="9">
        <f t="shared" si="59"/>
        <v>5897800</v>
      </c>
      <c r="M135" s="9">
        <f t="shared" si="59"/>
        <v>5897800</v>
      </c>
      <c r="N135" s="9">
        <f t="shared" si="59"/>
        <v>0</v>
      </c>
      <c r="O135" s="9">
        <f t="shared" si="59"/>
        <v>5897800</v>
      </c>
      <c r="P135" s="73">
        <f>G135-'Расходы (2)'!I130</f>
        <v>0</v>
      </c>
    </row>
    <row r="136" spans="1:16" ht="30" x14ac:dyDescent="0.2">
      <c r="A136" s="12" t="s">
        <v>74</v>
      </c>
      <c r="B136" s="39">
        <v>851</v>
      </c>
      <c r="C136" s="37" t="s">
        <v>27</v>
      </c>
      <c r="D136" s="37" t="s">
        <v>17</v>
      </c>
      <c r="E136" s="67" t="s">
        <v>244</v>
      </c>
      <c r="F136" s="37"/>
      <c r="G136" s="11">
        <f>G137+G141+G144</f>
        <v>5939100</v>
      </c>
      <c r="H136" s="11">
        <f t="shared" ref="H136:O136" si="60">H137+H141+H144</f>
        <v>0</v>
      </c>
      <c r="I136" s="11">
        <f t="shared" si="42"/>
        <v>5939100</v>
      </c>
      <c r="J136" s="11">
        <f t="shared" si="60"/>
        <v>5597800</v>
      </c>
      <c r="K136" s="11">
        <f t="shared" si="60"/>
        <v>0</v>
      </c>
      <c r="L136" s="11">
        <f t="shared" si="60"/>
        <v>5597800</v>
      </c>
      <c r="M136" s="11">
        <f t="shared" si="60"/>
        <v>5597800</v>
      </c>
      <c r="N136" s="11">
        <f t="shared" si="60"/>
        <v>0</v>
      </c>
      <c r="O136" s="11">
        <f t="shared" si="60"/>
        <v>5597800</v>
      </c>
      <c r="P136" s="73">
        <f>G136-'Расходы (2)'!I131</f>
        <v>0</v>
      </c>
    </row>
    <row r="137" spans="1:16" ht="105" x14ac:dyDescent="0.2">
      <c r="A137" s="24" t="s">
        <v>31</v>
      </c>
      <c r="B137" s="18">
        <v>851</v>
      </c>
      <c r="C137" s="40" t="s">
        <v>27</v>
      </c>
      <c r="D137" s="42" t="s">
        <v>17</v>
      </c>
      <c r="E137" s="68" t="s">
        <v>244</v>
      </c>
      <c r="F137" s="40" t="s">
        <v>32</v>
      </c>
      <c r="G137" s="21">
        <f t="shared" ref="G137:O137" si="61">G138</f>
        <v>4467100</v>
      </c>
      <c r="H137" s="21">
        <f t="shared" si="61"/>
        <v>0</v>
      </c>
      <c r="I137" s="11">
        <f t="shared" si="42"/>
        <v>4467100</v>
      </c>
      <c r="J137" s="21">
        <f t="shared" si="61"/>
        <v>4467100</v>
      </c>
      <c r="K137" s="21">
        <f t="shared" si="61"/>
        <v>0</v>
      </c>
      <c r="L137" s="21">
        <f t="shared" si="61"/>
        <v>4467100</v>
      </c>
      <c r="M137" s="21">
        <f t="shared" si="61"/>
        <v>4467100</v>
      </c>
      <c r="N137" s="21">
        <f t="shared" si="61"/>
        <v>0</v>
      </c>
      <c r="O137" s="21">
        <f t="shared" si="61"/>
        <v>4467100</v>
      </c>
      <c r="P137" s="73">
        <f>G137-'Расходы (2)'!I132</f>
        <v>0</v>
      </c>
    </row>
    <row r="138" spans="1:16" ht="30" x14ac:dyDescent="0.2">
      <c r="A138" s="24" t="s">
        <v>75</v>
      </c>
      <c r="B138" s="18">
        <v>851</v>
      </c>
      <c r="C138" s="40" t="s">
        <v>27</v>
      </c>
      <c r="D138" s="42" t="s">
        <v>17</v>
      </c>
      <c r="E138" s="68" t="s">
        <v>244</v>
      </c>
      <c r="F138" s="40" t="s">
        <v>76</v>
      </c>
      <c r="G138" s="21">
        <f>G139+G140</f>
        <v>4467100</v>
      </c>
      <c r="H138" s="21">
        <f t="shared" ref="H138:O138" si="62">H139+H140</f>
        <v>0</v>
      </c>
      <c r="I138" s="11">
        <f t="shared" si="42"/>
        <v>4467100</v>
      </c>
      <c r="J138" s="21">
        <f t="shared" si="62"/>
        <v>4467100</v>
      </c>
      <c r="K138" s="21">
        <f t="shared" si="62"/>
        <v>0</v>
      </c>
      <c r="L138" s="21">
        <f t="shared" si="62"/>
        <v>4467100</v>
      </c>
      <c r="M138" s="21">
        <f t="shared" si="62"/>
        <v>4467100</v>
      </c>
      <c r="N138" s="21">
        <f t="shared" si="62"/>
        <v>0</v>
      </c>
      <c r="O138" s="21">
        <f t="shared" si="62"/>
        <v>4467100</v>
      </c>
      <c r="P138" s="73">
        <f>G138-'Расходы (2)'!I133</f>
        <v>0</v>
      </c>
    </row>
    <row r="139" spans="1:16" ht="27.75" customHeight="1" x14ac:dyDescent="0.2">
      <c r="A139" s="24" t="s">
        <v>178</v>
      </c>
      <c r="B139" s="18">
        <v>851</v>
      </c>
      <c r="C139" s="40" t="s">
        <v>27</v>
      </c>
      <c r="D139" s="42" t="s">
        <v>17</v>
      </c>
      <c r="E139" s="68" t="s">
        <v>244</v>
      </c>
      <c r="F139" s="40" t="s">
        <v>176</v>
      </c>
      <c r="G139" s="21">
        <v>3431000</v>
      </c>
      <c r="H139" s="21"/>
      <c r="I139" s="11">
        <f t="shared" si="42"/>
        <v>3431000</v>
      </c>
      <c r="J139" s="21">
        <v>3431000</v>
      </c>
      <c r="K139" s="21"/>
      <c r="L139" s="11">
        <f t="shared" si="39"/>
        <v>3431000</v>
      </c>
      <c r="M139" s="21">
        <v>3431000</v>
      </c>
      <c r="N139" s="21"/>
      <c r="O139" s="27">
        <f t="shared" si="40"/>
        <v>3431000</v>
      </c>
      <c r="P139" s="73">
        <f>G139-'Расходы (2)'!I134</f>
        <v>0</v>
      </c>
    </row>
    <row r="140" spans="1:16" ht="60" x14ac:dyDescent="0.2">
      <c r="A140" s="24" t="s">
        <v>179</v>
      </c>
      <c r="B140" s="18">
        <v>851</v>
      </c>
      <c r="C140" s="40" t="s">
        <v>27</v>
      </c>
      <c r="D140" s="42" t="s">
        <v>17</v>
      </c>
      <c r="E140" s="68" t="s">
        <v>244</v>
      </c>
      <c r="F140" s="40" t="s">
        <v>177</v>
      </c>
      <c r="G140" s="21">
        <v>1036100</v>
      </c>
      <c r="H140" s="21"/>
      <c r="I140" s="11">
        <f t="shared" si="42"/>
        <v>1036100</v>
      </c>
      <c r="J140" s="21">
        <v>1036100</v>
      </c>
      <c r="K140" s="21"/>
      <c r="L140" s="11">
        <f t="shared" si="39"/>
        <v>1036100</v>
      </c>
      <c r="M140" s="21">
        <v>1036100</v>
      </c>
      <c r="N140" s="21"/>
      <c r="O140" s="27">
        <f t="shared" si="40"/>
        <v>1036100</v>
      </c>
      <c r="P140" s="73">
        <f>G140-'Расходы (2)'!I135</f>
        <v>0</v>
      </c>
    </row>
    <row r="141" spans="1:16" ht="45" x14ac:dyDescent="0.2">
      <c r="A141" s="24" t="s">
        <v>34</v>
      </c>
      <c r="B141" s="18">
        <v>851</v>
      </c>
      <c r="C141" s="40" t="s">
        <v>27</v>
      </c>
      <c r="D141" s="42" t="s">
        <v>17</v>
      </c>
      <c r="E141" s="68" t="s">
        <v>244</v>
      </c>
      <c r="F141" s="40" t="s">
        <v>35</v>
      </c>
      <c r="G141" s="21">
        <f t="shared" ref="G141:O142" si="63">G142</f>
        <v>1463100</v>
      </c>
      <c r="H141" s="21">
        <f t="shared" si="63"/>
        <v>0</v>
      </c>
      <c r="I141" s="11">
        <f t="shared" si="42"/>
        <v>1463100</v>
      </c>
      <c r="J141" s="21">
        <f t="shared" si="63"/>
        <v>1121800</v>
      </c>
      <c r="K141" s="21">
        <f t="shared" si="63"/>
        <v>0</v>
      </c>
      <c r="L141" s="21">
        <f t="shared" si="63"/>
        <v>1121800</v>
      </c>
      <c r="M141" s="21">
        <f t="shared" si="63"/>
        <v>1121800</v>
      </c>
      <c r="N141" s="21">
        <f t="shared" si="63"/>
        <v>0</v>
      </c>
      <c r="O141" s="21">
        <f t="shared" si="63"/>
        <v>1121800</v>
      </c>
      <c r="P141" s="73">
        <f>G141-'Расходы (2)'!I136</f>
        <v>0</v>
      </c>
    </row>
    <row r="142" spans="1:16" ht="45" x14ac:dyDescent="0.2">
      <c r="A142" s="24" t="s">
        <v>36</v>
      </c>
      <c r="B142" s="18">
        <v>851</v>
      </c>
      <c r="C142" s="40" t="s">
        <v>27</v>
      </c>
      <c r="D142" s="42" t="s">
        <v>17</v>
      </c>
      <c r="E142" s="68" t="s">
        <v>244</v>
      </c>
      <c r="F142" s="40" t="s">
        <v>37</v>
      </c>
      <c r="G142" s="21">
        <f>G143</f>
        <v>1463100</v>
      </c>
      <c r="H142" s="21">
        <f t="shared" si="63"/>
        <v>0</v>
      </c>
      <c r="I142" s="11">
        <f t="shared" si="42"/>
        <v>1463100</v>
      </c>
      <c r="J142" s="21">
        <f t="shared" si="63"/>
        <v>1121800</v>
      </c>
      <c r="K142" s="21">
        <f t="shared" si="63"/>
        <v>0</v>
      </c>
      <c r="L142" s="21">
        <f t="shared" si="63"/>
        <v>1121800</v>
      </c>
      <c r="M142" s="21">
        <f t="shared" si="63"/>
        <v>1121800</v>
      </c>
      <c r="N142" s="21">
        <f t="shared" si="63"/>
        <v>0</v>
      </c>
      <c r="O142" s="21">
        <f t="shared" si="63"/>
        <v>1121800</v>
      </c>
      <c r="P142" s="73">
        <f>G142-'Расходы (2)'!I137</f>
        <v>0</v>
      </c>
    </row>
    <row r="143" spans="1:16" ht="27.75" customHeight="1" x14ac:dyDescent="0.2">
      <c r="A143" s="19" t="s">
        <v>162</v>
      </c>
      <c r="B143" s="18">
        <v>851</v>
      </c>
      <c r="C143" s="40" t="s">
        <v>27</v>
      </c>
      <c r="D143" s="42" t="s">
        <v>17</v>
      </c>
      <c r="E143" s="68" t="s">
        <v>244</v>
      </c>
      <c r="F143" s="40" t="s">
        <v>174</v>
      </c>
      <c r="G143" s="21">
        <v>1463100</v>
      </c>
      <c r="H143" s="21"/>
      <c r="I143" s="11">
        <f t="shared" ref="I143:I207" si="64">G143+H143</f>
        <v>1463100</v>
      </c>
      <c r="J143" s="21">
        <v>1121800</v>
      </c>
      <c r="K143" s="21"/>
      <c r="L143" s="11">
        <f t="shared" ref="L143:L211" si="65">J143+K143</f>
        <v>1121800</v>
      </c>
      <c r="M143" s="21">
        <v>1121800</v>
      </c>
      <c r="N143" s="21"/>
      <c r="O143" s="27">
        <f t="shared" ref="O143:O211" si="66">M143+N143</f>
        <v>1121800</v>
      </c>
      <c r="P143" s="73">
        <f>G143-'Расходы (2)'!I138</f>
        <v>0</v>
      </c>
    </row>
    <row r="144" spans="1:16" ht="27.75" customHeight="1" x14ac:dyDescent="0.2">
      <c r="A144" s="24" t="s">
        <v>39</v>
      </c>
      <c r="B144" s="18">
        <v>851</v>
      </c>
      <c r="C144" s="40" t="s">
        <v>27</v>
      </c>
      <c r="D144" s="42" t="s">
        <v>17</v>
      </c>
      <c r="E144" s="68" t="s">
        <v>244</v>
      </c>
      <c r="F144" s="40" t="s">
        <v>40</v>
      </c>
      <c r="G144" s="21">
        <f t="shared" ref="G144:O145" si="67">G145</f>
        <v>8900</v>
      </c>
      <c r="H144" s="21">
        <f t="shared" si="67"/>
        <v>0</v>
      </c>
      <c r="I144" s="11">
        <f t="shared" si="64"/>
        <v>8900</v>
      </c>
      <c r="J144" s="21">
        <f t="shared" si="67"/>
        <v>8900</v>
      </c>
      <c r="K144" s="21">
        <f t="shared" si="67"/>
        <v>0</v>
      </c>
      <c r="L144" s="21">
        <f t="shared" si="67"/>
        <v>8900</v>
      </c>
      <c r="M144" s="21">
        <f t="shared" si="67"/>
        <v>8900</v>
      </c>
      <c r="N144" s="21">
        <f t="shared" si="67"/>
        <v>0</v>
      </c>
      <c r="O144" s="21">
        <f t="shared" si="67"/>
        <v>8900</v>
      </c>
      <c r="P144" s="73">
        <f>G144-'Расходы (2)'!I139</f>
        <v>0</v>
      </c>
    </row>
    <row r="145" spans="1:16" ht="41.25" customHeight="1" x14ac:dyDescent="0.2">
      <c r="A145" s="24" t="s">
        <v>41</v>
      </c>
      <c r="B145" s="18">
        <v>851</v>
      </c>
      <c r="C145" s="40" t="s">
        <v>27</v>
      </c>
      <c r="D145" s="42" t="s">
        <v>17</v>
      </c>
      <c r="E145" s="68" t="s">
        <v>244</v>
      </c>
      <c r="F145" s="40" t="s">
        <v>42</v>
      </c>
      <c r="G145" s="21">
        <f>G146</f>
        <v>8900</v>
      </c>
      <c r="H145" s="21">
        <f t="shared" si="67"/>
        <v>0</v>
      </c>
      <c r="I145" s="11">
        <f t="shared" si="64"/>
        <v>8900</v>
      </c>
      <c r="J145" s="21">
        <f t="shared" si="67"/>
        <v>8900</v>
      </c>
      <c r="K145" s="21">
        <f t="shared" si="67"/>
        <v>0</v>
      </c>
      <c r="L145" s="21">
        <f t="shared" si="67"/>
        <v>8900</v>
      </c>
      <c r="M145" s="21">
        <f t="shared" si="67"/>
        <v>8900</v>
      </c>
      <c r="N145" s="21">
        <f t="shared" si="67"/>
        <v>0</v>
      </c>
      <c r="O145" s="21">
        <f t="shared" si="67"/>
        <v>8900</v>
      </c>
      <c r="P145" s="73">
        <f>G145-'Расходы (2)'!I140</f>
        <v>0</v>
      </c>
    </row>
    <row r="146" spans="1:16" ht="30" x14ac:dyDescent="0.2">
      <c r="A146" s="24" t="s">
        <v>171</v>
      </c>
      <c r="B146" s="18">
        <v>851</v>
      </c>
      <c r="C146" s="40" t="s">
        <v>27</v>
      </c>
      <c r="D146" s="42" t="s">
        <v>17</v>
      </c>
      <c r="E146" s="68" t="s">
        <v>244</v>
      </c>
      <c r="F146" s="40" t="s">
        <v>141</v>
      </c>
      <c r="G146" s="21">
        <v>8900</v>
      </c>
      <c r="H146" s="21"/>
      <c r="I146" s="11">
        <f t="shared" si="64"/>
        <v>8900</v>
      </c>
      <c r="J146" s="21">
        <v>8900</v>
      </c>
      <c r="K146" s="21"/>
      <c r="L146" s="11">
        <f t="shared" si="65"/>
        <v>8900</v>
      </c>
      <c r="M146" s="21">
        <v>8900</v>
      </c>
      <c r="N146" s="21"/>
      <c r="O146" s="27">
        <f t="shared" si="66"/>
        <v>8900</v>
      </c>
      <c r="P146" s="73">
        <f>G146-'Расходы (2)'!I141</f>
        <v>0</v>
      </c>
    </row>
    <row r="147" spans="1:16" ht="60" x14ac:dyDescent="0.2">
      <c r="A147" s="12" t="s">
        <v>77</v>
      </c>
      <c r="B147" s="39">
        <v>851</v>
      </c>
      <c r="C147" s="37" t="s">
        <v>27</v>
      </c>
      <c r="D147" s="37" t="s">
        <v>17</v>
      </c>
      <c r="E147" s="67" t="s">
        <v>243</v>
      </c>
      <c r="F147" s="37"/>
      <c r="G147" s="11">
        <f t="shared" ref="G147:O149" si="68">G148</f>
        <v>1030300</v>
      </c>
      <c r="H147" s="11">
        <f t="shared" si="68"/>
        <v>0</v>
      </c>
      <c r="I147" s="11">
        <f t="shared" si="64"/>
        <v>1030300</v>
      </c>
      <c r="J147" s="11">
        <f t="shared" si="68"/>
        <v>300000</v>
      </c>
      <c r="K147" s="11">
        <f t="shared" si="68"/>
        <v>0</v>
      </c>
      <c r="L147" s="11">
        <f t="shared" si="68"/>
        <v>300000</v>
      </c>
      <c r="M147" s="11">
        <f t="shared" si="68"/>
        <v>300000</v>
      </c>
      <c r="N147" s="11">
        <f t="shared" si="68"/>
        <v>0</v>
      </c>
      <c r="O147" s="11">
        <f t="shared" si="68"/>
        <v>300000</v>
      </c>
      <c r="P147" s="73">
        <f>G147-'Расходы (2)'!I142</f>
        <v>0</v>
      </c>
    </row>
    <row r="148" spans="1:16" ht="45" x14ac:dyDescent="0.2">
      <c r="A148" s="12" t="s">
        <v>34</v>
      </c>
      <c r="B148" s="39">
        <v>851</v>
      </c>
      <c r="C148" s="37" t="s">
        <v>27</v>
      </c>
      <c r="D148" s="39" t="s">
        <v>17</v>
      </c>
      <c r="E148" s="67" t="s">
        <v>243</v>
      </c>
      <c r="F148" s="37" t="s">
        <v>35</v>
      </c>
      <c r="G148" s="11">
        <f t="shared" si="68"/>
        <v>1030300</v>
      </c>
      <c r="H148" s="11">
        <f t="shared" si="68"/>
        <v>0</v>
      </c>
      <c r="I148" s="11">
        <f t="shared" si="64"/>
        <v>1030300</v>
      </c>
      <c r="J148" s="11">
        <f t="shared" si="68"/>
        <v>300000</v>
      </c>
      <c r="K148" s="11">
        <f t="shared" si="68"/>
        <v>0</v>
      </c>
      <c r="L148" s="11">
        <f t="shared" si="68"/>
        <v>300000</v>
      </c>
      <c r="M148" s="11">
        <f t="shared" si="68"/>
        <v>300000</v>
      </c>
      <c r="N148" s="11">
        <f t="shared" si="68"/>
        <v>0</v>
      </c>
      <c r="O148" s="11">
        <f t="shared" si="68"/>
        <v>300000</v>
      </c>
      <c r="P148" s="73">
        <f>G148-'Расходы (2)'!I143</f>
        <v>0</v>
      </c>
    </row>
    <row r="149" spans="1:16" ht="45" x14ac:dyDescent="0.2">
      <c r="A149" s="24" t="s">
        <v>36</v>
      </c>
      <c r="B149" s="18">
        <v>851</v>
      </c>
      <c r="C149" s="40" t="s">
        <v>27</v>
      </c>
      <c r="D149" s="42" t="s">
        <v>17</v>
      </c>
      <c r="E149" s="68" t="s">
        <v>243</v>
      </c>
      <c r="F149" s="40" t="s">
        <v>37</v>
      </c>
      <c r="G149" s="21">
        <f>G150</f>
        <v>1030300</v>
      </c>
      <c r="H149" s="21">
        <f t="shared" si="68"/>
        <v>0</v>
      </c>
      <c r="I149" s="11">
        <f t="shared" si="64"/>
        <v>1030300</v>
      </c>
      <c r="J149" s="21">
        <f t="shared" si="68"/>
        <v>300000</v>
      </c>
      <c r="K149" s="21">
        <f t="shared" si="68"/>
        <v>0</v>
      </c>
      <c r="L149" s="21">
        <f t="shared" si="68"/>
        <v>300000</v>
      </c>
      <c r="M149" s="21">
        <f t="shared" si="68"/>
        <v>300000</v>
      </c>
      <c r="N149" s="21">
        <f t="shared" si="68"/>
        <v>0</v>
      </c>
      <c r="O149" s="21">
        <f t="shared" si="68"/>
        <v>300000</v>
      </c>
      <c r="P149" s="73">
        <f>G149-'Расходы (2)'!I144</f>
        <v>0</v>
      </c>
    </row>
    <row r="150" spans="1:16" ht="30" customHeight="1" x14ac:dyDescent="0.2">
      <c r="A150" s="19" t="s">
        <v>162</v>
      </c>
      <c r="B150" s="18">
        <v>851</v>
      </c>
      <c r="C150" s="40" t="s">
        <v>27</v>
      </c>
      <c r="D150" s="42" t="s">
        <v>17</v>
      </c>
      <c r="E150" s="68" t="s">
        <v>243</v>
      </c>
      <c r="F150" s="40" t="s">
        <v>174</v>
      </c>
      <c r="G150" s="21">
        <v>1030300</v>
      </c>
      <c r="H150" s="21"/>
      <c r="I150" s="11">
        <f t="shared" si="64"/>
        <v>1030300</v>
      </c>
      <c r="J150" s="21">
        <v>300000</v>
      </c>
      <c r="K150" s="21"/>
      <c r="L150" s="11">
        <f t="shared" si="65"/>
        <v>300000</v>
      </c>
      <c r="M150" s="21">
        <v>300000</v>
      </c>
      <c r="N150" s="21"/>
      <c r="O150" s="27">
        <f t="shared" si="66"/>
        <v>300000</v>
      </c>
      <c r="P150" s="73">
        <f>G150-'Расходы (2)'!I145</f>
        <v>0</v>
      </c>
    </row>
    <row r="151" spans="1:16" s="10" customFormat="1" ht="29.25" customHeight="1" x14ac:dyDescent="0.2">
      <c r="A151" s="8" t="s">
        <v>78</v>
      </c>
      <c r="B151" s="39">
        <v>851</v>
      </c>
      <c r="C151" s="36" t="s">
        <v>38</v>
      </c>
      <c r="D151" s="36"/>
      <c r="E151" s="67" t="s">
        <v>0</v>
      </c>
      <c r="F151" s="36"/>
      <c r="G151" s="9">
        <f>G152+G157+G162+G175+G188</f>
        <v>200856685.61000001</v>
      </c>
      <c r="H151" s="9">
        <f>H152+H157+H162+H175+H188</f>
        <v>0</v>
      </c>
      <c r="I151" s="11">
        <f>G151+H151</f>
        <v>200856685.61000001</v>
      </c>
      <c r="J151" s="9">
        <f t="shared" ref="J151:O151" si="69">J152+J157+J162+J175+J188</f>
        <v>10848140</v>
      </c>
      <c r="K151" s="9">
        <f t="shared" si="69"/>
        <v>3334131</v>
      </c>
      <c r="L151" s="9">
        <f t="shared" si="69"/>
        <v>14182271</v>
      </c>
      <c r="M151" s="9">
        <f t="shared" si="69"/>
        <v>11027740</v>
      </c>
      <c r="N151" s="9">
        <f t="shared" si="69"/>
        <v>0</v>
      </c>
      <c r="O151" s="9">
        <f t="shared" si="69"/>
        <v>11027740</v>
      </c>
      <c r="P151" s="73">
        <f>G151-'Расходы (2)'!I146</f>
        <v>0</v>
      </c>
    </row>
    <row r="152" spans="1:16" s="10" customFormat="1" ht="31.5" x14ac:dyDescent="0.2">
      <c r="A152" s="8" t="s">
        <v>79</v>
      </c>
      <c r="B152" s="39">
        <v>851</v>
      </c>
      <c r="C152" s="36" t="s">
        <v>38</v>
      </c>
      <c r="D152" s="36" t="s">
        <v>46</v>
      </c>
      <c r="E152" s="67"/>
      <c r="F152" s="36"/>
      <c r="G152" s="9">
        <f t="shared" ref="G152:O160" si="70">G153</f>
        <v>307240</v>
      </c>
      <c r="H152" s="9">
        <f>H153</f>
        <v>0</v>
      </c>
      <c r="I152" s="11">
        <f t="shared" si="64"/>
        <v>307240</v>
      </c>
      <c r="J152" s="9">
        <f t="shared" si="70"/>
        <v>307240</v>
      </c>
      <c r="K152" s="9">
        <f t="shared" si="70"/>
        <v>0</v>
      </c>
      <c r="L152" s="9">
        <f t="shared" si="70"/>
        <v>307240</v>
      </c>
      <c r="M152" s="9">
        <f t="shared" si="70"/>
        <v>307240</v>
      </c>
      <c r="N152" s="9">
        <f t="shared" si="70"/>
        <v>0</v>
      </c>
      <c r="O152" s="9">
        <f t="shared" si="70"/>
        <v>307240</v>
      </c>
      <c r="P152" s="73">
        <f>G152-'Расходы (2)'!I147</f>
        <v>0</v>
      </c>
    </row>
    <row r="153" spans="1:16" s="10" customFormat="1" ht="180" x14ac:dyDescent="0.2">
      <c r="A153" s="12" t="s">
        <v>337</v>
      </c>
      <c r="B153" s="39">
        <v>851</v>
      </c>
      <c r="C153" s="37" t="s">
        <v>38</v>
      </c>
      <c r="D153" s="37" t="s">
        <v>46</v>
      </c>
      <c r="E153" s="67" t="s">
        <v>242</v>
      </c>
      <c r="F153" s="37"/>
      <c r="G153" s="11">
        <f t="shared" si="70"/>
        <v>307240</v>
      </c>
      <c r="H153" s="11">
        <f t="shared" si="70"/>
        <v>0</v>
      </c>
      <c r="I153" s="11">
        <f t="shared" si="64"/>
        <v>307240</v>
      </c>
      <c r="J153" s="11">
        <f t="shared" si="70"/>
        <v>307240</v>
      </c>
      <c r="K153" s="11">
        <f t="shared" si="70"/>
        <v>0</v>
      </c>
      <c r="L153" s="11">
        <f t="shared" si="70"/>
        <v>307240</v>
      </c>
      <c r="M153" s="11">
        <f t="shared" si="70"/>
        <v>307240</v>
      </c>
      <c r="N153" s="11">
        <f t="shared" si="70"/>
        <v>0</v>
      </c>
      <c r="O153" s="11">
        <f t="shared" si="70"/>
        <v>307240</v>
      </c>
      <c r="P153" s="73">
        <f>G153-'Расходы (2)'!I148</f>
        <v>0</v>
      </c>
    </row>
    <row r="154" spans="1:16" s="10" customFormat="1" ht="45" x14ac:dyDescent="0.2">
      <c r="A154" s="12" t="s">
        <v>34</v>
      </c>
      <c r="B154" s="39">
        <v>851</v>
      </c>
      <c r="C154" s="37" t="s">
        <v>38</v>
      </c>
      <c r="D154" s="37" t="s">
        <v>46</v>
      </c>
      <c r="E154" s="67" t="s">
        <v>242</v>
      </c>
      <c r="F154" s="37" t="s">
        <v>35</v>
      </c>
      <c r="G154" s="11">
        <f t="shared" si="70"/>
        <v>307240</v>
      </c>
      <c r="H154" s="11">
        <f t="shared" si="70"/>
        <v>0</v>
      </c>
      <c r="I154" s="11">
        <f t="shared" si="64"/>
        <v>307240</v>
      </c>
      <c r="J154" s="11">
        <f t="shared" si="70"/>
        <v>307240</v>
      </c>
      <c r="K154" s="11">
        <f t="shared" si="70"/>
        <v>0</v>
      </c>
      <c r="L154" s="11">
        <f t="shared" si="70"/>
        <v>307240</v>
      </c>
      <c r="M154" s="11">
        <f t="shared" si="70"/>
        <v>307240</v>
      </c>
      <c r="N154" s="11">
        <f t="shared" si="70"/>
        <v>0</v>
      </c>
      <c r="O154" s="11">
        <f t="shared" si="70"/>
        <v>307240</v>
      </c>
      <c r="P154" s="73">
        <f>G154-'Расходы (2)'!I149</f>
        <v>0</v>
      </c>
    </row>
    <row r="155" spans="1:16" s="10" customFormat="1" ht="45" x14ac:dyDescent="0.2">
      <c r="A155" s="24" t="s">
        <v>36</v>
      </c>
      <c r="B155" s="18">
        <v>851</v>
      </c>
      <c r="C155" s="40" t="s">
        <v>38</v>
      </c>
      <c r="D155" s="40" t="s">
        <v>46</v>
      </c>
      <c r="E155" s="68" t="s">
        <v>242</v>
      </c>
      <c r="F155" s="40" t="s">
        <v>37</v>
      </c>
      <c r="G155" s="21">
        <f>G156</f>
        <v>307240</v>
      </c>
      <c r="H155" s="21">
        <f t="shared" si="70"/>
        <v>0</v>
      </c>
      <c r="I155" s="11">
        <f t="shared" si="64"/>
        <v>307240</v>
      </c>
      <c r="J155" s="21">
        <f t="shared" si="70"/>
        <v>307240</v>
      </c>
      <c r="K155" s="21">
        <f t="shared" si="70"/>
        <v>0</v>
      </c>
      <c r="L155" s="11">
        <f t="shared" si="65"/>
        <v>307240</v>
      </c>
      <c r="M155" s="21">
        <f t="shared" si="70"/>
        <v>307240</v>
      </c>
      <c r="N155" s="21">
        <f t="shared" si="70"/>
        <v>0</v>
      </c>
      <c r="O155" s="27">
        <f t="shared" si="66"/>
        <v>307240</v>
      </c>
      <c r="P155" s="73">
        <f>G155-'Расходы (2)'!I150</f>
        <v>0</v>
      </c>
    </row>
    <row r="156" spans="1:16" s="10" customFormat="1" ht="31.5" customHeight="1" x14ac:dyDescent="0.2">
      <c r="A156" s="19" t="s">
        <v>162</v>
      </c>
      <c r="B156" s="18">
        <v>851</v>
      </c>
      <c r="C156" s="40" t="s">
        <v>38</v>
      </c>
      <c r="D156" s="40" t="s">
        <v>46</v>
      </c>
      <c r="E156" s="68" t="s">
        <v>242</v>
      </c>
      <c r="F156" s="40" t="s">
        <v>174</v>
      </c>
      <c r="G156" s="21">
        <v>307240</v>
      </c>
      <c r="H156" s="21"/>
      <c r="I156" s="11">
        <f t="shared" si="64"/>
        <v>307240</v>
      </c>
      <c r="J156" s="21">
        <v>307240</v>
      </c>
      <c r="K156" s="21"/>
      <c r="L156" s="11">
        <f t="shared" si="65"/>
        <v>307240</v>
      </c>
      <c r="M156" s="21">
        <v>307240</v>
      </c>
      <c r="N156" s="21"/>
      <c r="O156" s="27">
        <f t="shared" si="66"/>
        <v>307240</v>
      </c>
      <c r="P156" s="73">
        <f>G156-'Расходы (2)'!I151</f>
        <v>0</v>
      </c>
    </row>
    <row r="157" spans="1:16" s="10" customFormat="1" ht="32.25" customHeight="1" x14ac:dyDescent="0.2">
      <c r="A157" s="8" t="s">
        <v>308</v>
      </c>
      <c r="B157" s="38">
        <v>851</v>
      </c>
      <c r="C157" s="36" t="s">
        <v>38</v>
      </c>
      <c r="D157" s="36" t="s">
        <v>48</v>
      </c>
      <c r="E157" s="66"/>
      <c r="F157" s="36"/>
      <c r="G157" s="9">
        <f t="shared" si="70"/>
        <v>82900</v>
      </c>
      <c r="H157" s="9">
        <f>H158</f>
        <v>0</v>
      </c>
      <c r="I157" s="11">
        <f t="shared" si="64"/>
        <v>82900</v>
      </c>
      <c r="J157" s="9">
        <f t="shared" si="70"/>
        <v>20900</v>
      </c>
      <c r="K157" s="9">
        <f t="shared" si="70"/>
        <v>0</v>
      </c>
      <c r="L157" s="9">
        <f t="shared" si="70"/>
        <v>20900</v>
      </c>
      <c r="M157" s="9">
        <f t="shared" si="70"/>
        <v>20900</v>
      </c>
      <c r="N157" s="9">
        <f t="shared" si="70"/>
        <v>0</v>
      </c>
      <c r="O157" s="9">
        <f t="shared" si="70"/>
        <v>20900</v>
      </c>
      <c r="P157" s="73">
        <f>G157-'Расходы (2)'!I152</f>
        <v>0</v>
      </c>
    </row>
    <row r="158" spans="1:16" s="10" customFormat="1" ht="45" x14ac:dyDescent="0.2">
      <c r="A158" s="12" t="s">
        <v>309</v>
      </c>
      <c r="B158" s="39">
        <v>851</v>
      </c>
      <c r="C158" s="37" t="s">
        <v>38</v>
      </c>
      <c r="D158" s="37" t="s">
        <v>48</v>
      </c>
      <c r="E158" s="67" t="s">
        <v>310</v>
      </c>
      <c r="F158" s="37"/>
      <c r="G158" s="11">
        <f t="shared" si="70"/>
        <v>82900</v>
      </c>
      <c r="H158" s="11">
        <f t="shared" si="70"/>
        <v>0</v>
      </c>
      <c r="I158" s="11">
        <f t="shared" si="64"/>
        <v>82900</v>
      </c>
      <c r="J158" s="11">
        <f t="shared" si="70"/>
        <v>20900</v>
      </c>
      <c r="K158" s="11">
        <f t="shared" si="70"/>
        <v>0</v>
      </c>
      <c r="L158" s="11">
        <f t="shared" si="70"/>
        <v>20900</v>
      </c>
      <c r="M158" s="11">
        <f t="shared" si="70"/>
        <v>20900</v>
      </c>
      <c r="N158" s="11">
        <f t="shared" si="70"/>
        <v>0</v>
      </c>
      <c r="O158" s="11">
        <f t="shared" si="70"/>
        <v>20900</v>
      </c>
      <c r="P158" s="73">
        <f>G158-'Расходы (2)'!I153</f>
        <v>0</v>
      </c>
    </row>
    <row r="159" spans="1:16" s="10" customFormat="1" ht="45" x14ac:dyDescent="0.2">
      <c r="A159" s="12" t="s">
        <v>34</v>
      </c>
      <c r="B159" s="39">
        <v>851</v>
      </c>
      <c r="C159" s="37" t="s">
        <v>38</v>
      </c>
      <c r="D159" s="37" t="s">
        <v>48</v>
      </c>
      <c r="E159" s="67" t="s">
        <v>310</v>
      </c>
      <c r="F159" s="37" t="s">
        <v>35</v>
      </c>
      <c r="G159" s="11">
        <f t="shared" si="70"/>
        <v>82900</v>
      </c>
      <c r="H159" s="11">
        <f t="shared" si="70"/>
        <v>0</v>
      </c>
      <c r="I159" s="11">
        <f t="shared" si="64"/>
        <v>82900</v>
      </c>
      <c r="J159" s="11">
        <f t="shared" si="70"/>
        <v>20900</v>
      </c>
      <c r="K159" s="11">
        <f t="shared" si="70"/>
        <v>0</v>
      </c>
      <c r="L159" s="11">
        <f t="shared" si="70"/>
        <v>20900</v>
      </c>
      <c r="M159" s="11">
        <f t="shared" si="70"/>
        <v>20900</v>
      </c>
      <c r="N159" s="11">
        <f t="shared" si="70"/>
        <v>0</v>
      </c>
      <c r="O159" s="11">
        <f t="shared" si="70"/>
        <v>20900</v>
      </c>
      <c r="P159" s="73">
        <f>G159-'Расходы (2)'!I154</f>
        <v>0</v>
      </c>
    </row>
    <row r="160" spans="1:16" s="10" customFormat="1" ht="45" x14ac:dyDescent="0.2">
      <c r="A160" s="23" t="s">
        <v>36</v>
      </c>
      <c r="B160" s="18">
        <v>851</v>
      </c>
      <c r="C160" s="40" t="s">
        <v>38</v>
      </c>
      <c r="D160" s="40" t="s">
        <v>48</v>
      </c>
      <c r="E160" s="68" t="s">
        <v>310</v>
      </c>
      <c r="F160" s="40" t="s">
        <v>37</v>
      </c>
      <c r="G160" s="21">
        <f>G161</f>
        <v>82900</v>
      </c>
      <c r="H160" s="21">
        <f>H161</f>
        <v>0</v>
      </c>
      <c r="I160" s="11">
        <f t="shared" si="64"/>
        <v>82900</v>
      </c>
      <c r="J160" s="21">
        <f t="shared" si="70"/>
        <v>20900</v>
      </c>
      <c r="K160" s="21">
        <f t="shared" si="70"/>
        <v>0</v>
      </c>
      <c r="L160" s="21">
        <f t="shared" si="70"/>
        <v>20900</v>
      </c>
      <c r="M160" s="21">
        <f t="shared" si="70"/>
        <v>20900</v>
      </c>
      <c r="N160" s="21">
        <f t="shared" si="70"/>
        <v>0</v>
      </c>
      <c r="O160" s="21">
        <f t="shared" si="70"/>
        <v>20900</v>
      </c>
      <c r="P160" s="73">
        <f>G160-'Расходы (2)'!I155</f>
        <v>0</v>
      </c>
    </row>
    <row r="161" spans="1:16" s="10" customFormat="1" ht="30" customHeight="1" x14ac:dyDescent="0.2">
      <c r="A161" s="19" t="s">
        <v>162</v>
      </c>
      <c r="B161" s="18">
        <v>851</v>
      </c>
      <c r="C161" s="40" t="s">
        <v>38</v>
      </c>
      <c r="D161" s="40" t="s">
        <v>48</v>
      </c>
      <c r="E161" s="68" t="s">
        <v>310</v>
      </c>
      <c r="F161" s="40" t="s">
        <v>174</v>
      </c>
      <c r="G161" s="21">
        <v>82900</v>
      </c>
      <c r="H161" s="21"/>
      <c r="I161" s="11">
        <f t="shared" si="64"/>
        <v>82900</v>
      </c>
      <c r="J161" s="21">
        <v>20900</v>
      </c>
      <c r="K161" s="21"/>
      <c r="L161" s="11">
        <f t="shared" si="65"/>
        <v>20900</v>
      </c>
      <c r="M161" s="21">
        <v>20900</v>
      </c>
      <c r="N161" s="21"/>
      <c r="O161" s="27">
        <f t="shared" si="66"/>
        <v>20900</v>
      </c>
      <c r="P161" s="73">
        <f>G161-'Расходы (2)'!I156</f>
        <v>0</v>
      </c>
    </row>
    <row r="162" spans="1:16" s="10" customFormat="1" ht="32.25" customHeight="1" x14ac:dyDescent="0.2">
      <c r="A162" s="8" t="s">
        <v>80</v>
      </c>
      <c r="B162" s="38">
        <v>851</v>
      </c>
      <c r="C162" s="36" t="s">
        <v>38</v>
      </c>
      <c r="D162" s="36" t="s">
        <v>81</v>
      </c>
      <c r="E162" s="67" t="s">
        <v>0</v>
      </c>
      <c r="F162" s="36"/>
      <c r="G162" s="9">
        <f>G163+G167+G171</f>
        <v>6666000</v>
      </c>
      <c r="H162" s="9">
        <f t="shared" ref="H162:O162" si="71">H163+H167+H171</f>
        <v>0</v>
      </c>
      <c r="I162" s="11">
        <f t="shared" si="64"/>
        <v>6666000</v>
      </c>
      <c r="J162" s="9">
        <f t="shared" si="71"/>
        <v>0</v>
      </c>
      <c r="K162" s="9">
        <f t="shared" si="71"/>
        <v>3334131</v>
      </c>
      <c r="L162" s="9">
        <f t="shared" si="71"/>
        <v>3334131</v>
      </c>
      <c r="M162" s="9">
        <f t="shared" si="71"/>
        <v>0</v>
      </c>
      <c r="N162" s="9">
        <f t="shared" si="71"/>
        <v>0</v>
      </c>
      <c r="O162" s="9">
        <f t="shared" si="71"/>
        <v>0</v>
      </c>
      <c r="P162" s="73">
        <f>G162-'Расходы (2)'!I157</f>
        <v>0</v>
      </c>
    </row>
    <row r="163" spans="1:16" ht="45" x14ac:dyDescent="0.2">
      <c r="A163" s="12" t="s">
        <v>276</v>
      </c>
      <c r="B163" s="39">
        <v>851</v>
      </c>
      <c r="C163" s="37" t="s">
        <v>38</v>
      </c>
      <c r="D163" s="37" t="s">
        <v>81</v>
      </c>
      <c r="E163" s="67" t="s">
        <v>277</v>
      </c>
      <c r="F163" s="37"/>
      <c r="G163" s="11">
        <f t="shared" ref="G163:O165" si="72">G164</f>
        <v>124000</v>
      </c>
      <c r="H163" s="11">
        <f t="shared" si="72"/>
        <v>0</v>
      </c>
      <c r="I163" s="11">
        <f t="shared" si="64"/>
        <v>124000</v>
      </c>
      <c r="J163" s="11">
        <f t="shared" si="72"/>
        <v>0</v>
      </c>
      <c r="K163" s="11">
        <f t="shared" si="72"/>
        <v>0</v>
      </c>
      <c r="L163" s="11">
        <f t="shared" si="72"/>
        <v>0</v>
      </c>
      <c r="M163" s="11">
        <f t="shared" si="72"/>
        <v>0</v>
      </c>
      <c r="N163" s="11">
        <f t="shared" si="72"/>
        <v>0</v>
      </c>
      <c r="O163" s="11">
        <f t="shared" si="72"/>
        <v>0</v>
      </c>
      <c r="P163" s="73">
        <f>G163-'Расходы (2)'!I158</f>
        <v>0</v>
      </c>
    </row>
    <row r="164" spans="1:16" ht="45" x14ac:dyDescent="0.2">
      <c r="A164" s="12" t="s">
        <v>34</v>
      </c>
      <c r="B164" s="39">
        <v>851</v>
      </c>
      <c r="C164" s="37" t="s">
        <v>38</v>
      </c>
      <c r="D164" s="37" t="s">
        <v>81</v>
      </c>
      <c r="E164" s="67" t="s">
        <v>277</v>
      </c>
      <c r="F164" s="37" t="s">
        <v>35</v>
      </c>
      <c r="G164" s="11">
        <f t="shared" si="72"/>
        <v>124000</v>
      </c>
      <c r="H164" s="11">
        <f t="shared" si="72"/>
        <v>0</v>
      </c>
      <c r="I164" s="11">
        <f t="shared" si="64"/>
        <v>124000</v>
      </c>
      <c r="J164" s="11">
        <f t="shared" si="72"/>
        <v>0</v>
      </c>
      <c r="K164" s="11">
        <f t="shared" si="72"/>
        <v>0</v>
      </c>
      <c r="L164" s="11">
        <f t="shared" si="72"/>
        <v>0</v>
      </c>
      <c r="M164" s="11">
        <f t="shared" si="72"/>
        <v>0</v>
      </c>
      <c r="N164" s="11">
        <f t="shared" si="72"/>
        <v>0</v>
      </c>
      <c r="O164" s="11">
        <f t="shared" si="72"/>
        <v>0</v>
      </c>
      <c r="P164" s="73">
        <f>G164-'Расходы (2)'!I159</f>
        <v>0</v>
      </c>
    </row>
    <row r="165" spans="1:16" ht="45" x14ac:dyDescent="0.2">
      <c r="A165" s="23" t="s">
        <v>36</v>
      </c>
      <c r="B165" s="18">
        <v>851</v>
      </c>
      <c r="C165" s="40" t="s">
        <v>38</v>
      </c>
      <c r="D165" s="40" t="s">
        <v>81</v>
      </c>
      <c r="E165" s="71" t="s">
        <v>277</v>
      </c>
      <c r="F165" s="40" t="s">
        <v>37</v>
      </c>
      <c r="G165" s="21">
        <f>G166</f>
        <v>124000</v>
      </c>
      <c r="H165" s="21">
        <f t="shared" si="72"/>
        <v>0</v>
      </c>
      <c r="I165" s="11">
        <f t="shared" si="64"/>
        <v>124000</v>
      </c>
      <c r="J165" s="21">
        <f t="shared" si="72"/>
        <v>0</v>
      </c>
      <c r="K165" s="21">
        <f t="shared" si="72"/>
        <v>0</v>
      </c>
      <c r="L165" s="21">
        <f t="shared" si="72"/>
        <v>0</v>
      </c>
      <c r="M165" s="21">
        <f t="shared" si="72"/>
        <v>0</v>
      </c>
      <c r="N165" s="21">
        <f t="shared" si="72"/>
        <v>0</v>
      </c>
      <c r="O165" s="21">
        <f t="shared" si="72"/>
        <v>0</v>
      </c>
      <c r="P165" s="73">
        <f>G165-'Расходы (2)'!I160</f>
        <v>0</v>
      </c>
    </row>
    <row r="166" spans="1:16" ht="42.75" customHeight="1" x14ac:dyDescent="0.2">
      <c r="A166" s="19" t="s">
        <v>162</v>
      </c>
      <c r="B166" s="18">
        <v>851</v>
      </c>
      <c r="C166" s="40" t="s">
        <v>38</v>
      </c>
      <c r="D166" s="40" t="s">
        <v>81</v>
      </c>
      <c r="E166" s="71" t="s">
        <v>277</v>
      </c>
      <c r="F166" s="40" t="s">
        <v>174</v>
      </c>
      <c r="G166" s="21">
        <v>124000</v>
      </c>
      <c r="H166" s="21"/>
      <c r="I166" s="11">
        <f t="shared" si="64"/>
        <v>124000</v>
      </c>
      <c r="J166" s="21"/>
      <c r="K166" s="21"/>
      <c r="L166" s="11">
        <f t="shared" si="65"/>
        <v>0</v>
      </c>
      <c r="M166" s="21"/>
      <c r="N166" s="21"/>
      <c r="O166" s="27">
        <f t="shared" si="66"/>
        <v>0</v>
      </c>
      <c r="P166" s="73">
        <f>G166-'Расходы (2)'!I161</f>
        <v>0</v>
      </c>
    </row>
    <row r="167" spans="1:16" ht="75" x14ac:dyDescent="0.2">
      <c r="A167" s="12" t="s">
        <v>300</v>
      </c>
      <c r="B167" s="39">
        <v>851</v>
      </c>
      <c r="C167" s="37" t="s">
        <v>38</v>
      </c>
      <c r="D167" s="37" t="s">
        <v>81</v>
      </c>
      <c r="E167" s="67" t="s">
        <v>301</v>
      </c>
      <c r="F167" s="37"/>
      <c r="G167" s="11">
        <f t="shared" ref="G167:O169" si="73">G168</f>
        <v>6503500</v>
      </c>
      <c r="H167" s="11">
        <f t="shared" si="73"/>
        <v>0</v>
      </c>
      <c r="I167" s="11">
        <f t="shared" si="64"/>
        <v>6503500</v>
      </c>
      <c r="J167" s="11">
        <f t="shared" si="73"/>
        <v>0</v>
      </c>
      <c r="K167" s="11">
        <f t="shared" si="73"/>
        <v>3334131</v>
      </c>
      <c r="L167" s="11">
        <f t="shared" si="73"/>
        <v>3334131</v>
      </c>
      <c r="M167" s="11">
        <f t="shared" si="73"/>
        <v>0</v>
      </c>
      <c r="N167" s="11">
        <f t="shared" si="73"/>
        <v>0</v>
      </c>
      <c r="O167" s="11">
        <f t="shared" si="73"/>
        <v>0</v>
      </c>
      <c r="P167" s="73">
        <f>G167-'Расходы (2)'!I162</f>
        <v>0</v>
      </c>
    </row>
    <row r="168" spans="1:16" ht="45" x14ac:dyDescent="0.2">
      <c r="A168" s="12" t="s">
        <v>34</v>
      </c>
      <c r="B168" s="39">
        <v>851</v>
      </c>
      <c r="C168" s="37" t="s">
        <v>38</v>
      </c>
      <c r="D168" s="37" t="s">
        <v>81</v>
      </c>
      <c r="E168" s="67" t="s">
        <v>301</v>
      </c>
      <c r="F168" s="37" t="s">
        <v>35</v>
      </c>
      <c r="G168" s="11">
        <f t="shared" si="73"/>
        <v>6503500</v>
      </c>
      <c r="H168" s="11">
        <f t="shared" si="73"/>
        <v>0</v>
      </c>
      <c r="I168" s="11">
        <f t="shared" si="64"/>
        <v>6503500</v>
      </c>
      <c r="J168" s="11">
        <f t="shared" si="73"/>
        <v>0</v>
      </c>
      <c r="K168" s="11">
        <f t="shared" si="73"/>
        <v>3334131</v>
      </c>
      <c r="L168" s="11">
        <f t="shared" si="73"/>
        <v>3334131</v>
      </c>
      <c r="M168" s="11">
        <f t="shared" si="73"/>
        <v>0</v>
      </c>
      <c r="N168" s="11">
        <f t="shared" si="73"/>
        <v>0</v>
      </c>
      <c r="O168" s="11">
        <f t="shared" si="73"/>
        <v>0</v>
      </c>
      <c r="P168" s="73">
        <f>G168-'Расходы (2)'!I163</f>
        <v>0</v>
      </c>
    </row>
    <row r="169" spans="1:16" ht="45" x14ac:dyDescent="0.2">
      <c r="A169" s="23" t="s">
        <v>36</v>
      </c>
      <c r="B169" s="18">
        <v>851</v>
      </c>
      <c r="C169" s="40" t="s">
        <v>38</v>
      </c>
      <c r="D169" s="40" t="s">
        <v>81</v>
      </c>
      <c r="E169" s="71" t="s">
        <v>301</v>
      </c>
      <c r="F169" s="40" t="s">
        <v>37</v>
      </c>
      <c r="G169" s="21">
        <f t="shared" si="73"/>
        <v>6503500</v>
      </c>
      <c r="H169" s="21">
        <f t="shared" si="73"/>
        <v>0</v>
      </c>
      <c r="I169" s="11">
        <f t="shared" si="64"/>
        <v>6503500</v>
      </c>
      <c r="J169" s="21">
        <f t="shared" si="73"/>
        <v>0</v>
      </c>
      <c r="K169" s="21">
        <f t="shared" si="73"/>
        <v>3334131</v>
      </c>
      <c r="L169" s="21">
        <f t="shared" si="73"/>
        <v>3334131</v>
      </c>
      <c r="M169" s="21">
        <f t="shared" si="73"/>
        <v>0</v>
      </c>
      <c r="N169" s="21">
        <f t="shared" si="73"/>
        <v>0</v>
      </c>
      <c r="O169" s="21">
        <f t="shared" si="73"/>
        <v>0</v>
      </c>
      <c r="P169" s="73">
        <f>G169-'Расходы (2)'!I164</f>
        <v>0</v>
      </c>
    </row>
    <row r="170" spans="1:16" ht="35.25" customHeight="1" x14ac:dyDescent="0.2">
      <c r="A170" s="19" t="s">
        <v>162</v>
      </c>
      <c r="B170" s="18">
        <v>851</v>
      </c>
      <c r="C170" s="40" t="s">
        <v>38</v>
      </c>
      <c r="D170" s="40" t="s">
        <v>81</v>
      </c>
      <c r="E170" s="71" t="s">
        <v>301</v>
      </c>
      <c r="F170" s="40" t="s">
        <v>174</v>
      </c>
      <c r="G170" s="21">
        <v>6503500</v>
      </c>
      <c r="H170" s="21"/>
      <c r="I170" s="11">
        <f t="shared" si="64"/>
        <v>6503500</v>
      </c>
      <c r="J170" s="21">
        <v>0</v>
      </c>
      <c r="K170" s="21">
        <v>3334131</v>
      </c>
      <c r="L170" s="11">
        <f t="shared" si="65"/>
        <v>3334131</v>
      </c>
      <c r="M170" s="21">
        <v>0</v>
      </c>
      <c r="N170" s="21"/>
      <c r="O170" s="27">
        <f t="shared" si="66"/>
        <v>0</v>
      </c>
      <c r="P170" s="73">
        <f>G170-'Расходы (2)'!I165</f>
        <v>0</v>
      </c>
    </row>
    <row r="171" spans="1:16" ht="30" x14ac:dyDescent="0.2">
      <c r="A171" s="12" t="s">
        <v>150</v>
      </c>
      <c r="B171" s="39">
        <v>851</v>
      </c>
      <c r="C171" s="37" t="s">
        <v>38</v>
      </c>
      <c r="D171" s="37" t="s">
        <v>81</v>
      </c>
      <c r="E171" s="67" t="s">
        <v>241</v>
      </c>
      <c r="F171" s="37"/>
      <c r="G171" s="11">
        <f t="shared" ref="G171:O173" si="74">G172</f>
        <v>38500</v>
      </c>
      <c r="H171" s="11">
        <f t="shared" si="74"/>
        <v>0</v>
      </c>
      <c r="I171" s="11">
        <f t="shared" si="64"/>
        <v>38500</v>
      </c>
      <c r="J171" s="11">
        <f t="shared" si="74"/>
        <v>0</v>
      </c>
      <c r="K171" s="11">
        <f t="shared" si="74"/>
        <v>0</v>
      </c>
      <c r="L171" s="11">
        <f t="shared" si="74"/>
        <v>0</v>
      </c>
      <c r="M171" s="11">
        <f t="shared" si="74"/>
        <v>0</v>
      </c>
      <c r="N171" s="11">
        <f t="shared" si="74"/>
        <v>0</v>
      </c>
      <c r="O171" s="11">
        <f t="shared" si="74"/>
        <v>0</v>
      </c>
      <c r="P171" s="73">
        <f>G171-'Расходы (2)'!I166</f>
        <v>0</v>
      </c>
    </row>
    <row r="172" spans="1:16" ht="24.75" customHeight="1" x14ac:dyDescent="0.2">
      <c r="A172" s="12" t="s">
        <v>39</v>
      </c>
      <c r="B172" s="39">
        <v>851</v>
      </c>
      <c r="C172" s="37" t="s">
        <v>38</v>
      </c>
      <c r="D172" s="37" t="s">
        <v>81</v>
      </c>
      <c r="E172" s="67" t="s">
        <v>241</v>
      </c>
      <c r="F172" s="37" t="s">
        <v>40</v>
      </c>
      <c r="G172" s="11">
        <f t="shared" si="74"/>
        <v>38500</v>
      </c>
      <c r="H172" s="11">
        <f t="shared" si="74"/>
        <v>0</v>
      </c>
      <c r="I172" s="11">
        <f t="shared" si="64"/>
        <v>38500</v>
      </c>
      <c r="J172" s="11">
        <f t="shared" si="74"/>
        <v>0</v>
      </c>
      <c r="K172" s="11">
        <f t="shared" si="74"/>
        <v>0</v>
      </c>
      <c r="L172" s="11">
        <f t="shared" si="74"/>
        <v>0</v>
      </c>
      <c r="M172" s="11">
        <f t="shared" si="74"/>
        <v>0</v>
      </c>
      <c r="N172" s="11">
        <f t="shared" si="74"/>
        <v>0</v>
      </c>
      <c r="O172" s="11">
        <f t="shared" si="74"/>
        <v>0</v>
      </c>
      <c r="P172" s="73">
        <f>G172-'Расходы (2)'!I167</f>
        <v>0</v>
      </c>
    </row>
    <row r="173" spans="1:16" ht="35.25" customHeight="1" x14ac:dyDescent="0.2">
      <c r="A173" s="24" t="s">
        <v>41</v>
      </c>
      <c r="B173" s="18">
        <v>851</v>
      </c>
      <c r="C173" s="40" t="s">
        <v>38</v>
      </c>
      <c r="D173" s="40" t="s">
        <v>81</v>
      </c>
      <c r="E173" s="68" t="s">
        <v>241</v>
      </c>
      <c r="F173" s="40" t="s">
        <v>42</v>
      </c>
      <c r="G173" s="21">
        <f>G174</f>
        <v>38500</v>
      </c>
      <c r="H173" s="21">
        <f t="shared" si="74"/>
        <v>0</v>
      </c>
      <c r="I173" s="11">
        <f t="shared" si="64"/>
        <v>38500</v>
      </c>
      <c r="J173" s="21">
        <f t="shared" si="74"/>
        <v>0</v>
      </c>
      <c r="K173" s="21">
        <f t="shared" si="74"/>
        <v>0</v>
      </c>
      <c r="L173" s="21">
        <f t="shared" si="74"/>
        <v>0</v>
      </c>
      <c r="M173" s="21">
        <f t="shared" si="74"/>
        <v>0</v>
      </c>
      <c r="N173" s="21">
        <f t="shared" si="74"/>
        <v>0</v>
      </c>
      <c r="O173" s="21">
        <f t="shared" si="74"/>
        <v>0</v>
      </c>
      <c r="P173" s="73">
        <f>G173-'Расходы (2)'!I168</f>
        <v>0</v>
      </c>
    </row>
    <row r="174" spans="1:16" ht="28.5" customHeight="1" x14ac:dyDescent="0.2">
      <c r="A174" s="24" t="s">
        <v>172</v>
      </c>
      <c r="B174" s="18">
        <v>851</v>
      </c>
      <c r="C174" s="40" t="s">
        <v>38</v>
      </c>
      <c r="D174" s="40" t="s">
        <v>81</v>
      </c>
      <c r="E174" s="68" t="s">
        <v>241</v>
      </c>
      <c r="F174" s="40" t="s">
        <v>169</v>
      </c>
      <c r="G174" s="21">
        <v>38500</v>
      </c>
      <c r="H174" s="21"/>
      <c r="I174" s="11">
        <f t="shared" si="64"/>
        <v>38500</v>
      </c>
      <c r="J174" s="21">
        <v>0</v>
      </c>
      <c r="K174" s="21"/>
      <c r="L174" s="11">
        <f t="shared" si="65"/>
        <v>0</v>
      </c>
      <c r="M174" s="21">
        <v>0</v>
      </c>
      <c r="N174" s="21"/>
      <c r="O174" s="27">
        <f t="shared" si="66"/>
        <v>0</v>
      </c>
      <c r="P174" s="73">
        <f>G174-'Расходы (2)'!I169</f>
        <v>0</v>
      </c>
    </row>
    <row r="175" spans="1:16" s="10" customFormat="1" ht="31.5" x14ac:dyDescent="0.2">
      <c r="A175" s="8" t="s">
        <v>82</v>
      </c>
      <c r="B175" s="38">
        <v>851</v>
      </c>
      <c r="C175" s="36" t="s">
        <v>38</v>
      </c>
      <c r="D175" s="36" t="s">
        <v>73</v>
      </c>
      <c r="E175" s="67" t="s">
        <v>0</v>
      </c>
      <c r="F175" s="36"/>
      <c r="G175" s="9">
        <f>G185+G180+G176</f>
        <v>193800545.61000001</v>
      </c>
      <c r="H175" s="9">
        <f>H185+H180+H176</f>
        <v>0</v>
      </c>
      <c r="I175" s="11">
        <f t="shared" si="64"/>
        <v>193800545.61000001</v>
      </c>
      <c r="J175" s="9">
        <f t="shared" ref="J175:O175" si="75">J185+J180+J176</f>
        <v>10520000</v>
      </c>
      <c r="K175" s="9">
        <f t="shared" si="75"/>
        <v>0</v>
      </c>
      <c r="L175" s="9">
        <f t="shared" si="75"/>
        <v>10520000</v>
      </c>
      <c r="M175" s="9">
        <f t="shared" si="75"/>
        <v>10699600</v>
      </c>
      <c r="N175" s="9">
        <f t="shared" si="75"/>
        <v>0</v>
      </c>
      <c r="O175" s="9">
        <f t="shared" si="75"/>
        <v>10699600</v>
      </c>
      <c r="P175" s="73">
        <f>G175-'Расходы (2)'!I170</f>
        <v>0</v>
      </c>
    </row>
    <row r="176" spans="1:16" s="10" customFormat="1" ht="45" x14ac:dyDescent="0.2">
      <c r="A176" s="12" t="s">
        <v>311</v>
      </c>
      <c r="B176" s="39" t="s">
        <v>141</v>
      </c>
      <c r="C176" s="37" t="s">
        <v>38</v>
      </c>
      <c r="D176" s="37" t="s">
        <v>73</v>
      </c>
      <c r="E176" s="67" t="s">
        <v>312</v>
      </c>
      <c r="F176" s="37"/>
      <c r="G176" s="11">
        <f>G177</f>
        <v>184405364.27000001</v>
      </c>
      <c r="H176" s="11">
        <f t="shared" ref="H176:O178" si="76">H177</f>
        <v>0</v>
      </c>
      <c r="I176" s="11">
        <f t="shared" si="64"/>
        <v>184405364.27000001</v>
      </c>
      <c r="J176" s="11">
        <f t="shared" si="76"/>
        <v>0</v>
      </c>
      <c r="K176" s="11">
        <f t="shared" si="76"/>
        <v>0</v>
      </c>
      <c r="L176" s="11">
        <f t="shared" si="76"/>
        <v>0</v>
      </c>
      <c r="M176" s="11">
        <f t="shared" si="76"/>
        <v>0</v>
      </c>
      <c r="N176" s="11">
        <f t="shared" si="76"/>
        <v>0</v>
      </c>
      <c r="O176" s="11">
        <f t="shared" si="76"/>
        <v>0</v>
      </c>
      <c r="P176" s="73">
        <f>G176-'Расходы (2)'!I171</f>
        <v>0</v>
      </c>
    </row>
    <row r="177" spans="1:16" s="10" customFormat="1" ht="45" x14ac:dyDescent="0.2">
      <c r="A177" s="12" t="s">
        <v>34</v>
      </c>
      <c r="B177" s="39" t="s">
        <v>141</v>
      </c>
      <c r="C177" s="37" t="s">
        <v>38</v>
      </c>
      <c r="D177" s="37" t="s">
        <v>73</v>
      </c>
      <c r="E177" s="67" t="s">
        <v>312</v>
      </c>
      <c r="F177" s="37" t="s">
        <v>35</v>
      </c>
      <c r="G177" s="11">
        <f>G178</f>
        <v>184405364.27000001</v>
      </c>
      <c r="H177" s="11">
        <f>H178</f>
        <v>0</v>
      </c>
      <c r="I177" s="11">
        <f t="shared" si="64"/>
        <v>184405364.27000001</v>
      </c>
      <c r="J177" s="11">
        <f t="shared" si="76"/>
        <v>0</v>
      </c>
      <c r="K177" s="11">
        <f t="shared" si="76"/>
        <v>0</v>
      </c>
      <c r="L177" s="11">
        <f t="shared" si="76"/>
        <v>0</v>
      </c>
      <c r="M177" s="11">
        <f t="shared" si="76"/>
        <v>0</v>
      </c>
      <c r="N177" s="11">
        <f t="shared" si="76"/>
        <v>0</v>
      </c>
      <c r="O177" s="11">
        <f t="shared" si="76"/>
        <v>0</v>
      </c>
      <c r="P177" s="73">
        <f>G177-'Расходы (2)'!I172</f>
        <v>0</v>
      </c>
    </row>
    <row r="178" spans="1:16" s="10" customFormat="1" ht="45" x14ac:dyDescent="0.2">
      <c r="A178" s="12" t="s">
        <v>36</v>
      </c>
      <c r="B178" s="39" t="s">
        <v>141</v>
      </c>
      <c r="C178" s="37" t="s">
        <v>38</v>
      </c>
      <c r="D178" s="37" t="s">
        <v>73</v>
      </c>
      <c r="E178" s="67" t="s">
        <v>312</v>
      </c>
      <c r="F178" s="37" t="s">
        <v>37</v>
      </c>
      <c r="G178" s="9">
        <f>G179</f>
        <v>184405364.27000001</v>
      </c>
      <c r="H178" s="9">
        <f t="shared" si="76"/>
        <v>0</v>
      </c>
      <c r="I178" s="11">
        <f t="shared" si="64"/>
        <v>184405364.27000001</v>
      </c>
      <c r="J178" s="9">
        <f t="shared" si="76"/>
        <v>0</v>
      </c>
      <c r="K178" s="9">
        <f t="shared" si="76"/>
        <v>0</v>
      </c>
      <c r="L178" s="9">
        <f t="shared" si="76"/>
        <v>0</v>
      </c>
      <c r="M178" s="9">
        <f t="shared" si="76"/>
        <v>0</v>
      </c>
      <c r="N178" s="9">
        <f t="shared" si="76"/>
        <v>0</v>
      </c>
      <c r="O178" s="9">
        <f t="shared" si="76"/>
        <v>0</v>
      </c>
      <c r="P178" s="73">
        <f>G178-'Расходы (2)'!I173</f>
        <v>0</v>
      </c>
    </row>
    <row r="179" spans="1:16" s="10" customFormat="1" ht="60" customHeight="1" x14ac:dyDescent="0.2">
      <c r="A179" s="26" t="s">
        <v>313</v>
      </c>
      <c r="B179" s="18">
        <v>851</v>
      </c>
      <c r="C179" s="42" t="s">
        <v>38</v>
      </c>
      <c r="D179" s="42" t="s">
        <v>73</v>
      </c>
      <c r="E179" s="55" t="s">
        <v>312</v>
      </c>
      <c r="F179" s="40" t="s">
        <v>182</v>
      </c>
      <c r="G179" s="21">
        <v>184405364.27000001</v>
      </c>
      <c r="H179" s="21"/>
      <c r="I179" s="11">
        <f t="shared" si="64"/>
        <v>184405364.27000001</v>
      </c>
      <c r="J179" s="21">
        <v>0</v>
      </c>
      <c r="K179" s="21"/>
      <c r="L179" s="11">
        <f t="shared" si="65"/>
        <v>0</v>
      </c>
      <c r="M179" s="21">
        <v>0</v>
      </c>
      <c r="N179" s="21"/>
      <c r="O179" s="27">
        <f t="shared" si="66"/>
        <v>0</v>
      </c>
      <c r="P179" s="73">
        <f>G179-'Расходы (2)'!I174</f>
        <v>0</v>
      </c>
    </row>
    <row r="180" spans="1:16" ht="60" x14ac:dyDescent="0.2">
      <c r="A180" s="12" t="s">
        <v>338</v>
      </c>
      <c r="B180" s="39" t="s">
        <v>141</v>
      </c>
      <c r="C180" s="37" t="s">
        <v>38</v>
      </c>
      <c r="D180" s="37" t="s">
        <v>73</v>
      </c>
      <c r="E180" s="67" t="s">
        <v>339</v>
      </c>
      <c r="F180" s="37"/>
      <c r="G180" s="11">
        <f t="shared" ref="G180:O181" si="77">G181</f>
        <v>2315580.5299999998</v>
      </c>
      <c r="H180" s="11">
        <f t="shared" si="77"/>
        <v>0</v>
      </c>
      <c r="I180" s="11">
        <f t="shared" si="64"/>
        <v>2315580.5299999998</v>
      </c>
      <c r="J180" s="11">
        <f t="shared" si="77"/>
        <v>2592809</v>
      </c>
      <c r="K180" s="11">
        <f t="shared" si="77"/>
        <v>0</v>
      </c>
      <c r="L180" s="11">
        <f t="shared" si="77"/>
        <v>2592809</v>
      </c>
      <c r="M180" s="11">
        <f t="shared" si="77"/>
        <v>2637073</v>
      </c>
      <c r="N180" s="11">
        <f t="shared" si="77"/>
        <v>0</v>
      </c>
      <c r="O180" s="11">
        <f t="shared" si="77"/>
        <v>2637073</v>
      </c>
      <c r="P180" s="73">
        <f>G180-'Расходы (2)'!I175</f>
        <v>0</v>
      </c>
    </row>
    <row r="181" spans="1:16" ht="45" x14ac:dyDescent="0.2">
      <c r="A181" s="12" t="s">
        <v>34</v>
      </c>
      <c r="B181" s="39" t="s">
        <v>141</v>
      </c>
      <c r="C181" s="37" t="s">
        <v>38</v>
      </c>
      <c r="D181" s="37" t="s">
        <v>73</v>
      </c>
      <c r="E181" s="67" t="s">
        <v>339</v>
      </c>
      <c r="F181" s="37" t="s">
        <v>35</v>
      </c>
      <c r="G181" s="11">
        <f t="shared" si="77"/>
        <v>2315580.5299999998</v>
      </c>
      <c r="H181" s="11">
        <f t="shared" si="77"/>
        <v>0</v>
      </c>
      <c r="I181" s="11">
        <f t="shared" si="64"/>
        <v>2315580.5299999998</v>
      </c>
      <c r="J181" s="11">
        <f t="shared" si="77"/>
        <v>2592809</v>
      </c>
      <c r="K181" s="11">
        <f t="shared" si="77"/>
        <v>0</v>
      </c>
      <c r="L181" s="11">
        <f t="shared" si="77"/>
        <v>2592809</v>
      </c>
      <c r="M181" s="11">
        <f t="shared" si="77"/>
        <v>2637073</v>
      </c>
      <c r="N181" s="11">
        <f t="shared" si="77"/>
        <v>0</v>
      </c>
      <c r="O181" s="11">
        <f t="shared" si="77"/>
        <v>2637073</v>
      </c>
      <c r="P181" s="73">
        <f>G181-'Расходы (2)'!I176</f>
        <v>0</v>
      </c>
    </row>
    <row r="182" spans="1:16" ht="45" x14ac:dyDescent="0.2">
      <c r="A182" s="12" t="s">
        <v>36</v>
      </c>
      <c r="B182" s="39" t="s">
        <v>141</v>
      </c>
      <c r="C182" s="37" t="s">
        <v>38</v>
      </c>
      <c r="D182" s="37" t="s">
        <v>73</v>
      </c>
      <c r="E182" s="67" t="s">
        <v>339</v>
      </c>
      <c r="F182" s="37" t="s">
        <v>37</v>
      </c>
      <c r="G182" s="27">
        <f>G184+G183</f>
        <v>2315580.5299999998</v>
      </c>
      <c r="H182" s="27">
        <f t="shared" ref="H182:I182" si="78">H184+H183</f>
        <v>0</v>
      </c>
      <c r="I182" s="27">
        <f t="shared" si="78"/>
        <v>2315580.5299999998</v>
      </c>
      <c r="J182" s="27">
        <f t="shared" ref="J182:O182" si="79">J184</f>
        <v>2592809</v>
      </c>
      <c r="K182" s="27">
        <f t="shared" si="79"/>
        <v>0</v>
      </c>
      <c r="L182" s="27">
        <f t="shared" si="79"/>
        <v>2592809</v>
      </c>
      <c r="M182" s="27">
        <f t="shared" si="79"/>
        <v>2637073</v>
      </c>
      <c r="N182" s="27">
        <f t="shared" si="79"/>
        <v>0</v>
      </c>
      <c r="O182" s="27">
        <f t="shared" si="79"/>
        <v>2637073</v>
      </c>
      <c r="P182" s="73">
        <f>G182-'Расходы (2)'!I177</f>
        <v>0</v>
      </c>
    </row>
    <row r="183" spans="1:16" ht="60" x14ac:dyDescent="0.2">
      <c r="A183" s="26" t="s">
        <v>313</v>
      </c>
      <c r="B183" s="39" t="s">
        <v>141</v>
      </c>
      <c r="C183" s="37" t="s">
        <v>38</v>
      </c>
      <c r="D183" s="37" t="s">
        <v>73</v>
      </c>
      <c r="E183" s="67" t="s">
        <v>339</v>
      </c>
      <c r="F183" s="40" t="s">
        <v>182</v>
      </c>
      <c r="G183" s="27">
        <v>100000</v>
      </c>
      <c r="H183" s="27"/>
      <c r="I183" s="11">
        <f t="shared" si="64"/>
        <v>100000</v>
      </c>
      <c r="J183" s="27"/>
      <c r="K183" s="27"/>
      <c r="L183" s="27"/>
      <c r="M183" s="27"/>
      <c r="N183" s="27"/>
      <c r="O183" s="27"/>
      <c r="P183" s="73">
        <f>G183-'Расходы (2)'!I178</f>
        <v>0</v>
      </c>
    </row>
    <row r="184" spans="1:16" ht="39" customHeight="1" x14ac:dyDescent="0.2">
      <c r="A184" s="12" t="s">
        <v>162</v>
      </c>
      <c r="B184" s="39" t="s">
        <v>141</v>
      </c>
      <c r="C184" s="37" t="s">
        <v>38</v>
      </c>
      <c r="D184" s="37" t="s">
        <v>73</v>
      </c>
      <c r="E184" s="67" t="s">
        <v>339</v>
      </c>
      <c r="F184" s="37" t="s">
        <v>174</v>
      </c>
      <c r="G184" s="27">
        <v>2215580.5299999998</v>
      </c>
      <c r="H184" s="27"/>
      <c r="I184" s="11">
        <f t="shared" si="64"/>
        <v>2215580.5299999998</v>
      </c>
      <c r="J184" s="27">
        <v>2592809</v>
      </c>
      <c r="K184" s="27"/>
      <c r="L184" s="11">
        <f t="shared" si="65"/>
        <v>2592809</v>
      </c>
      <c r="M184" s="27">
        <v>2637073</v>
      </c>
      <c r="N184" s="27"/>
      <c r="O184" s="27">
        <f t="shared" si="66"/>
        <v>2637073</v>
      </c>
      <c r="P184" s="73">
        <f>G184-'Расходы (2)'!I179</f>
        <v>0</v>
      </c>
    </row>
    <row r="185" spans="1:16" ht="315" x14ac:dyDescent="0.2">
      <c r="A185" s="12" t="s">
        <v>340</v>
      </c>
      <c r="B185" s="39">
        <v>851</v>
      </c>
      <c r="C185" s="39" t="s">
        <v>38</v>
      </c>
      <c r="D185" s="39" t="s">
        <v>73</v>
      </c>
      <c r="E185" s="67" t="s">
        <v>341</v>
      </c>
      <c r="F185" s="39"/>
      <c r="G185" s="11">
        <f t="shared" ref="G185:O186" si="80">G186</f>
        <v>7079600.8099999996</v>
      </c>
      <c r="H185" s="11">
        <f t="shared" si="80"/>
        <v>0</v>
      </c>
      <c r="I185" s="11">
        <f t="shared" si="64"/>
        <v>7079600.8099999996</v>
      </c>
      <c r="J185" s="11">
        <f t="shared" si="80"/>
        <v>7927191</v>
      </c>
      <c r="K185" s="11">
        <f t="shared" si="80"/>
        <v>0</v>
      </c>
      <c r="L185" s="11">
        <f t="shared" si="80"/>
        <v>7927191</v>
      </c>
      <c r="M185" s="11">
        <f t="shared" si="80"/>
        <v>8062527</v>
      </c>
      <c r="N185" s="11">
        <f t="shared" si="80"/>
        <v>0</v>
      </c>
      <c r="O185" s="11">
        <f t="shared" si="80"/>
        <v>8062527</v>
      </c>
      <c r="P185" s="73">
        <f>G185-'Расходы (2)'!I180</f>
        <v>0</v>
      </c>
    </row>
    <row r="186" spans="1:16" ht="28.5" customHeight="1" x14ac:dyDescent="0.2">
      <c r="A186" s="12" t="s">
        <v>60</v>
      </c>
      <c r="B186" s="39">
        <v>851</v>
      </c>
      <c r="C186" s="39" t="s">
        <v>38</v>
      </c>
      <c r="D186" s="39" t="s">
        <v>73</v>
      </c>
      <c r="E186" s="67" t="s">
        <v>341</v>
      </c>
      <c r="F186" s="37" t="s">
        <v>61</v>
      </c>
      <c r="G186" s="11">
        <f t="shared" si="80"/>
        <v>7079600.8099999996</v>
      </c>
      <c r="H186" s="11">
        <f t="shared" si="80"/>
        <v>0</v>
      </c>
      <c r="I186" s="11">
        <f t="shared" si="64"/>
        <v>7079600.8099999996</v>
      </c>
      <c r="J186" s="11">
        <f t="shared" si="80"/>
        <v>7927191</v>
      </c>
      <c r="K186" s="11">
        <f t="shared" si="80"/>
        <v>0</v>
      </c>
      <c r="L186" s="11">
        <f t="shared" si="80"/>
        <v>7927191</v>
      </c>
      <c r="M186" s="11">
        <f t="shared" si="80"/>
        <v>8062527</v>
      </c>
      <c r="N186" s="11">
        <f t="shared" si="80"/>
        <v>0</v>
      </c>
      <c r="O186" s="11">
        <f t="shared" si="80"/>
        <v>8062527</v>
      </c>
      <c r="P186" s="73">
        <f>G186-'Расходы (2)'!I181</f>
        <v>0</v>
      </c>
    </row>
    <row r="187" spans="1:16" ht="31.5" customHeight="1" x14ac:dyDescent="0.2">
      <c r="A187" s="12" t="s">
        <v>83</v>
      </c>
      <c r="B187" s="39">
        <v>851</v>
      </c>
      <c r="C187" s="39" t="s">
        <v>38</v>
      </c>
      <c r="D187" s="39" t="s">
        <v>73</v>
      </c>
      <c r="E187" s="67" t="s">
        <v>341</v>
      </c>
      <c r="F187" s="37" t="s">
        <v>84</v>
      </c>
      <c r="G187" s="27">
        <v>7079600.8099999996</v>
      </c>
      <c r="H187" s="27"/>
      <c r="I187" s="11">
        <f t="shared" si="64"/>
        <v>7079600.8099999996</v>
      </c>
      <c r="J187" s="27">
        <v>7927191</v>
      </c>
      <c r="K187" s="27"/>
      <c r="L187" s="11">
        <f t="shared" si="65"/>
        <v>7927191</v>
      </c>
      <c r="M187" s="27">
        <v>8062527</v>
      </c>
      <c r="N187" s="27"/>
      <c r="O187" s="27">
        <f t="shared" si="66"/>
        <v>8062527</v>
      </c>
      <c r="P187" s="73">
        <f>G187-'Расходы (2)'!I182</f>
        <v>0</v>
      </c>
    </row>
    <row r="188" spans="1:16" s="10" customFormat="1" ht="31.5" hidden="1" x14ac:dyDescent="0.2">
      <c r="A188" s="8" t="s">
        <v>85</v>
      </c>
      <c r="B188" s="39">
        <v>851</v>
      </c>
      <c r="C188" s="36" t="s">
        <v>38</v>
      </c>
      <c r="D188" s="36" t="s">
        <v>19</v>
      </c>
      <c r="E188" s="67" t="s">
        <v>0</v>
      </c>
      <c r="F188" s="36"/>
      <c r="G188" s="9">
        <f>G189+G192</f>
        <v>0</v>
      </c>
      <c r="H188" s="9"/>
      <c r="I188" s="11">
        <f t="shared" si="64"/>
        <v>0</v>
      </c>
      <c r="J188" s="9">
        <f t="shared" ref="J188:M188" si="81">J189+J192</f>
        <v>0</v>
      </c>
      <c r="K188" s="9"/>
      <c r="L188" s="11">
        <f t="shared" si="65"/>
        <v>0</v>
      </c>
      <c r="M188" s="9">
        <f t="shared" si="81"/>
        <v>0</v>
      </c>
      <c r="N188" s="9"/>
      <c r="O188" s="27">
        <f t="shared" si="66"/>
        <v>0</v>
      </c>
      <c r="P188" s="73">
        <f>G188-'Расходы (2)'!I183</f>
        <v>0</v>
      </c>
    </row>
    <row r="189" spans="1:16" s="10" customFormat="1" ht="45" hidden="1" x14ac:dyDescent="0.2">
      <c r="A189" s="12" t="s">
        <v>292</v>
      </c>
      <c r="B189" s="39">
        <v>851</v>
      </c>
      <c r="C189" s="39" t="s">
        <v>38</v>
      </c>
      <c r="D189" s="39" t="s">
        <v>19</v>
      </c>
      <c r="E189" s="67" t="s">
        <v>293</v>
      </c>
      <c r="F189" s="37"/>
      <c r="G189" s="11">
        <f t="shared" ref="G189:M190" si="82">G190</f>
        <v>0</v>
      </c>
      <c r="H189" s="11"/>
      <c r="I189" s="11">
        <f t="shared" si="64"/>
        <v>0</v>
      </c>
      <c r="J189" s="11">
        <f t="shared" si="82"/>
        <v>0</v>
      </c>
      <c r="K189" s="11"/>
      <c r="L189" s="11">
        <f t="shared" si="65"/>
        <v>0</v>
      </c>
      <c r="M189" s="11">
        <f t="shared" si="82"/>
        <v>0</v>
      </c>
      <c r="N189" s="11"/>
      <c r="O189" s="27">
        <f t="shared" si="66"/>
        <v>0</v>
      </c>
      <c r="P189" s="73">
        <f>G189-'Расходы (2)'!I184</f>
        <v>0</v>
      </c>
    </row>
    <row r="190" spans="1:16" s="10" customFormat="1" ht="45" hidden="1" x14ac:dyDescent="0.2">
      <c r="A190" s="12" t="s">
        <v>34</v>
      </c>
      <c r="B190" s="39">
        <v>851</v>
      </c>
      <c r="C190" s="39" t="s">
        <v>38</v>
      </c>
      <c r="D190" s="39" t="s">
        <v>19</v>
      </c>
      <c r="E190" s="67" t="s">
        <v>293</v>
      </c>
      <c r="F190" s="37" t="s">
        <v>35</v>
      </c>
      <c r="G190" s="11">
        <f t="shared" si="82"/>
        <v>0</v>
      </c>
      <c r="H190" s="11"/>
      <c r="I190" s="11">
        <f t="shared" si="64"/>
        <v>0</v>
      </c>
      <c r="J190" s="11">
        <f t="shared" si="82"/>
        <v>0</v>
      </c>
      <c r="K190" s="11"/>
      <c r="L190" s="11">
        <f t="shared" si="65"/>
        <v>0</v>
      </c>
      <c r="M190" s="11">
        <f t="shared" si="82"/>
        <v>0</v>
      </c>
      <c r="N190" s="11"/>
      <c r="O190" s="27">
        <f t="shared" si="66"/>
        <v>0</v>
      </c>
      <c r="P190" s="73">
        <f>G190-'Расходы (2)'!I185</f>
        <v>0</v>
      </c>
    </row>
    <row r="191" spans="1:16" s="10" customFormat="1" ht="45" hidden="1" x14ac:dyDescent="0.2">
      <c r="A191" s="12" t="s">
        <v>36</v>
      </c>
      <c r="B191" s="39">
        <v>851</v>
      </c>
      <c r="C191" s="39" t="s">
        <v>38</v>
      </c>
      <c r="D191" s="39" t="s">
        <v>19</v>
      </c>
      <c r="E191" s="67" t="s">
        <v>293</v>
      </c>
      <c r="F191" s="37" t="s">
        <v>37</v>
      </c>
      <c r="G191" s="11">
        <v>0</v>
      </c>
      <c r="H191" s="11"/>
      <c r="I191" s="11">
        <f t="shared" si="64"/>
        <v>0</v>
      </c>
      <c r="J191" s="11"/>
      <c r="K191" s="11"/>
      <c r="L191" s="11">
        <f t="shared" si="65"/>
        <v>0</v>
      </c>
      <c r="M191" s="11"/>
      <c r="N191" s="11"/>
      <c r="O191" s="27">
        <f t="shared" si="66"/>
        <v>0</v>
      </c>
      <c r="P191" s="73">
        <f>G191-'Расходы (2)'!I186</f>
        <v>0</v>
      </c>
    </row>
    <row r="192" spans="1:16" ht="30" hidden="1" x14ac:dyDescent="0.2">
      <c r="A192" s="12" t="s">
        <v>314</v>
      </c>
      <c r="B192" s="39">
        <v>851</v>
      </c>
      <c r="C192" s="39" t="s">
        <v>38</v>
      </c>
      <c r="D192" s="39" t="s">
        <v>19</v>
      </c>
      <c r="E192" s="67" t="s">
        <v>315</v>
      </c>
      <c r="F192" s="37"/>
      <c r="G192" s="11">
        <f t="shared" ref="G192:M193" si="83">G193</f>
        <v>0</v>
      </c>
      <c r="H192" s="11"/>
      <c r="I192" s="11">
        <f t="shared" si="64"/>
        <v>0</v>
      </c>
      <c r="J192" s="11">
        <f t="shared" si="83"/>
        <v>0</v>
      </c>
      <c r="K192" s="11"/>
      <c r="L192" s="11">
        <f t="shared" si="65"/>
        <v>0</v>
      </c>
      <c r="M192" s="11">
        <f t="shared" si="83"/>
        <v>0</v>
      </c>
      <c r="N192" s="11"/>
      <c r="O192" s="27">
        <f t="shared" si="66"/>
        <v>0</v>
      </c>
      <c r="P192" s="73">
        <f>G192-'Расходы (2)'!I187</f>
        <v>0</v>
      </c>
    </row>
    <row r="193" spans="1:16" ht="45" hidden="1" x14ac:dyDescent="0.2">
      <c r="A193" s="12" t="s">
        <v>34</v>
      </c>
      <c r="B193" s="39">
        <v>851</v>
      </c>
      <c r="C193" s="39" t="s">
        <v>38</v>
      </c>
      <c r="D193" s="39" t="s">
        <v>19</v>
      </c>
      <c r="E193" s="67" t="s">
        <v>315</v>
      </c>
      <c r="F193" s="37" t="s">
        <v>35</v>
      </c>
      <c r="G193" s="11">
        <f t="shared" si="83"/>
        <v>0</v>
      </c>
      <c r="H193" s="11"/>
      <c r="I193" s="11">
        <f t="shared" si="64"/>
        <v>0</v>
      </c>
      <c r="J193" s="11">
        <f t="shared" si="83"/>
        <v>0</v>
      </c>
      <c r="K193" s="11"/>
      <c r="L193" s="11">
        <f t="shared" si="65"/>
        <v>0</v>
      </c>
      <c r="M193" s="11">
        <f t="shared" si="83"/>
        <v>0</v>
      </c>
      <c r="N193" s="11"/>
      <c r="O193" s="27">
        <f t="shared" si="66"/>
        <v>0</v>
      </c>
      <c r="P193" s="73">
        <f>G193-'Расходы (2)'!I188</f>
        <v>0</v>
      </c>
    </row>
    <row r="194" spans="1:16" ht="45" hidden="1" x14ac:dyDescent="0.2">
      <c r="A194" s="12" t="s">
        <v>36</v>
      </c>
      <c r="B194" s="39">
        <v>851</v>
      </c>
      <c r="C194" s="39" t="s">
        <v>38</v>
      </c>
      <c r="D194" s="39" t="s">
        <v>19</v>
      </c>
      <c r="E194" s="67" t="s">
        <v>315</v>
      </c>
      <c r="F194" s="37" t="s">
        <v>37</v>
      </c>
      <c r="G194" s="27">
        <v>0</v>
      </c>
      <c r="H194" s="27"/>
      <c r="I194" s="11">
        <f t="shared" si="64"/>
        <v>0</v>
      </c>
      <c r="J194" s="27"/>
      <c r="K194" s="27"/>
      <c r="L194" s="11">
        <f t="shared" si="65"/>
        <v>0</v>
      </c>
      <c r="M194" s="27"/>
      <c r="N194" s="27"/>
      <c r="O194" s="27">
        <f t="shared" si="66"/>
        <v>0</v>
      </c>
      <c r="P194" s="73">
        <f>G194-'Расходы (2)'!I189</f>
        <v>0</v>
      </c>
    </row>
    <row r="195" spans="1:16" s="10" customFormat="1" ht="15.75" x14ac:dyDescent="0.2">
      <c r="A195" s="8" t="s">
        <v>87</v>
      </c>
      <c r="B195" s="39">
        <v>851</v>
      </c>
      <c r="C195" s="38" t="s">
        <v>46</v>
      </c>
      <c r="D195" s="38"/>
      <c r="E195" s="67" t="s">
        <v>0</v>
      </c>
      <c r="F195" s="36"/>
      <c r="G195" s="9">
        <f>G196+G212+G220</f>
        <v>1522199.38</v>
      </c>
      <c r="H195" s="9">
        <f>H196+H212+H220</f>
        <v>10600000</v>
      </c>
      <c r="I195" s="11">
        <f t="shared" si="64"/>
        <v>12122199.379999999</v>
      </c>
      <c r="J195" s="9">
        <f t="shared" ref="J195:O195" si="84">J196+J212+J220</f>
        <v>903357.78</v>
      </c>
      <c r="K195" s="9">
        <f t="shared" si="84"/>
        <v>0</v>
      </c>
      <c r="L195" s="9">
        <f t="shared" si="84"/>
        <v>903357.78</v>
      </c>
      <c r="M195" s="9">
        <f t="shared" si="84"/>
        <v>2423939.7799999998</v>
      </c>
      <c r="N195" s="9">
        <f t="shared" si="84"/>
        <v>0</v>
      </c>
      <c r="O195" s="9">
        <f t="shared" si="84"/>
        <v>2423939.7799999998</v>
      </c>
      <c r="P195" s="73">
        <f>G195-'Расходы (2)'!I190</f>
        <v>0</v>
      </c>
    </row>
    <row r="196" spans="1:16" s="10" customFormat="1" ht="30.75" customHeight="1" x14ac:dyDescent="0.2">
      <c r="A196" s="8" t="s">
        <v>88</v>
      </c>
      <c r="B196" s="39">
        <v>851</v>
      </c>
      <c r="C196" s="38" t="s">
        <v>46</v>
      </c>
      <c r="D196" s="38" t="s">
        <v>25</v>
      </c>
      <c r="E196" s="67" t="s">
        <v>0</v>
      </c>
      <c r="F196" s="36"/>
      <c r="G196" s="9">
        <f>G197+G209+G201</f>
        <v>665945.77</v>
      </c>
      <c r="H196" s="9">
        <f t="shared" ref="H196:O196" si="85">H197+H209+H201</f>
        <v>0</v>
      </c>
      <c r="I196" s="9">
        <f t="shared" si="85"/>
        <v>665945.77</v>
      </c>
      <c r="J196" s="9">
        <f t="shared" si="85"/>
        <v>251679.78</v>
      </c>
      <c r="K196" s="9">
        <f t="shared" si="85"/>
        <v>0</v>
      </c>
      <c r="L196" s="9">
        <f t="shared" si="85"/>
        <v>251679.78</v>
      </c>
      <c r="M196" s="9">
        <f t="shared" si="85"/>
        <v>251679.78</v>
      </c>
      <c r="N196" s="9">
        <f t="shared" si="85"/>
        <v>0</v>
      </c>
      <c r="O196" s="9">
        <f t="shared" si="85"/>
        <v>251679.78</v>
      </c>
      <c r="P196" s="73">
        <f>G196-'Расходы (2)'!I191</f>
        <v>0</v>
      </c>
    </row>
    <row r="197" spans="1:16" s="10" customFormat="1" ht="75" x14ac:dyDescent="0.2">
      <c r="A197" s="12" t="s">
        <v>89</v>
      </c>
      <c r="B197" s="39">
        <v>851</v>
      </c>
      <c r="C197" s="39" t="s">
        <v>46</v>
      </c>
      <c r="D197" s="39" t="s">
        <v>25</v>
      </c>
      <c r="E197" s="67" t="s">
        <v>240</v>
      </c>
      <c r="F197" s="37"/>
      <c r="G197" s="11">
        <f t="shared" ref="G197:O199" si="86">G198</f>
        <v>210041.88</v>
      </c>
      <c r="H197" s="11">
        <f t="shared" si="86"/>
        <v>0</v>
      </c>
      <c r="I197" s="11">
        <f t="shared" si="64"/>
        <v>210041.88</v>
      </c>
      <c r="J197" s="11">
        <f t="shared" si="86"/>
        <v>164495.22</v>
      </c>
      <c r="K197" s="11">
        <f t="shared" si="86"/>
        <v>0</v>
      </c>
      <c r="L197" s="11">
        <f t="shared" si="86"/>
        <v>164495.22</v>
      </c>
      <c r="M197" s="11">
        <f t="shared" si="86"/>
        <v>164495.22</v>
      </c>
      <c r="N197" s="11">
        <f t="shared" si="86"/>
        <v>0</v>
      </c>
      <c r="O197" s="11">
        <f t="shared" si="86"/>
        <v>164495.22</v>
      </c>
      <c r="P197" s="73">
        <f>G197-'Расходы (2)'!I192</f>
        <v>0</v>
      </c>
    </row>
    <row r="198" spans="1:16" s="10" customFormat="1" ht="45" x14ac:dyDescent="0.2">
      <c r="A198" s="12" t="s">
        <v>34</v>
      </c>
      <c r="B198" s="39">
        <v>851</v>
      </c>
      <c r="C198" s="39" t="s">
        <v>46</v>
      </c>
      <c r="D198" s="39" t="s">
        <v>25</v>
      </c>
      <c r="E198" s="67" t="s">
        <v>240</v>
      </c>
      <c r="F198" s="37" t="s">
        <v>35</v>
      </c>
      <c r="G198" s="11">
        <f t="shared" si="86"/>
        <v>210041.88</v>
      </c>
      <c r="H198" s="11">
        <f t="shared" si="86"/>
        <v>0</v>
      </c>
      <c r="I198" s="11">
        <f t="shared" si="64"/>
        <v>210041.88</v>
      </c>
      <c r="J198" s="11">
        <f t="shared" si="86"/>
        <v>164495.22</v>
      </c>
      <c r="K198" s="11">
        <f t="shared" si="86"/>
        <v>0</v>
      </c>
      <c r="L198" s="11">
        <f t="shared" si="86"/>
        <v>164495.22</v>
      </c>
      <c r="M198" s="11">
        <f t="shared" si="86"/>
        <v>164495.22</v>
      </c>
      <c r="N198" s="11">
        <f t="shared" si="86"/>
        <v>0</v>
      </c>
      <c r="O198" s="11">
        <f t="shared" si="86"/>
        <v>164495.22</v>
      </c>
      <c r="P198" s="73">
        <f>G198-'Расходы (2)'!I193</f>
        <v>0</v>
      </c>
    </row>
    <row r="199" spans="1:16" s="10" customFormat="1" ht="45" x14ac:dyDescent="0.2">
      <c r="A199" s="12" t="s">
        <v>36</v>
      </c>
      <c r="B199" s="39">
        <v>851</v>
      </c>
      <c r="C199" s="39" t="s">
        <v>46</v>
      </c>
      <c r="D199" s="39" t="s">
        <v>25</v>
      </c>
      <c r="E199" s="67" t="s">
        <v>240</v>
      </c>
      <c r="F199" s="37" t="s">
        <v>37</v>
      </c>
      <c r="G199" s="11">
        <f>G200</f>
        <v>210041.88</v>
      </c>
      <c r="H199" s="11">
        <f t="shared" si="86"/>
        <v>0</v>
      </c>
      <c r="I199" s="11">
        <f t="shared" si="64"/>
        <v>210041.88</v>
      </c>
      <c r="J199" s="11">
        <f t="shared" si="86"/>
        <v>164495.22</v>
      </c>
      <c r="K199" s="11">
        <f t="shared" si="86"/>
        <v>0</v>
      </c>
      <c r="L199" s="11">
        <f t="shared" si="86"/>
        <v>164495.22</v>
      </c>
      <c r="M199" s="11">
        <f t="shared" si="86"/>
        <v>164495.22</v>
      </c>
      <c r="N199" s="11">
        <f t="shared" si="86"/>
        <v>0</v>
      </c>
      <c r="O199" s="11">
        <f t="shared" si="86"/>
        <v>164495.22</v>
      </c>
      <c r="P199" s="73">
        <f>G199-'Расходы (2)'!I194</f>
        <v>0</v>
      </c>
    </row>
    <row r="200" spans="1:16" s="10" customFormat="1" ht="36" customHeight="1" x14ac:dyDescent="0.2">
      <c r="A200" s="19" t="s">
        <v>162</v>
      </c>
      <c r="B200" s="18">
        <v>851</v>
      </c>
      <c r="C200" s="42" t="s">
        <v>46</v>
      </c>
      <c r="D200" s="42" t="s">
        <v>25</v>
      </c>
      <c r="E200" s="68" t="s">
        <v>240</v>
      </c>
      <c r="F200" s="40" t="s">
        <v>174</v>
      </c>
      <c r="G200" s="21">
        <v>210041.88</v>
      </c>
      <c r="H200" s="21">
        <v>0</v>
      </c>
      <c r="I200" s="11">
        <f t="shared" si="64"/>
        <v>210041.88</v>
      </c>
      <c r="J200" s="21">
        <v>164495.22</v>
      </c>
      <c r="K200" s="21"/>
      <c r="L200" s="11">
        <f t="shared" si="65"/>
        <v>164495.22</v>
      </c>
      <c r="M200" s="21">
        <v>164495.22</v>
      </c>
      <c r="N200" s="21"/>
      <c r="O200" s="27">
        <f t="shared" si="66"/>
        <v>164495.22</v>
      </c>
      <c r="P200" s="73">
        <f>G200-'Расходы (2)'!I195</f>
        <v>0</v>
      </c>
    </row>
    <row r="201" spans="1:16" s="10" customFormat="1" ht="36" customHeight="1" x14ac:dyDescent="0.2">
      <c r="A201" s="23" t="s">
        <v>363</v>
      </c>
      <c r="B201" s="55">
        <v>851</v>
      </c>
      <c r="C201" s="55" t="s">
        <v>46</v>
      </c>
      <c r="D201" s="55" t="s">
        <v>25</v>
      </c>
      <c r="E201" s="55" t="s">
        <v>364</v>
      </c>
      <c r="F201" s="56"/>
      <c r="G201" s="11">
        <f>G202+G207</f>
        <v>342555.08999999997</v>
      </c>
      <c r="H201" s="11">
        <f t="shared" ref="H201:O201" si="87">H202+H207</f>
        <v>0</v>
      </c>
      <c r="I201" s="11">
        <f t="shared" si="64"/>
        <v>342555.08999999997</v>
      </c>
      <c r="J201" s="11">
        <f t="shared" si="87"/>
        <v>0</v>
      </c>
      <c r="K201" s="11">
        <f t="shared" si="87"/>
        <v>0</v>
      </c>
      <c r="L201" s="11">
        <f t="shared" si="87"/>
        <v>0</v>
      </c>
      <c r="M201" s="11">
        <f t="shared" si="87"/>
        <v>0</v>
      </c>
      <c r="N201" s="11">
        <f t="shared" si="87"/>
        <v>0</v>
      </c>
      <c r="O201" s="11">
        <f t="shared" si="87"/>
        <v>0</v>
      </c>
      <c r="P201" s="73">
        <f>G201-'Расходы (2)'!I196</f>
        <v>0</v>
      </c>
    </row>
    <row r="202" spans="1:16" s="10" customFormat="1" ht="36" customHeight="1" x14ac:dyDescent="0.2">
      <c r="A202" s="18" t="s">
        <v>34</v>
      </c>
      <c r="B202" s="55">
        <v>851</v>
      </c>
      <c r="C202" s="55" t="s">
        <v>46</v>
      </c>
      <c r="D202" s="55" t="s">
        <v>25</v>
      </c>
      <c r="E202" s="55" t="s">
        <v>364</v>
      </c>
      <c r="F202" s="61" t="s">
        <v>35</v>
      </c>
      <c r="G202" s="11">
        <f>G203</f>
        <v>126489.06</v>
      </c>
      <c r="H202" s="11">
        <f t="shared" ref="H202:O202" si="88">H203</f>
        <v>0</v>
      </c>
      <c r="I202" s="11">
        <f t="shared" si="88"/>
        <v>126489.06</v>
      </c>
      <c r="J202" s="11">
        <f t="shared" si="88"/>
        <v>0</v>
      </c>
      <c r="K202" s="11">
        <f t="shared" si="88"/>
        <v>0</v>
      </c>
      <c r="L202" s="11">
        <f t="shared" si="88"/>
        <v>0</v>
      </c>
      <c r="M202" s="11">
        <f t="shared" si="88"/>
        <v>0</v>
      </c>
      <c r="N202" s="11">
        <f t="shared" si="88"/>
        <v>0</v>
      </c>
      <c r="O202" s="11">
        <f t="shared" si="88"/>
        <v>0</v>
      </c>
      <c r="P202" s="73">
        <f>G202-'Расходы (2)'!I197</f>
        <v>0</v>
      </c>
    </row>
    <row r="203" spans="1:16" s="10" customFormat="1" ht="36" customHeight="1" x14ac:dyDescent="0.2">
      <c r="A203" s="18" t="s">
        <v>36</v>
      </c>
      <c r="B203" s="55">
        <v>851</v>
      </c>
      <c r="C203" s="55" t="s">
        <v>46</v>
      </c>
      <c r="D203" s="55" t="s">
        <v>25</v>
      </c>
      <c r="E203" s="55" t="s">
        <v>364</v>
      </c>
      <c r="F203" s="61" t="s">
        <v>37</v>
      </c>
      <c r="G203" s="57">
        <f>G204+G205+G206</f>
        <v>126489.06</v>
      </c>
      <c r="H203" s="57">
        <f t="shared" ref="H203:O203" si="89">H204+H205+H206</f>
        <v>0</v>
      </c>
      <c r="I203" s="57">
        <f t="shared" si="89"/>
        <v>126489.06</v>
      </c>
      <c r="J203" s="57">
        <f t="shared" si="89"/>
        <v>0</v>
      </c>
      <c r="K203" s="57">
        <f t="shared" si="89"/>
        <v>0</v>
      </c>
      <c r="L203" s="57">
        <f t="shared" si="89"/>
        <v>0</v>
      </c>
      <c r="M203" s="57">
        <f t="shared" si="89"/>
        <v>0</v>
      </c>
      <c r="N203" s="57">
        <f t="shared" si="89"/>
        <v>0</v>
      </c>
      <c r="O203" s="57">
        <f t="shared" si="89"/>
        <v>0</v>
      </c>
      <c r="P203" s="73">
        <f>G203-'Расходы (2)'!I198</f>
        <v>0</v>
      </c>
    </row>
    <row r="204" spans="1:16" s="10" customFormat="1" ht="36" customHeight="1" x14ac:dyDescent="0.2">
      <c r="A204" s="26" t="s">
        <v>313</v>
      </c>
      <c r="B204" s="55">
        <v>851</v>
      </c>
      <c r="C204" s="55" t="s">
        <v>46</v>
      </c>
      <c r="D204" s="55" t="s">
        <v>25</v>
      </c>
      <c r="E204" s="55" t="s">
        <v>364</v>
      </c>
      <c r="F204" s="61" t="s">
        <v>182</v>
      </c>
      <c r="G204" s="57">
        <v>53610.44</v>
      </c>
      <c r="H204" s="57"/>
      <c r="I204" s="11">
        <f t="shared" si="64"/>
        <v>53610.44</v>
      </c>
      <c r="J204" s="57"/>
      <c r="K204" s="57"/>
      <c r="L204" s="57">
        <f t="shared" ref="L204:L208" si="90">J204+K204</f>
        <v>0</v>
      </c>
      <c r="M204" s="57"/>
      <c r="N204" s="57"/>
      <c r="O204" s="59">
        <f t="shared" ref="O204:O208" si="91">M204+N204</f>
        <v>0</v>
      </c>
      <c r="P204" s="73">
        <f>G204-'Расходы (2)'!I199</f>
        <v>0</v>
      </c>
    </row>
    <row r="205" spans="1:16" s="10" customFormat="1" ht="36" customHeight="1" x14ac:dyDescent="0.2">
      <c r="A205" s="19" t="s">
        <v>162</v>
      </c>
      <c r="B205" s="18">
        <v>851</v>
      </c>
      <c r="C205" s="42" t="s">
        <v>46</v>
      </c>
      <c r="D205" s="42" t="s">
        <v>25</v>
      </c>
      <c r="E205" s="55" t="s">
        <v>364</v>
      </c>
      <c r="F205" s="61" t="s">
        <v>174</v>
      </c>
      <c r="G205" s="58"/>
      <c r="H205" s="58">
        <v>0</v>
      </c>
      <c r="I205" s="11">
        <f t="shared" si="64"/>
        <v>0</v>
      </c>
      <c r="J205" s="58"/>
      <c r="K205" s="58"/>
      <c r="L205" s="57">
        <f t="shared" si="90"/>
        <v>0</v>
      </c>
      <c r="M205" s="58"/>
      <c r="N205" s="58"/>
      <c r="O205" s="59">
        <f t="shared" si="91"/>
        <v>0</v>
      </c>
      <c r="P205" s="73">
        <f>G205-'Расходы (2)'!I200</f>
        <v>0</v>
      </c>
    </row>
    <row r="206" spans="1:16" s="10" customFormat="1" ht="36" customHeight="1" x14ac:dyDescent="0.2">
      <c r="A206" s="18" t="s">
        <v>196</v>
      </c>
      <c r="B206" s="18">
        <v>851</v>
      </c>
      <c r="C206" s="42" t="s">
        <v>46</v>
      </c>
      <c r="D206" s="42" t="s">
        <v>25</v>
      </c>
      <c r="E206" s="55" t="s">
        <v>364</v>
      </c>
      <c r="F206" s="61" t="s">
        <v>195</v>
      </c>
      <c r="G206" s="60">
        <v>72878.62</v>
      </c>
      <c r="H206" s="60"/>
      <c r="I206" s="11">
        <f t="shared" si="64"/>
        <v>72878.62</v>
      </c>
      <c r="J206" s="58"/>
      <c r="K206" s="58"/>
      <c r="L206" s="57">
        <f t="shared" si="90"/>
        <v>0</v>
      </c>
      <c r="M206" s="58"/>
      <c r="N206" s="58"/>
      <c r="O206" s="59">
        <f t="shared" si="91"/>
        <v>0</v>
      </c>
      <c r="P206" s="73">
        <f>G206-'Расходы (2)'!I201</f>
        <v>0</v>
      </c>
    </row>
    <row r="207" spans="1:16" s="10" customFormat="1" ht="36" customHeight="1" x14ac:dyDescent="0.2">
      <c r="A207" s="18" t="s">
        <v>39</v>
      </c>
      <c r="B207" s="55">
        <v>851</v>
      </c>
      <c r="C207" s="55" t="s">
        <v>46</v>
      </c>
      <c r="D207" s="55" t="s">
        <v>25</v>
      </c>
      <c r="E207" s="55" t="s">
        <v>364</v>
      </c>
      <c r="F207" s="61" t="s">
        <v>40</v>
      </c>
      <c r="G207" s="60">
        <f>G208</f>
        <v>216066.03</v>
      </c>
      <c r="H207" s="60">
        <f t="shared" ref="H207:O207" si="92">H208</f>
        <v>0</v>
      </c>
      <c r="I207" s="11">
        <f t="shared" si="64"/>
        <v>216066.03</v>
      </c>
      <c r="J207" s="60">
        <f t="shared" si="92"/>
        <v>0</v>
      </c>
      <c r="K207" s="60">
        <f t="shared" si="92"/>
        <v>0</v>
      </c>
      <c r="L207" s="60">
        <f t="shared" si="92"/>
        <v>0</v>
      </c>
      <c r="M207" s="60">
        <f t="shared" si="92"/>
        <v>0</v>
      </c>
      <c r="N207" s="60">
        <f t="shared" si="92"/>
        <v>0</v>
      </c>
      <c r="O207" s="60">
        <f t="shared" si="92"/>
        <v>0</v>
      </c>
      <c r="P207" s="73">
        <f>G207-'Расходы (2)'!I202</f>
        <v>0</v>
      </c>
    </row>
    <row r="208" spans="1:16" s="10" customFormat="1" ht="36" customHeight="1" x14ac:dyDescent="0.2">
      <c r="A208" s="18" t="s">
        <v>365</v>
      </c>
      <c r="B208" s="55">
        <v>851</v>
      </c>
      <c r="C208" s="55" t="s">
        <v>46</v>
      </c>
      <c r="D208" s="55" t="s">
        <v>25</v>
      </c>
      <c r="E208" s="55" t="s">
        <v>364</v>
      </c>
      <c r="F208" s="61" t="s">
        <v>366</v>
      </c>
      <c r="G208" s="60">
        <v>216066.03</v>
      </c>
      <c r="H208" s="60"/>
      <c r="I208" s="11">
        <f t="shared" ref="I208:I274" si="93">G208+H208</f>
        <v>216066.03</v>
      </c>
      <c r="J208" s="58"/>
      <c r="K208" s="58"/>
      <c r="L208" s="57">
        <f t="shared" si="90"/>
        <v>0</v>
      </c>
      <c r="M208" s="58"/>
      <c r="N208" s="58"/>
      <c r="O208" s="59">
        <f t="shared" si="91"/>
        <v>0</v>
      </c>
      <c r="P208" s="73">
        <f>G208-'Расходы (2)'!I203</f>
        <v>0</v>
      </c>
    </row>
    <row r="209" spans="1:16" s="10" customFormat="1" ht="165" x14ac:dyDescent="0.2">
      <c r="A209" s="12" t="s">
        <v>90</v>
      </c>
      <c r="B209" s="39">
        <v>851</v>
      </c>
      <c r="C209" s="39" t="s">
        <v>46</v>
      </c>
      <c r="D209" s="39" t="s">
        <v>25</v>
      </c>
      <c r="E209" s="67" t="s">
        <v>239</v>
      </c>
      <c r="F209" s="62"/>
      <c r="G209" s="57">
        <f t="shared" ref="G209:O210" si="94">G210</f>
        <v>113348.8</v>
      </c>
      <c r="H209" s="57">
        <f t="shared" si="94"/>
        <v>0</v>
      </c>
      <c r="I209" s="11">
        <f t="shared" si="93"/>
        <v>113348.8</v>
      </c>
      <c r="J209" s="57">
        <f t="shared" si="94"/>
        <v>87184.56</v>
      </c>
      <c r="K209" s="57">
        <f t="shared" si="94"/>
        <v>0</v>
      </c>
      <c r="L209" s="57">
        <f t="shared" si="94"/>
        <v>87184.56</v>
      </c>
      <c r="M209" s="57">
        <f t="shared" si="94"/>
        <v>87184.56</v>
      </c>
      <c r="N209" s="57">
        <f t="shared" si="94"/>
        <v>0</v>
      </c>
      <c r="O209" s="57">
        <f t="shared" si="94"/>
        <v>87184.56</v>
      </c>
      <c r="P209" s="73">
        <f>G209-'Расходы (2)'!I204</f>
        <v>0</v>
      </c>
    </row>
    <row r="210" spans="1:16" s="10" customFormat="1" ht="31.5" customHeight="1" x14ac:dyDescent="0.2">
      <c r="A210" s="12" t="s">
        <v>60</v>
      </c>
      <c r="B210" s="39">
        <v>851</v>
      </c>
      <c r="C210" s="39" t="s">
        <v>46</v>
      </c>
      <c r="D210" s="39" t="s">
        <v>25</v>
      </c>
      <c r="E210" s="67" t="s">
        <v>239</v>
      </c>
      <c r="F210" s="37" t="s">
        <v>61</v>
      </c>
      <c r="G210" s="11">
        <f t="shared" si="94"/>
        <v>113348.8</v>
      </c>
      <c r="H210" s="11">
        <f t="shared" si="94"/>
        <v>0</v>
      </c>
      <c r="I210" s="11">
        <f t="shared" si="93"/>
        <v>113348.8</v>
      </c>
      <c r="J210" s="11">
        <f t="shared" si="94"/>
        <v>87184.56</v>
      </c>
      <c r="K210" s="11">
        <f t="shared" si="94"/>
        <v>0</v>
      </c>
      <c r="L210" s="11">
        <f t="shared" si="94"/>
        <v>87184.56</v>
      </c>
      <c r="M210" s="11">
        <f t="shared" si="94"/>
        <v>87184.56</v>
      </c>
      <c r="N210" s="11">
        <f t="shared" si="94"/>
        <v>0</v>
      </c>
      <c r="O210" s="11">
        <f t="shared" si="94"/>
        <v>87184.56</v>
      </c>
      <c r="P210" s="73">
        <f>G210-'Расходы (2)'!I205</f>
        <v>0</v>
      </c>
    </row>
    <row r="211" spans="1:16" s="10" customFormat="1" ht="24" customHeight="1" x14ac:dyDescent="0.2">
      <c r="A211" s="12" t="s">
        <v>83</v>
      </c>
      <c r="B211" s="39">
        <v>851</v>
      </c>
      <c r="C211" s="39" t="s">
        <v>46</v>
      </c>
      <c r="D211" s="39" t="s">
        <v>25</v>
      </c>
      <c r="E211" s="67" t="s">
        <v>239</v>
      </c>
      <c r="F211" s="37" t="s">
        <v>84</v>
      </c>
      <c r="G211" s="11">
        <v>113348.8</v>
      </c>
      <c r="H211" s="11"/>
      <c r="I211" s="11">
        <f t="shared" si="93"/>
        <v>113348.8</v>
      </c>
      <c r="J211" s="11">
        <v>87184.56</v>
      </c>
      <c r="K211" s="11"/>
      <c r="L211" s="11">
        <f t="shared" si="65"/>
        <v>87184.56</v>
      </c>
      <c r="M211" s="11">
        <v>87184.56</v>
      </c>
      <c r="N211" s="11"/>
      <c r="O211" s="27">
        <f t="shared" si="66"/>
        <v>87184.56</v>
      </c>
      <c r="P211" s="73">
        <f>G211-'Расходы (2)'!I206</f>
        <v>0</v>
      </c>
    </row>
    <row r="212" spans="1:16" s="10" customFormat="1" ht="28.5" customHeight="1" x14ac:dyDescent="0.2">
      <c r="A212" s="8" t="s">
        <v>91</v>
      </c>
      <c r="B212" s="39">
        <v>851</v>
      </c>
      <c r="C212" s="38" t="s">
        <v>46</v>
      </c>
      <c r="D212" s="38" t="s">
        <v>70</v>
      </c>
      <c r="E212" s="67" t="s">
        <v>0</v>
      </c>
      <c r="F212" s="36"/>
      <c r="G212" s="9">
        <f>G213+G217</f>
        <v>95962.61</v>
      </c>
      <c r="H212" s="9">
        <f t="shared" ref="H212:O212" si="95">H213+H217</f>
        <v>10600000</v>
      </c>
      <c r="I212" s="9">
        <f t="shared" si="95"/>
        <v>10695962.609999999</v>
      </c>
      <c r="J212" s="9">
        <f t="shared" si="95"/>
        <v>0</v>
      </c>
      <c r="K212" s="9">
        <f t="shared" si="95"/>
        <v>0</v>
      </c>
      <c r="L212" s="9">
        <f t="shared" si="95"/>
        <v>0</v>
      </c>
      <c r="M212" s="9">
        <f t="shared" si="95"/>
        <v>0</v>
      </c>
      <c r="N212" s="9">
        <f t="shared" si="95"/>
        <v>0</v>
      </c>
      <c r="O212" s="9">
        <f t="shared" si="95"/>
        <v>0</v>
      </c>
      <c r="P212" s="73">
        <f>G212-'Расходы (2)'!I207</f>
        <v>0</v>
      </c>
    </row>
    <row r="213" spans="1:16" ht="30" x14ac:dyDescent="0.2">
      <c r="A213" s="12" t="s">
        <v>96</v>
      </c>
      <c r="B213" s="39">
        <v>851</v>
      </c>
      <c r="C213" s="39" t="s">
        <v>46</v>
      </c>
      <c r="D213" s="39" t="s">
        <v>70</v>
      </c>
      <c r="E213" s="67" t="s">
        <v>238</v>
      </c>
      <c r="F213" s="37"/>
      <c r="G213" s="11">
        <f t="shared" ref="G213:O218" si="96">G214</f>
        <v>95962.61</v>
      </c>
      <c r="H213" s="11">
        <f t="shared" si="96"/>
        <v>0</v>
      </c>
      <c r="I213" s="11">
        <f t="shared" si="93"/>
        <v>95962.61</v>
      </c>
      <c r="J213" s="11">
        <f t="shared" si="96"/>
        <v>0</v>
      </c>
      <c r="K213" s="11">
        <f t="shared" si="96"/>
        <v>0</v>
      </c>
      <c r="L213" s="11">
        <f t="shared" si="96"/>
        <v>0</v>
      </c>
      <c r="M213" s="11">
        <f t="shared" si="96"/>
        <v>0</v>
      </c>
      <c r="N213" s="11">
        <f t="shared" si="96"/>
        <v>0</v>
      </c>
      <c r="O213" s="11">
        <f t="shared" si="96"/>
        <v>0</v>
      </c>
      <c r="P213" s="73">
        <f>G213-'Расходы (2)'!I208</f>
        <v>0</v>
      </c>
    </row>
    <row r="214" spans="1:16" ht="45" x14ac:dyDescent="0.2">
      <c r="A214" s="12" t="s">
        <v>34</v>
      </c>
      <c r="B214" s="39">
        <v>851</v>
      </c>
      <c r="C214" s="39" t="s">
        <v>46</v>
      </c>
      <c r="D214" s="39" t="s">
        <v>70</v>
      </c>
      <c r="E214" s="67" t="s">
        <v>238</v>
      </c>
      <c r="F214" s="37" t="s">
        <v>35</v>
      </c>
      <c r="G214" s="11">
        <f t="shared" si="96"/>
        <v>95962.61</v>
      </c>
      <c r="H214" s="11">
        <f t="shared" si="96"/>
        <v>0</v>
      </c>
      <c r="I214" s="11">
        <f t="shared" si="93"/>
        <v>95962.61</v>
      </c>
      <c r="J214" s="11">
        <f t="shared" si="96"/>
        <v>0</v>
      </c>
      <c r="K214" s="11">
        <f t="shared" si="96"/>
        <v>0</v>
      </c>
      <c r="L214" s="11">
        <f t="shared" si="96"/>
        <v>0</v>
      </c>
      <c r="M214" s="11">
        <f t="shared" si="96"/>
        <v>0</v>
      </c>
      <c r="N214" s="11">
        <f t="shared" si="96"/>
        <v>0</v>
      </c>
      <c r="O214" s="11">
        <f t="shared" si="96"/>
        <v>0</v>
      </c>
      <c r="P214" s="73">
        <f>G214-'Расходы (2)'!I209</f>
        <v>0</v>
      </c>
    </row>
    <row r="215" spans="1:16" ht="45" x14ac:dyDescent="0.2">
      <c r="A215" s="12" t="s">
        <v>36</v>
      </c>
      <c r="B215" s="39">
        <v>851</v>
      </c>
      <c r="C215" s="39" t="s">
        <v>46</v>
      </c>
      <c r="D215" s="39" t="s">
        <v>70</v>
      </c>
      <c r="E215" s="67" t="s">
        <v>238</v>
      </c>
      <c r="F215" s="37" t="s">
        <v>37</v>
      </c>
      <c r="G215" s="11">
        <f>G216</f>
        <v>95962.61</v>
      </c>
      <c r="H215" s="11">
        <f t="shared" si="96"/>
        <v>0</v>
      </c>
      <c r="I215" s="11">
        <f t="shared" si="93"/>
        <v>95962.61</v>
      </c>
      <c r="J215" s="11">
        <f t="shared" si="96"/>
        <v>0</v>
      </c>
      <c r="K215" s="11">
        <f t="shared" si="96"/>
        <v>0</v>
      </c>
      <c r="L215" s="11">
        <f t="shared" si="96"/>
        <v>0</v>
      </c>
      <c r="M215" s="11">
        <f t="shared" si="96"/>
        <v>0</v>
      </c>
      <c r="N215" s="11">
        <f t="shared" si="96"/>
        <v>0</v>
      </c>
      <c r="O215" s="11">
        <f t="shared" si="96"/>
        <v>0</v>
      </c>
      <c r="P215" s="73">
        <f>G215-'Расходы (2)'!I210</f>
        <v>0</v>
      </c>
    </row>
    <row r="216" spans="1:16" ht="33.75" customHeight="1" x14ac:dyDescent="0.2">
      <c r="A216" s="19" t="s">
        <v>162</v>
      </c>
      <c r="B216" s="18">
        <v>851</v>
      </c>
      <c r="C216" s="42" t="s">
        <v>46</v>
      </c>
      <c r="D216" s="42" t="s">
        <v>70</v>
      </c>
      <c r="E216" s="55" t="s">
        <v>238</v>
      </c>
      <c r="F216" s="40" t="s">
        <v>174</v>
      </c>
      <c r="G216" s="21">
        <v>95962.61</v>
      </c>
      <c r="H216" s="21"/>
      <c r="I216" s="11">
        <f t="shared" si="93"/>
        <v>95962.61</v>
      </c>
      <c r="J216" s="21"/>
      <c r="K216" s="21"/>
      <c r="L216" s="11">
        <f t="shared" ref="L216:L279" si="97">J216+K216</f>
        <v>0</v>
      </c>
      <c r="M216" s="21"/>
      <c r="N216" s="21"/>
      <c r="O216" s="27">
        <f t="shared" ref="O216:O279" si="98">M216+N216</f>
        <v>0</v>
      </c>
      <c r="P216" s="73">
        <f>G216-'Расходы (2)'!I211</f>
        <v>0</v>
      </c>
    </row>
    <row r="217" spans="1:16" ht="33.75" customHeight="1" x14ac:dyDescent="0.2">
      <c r="A217" s="18" t="s">
        <v>367</v>
      </c>
      <c r="B217" s="55">
        <v>851</v>
      </c>
      <c r="C217" s="55" t="s">
        <v>46</v>
      </c>
      <c r="D217" s="55" t="s">
        <v>70</v>
      </c>
      <c r="E217" s="55" t="s">
        <v>368</v>
      </c>
      <c r="F217" s="56"/>
      <c r="G217" s="11">
        <f t="shared" si="96"/>
        <v>0</v>
      </c>
      <c r="H217" s="11">
        <f t="shared" si="96"/>
        <v>10600000</v>
      </c>
      <c r="I217" s="11">
        <f t="shared" ref="I217:I219" si="99">G217+H217</f>
        <v>10600000</v>
      </c>
      <c r="J217" s="11">
        <f t="shared" si="96"/>
        <v>0</v>
      </c>
      <c r="K217" s="11">
        <f t="shared" si="96"/>
        <v>0</v>
      </c>
      <c r="L217" s="11">
        <f t="shared" si="96"/>
        <v>0</v>
      </c>
      <c r="M217" s="11">
        <f t="shared" si="96"/>
        <v>0</v>
      </c>
      <c r="N217" s="11">
        <f t="shared" si="96"/>
        <v>0</v>
      </c>
      <c r="O217" s="11">
        <f t="shared" si="96"/>
        <v>0</v>
      </c>
      <c r="P217" s="73"/>
    </row>
    <row r="218" spans="1:16" ht="33.75" customHeight="1" x14ac:dyDescent="0.2">
      <c r="A218" s="18" t="s">
        <v>34</v>
      </c>
      <c r="B218" s="55">
        <v>851</v>
      </c>
      <c r="C218" s="55" t="s">
        <v>46</v>
      </c>
      <c r="D218" s="55" t="s">
        <v>70</v>
      </c>
      <c r="E218" s="55" t="s">
        <v>368</v>
      </c>
      <c r="F218" s="56" t="s">
        <v>35</v>
      </c>
      <c r="G218" s="11">
        <f>G219</f>
        <v>0</v>
      </c>
      <c r="H218" s="11">
        <f t="shared" si="96"/>
        <v>10600000</v>
      </c>
      <c r="I218" s="11">
        <f t="shared" si="99"/>
        <v>10600000</v>
      </c>
      <c r="J218" s="11">
        <f t="shared" si="96"/>
        <v>0</v>
      </c>
      <c r="K218" s="11">
        <f t="shared" si="96"/>
        <v>0</v>
      </c>
      <c r="L218" s="11">
        <f t="shared" si="96"/>
        <v>0</v>
      </c>
      <c r="M218" s="11">
        <f t="shared" si="96"/>
        <v>0</v>
      </c>
      <c r="N218" s="11">
        <f t="shared" si="96"/>
        <v>0</v>
      </c>
      <c r="O218" s="11">
        <f t="shared" si="96"/>
        <v>0</v>
      </c>
      <c r="P218" s="73"/>
    </row>
    <row r="219" spans="1:16" ht="54" customHeight="1" x14ac:dyDescent="0.2">
      <c r="A219" s="18" t="s">
        <v>36</v>
      </c>
      <c r="B219" s="55">
        <v>851</v>
      </c>
      <c r="C219" s="55" t="s">
        <v>46</v>
      </c>
      <c r="D219" s="55" t="s">
        <v>70</v>
      </c>
      <c r="E219" s="55" t="s">
        <v>368</v>
      </c>
      <c r="F219" s="56" t="s">
        <v>37</v>
      </c>
      <c r="G219" s="21">
        <v>0</v>
      </c>
      <c r="H219" s="21">
        <v>10600000</v>
      </c>
      <c r="I219" s="11">
        <f t="shared" si="99"/>
        <v>10600000</v>
      </c>
      <c r="J219" s="21"/>
      <c r="K219" s="21"/>
      <c r="L219" s="11">
        <f t="shared" ref="L219" si="100">J219+K219</f>
        <v>0</v>
      </c>
      <c r="M219" s="21"/>
      <c r="N219" s="21"/>
      <c r="O219" s="27">
        <f t="shared" ref="O219" si="101">M219+N219</f>
        <v>0</v>
      </c>
      <c r="P219" s="73"/>
    </row>
    <row r="220" spans="1:16" ht="32.25" customHeight="1" x14ac:dyDescent="0.2">
      <c r="A220" s="8" t="s">
        <v>342</v>
      </c>
      <c r="B220" s="39">
        <v>851</v>
      </c>
      <c r="C220" s="38" t="s">
        <v>46</v>
      </c>
      <c r="D220" s="38" t="s">
        <v>27</v>
      </c>
      <c r="E220" s="67" t="s">
        <v>0</v>
      </c>
      <c r="F220" s="36"/>
      <c r="G220" s="9">
        <f>G221</f>
        <v>760291</v>
      </c>
      <c r="H220" s="9">
        <f t="shared" ref="H220:O223" si="102">H221</f>
        <v>0</v>
      </c>
      <c r="I220" s="11">
        <f t="shared" si="93"/>
        <v>760291</v>
      </c>
      <c r="J220" s="9">
        <f t="shared" si="102"/>
        <v>651678</v>
      </c>
      <c r="K220" s="9">
        <f t="shared" si="102"/>
        <v>0</v>
      </c>
      <c r="L220" s="9">
        <f t="shared" si="102"/>
        <v>651678</v>
      </c>
      <c r="M220" s="9">
        <f t="shared" si="102"/>
        <v>2172260</v>
      </c>
      <c r="N220" s="9">
        <f t="shared" si="102"/>
        <v>0</v>
      </c>
      <c r="O220" s="9">
        <f t="shared" si="102"/>
        <v>2172260</v>
      </c>
      <c r="P220" s="73">
        <f>G220-'Расходы (2)'!I212</f>
        <v>0</v>
      </c>
    </row>
    <row r="221" spans="1:16" ht="32.25" customHeight="1" x14ac:dyDescent="0.2">
      <c r="A221" s="12" t="s">
        <v>343</v>
      </c>
      <c r="B221" s="39">
        <v>851</v>
      </c>
      <c r="C221" s="39" t="s">
        <v>46</v>
      </c>
      <c r="D221" s="39" t="s">
        <v>27</v>
      </c>
      <c r="E221" s="67" t="s">
        <v>344</v>
      </c>
      <c r="F221" s="37"/>
      <c r="G221" s="11">
        <f>G222</f>
        <v>760291</v>
      </c>
      <c r="H221" s="11">
        <f t="shared" si="102"/>
        <v>0</v>
      </c>
      <c r="I221" s="11">
        <f t="shared" si="93"/>
        <v>760291</v>
      </c>
      <c r="J221" s="11">
        <f t="shared" si="102"/>
        <v>651678</v>
      </c>
      <c r="K221" s="11">
        <f t="shared" si="102"/>
        <v>0</v>
      </c>
      <c r="L221" s="11">
        <f t="shared" si="102"/>
        <v>651678</v>
      </c>
      <c r="M221" s="11">
        <f t="shared" si="102"/>
        <v>2172260</v>
      </c>
      <c r="N221" s="11">
        <f t="shared" si="102"/>
        <v>0</v>
      </c>
      <c r="O221" s="11">
        <f t="shared" si="102"/>
        <v>2172260</v>
      </c>
      <c r="P221" s="73">
        <f>G221-'Расходы (2)'!I213</f>
        <v>0</v>
      </c>
    </row>
    <row r="222" spans="1:16" ht="45" x14ac:dyDescent="0.2">
      <c r="A222" s="12" t="s">
        <v>34</v>
      </c>
      <c r="B222" s="39">
        <v>851</v>
      </c>
      <c r="C222" s="39" t="s">
        <v>46</v>
      </c>
      <c r="D222" s="39" t="s">
        <v>27</v>
      </c>
      <c r="E222" s="67" t="s">
        <v>344</v>
      </c>
      <c r="F222" s="37" t="s">
        <v>35</v>
      </c>
      <c r="G222" s="11">
        <f>G223</f>
        <v>760291</v>
      </c>
      <c r="H222" s="11">
        <f t="shared" si="102"/>
        <v>0</v>
      </c>
      <c r="I222" s="11">
        <f t="shared" si="93"/>
        <v>760291</v>
      </c>
      <c r="J222" s="11">
        <f t="shared" si="102"/>
        <v>651678</v>
      </c>
      <c r="K222" s="11">
        <f t="shared" si="102"/>
        <v>0</v>
      </c>
      <c r="L222" s="11">
        <f t="shared" si="102"/>
        <v>651678</v>
      </c>
      <c r="M222" s="11">
        <f t="shared" si="102"/>
        <v>2172260</v>
      </c>
      <c r="N222" s="11">
        <f t="shared" si="102"/>
        <v>0</v>
      </c>
      <c r="O222" s="11">
        <f t="shared" si="102"/>
        <v>2172260</v>
      </c>
      <c r="P222" s="73">
        <f>G222-'Расходы (2)'!I214</f>
        <v>0</v>
      </c>
    </row>
    <row r="223" spans="1:16" ht="45" x14ac:dyDescent="0.2">
      <c r="A223" s="12" t="s">
        <v>36</v>
      </c>
      <c r="B223" s="39">
        <v>851</v>
      </c>
      <c r="C223" s="39" t="s">
        <v>46</v>
      </c>
      <c r="D223" s="39" t="s">
        <v>27</v>
      </c>
      <c r="E223" s="67" t="s">
        <v>344</v>
      </c>
      <c r="F223" s="37" t="s">
        <v>37</v>
      </c>
      <c r="G223" s="11">
        <f>G224</f>
        <v>760291</v>
      </c>
      <c r="H223" s="11">
        <f t="shared" si="102"/>
        <v>0</v>
      </c>
      <c r="I223" s="11">
        <f t="shared" si="93"/>
        <v>760291</v>
      </c>
      <c r="J223" s="11">
        <f t="shared" si="102"/>
        <v>651678</v>
      </c>
      <c r="K223" s="11">
        <f t="shared" si="102"/>
        <v>0</v>
      </c>
      <c r="L223" s="11">
        <f t="shared" si="102"/>
        <v>651678</v>
      </c>
      <c r="M223" s="11">
        <f t="shared" si="102"/>
        <v>2172260</v>
      </c>
      <c r="N223" s="11">
        <f t="shared" si="102"/>
        <v>0</v>
      </c>
      <c r="O223" s="11">
        <f t="shared" si="102"/>
        <v>2172260</v>
      </c>
      <c r="P223" s="73">
        <f>G223-'Расходы (2)'!I215</f>
        <v>0</v>
      </c>
    </row>
    <row r="224" spans="1:16" ht="28.5" customHeight="1" x14ac:dyDescent="0.2">
      <c r="A224" s="19" t="s">
        <v>162</v>
      </c>
      <c r="B224" s="39">
        <v>851</v>
      </c>
      <c r="C224" s="39" t="s">
        <v>46</v>
      </c>
      <c r="D224" s="39" t="s">
        <v>27</v>
      </c>
      <c r="E224" s="67" t="s">
        <v>344</v>
      </c>
      <c r="F224" s="37" t="s">
        <v>174</v>
      </c>
      <c r="G224" s="11">
        <v>760291</v>
      </c>
      <c r="H224" s="11"/>
      <c r="I224" s="11">
        <f t="shared" si="93"/>
        <v>760291</v>
      </c>
      <c r="J224" s="11">
        <v>651678</v>
      </c>
      <c r="K224" s="11"/>
      <c r="L224" s="11">
        <f t="shared" si="97"/>
        <v>651678</v>
      </c>
      <c r="M224" s="11">
        <v>2172260</v>
      </c>
      <c r="N224" s="11"/>
      <c r="O224" s="27">
        <f t="shared" si="98"/>
        <v>2172260</v>
      </c>
      <c r="P224" s="73">
        <f>G224-'Расходы (2)'!I216</f>
        <v>0</v>
      </c>
    </row>
    <row r="225" spans="1:16" ht="32.25" customHeight="1" x14ac:dyDescent="0.2">
      <c r="A225" s="8" t="s">
        <v>269</v>
      </c>
      <c r="B225" s="38" t="s">
        <v>141</v>
      </c>
      <c r="C225" s="38" t="s">
        <v>48</v>
      </c>
      <c r="D225" s="38"/>
      <c r="E225" s="66"/>
      <c r="F225" s="36"/>
      <c r="G225" s="15">
        <f t="shared" ref="G225:O233" si="103">G226</f>
        <v>623554.22</v>
      </c>
      <c r="H225" s="15">
        <f t="shared" si="103"/>
        <v>0</v>
      </c>
      <c r="I225" s="11">
        <f t="shared" si="93"/>
        <v>623554.22</v>
      </c>
      <c r="J225" s="15">
        <f t="shared" si="103"/>
        <v>196933</v>
      </c>
      <c r="K225" s="15">
        <f t="shared" si="103"/>
        <v>0</v>
      </c>
      <c r="L225" s="15">
        <f t="shared" si="103"/>
        <v>196933</v>
      </c>
      <c r="M225" s="15">
        <f t="shared" si="103"/>
        <v>196933</v>
      </c>
      <c r="N225" s="15">
        <f t="shared" si="103"/>
        <v>0</v>
      </c>
      <c r="O225" s="15">
        <f t="shared" si="103"/>
        <v>196933</v>
      </c>
      <c r="P225" s="73">
        <f>G225-'Расходы (2)'!I217</f>
        <v>0</v>
      </c>
    </row>
    <row r="226" spans="1:16" ht="31.5" x14ac:dyDescent="0.2">
      <c r="A226" s="8" t="s">
        <v>270</v>
      </c>
      <c r="B226" s="38" t="s">
        <v>141</v>
      </c>
      <c r="C226" s="38" t="s">
        <v>48</v>
      </c>
      <c r="D226" s="38" t="s">
        <v>46</v>
      </c>
      <c r="E226" s="66"/>
      <c r="F226" s="36"/>
      <c r="G226" s="9">
        <f>G231+G227</f>
        <v>623554.22</v>
      </c>
      <c r="H226" s="9">
        <f t="shared" ref="H226:O226" si="104">H231+H227</f>
        <v>0</v>
      </c>
      <c r="I226" s="11">
        <f t="shared" si="93"/>
        <v>623554.22</v>
      </c>
      <c r="J226" s="9">
        <f t="shared" si="104"/>
        <v>196933</v>
      </c>
      <c r="K226" s="9">
        <f t="shared" si="104"/>
        <v>0</v>
      </c>
      <c r="L226" s="9">
        <f t="shared" si="104"/>
        <v>196933</v>
      </c>
      <c r="M226" s="9">
        <f t="shared" si="104"/>
        <v>196933</v>
      </c>
      <c r="N226" s="9">
        <f t="shared" si="104"/>
        <v>0</v>
      </c>
      <c r="O226" s="9">
        <f t="shared" si="104"/>
        <v>196933</v>
      </c>
      <c r="P226" s="73">
        <f>G226-'Расходы (2)'!I218</f>
        <v>0</v>
      </c>
    </row>
    <row r="227" spans="1:16" ht="30" hidden="1" x14ac:dyDescent="0.2">
      <c r="A227" s="28" t="s">
        <v>359</v>
      </c>
      <c r="B227" s="42" t="s">
        <v>141</v>
      </c>
      <c r="C227" s="42" t="s">
        <v>48</v>
      </c>
      <c r="D227" s="42" t="s">
        <v>46</v>
      </c>
      <c r="E227" s="55" t="s">
        <v>360</v>
      </c>
      <c r="F227" s="40"/>
      <c r="G227" s="11">
        <f t="shared" si="103"/>
        <v>0</v>
      </c>
      <c r="H227" s="11">
        <f t="shared" si="103"/>
        <v>0</v>
      </c>
      <c r="I227" s="11">
        <f t="shared" si="93"/>
        <v>0</v>
      </c>
      <c r="J227" s="11">
        <f t="shared" si="103"/>
        <v>0</v>
      </c>
      <c r="K227" s="11">
        <f t="shared" si="103"/>
        <v>0</v>
      </c>
      <c r="L227" s="11">
        <f t="shared" si="103"/>
        <v>0</v>
      </c>
      <c r="M227" s="11">
        <f t="shared" si="103"/>
        <v>0</v>
      </c>
      <c r="N227" s="11">
        <f t="shared" si="103"/>
        <v>0</v>
      </c>
      <c r="O227" s="11">
        <f t="shared" si="103"/>
        <v>0</v>
      </c>
      <c r="P227" s="73">
        <f>G227-'Расходы (2)'!I219</f>
        <v>0</v>
      </c>
    </row>
    <row r="228" spans="1:16" ht="45" hidden="1" x14ac:dyDescent="0.2">
      <c r="A228" s="23" t="s">
        <v>34</v>
      </c>
      <c r="B228" s="42" t="s">
        <v>141</v>
      </c>
      <c r="C228" s="42" t="s">
        <v>48</v>
      </c>
      <c r="D228" s="42" t="s">
        <v>46</v>
      </c>
      <c r="E228" s="55" t="s">
        <v>360</v>
      </c>
      <c r="F228" s="40" t="s">
        <v>35</v>
      </c>
      <c r="G228" s="11">
        <f t="shared" si="103"/>
        <v>0</v>
      </c>
      <c r="H228" s="11">
        <f t="shared" si="103"/>
        <v>0</v>
      </c>
      <c r="I228" s="11">
        <f t="shared" si="93"/>
        <v>0</v>
      </c>
      <c r="J228" s="11">
        <f t="shared" si="103"/>
        <v>0</v>
      </c>
      <c r="K228" s="11">
        <f t="shared" si="103"/>
        <v>0</v>
      </c>
      <c r="L228" s="11">
        <f t="shared" si="103"/>
        <v>0</v>
      </c>
      <c r="M228" s="11">
        <f t="shared" si="103"/>
        <v>0</v>
      </c>
      <c r="N228" s="11">
        <f t="shared" si="103"/>
        <v>0</v>
      </c>
      <c r="O228" s="11">
        <f t="shared" si="103"/>
        <v>0</v>
      </c>
      <c r="P228" s="73">
        <f>G228-'Расходы (2)'!I220</f>
        <v>0</v>
      </c>
    </row>
    <row r="229" spans="1:16" ht="45" hidden="1" x14ac:dyDescent="0.2">
      <c r="A229" s="23" t="s">
        <v>36</v>
      </c>
      <c r="B229" s="42" t="s">
        <v>141</v>
      </c>
      <c r="C229" s="42" t="s">
        <v>48</v>
      </c>
      <c r="D229" s="42" t="s">
        <v>46</v>
      </c>
      <c r="E229" s="55" t="s">
        <v>360</v>
      </c>
      <c r="F229" s="40" t="s">
        <v>37</v>
      </c>
      <c r="G229" s="27">
        <f>G230</f>
        <v>0</v>
      </c>
      <c r="H229" s="27">
        <f t="shared" si="103"/>
        <v>0</v>
      </c>
      <c r="I229" s="11">
        <f t="shared" si="93"/>
        <v>0</v>
      </c>
      <c r="J229" s="27">
        <f t="shared" si="103"/>
        <v>0</v>
      </c>
      <c r="K229" s="27">
        <f t="shared" si="103"/>
        <v>0</v>
      </c>
      <c r="L229" s="27">
        <f t="shared" si="103"/>
        <v>0</v>
      </c>
      <c r="M229" s="27">
        <f t="shared" si="103"/>
        <v>0</v>
      </c>
      <c r="N229" s="27">
        <f t="shared" si="103"/>
        <v>0</v>
      </c>
      <c r="O229" s="27">
        <f t="shared" si="103"/>
        <v>0</v>
      </c>
      <c r="P229" s="73">
        <f>G229-'Расходы (2)'!I221</f>
        <v>0</v>
      </c>
    </row>
    <row r="230" spans="1:16" ht="27.75" hidden="1" customHeight="1" x14ac:dyDescent="0.2">
      <c r="A230" s="19" t="s">
        <v>162</v>
      </c>
      <c r="B230" s="42" t="s">
        <v>141</v>
      </c>
      <c r="C230" s="42" t="s">
        <v>48</v>
      </c>
      <c r="D230" s="42" t="s">
        <v>46</v>
      </c>
      <c r="E230" s="55" t="s">
        <v>360</v>
      </c>
      <c r="F230" s="40" t="s">
        <v>174</v>
      </c>
      <c r="G230" s="21"/>
      <c r="H230" s="21">
        <v>0</v>
      </c>
      <c r="I230" s="11">
        <f t="shared" si="93"/>
        <v>0</v>
      </c>
      <c r="J230" s="21"/>
      <c r="K230" s="21"/>
      <c r="L230" s="11">
        <f t="shared" si="97"/>
        <v>0</v>
      </c>
      <c r="M230" s="21"/>
      <c r="N230" s="21"/>
      <c r="O230" s="27">
        <f t="shared" si="98"/>
        <v>0</v>
      </c>
      <c r="P230" s="73">
        <f>G230-'Расходы (2)'!I222</f>
        <v>0</v>
      </c>
    </row>
    <row r="231" spans="1:16" ht="30" x14ac:dyDescent="0.2">
      <c r="A231" s="12" t="s">
        <v>271</v>
      </c>
      <c r="B231" s="39" t="s">
        <v>141</v>
      </c>
      <c r="C231" s="39" t="s">
        <v>48</v>
      </c>
      <c r="D231" s="39" t="s">
        <v>46</v>
      </c>
      <c r="E231" s="67" t="s">
        <v>272</v>
      </c>
      <c r="F231" s="37"/>
      <c r="G231" s="11">
        <f t="shared" si="103"/>
        <v>623554.22</v>
      </c>
      <c r="H231" s="11">
        <f t="shared" si="103"/>
        <v>0</v>
      </c>
      <c r="I231" s="11">
        <f t="shared" si="93"/>
        <v>623554.22</v>
      </c>
      <c r="J231" s="11">
        <f t="shared" si="103"/>
        <v>196933</v>
      </c>
      <c r="K231" s="11">
        <f t="shared" si="103"/>
        <v>0</v>
      </c>
      <c r="L231" s="11">
        <f t="shared" si="103"/>
        <v>196933</v>
      </c>
      <c r="M231" s="11">
        <f t="shared" si="103"/>
        <v>196933</v>
      </c>
      <c r="N231" s="11">
        <f t="shared" si="103"/>
        <v>0</v>
      </c>
      <c r="O231" s="11">
        <f t="shared" si="103"/>
        <v>196933</v>
      </c>
      <c r="P231" s="73">
        <f>G231-'Расходы (2)'!I223</f>
        <v>0</v>
      </c>
    </row>
    <row r="232" spans="1:16" ht="45" x14ac:dyDescent="0.2">
      <c r="A232" s="12" t="s">
        <v>34</v>
      </c>
      <c r="B232" s="39" t="s">
        <v>141</v>
      </c>
      <c r="C232" s="39" t="s">
        <v>48</v>
      </c>
      <c r="D232" s="39" t="s">
        <v>46</v>
      </c>
      <c r="E232" s="67" t="s">
        <v>272</v>
      </c>
      <c r="F232" s="37" t="s">
        <v>35</v>
      </c>
      <c r="G232" s="11">
        <f t="shared" si="103"/>
        <v>623554.22</v>
      </c>
      <c r="H232" s="11">
        <f t="shared" si="103"/>
        <v>0</v>
      </c>
      <c r="I232" s="11">
        <f t="shared" si="93"/>
        <v>623554.22</v>
      </c>
      <c r="J232" s="11">
        <f t="shared" si="103"/>
        <v>196933</v>
      </c>
      <c r="K232" s="11">
        <f t="shared" si="103"/>
        <v>0</v>
      </c>
      <c r="L232" s="11">
        <f t="shared" si="103"/>
        <v>196933</v>
      </c>
      <c r="M232" s="11">
        <f t="shared" si="103"/>
        <v>196933</v>
      </c>
      <c r="N232" s="11">
        <f t="shared" si="103"/>
        <v>0</v>
      </c>
      <c r="O232" s="11">
        <f t="shared" si="103"/>
        <v>196933</v>
      </c>
      <c r="P232" s="73">
        <f>G232-'Расходы (2)'!I224</f>
        <v>0</v>
      </c>
    </row>
    <row r="233" spans="1:16" ht="45" x14ac:dyDescent="0.2">
      <c r="A233" s="12" t="s">
        <v>36</v>
      </c>
      <c r="B233" s="39" t="s">
        <v>141</v>
      </c>
      <c r="C233" s="39" t="s">
        <v>48</v>
      </c>
      <c r="D233" s="39" t="s">
        <v>46</v>
      </c>
      <c r="E233" s="67" t="s">
        <v>272</v>
      </c>
      <c r="F233" s="37" t="s">
        <v>37</v>
      </c>
      <c r="G233" s="27">
        <f>G234</f>
        <v>623554.22</v>
      </c>
      <c r="H233" s="27">
        <f t="shared" si="103"/>
        <v>0</v>
      </c>
      <c r="I233" s="11">
        <f t="shared" si="93"/>
        <v>623554.22</v>
      </c>
      <c r="J233" s="27">
        <f t="shared" si="103"/>
        <v>196933</v>
      </c>
      <c r="K233" s="27">
        <f t="shared" si="103"/>
        <v>0</v>
      </c>
      <c r="L233" s="27">
        <f t="shared" si="103"/>
        <v>196933</v>
      </c>
      <c r="M233" s="27">
        <f t="shared" si="103"/>
        <v>196933</v>
      </c>
      <c r="N233" s="27">
        <f t="shared" si="103"/>
        <v>0</v>
      </c>
      <c r="O233" s="27">
        <f t="shared" si="103"/>
        <v>196933</v>
      </c>
      <c r="P233" s="73">
        <f>G233-'Расходы (2)'!I225</f>
        <v>0</v>
      </c>
    </row>
    <row r="234" spans="1:16" ht="31.5" customHeight="1" x14ac:dyDescent="0.2">
      <c r="A234" s="19" t="s">
        <v>162</v>
      </c>
      <c r="B234" s="18">
        <v>851</v>
      </c>
      <c r="C234" s="42" t="s">
        <v>48</v>
      </c>
      <c r="D234" s="42" t="s">
        <v>46</v>
      </c>
      <c r="E234" s="69" t="s">
        <v>272</v>
      </c>
      <c r="F234" s="44" t="s">
        <v>174</v>
      </c>
      <c r="G234" s="21">
        <v>623554.22</v>
      </c>
      <c r="H234" s="21"/>
      <c r="I234" s="11">
        <f t="shared" si="93"/>
        <v>623554.22</v>
      </c>
      <c r="J234" s="21">
        <v>196933</v>
      </c>
      <c r="K234" s="21"/>
      <c r="L234" s="11">
        <f t="shared" si="97"/>
        <v>196933</v>
      </c>
      <c r="M234" s="21">
        <v>196933</v>
      </c>
      <c r="N234" s="21"/>
      <c r="O234" s="27">
        <f t="shared" si="98"/>
        <v>196933</v>
      </c>
      <c r="P234" s="73">
        <f>G234-'Расходы (2)'!I226</f>
        <v>0</v>
      </c>
    </row>
    <row r="235" spans="1:16" ht="27" customHeight="1" x14ac:dyDescent="0.2">
      <c r="A235" s="8" t="s">
        <v>97</v>
      </c>
      <c r="B235" s="39">
        <v>851</v>
      </c>
      <c r="C235" s="36" t="s">
        <v>98</v>
      </c>
      <c r="D235" s="36"/>
      <c r="E235" s="67" t="s">
        <v>0</v>
      </c>
      <c r="F235" s="36"/>
      <c r="G235" s="9">
        <f t="shared" ref="G235:O235" si="105">G236</f>
        <v>12027200</v>
      </c>
      <c r="H235" s="9">
        <f t="shared" si="105"/>
        <v>0</v>
      </c>
      <c r="I235" s="9">
        <f t="shared" si="105"/>
        <v>12027200</v>
      </c>
      <c r="J235" s="9">
        <f t="shared" si="105"/>
        <v>16354255</v>
      </c>
      <c r="K235" s="9">
        <f t="shared" si="105"/>
        <v>0</v>
      </c>
      <c r="L235" s="9">
        <f t="shared" si="105"/>
        <v>16354255</v>
      </c>
      <c r="M235" s="9">
        <f t="shared" si="105"/>
        <v>11797300</v>
      </c>
      <c r="N235" s="9">
        <f t="shared" si="105"/>
        <v>0</v>
      </c>
      <c r="O235" s="9">
        <f t="shared" si="105"/>
        <v>11797300</v>
      </c>
      <c r="P235" s="73">
        <f>G235-'Расходы (2)'!I227</f>
        <v>0</v>
      </c>
    </row>
    <row r="236" spans="1:16" s="10" customFormat="1" ht="31.5" x14ac:dyDescent="0.2">
      <c r="A236" s="8" t="s">
        <v>155</v>
      </c>
      <c r="B236" s="38">
        <v>851</v>
      </c>
      <c r="C236" s="36" t="s">
        <v>98</v>
      </c>
      <c r="D236" s="38" t="s">
        <v>27</v>
      </c>
      <c r="E236" s="66" t="s">
        <v>0</v>
      </c>
      <c r="F236" s="45"/>
      <c r="G236" s="15">
        <f>G237+G241+G244+G256+G249+G252</f>
        <v>12027200</v>
      </c>
      <c r="H236" s="15">
        <f t="shared" ref="H236:O236" si="106">H237+H241+H244+H256+H249+H252</f>
        <v>0</v>
      </c>
      <c r="I236" s="15">
        <f t="shared" si="106"/>
        <v>12027200</v>
      </c>
      <c r="J236" s="15">
        <f t="shared" si="106"/>
        <v>16354255</v>
      </c>
      <c r="K236" s="15">
        <f t="shared" si="106"/>
        <v>0</v>
      </c>
      <c r="L236" s="15">
        <f t="shared" si="106"/>
        <v>16354255</v>
      </c>
      <c r="M236" s="15">
        <f t="shared" si="106"/>
        <v>11797300</v>
      </c>
      <c r="N236" s="15">
        <f t="shared" si="106"/>
        <v>0</v>
      </c>
      <c r="O236" s="15">
        <f t="shared" si="106"/>
        <v>11797300</v>
      </c>
      <c r="P236" s="73">
        <f>G236-'Расходы (2)'!I228</f>
        <v>0</v>
      </c>
    </row>
    <row r="237" spans="1:16" ht="30" x14ac:dyDescent="0.2">
      <c r="A237" s="12" t="s">
        <v>316</v>
      </c>
      <c r="B237" s="39" t="s">
        <v>141</v>
      </c>
      <c r="C237" s="37" t="s">
        <v>98</v>
      </c>
      <c r="D237" s="39" t="s">
        <v>27</v>
      </c>
      <c r="E237" s="67" t="s">
        <v>317</v>
      </c>
      <c r="F237" s="46"/>
      <c r="G237" s="11">
        <f t="shared" ref="G237:O239" si="107">G238</f>
        <v>0</v>
      </c>
      <c r="H237" s="11">
        <f t="shared" si="107"/>
        <v>0</v>
      </c>
      <c r="I237" s="11">
        <f t="shared" si="93"/>
        <v>0</v>
      </c>
      <c r="J237" s="11">
        <f t="shared" si="107"/>
        <v>4556955</v>
      </c>
      <c r="K237" s="11">
        <f t="shared" si="107"/>
        <v>0</v>
      </c>
      <c r="L237" s="11">
        <f t="shared" si="107"/>
        <v>4556955</v>
      </c>
      <c r="M237" s="11">
        <f t="shared" si="107"/>
        <v>0</v>
      </c>
      <c r="N237" s="11">
        <f t="shared" si="107"/>
        <v>0</v>
      </c>
      <c r="O237" s="11">
        <f t="shared" si="107"/>
        <v>0</v>
      </c>
      <c r="P237" s="73">
        <f>G237-'Расходы (2)'!I229</f>
        <v>0</v>
      </c>
    </row>
    <row r="238" spans="1:16" ht="45" x14ac:dyDescent="0.2">
      <c r="A238" s="12" t="s">
        <v>65</v>
      </c>
      <c r="B238" s="39">
        <v>851</v>
      </c>
      <c r="C238" s="37" t="s">
        <v>98</v>
      </c>
      <c r="D238" s="39" t="s">
        <v>27</v>
      </c>
      <c r="E238" s="67" t="s">
        <v>317</v>
      </c>
      <c r="F238" s="37" t="s">
        <v>101</v>
      </c>
      <c r="G238" s="11">
        <f t="shared" si="107"/>
        <v>0</v>
      </c>
      <c r="H238" s="11">
        <f t="shared" si="107"/>
        <v>0</v>
      </c>
      <c r="I238" s="11">
        <f t="shared" si="93"/>
        <v>0</v>
      </c>
      <c r="J238" s="11">
        <f t="shared" si="107"/>
        <v>4556955</v>
      </c>
      <c r="K238" s="11">
        <f t="shared" si="107"/>
        <v>0</v>
      </c>
      <c r="L238" s="11">
        <f t="shared" si="107"/>
        <v>4556955</v>
      </c>
      <c r="M238" s="11">
        <f t="shared" si="107"/>
        <v>0</v>
      </c>
      <c r="N238" s="11">
        <f t="shared" si="107"/>
        <v>0</v>
      </c>
      <c r="O238" s="11">
        <f t="shared" si="107"/>
        <v>0</v>
      </c>
      <c r="P238" s="73">
        <f>G238-'Расходы (2)'!I230</f>
        <v>0</v>
      </c>
    </row>
    <row r="239" spans="1:16" ht="32.25" customHeight="1" x14ac:dyDescent="0.2">
      <c r="A239" s="12" t="s">
        <v>102</v>
      </c>
      <c r="B239" s="39">
        <v>851</v>
      </c>
      <c r="C239" s="37" t="s">
        <v>98</v>
      </c>
      <c r="D239" s="37" t="s">
        <v>27</v>
      </c>
      <c r="E239" s="67" t="s">
        <v>317</v>
      </c>
      <c r="F239" s="37" t="s">
        <v>103</v>
      </c>
      <c r="G239" s="27">
        <f>G240</f>
        <v>0</v>
      </c>
      <c r="H239" s="27">
        <f t="shared" si="107"/>
        <v>0</v>
      </c>
      <c r="I239" s="11">
        <f t="shared" si="93"/>
        <v>0</v>
      </c>
      <c r="J239" s="27">
        <f t="shared" si="107"/>
        <v>4556955</v>
      </c>
      <c r="K239" s="27">
        <f t="shared" si="107"/>
        <v>0</v>
      </c>
      <c r="L239" s="27">
        <f t="shared" si="107"/>
        <v>4556955</v>
      </c>
      <c r="M239" s="27">
        <f t="shared" si="107"/>
        <v>0</v>
      </c>
      <c r="N239" s="27">
        <f t="shared" si="107"/>
        <v>0</v>
      </c>
      <c r="O239" s="27">
        <f t="shared" si="107"/>
        <v>0</v>
      </c>
      <c r="P239" s="73">
        <f>G239-'Расходы (2)'!I231</f>
        <v>0</v>
      </c>
    </row>
    <row r="240" spans="1:16" ht="30" x14ac:dyDescent="0.2">
      <c r="A240" s="26" t="s">
        <v>192</v>
      </c>
      <c r="B240" s="41" t="s">
        <v>141</v>
      </c>
      <c r="C240" s="41" t="s">
        <v>98</v>
      </c>
      <c r="D240" s="41" t="s">
        <v>27</v>
      </c>
      <c r="E240" s="55" t="s">
        <v>317</v>
      </c>
      <c r="F240" s="47">
        <v>612</v>
      </c>
      <c r="G240" s="27"/>
      <c r="H240" s="27"/>
      <c r="I240" s="11">
        <f t="shared" si="93"/>
        <v>0</v>
      </c>
      <c r="J240" s="27">
        <v>4556955</v>
      </c>
      <c r="K240" s="27"/>
      <c r="L240" s="11">
        <f t="shared" si="97"/>
        <v>4556955</v>
      </c>
      <c r="M240" s="27"/>
      <c r="N240" s="27"/>
      <c r="O240" s="27">
        <f t="shared" si="98"/>
        <v>0</v>
      </c>
      <c r="P240" s="73">
        <f>G240-'Расходы (2)'!I232</f>
        <v>0</v>
      </c>
    </row>
    <row r="241" spans="1:16" ht="30" x14ac:dyDescent="0.2">
      <c r="A241" s="12" t="s">
        <v>111</v>
      </c>
      <c r="B241" s="39">
        <v>851</v>
      </c>
      <c r="C241" s="39" t="s">
        <v>98</v>
      </c>
      <c r="D241" s="39" t="s">
        <v>27</v>
      </c>
      <c r="E241" s="67" t="s">
        <v>237</v>
      </c>
      <c r="F241" s="37"/>
      <c r="G241" s="27">
        <f t="shared" ref="G241:O242" si="108">G242</f>
        <v>11876300</v>
      </c>
      <c r="H241" s="27">
        <f t="shared" si="108"/>
        <v>0</v>
      </c>
      <c r="I241" s="11">
        <f t="shared" si="93"/>
        <v>11876300</v>
      </c>
      <c r="J241" s="27">
        <f t="shared" si="108"/>
        <v>11665300</v>
      </c>
      <c r="K241" s="27">
        <f t="shared" si="108"/>
        <v>0</v>
      </c>
      <c r="L241" s="27">
        <f t="shared" si="108"/>
        <v>11665300</v>
      </c>
      <c r="M241" s="27">
        <f t="shared" si="108"/>
        <v>11665300</v>
      </c>
      <c r="N241" s="27">
        <f t="shared" si="108"/>
        <v>0</v>
      </c>
      <c r="O241" s="27">
        <f t="shared" si="108"/>
        <v>11665300</v>
      </c>
      <c r="P241" s="73">
        <f>G241-'Расходы (2)'!I233</f>
        <v>0</v>
      </c>
    </row>
    <row r="242" spans="1:16" ht="45" x14ac:dyDescent="0.2">
      <c r="A242" s="12" t="s">
        <v>65</v>
      </c>
      <c r="B242" s="39">
        <v>851</v>
      </c>
      <c r="C242" s="37" t="s">
        <v>98</v>
      </c>
      <c r="D242" s="39" t="s">
        <v>27</v>
      </c>
      <c r="E242" s="67" t="s">
        <v>237</v>
      </c>
      <c r="F242" s="37" t="s">
        <v>101</v>
      </c>
      <c r="G242" s="27">
        <f t="shared" si="108"/>
        <v>11876300</v>
      </c>
      <c r="H242" s="27">
        <f t="shared" si="108"/>
        <v>0</v>
      </c>
      <c r="I242" s="11">
        <f t="shared" si="93"/>
        <v>11876300</v>
      </c>
      <c r="J242" s="27">
        <f t="shared" si="108"/>
        <v>11665300</v>
      </c>
      <c r="K242" s="27">
        <f t="shared" si="108"/>
        <v>0</v>
      </c>
      <c r="L242" s="27">
        <f t="shared" si="108"/>
        <v>11665300</v>
      </c>
      <c r="M242" s="27">
        <f t="shared" si="108"/>
        <v>11665300</v>
      </c>
      <c r="N242" s="27">
        <f t="shared" si="108"/>
        <v>0</v>
      </c>
      <c r="O242" s="27">
        <f t="shared" si="108"/>
        <v>11665300</v>
      </c>
      <c r="P242" s="73">
        <f>G242-'Расходы (2)'!I234</f>
        <v>0</v>
      </c>
    </row>
    <row r="243" spans="1:16" ht="33.75" customHeight="1" x14ac:dyDescent="0.2">
      <c r="A243" s="12" t="s">
        <v>102</v>
      </c>
      <c r="B243" s="39">
        <v>851</v>
      </c>
      <c r="C243" s="37" t="s">
        <v>98</v>
      </c>
      <c r="D243" s="37" t="s">
        <v>27</v>
      </c>
      <c r="E243" s="67" t="s">
        <v>237</v>
      </c>
      <c r="F243" s="37" t="s">
        <v>103</v>
      </c>
      <c r="G243" s="27">
        <f>G247</f>
        <v>11876300</v>
      </c>
      <c r="H243" s="27">
        <f t="shared" ref="H243:O243" si="109">H247</f>
        <v>0</v>
      </c>
      <c r="I243" s="11">
        <f t="shared" si="93"/>
        <v>11876300</v>
      </c>
      <c r="J243" s="27">
        <f t="shared" si="109"/>
        <v>11665300</v>
      </c>
      <c r="K243" s="27">
        <f t="shared" si="109"/>
        <v>0</v>
      </c>
      <c r="L243" s="27">
        <f t="shared" si="109"/>
        <v>11665300</v>
      </c>
      <c r="M243" s="27">
        <f t="shared" si="109"/>
        <v>11665300</v>
      </c>
      <c r="N243" s="27">
        <f t="shared" si="109"/>
        <v>0</v>
      </c>
      <c r="O243" s="27">
        <f t="shared" si="109"/>
        <v>11665300</v>
      </c>
      <c r="P243" s="73">
        <f>G243-'Расходы (2)'!I235</f>
        <v>0</v>
      </c>
    </row>
    <row r="244" spans="1:16" ht="30" hidden="1" x14ac:dyDescent="0.2">
      <c r="A244" s="12" t="s">
        <v>105</v>
      </c>
      <c r="B244" s="39">
        <v>851</v>
      </c>
      <c r="C244" s="37" t="s">
        <v>98</v>
      </c>
      <c r="D244" s="37" t="s">
        <v>27</v>
      </c>
      <c r="E244" s="67" t="s">
        <v>236</v>
      </c>
      <c r="F244" s="37"/>
      <c r="G244" s="27">
        <f t="shared" ref="G244:M245" si="110">G245</f>
        <v>0</v>
      </c>
      <c r="H244" s="27"/>
      <c r="I244" s="11">
        <f t="shared" si="93"/>
        <v>0</v>
      </c>
      <c r="J244" s="27">
        <f t="shared" si="110"/>
        <v>0</v>
      </c>
      <c r="K244" s="27"/>
      <c r="L244" s="11">
        <f t="shared" si="97"/>
        <v>0</v>
      </c>
      <c r="M244" s="27">
        <f t="shared" si="110"/>
        <v>0</v>
      </c>
      <c r="N244" s="27"/>
      <c r="O244" s="27">
        <f t="shared" si="98"/>
        <v>0</v>
      </c>
      <c r="P244" s="73">
        <f>G244-'Расходы (2)'!I236</f>
        <v>0</v>
      </c>
    </row>
    <row r="245" spans="1:16" ht="45" hidden="1" x14ac:dyDescent="0.2">
      <c r="A245" s="12" t="s">
        <v>65</v>
      </c>
      <c r="B245" s="39">
        <v>851</v>
      </c>
      <c r="C245" s="37" t="s">
        <v>98</v>
      </c>
      <c r="D245" s="37" t="s">
        <v>27</v>
      </c>
      <c r="E245" s="67" t="s">
        <v>236</v>
      </c>
      <c r="F245" s="37" t="s">
        <v>101</v>
      </c>
      <c r="G245" s="27">
        <f t="shared" si="110"/>
        <v>0</v>
      </c>
      <c r="H245" s="27"/>
      <c r="I245" s="11">
        <f t="shared" si="93"/>
        <v>0</v>
      </c>
      <c r="J245" s="27">
        <f t="shared" si="110"/>
        <v>0</v>
      </c>
      <c r="K245" s="27"/>
      <c r="L245" s="11">
        <f t="shared" si="97"/>
        <v>0</v>
      </c>
      <c r="M245" s="27">
        <f t="shared" si="110"/>
        <v>0</v>
      </c>
      <c r="N245" s="27"/>
      <c r="O245" s="27">
        <f t="shared" si="98"/>
        <v>0</v>
      </c>
      <c r="P245" s="73">
        <f>G245-'Расходы (2)'!I237</f>
        <v>0</v>
      </c>
    </row>
    <row r="246" spans="1:16" hidden="1" x14ac:dyDescent="0.2">
      <c r="A246" s="12" t="s">
        <v>102</v>
      </c>
      <c r="B246" s="39">
        <v>851</v>
      </c>
      <c r="C246" s="37" t="s">
        <v>98</v>
      </c>
      <c r="D246" s="39" t="s">
        <v>27</v>
      </c>
      <c r="E246" s="67" t="s">
        <v>236</v>
      </c>
      <c r="F246" s="37" t="s">
        <v>103</v>
      </c>
      <c r="G246" s="27">
        <v>0</v>
      </c>
      <c r="H246" s="27"/>
      <c r="I246" s="11">
        <f t="shared" si="93"/>
        <v>0</v>
      </c>
      <c r="J246" s="27"/>
      <c r="K246" s="27"/>
      <c r="L246" s="11">
        <f t="shared" si="97"/>
        <v>0</v>
      </c>
      <c r="M246" s="27"/>
      <c r="N246" s="27"/>
      <c r="O246" s="27">
        <f t="shared" si="98"/>
        <v>0</v>
      </c>
      <c r="P246" s="73">
        <f>G246-'Расходы (2)'!I238</f>
        <v>0</v>
      </c>
    </row>
    <row r="247" spans="1:16" ht="90" x14ac:dyDescent="0.2">
      <c r="A247" s="25" t="s">
        <v>175</v>
      </c>
      <c r="B247" s="41" t="s">
        <v>141</v>
      </c>
      <c r="C247" s="41" t="s">
        <v>98</v>
      </c>
      <c r="D247" s="41" t="s">
        <v>27</v>
      </c>
      <c r="E247" s="70" t="s">
        <v>237</v>
      </c>
      <c r="F247" s="41" t="s">
        <v>184</v>
      </c>
      <c r="G247" s="21">
        <v>11876300</v>
      </c>
      <c r="H247" s="21"/>
      <c r="I247" s="11">
        <f t="shared" si="93"/>
        <v>11876300</v>
      </c>
      <c r="J247" s="21">
        <v>11665300</v>
      </c>
      <c r="K247" s="21"/>
      <c r="L247" s="11">
        <f t="shared" si="97"/>
        <v>11665300</v>
      </c>
      <c r="M247" s="21">
        <v>11665300</v>
      </c>
      <c r="N247" s="21"/>
      <c r="O247" s="27">
        <f t="shared" si="98"/>
        <v>11665300</v>
      </c>
      <c r="P247" s="73">
        <f>G247-'Расходы (2)'!I239</f>
        <v>0</v>
      </c>
    </row>
    <row r="248" spans="1:16" ht="30" x14ac:dyDescent="0.2">
      <c r="A248" s="25" t="s">
        <v>105</v>
      </c>
      <c r="B248" s="41" t="s">
        <v>141</v>
      </c>
      <c r="C248" s="41" t="s">
        <v>98</v>
      </c>
      <c r="D248" s="41" t="s">
        <v>27</v>
      </c>
      <c r="E248" s="70" t="s">
        <v>236</v>
      </c>
      <c r="F248" s="41"/>
      <c r="G248" s="21">
        <f>G249</f>
        <v>18900</v>
      </c>
      <c r="H248" s="21">
        <f t="shared" ref="H248:O250" si="111">H249</f>
        <v>0</v>
      </c>
      <c r="I248" s="11">
        <f t="shared" si="93"/>
        <v>18900</v>
      </c>
      <c r="J248" s="21">
        <f t="shared" si="111"/>
        <v>0</v>
      </c>
      <c r="K248" s="21">
        <f t="shared" si="111"/>
        <v>0</v>
      </c>
      <c r="L248" s="21">
        <f t="shared" si="111"/>
        <v>0</v>
      </c>
      <c r="M248" s="21">
        <f t="shared" si="111"/>
        <v>0</v>
      </c>
      <c r="N248" s="21">
        <f t="shared" si="111"/>
        <v>0</v>
      </c>
      <c r="O248" s="21">
        <f t="shared" si="111"/>
        <v>0</v>
      </c>
      <c r="P248" s="73">
        <f>G248-'Расходы (2)'!I240</f>
        <v>0</v>
      </c>
    </row>
    <row r="249" spans="1:16" ht="45" x14ac:dyDescent="0.2">
      <c r="A249" s="25" t="s">
        <v>65</v>
      </c>
      <c r="B249" s="41" t="s">
        <v>141</v>
      </c>
      <c r="C249" s="41" t="s">
        <v>98</v>
      </c>
      <c r="D249" s="41" t="s">
        <v>27</v>
      </c>
      <c r="E249" s="70" t="s">
        <v>236</v>
      </c>
      <c r="F249" s="41" t="s">
        <v>101</v>
      </c>
      <c r="G249" s="21">
        <f>G250</f>
        <v>18900</v>
      </c>
      <c r="H249" s="21">
        <f t="shared" si="111"/>
        <v>0</v>
      </c>
      <c r="I249" s="11">
        <f t="shared" si="93"/>
        <v>18900</v>
      </c>
      <c r="J249" s="21">
        <f t="shared" si="111"/>
        <v>0</v>
      </c>
      <c r="K249" s="21">
        <f t="shared" si="111"/>
        <v>0</v>
      </c>
      <c r="L249" s="21">
        <f t="shared" si="111"/>
        <v>0</v>
      </c>
      <c r="M249" s="21">
        <f t="shared" si="111"/>
        <v>0</v>
      </c>
      <c r="N249" s="21">
        <f t="shared" si="111"/>
        <v>0</v>
      </c>
      <c r="O249" s="21">
        <f t="shared" si="111"/>
        <v>0</v>
      </c>
      <c r="P249" s="73">
        <f>G249-'Расходы (2)'!I241</f>
        <v>0</v>
      </c>
    </row>
    <row r="250" spans="1:16" ht="39" customHeight="1" x14ac:dyDescent="0.2">
      <c r="A250" s="25" t="s">
        <v>102</v>
      </c>
      <c r="B250" s="41" t="s">
        <v>141</v>
      </c>
      <c r="C250" s="41" t="s">
        <v>98</v>
      </c>
      <c r="D250" s="41" t="s">
        <v>27</v>
      </c>
      <c r="E250" s="70" t="s">
        <v>236</v>
      </c>
      <c r="F250" s="41" t="s">
        <v>103</v>
      </c>
      <c r="G250" s="21">
        <f>G251</f>
        <v>18900</v>
      </c>
      <c r="H250" s="21">
        <f t="shared" si="111"/>
        <v>0</v>
      </c>
      <c r="I250" s="11">
        <f t="shared" si="93"/>
        <v>18900</v>
      </c>
      <c r="J250" s="21">
        <f t="shared" si="111"/>
        <v>0</v>
      </c>
      <c r="K250" s="21">
        <f t="shared" si="111"/>
        <v>0</v>
      </c>
      <c r="L250" s="21">
        <f t="shared" si="111"/>
        <v>0</v>
      </c>
      <c r="M250" s="21">
        <f t="shared" si="111"/>
        <v>0</v>
      </c>
      <c r="N250" s="21">
        <f t="shared" si="111"/>
        <v>0</v>
      </c>
      <c r="O250" s="21">
        <f t="shared" si="111"/>
        <v>0</v>
      </c>
      <c r="P250" s="73">
        <f>G250-'Расходы (2)'!I242</f>
        <v>0</v>
      </c>
    </row>
    <row r="251" spans="1:16" ht="30" x14ac:dyDescent="0.2">
      <c r="A251" s="25" t="s">
        <v>192</v>
      </c>
      <c r="B251" s="41" t="s">
        <v>141</v>
      </c>
      <c r="C251" s="41" t="s">
        <v>98</v>
      </c>
      <c r="D251" s="41" t="s">
        <v>27</v>
      </c>
      <c r="E251" s="70" t="s">
        <v>236</v>
      </c>
      <c r="F251" s="41" t="s">
        <v>183</v>
      </c>
      <c r="G251" s="21">
        <v>18900</v>
      </c>
      <c r="H251" s="21"/>
      <c r="I251" s="11">
        <f t="shared" si="93"/>
        <v>18900</v>
      </c>
      <c r="J251" s="21"/>
      <c r="K251" s="21"/>
      <c r="L251" s="11">
        <f t="shared" si="97"/>
        <v>0</v>
      </c>
      <c r="M251" s="21"/>
      <c r="N251" s="21"/>
      <c r="O251" s="27">
        <f t="shared" si="98"/>
        <v>0</v>
      </c>
      <c r="P251" s="73">
        <f>G251-'Расходы (2)'!I243</f>
        <v>0</v>
      </c>
    </row>
    <row r="252" spans="1:16" ht="45" hidden="1" x14ac:dyDescent="0.2">
      <c r="A252" s="23" t="s">
        <v>106</v>
      </c>
      <c r="B252" s="41" t="s">
        <v>141</v>
      </c>
      <c r="C252" s="41" t="s">
        <v>98</v>
      </c>
      <c r="D252" s="41" t="s">
        <v>27</v>
      </c>
      <c r="E252" s="70" t="s">
        <v>329</v>
      </c>
      <c r="F252" s="41"/>
      <c r="G252" s="21">
        <f>G253</f>
        <v>0</v>
      </c>
      <c r="H252" s="21">
        <f t="shared" ref="H252:O254" si="112">H253</f>
        <v>0</v>
      </c>
      <c r="I252" s="11">
        <f t="shared" si="93"/>
        <v>0</v>
      </c>
      <c r="J252" s="21">
        <f t="shared" si="112"/>
        <v>0</v>
      </c>
      <c r="K252" s="21">
        <f t="shared" si="112"/>
        <v>0</v>
      </c>
      <c r="L252" s="21">
        <f t="shared" si="112"/>
        <v>0</v>
      </c>
      <c r="M252" s="21">
        <f t="shared" si="112"/>
        <v>0</v>
      </c>
      <c r="N252" s="21">
        <f t="shared" si="112"/>
        <v>0</v>
      </c>
      <c r="O252" s="21">
        <f t="shared" si="112"/>
        <v>0</v>
      </c>
      <c r="P252" s="73">
        <f>G252-'Расходы (2)'!I244</f>
        <v>0</v>
      </c>
    </row>
    <row r="253" spans="1:16" ht="45" hidden="1" x14ac:dyDescent="0.2">
      <c r="A253" s="23" t="s">
        <v>65</v>
      </c>
      <c r="B253" s="41" t="s">
        <v>141</v>
      </c>
      <c r="C253" s="41" t="s">
        <v>98</v>
      </c>
      <c r="D253" s="41" t="s">
        <v>27</v>
      </c>
      <c r="E253" s="70" t="s">
        <v>329</v>
      </c>
      <c r="F253" s="41" t="s">
        <v>101</v>
      </c>
      <c r="G253" s="21">
        <f>G254</f>
        <v>0</v>
      </c>
      <c r="H253" s="21">
        <f t="shared" si="112"/>
        <v>0</v>
      </c>
      <c r="I253" s="11">
        <f t="shared" si="93"/>
        <v>0</v>
      </c>
      <c r="J253" s="21">
        <f t="shared" si="112"/>
        <v>0</v>
      </c>
      <c r="K253" s="21">
        <f t="shared" si="112"/>
        <v>0</v>
      </c>
      <c r="L253" s="21">
        <f t="shared" si="112"/>
        <v>0</v>
      </c>
      <c r="M253" s="21">
        <f t="shared" si="112"/>
        <v>0</v>
      </c>
      <c r="N253" s="21">
        <f t="shared" si="112"/>
        <v>0</v>
      </c>
      <c r="O253" s="21">
        <f t="shared" si="112"/>
        <v>0</v>
      </c>
      <c r="P253" s="73">
        <f>G253-'Расходы (2)'!I245</f>
        <v>0</v>
      </c>
    </row>
    <row r="254" spans="1:16" ht="36" hidden="1" customHeight="1" x14ac:dyDescent="0.2">
      <c r="A254" s="23" t="s">
        <v>102</v>
      </c>
      <c r="B254" s="41" t="s">
        <v>141</v>
      </c>
      <c r="C254" s="41" t="s">
        <v>98</v>
      </c>
      <c r="D254" s="41" t="s">
        <v>27</v>
      </c>
      <c r="E254" s="70" t="s">
        <v>329</v>
      </c>
      <c r="F254" s="41" t="s">
        <v>103</v>
      </c>
      <c r="G254" s="21">
        <f>G255</f>
        <v>0</v>
      </c>
      <c r="H254" s="21">
        <f t="shared" si="112"/>
        <v>0</v>
      </c>
      <c r="I254" s="11">
        <f t="shared" si="93"/>
        <v>0</v>
      </c>
      <c r="J254" s="21">
        <f t="shared" si="112"/>
        <v>0</v>
      </c>
      <c r="K254" s="21">
        <f t="shared" si="112"/>
        <v>0</v>
      </c>
      <c r="L254" s="21">
        <f t="shared" si="112"/>
        <v>0</v>
      </c>
      <c r="M254" s="21">
        <f t="shared" si="112"/>
        <v>0</v>
      </c>
      <c r="N254" s="21">
        <f t="shared" si="112"/>
        <v>0</v>
      </c>
      <c r="O254" s="21">
        <f t="shared" si="112"/>
        <v>0</v>
      </c>
      <c r="P254" s="73">
        <f>G254-'Расходы (2)'!I246</f>
        <v>0</v>
      </c>
    </row>
    <row r="255" spans="1:16" ht="30" hidden="1" x14ac:dyDescent="0.2">
      <c r="A255" s="25" t="s">
        <v>192</v>
      </c>
      <c r="B255" s="41" t="s">
        <v>141</v>
      </c>
      <c r="C255" s="41" t="s">
        <v>98</v>
      </c>
      <c r="D255" s="41" t="s">
        <v>27</v>
      </c>
      <c r="E255" s="70" t="s">
        <v>329</v>
      </c>
      <c r="F255" s="41" t="s">
        <v>183</v>
      </c>
      <c r="G255" s="21"/>
      <c r="H255" s="21"/>
      <c r="I255" s="11">
        <f t="shared" si="93"/>
        <v>0</v>
      </c>
      <c r="J255" s="21"/>
      <c r="K255" s="21"/>
      <c r="L255" s="11">
        <f t="shared" si="97"/>
        <v>0</v>
      </c>
      <c r="M255" s="21"/>
      <c r="N255" s="21"/>
      <c r="O255" s="27">
        <f t="shared" si="98"/>
        <v>0</v>
      </c>
      <c r="P255" s="73">
        <f>G255-'Расходы (2)'!I247</f>
        <v>0</v>
      </c>
    </row>
    <row r="256" spans="1:16" ht="110.25" customHeight="1" x14ac:dyDescent="0.2">
      <c r="A256" s="12" t="s">
        <v>107</v>
      </c>
      <c r="B256" s="39">
        <v>851</v>
      </c>
      <c r="C256" s="37" t="s">
        <v>98</v>
      </c>
      <c r="D256" s="37" t="s">
        <v>27</v>
      </c>
      <c r="E256" s="67" t="s">
        <v>235</v>
      </c>
      <c r="F256" s="37"/>
      <c r="G256" s="27">
        <f t="shared" ref="G256:O258" si="113">G257</f>
        <v>132000</v>
      </c>
      <c r="H256" s="27">
        <f t="shared" si="113"/>
        <v>0</v>
      </c>
      <c r="I256" s="11">
        <f t="shared" si="93"/>
        <v>132000</v>
      </c>
      <c r="J256" s="27">
        <f t="shared" si="113"/>
        <v>132000</v>
      </c>
      <c r="K256" s="27">
        <f t="shared" si="113"/>
        <v>0</v>
      </c>
      <c r="L256" s="27">
        <f t="shared" si="113"/>
        <v>132000</v>
      </c>
      <c r="M256" s="27">
        <f t="shared" si="113"/>
        <v>132000</v>
      </c>
      <c r="N256" s="27">
        <f t="shared" si="113"/>
        <v>0</v>
      </c>
      <c r="O256" s="27">
        <f t="shared" si="113"/>
        <v>132000</v>
      </c>
      <c r="P256" s="73">
        <f>G256-'Расходы (2)'!I248</f>
        <v>0</v>
      </c>
    </row>
    <row r="257" spans="1:16" ht="45" x14ac:dyDescent="0.2">
      <c r="A257" s="12" t="s">
        <v>65</v>
      </c>
      <c r="B257" s="39">
        <v>851</v>
      </c>
      <c r="C257" s="37" t="s">
        <v>98</v>
      </c>
      <c r="D257" s="37" t="s">
        <v>27</v>
      </c>
      <c r="E257" s="67" t="s">
        <v>235</v>
      </c>
      <c r="F257" s="37" t="s">
        <v>101</v>
      </c>
      <c r="G257" s="27">
        <f t="shared" si="113"/>
        <v>132000</v>
      </c>
      <c r="H257" s="27">
        <f t="shared" si="113"/>
        <v>0</v>
      </c>
      <c r="I257" s="11">
        <f t="shared" si="93"/>
        <v>132000</v>
      </c>
      <c r="J257" s="27">
        <f t="shared" si="113"/>
        <v>132000</v>
      </c>
      <c r="K257" s="27">
        <f t="shared" si="113"/>
        <v>0</v>
      </c>
      <c r="L257" s="27">
        <f t="shared" si="113"/>
        <v>132000</v>
      </c>
      <c r="M257" s="27">
        <f t="shared" si="113"/>
        <v>132000</v>
      </c>
      <c r="N257" s="27">
        <f t="shared" si="113"/>
        <v>0</v>
      </c>
      <c r="O257" s="27">
        <f t="shared" si="113"/>
        <v>132000</v>
      </c>
      <c r="P257" s="73">
        <f>G257-'Расходы (2)'!I249</f>
        <v>0</v>
      </c>
    </row>
    <row r="258" spans="1:16" ht="27.75" customHeight="1" x14ac:dyDescent="0.2">
      <c r="A258" s="12" t="s">
        <v>102</v>
      </c>
      <c r="B258" s="39">
        <v>851</v>
      </c>
      <c r="C258" s="37" t="s">
        <v>98</v>
      </c>
      <c r="D258" s="37" t="s">
        <v>27</v>
      </c>
      <c r="E258" s="67" t="s">
        <v>235</v>
      </c>
      <c r="F258" s="37" t="s">
        <v>103</v>
      </c>
      <c r="G258" s="27">
        <f>G259</f>
        <v>132000</v>
      </c>
      <c r="H258" s="27">
        <f t="shared" si="113"/>
        <v>0</v>
      </c>
      <c r="I258" s="11">
        <f t="shared" si="93"/>
        <v>132000</v>
      </c>
      <c r="J258" s="27">
        <f t="shared" si="113"/>
        <v>132000</v>
      </c>
      <c r="K258" s="27">
        <f t="shared" si="113"/>
        <v>0</v>
      </c>
      <c r="L258" s="27">
        <f t="shared" si="113"/>
        <v>132000</v>
      </c>
      <c r="M258" s="27">
        <f t="shared" si="113"/>
        <v>132000</v>
      </c>
      <c r="N258" s="27">
        <f t="shared" si="113"/>
        <v>0</v>
      </c>
      <c r="O258" s="27">
        <f t="shared" si="113"/>
        <v>132000</v>
      </c>
      <c r="P258" s="73">
        <f>G258-'Расходы (2)'!I250</f>
        <v>0</v>
      </c>
    </row>
    <row r="259" spans="1:16" ht="30" x14ac:dyDescent="0.2">
      <c r="A259" s="25" t="s">
        <v>192</v>
      </c>
      <c r="B259" s="41" t="s">
        <v>141</v>
      </c>
      <c r="C259" s="41" t="s">
        <v>98</v>
      </c>
      <c r="D259" s="41" t="s">
        <v>27</v>
      </c>
      <c r="E259" s="70" t="s">
        <v>235</v>
      </c>
      <c r="F259" s="41" t="s">
        <v>183</v>
      </c>
      <c r="G259" s="21">
        <v>132000</v>
      </c>
      <c r="H259" s="21"/>
      <c r="I259" s="11">
        <f t="shared" si="93"/>
        <v>132000</v>
      </c>
      <c r="J259" s="21">
        <v>132000</v>
      </c>
      <c r="K259" s="21"/>
      <c r="L259" s="11">
        <f t="shared" si="97"/>
        <v>132000</v>
      </c>
      <c r="M259" s="21">
        <v>132000</v>
      </c>
      <c r="N259" s="21"/>
      <c r="O259" s="27">
        <f t="shared" si="98"/>
        <v>132000</v>
      </c>
      <c r="P259" s="73">
        <f>G259-'Расходы (2)'!I251</f>
        <v>0</v>
      </c>
    </row>
    <row r="260" spans="1:16" ht="23.25" customHeight="1" x14ac:dyDescent="0.2">
      <c r="A260" s="8" t="s">
        <v>120</v>
      </c>
      <c r="B260" s="39">
        <v>851</v>
      </c>
      <c r="C260" s="36" t="s">
        <v>81</v>
      </c>
      <c r="D260" s="36"/>
      <c r="E260" s="67" t="s">
        <v>0</v>
      </c>
      <c r="F260" s="36"/>
      <c r="G260" s="9">
        <f t="shared" ref="G260:O260" si="114">G261+G310</f>
        <v>39079936</v>
      </c>
      <c r="H260" s="9">
        <f t="shared" si="114"/>
        <v>0</v>
      </c>
      <c r="I260" s="9">
        <f t="shared" si="114"/>
        <v>39079936</v>
      </c>
      <c r="J260" s="9">
        <f t="shared" si="114"/>
        <v>42656335.590000004</v>
      </c>
      <c r="K260" s="9">
        <f t="shared" si="114"/>
        <v>0</v>
      </c>
      <c r="L260" s="9">
        <f t="shared" si="114"/>
        <v>42656335.590000004</v>
      </c>
      <c r="M260" s="9">
        <f t="shared" si="114"/>
        <v>32948126.260000002</v>
      </c>
      <c r="N260" s="9">
        <f t="shared" si="114"/>
        <v>0</v>
      </c>
      <c r="O260" s="9">
        <f t="shared" si="114"/>
        <v>32948126.260000002</v>
      </c>
      <c r="P260" s="73">
        <f>G260-'Расходы (2)'!I252</f>
        <v>0</v>
      </c>
    </row>
    <row r="261" spans="1:16" ht="36" customHeight="1" x14ac:dyDescent="0.2">
      <c r="A261" s="8" t="s">
        <v>121</v>
      </c>
      <c r="B261" s="39">
        <v>851</v>
      </c>
      <c r="C261" s="36" t="s">
        <v>81</v>
      </c>
      <c r="D261" s="36" t="s">
        <v>25</v>
      </c>
      <c r="E261" s="67" t="s">
        <v>0</v>
      </c>
      <c r="F261" s="36"/>
      <c r="G261" s="9">
        <f t="shared" ref="G261:O261" si="115">G262+G266+G270+G275+G280+G287+G291+G298+G302+G306</f>
        <v>39074936</v>
      </c>
      <c r="H261" s="9">
        <f t="shared" si="115"/>
        <v>0</v>
      </c>
      <c r="I261" s="9">
        <f t="shared" si="115"/>
        <v>39074936</v>
      </c>
      <c r="J261" s="9">
        <f t="shared" si="115"/>
        <v>42656335.590000004</v>
      </c>
      <c r="K261" s="9">
        <f t="shared" si="115"/>
        <v>0</v>
      </c>
      <c r="L261" s="9">
        <f t="shared" si="115"/>
        <v>42656335.590000004</v>
      </c>
      <c r="M261" s="9">
        <f t="shared" si="115"/>
        <v>32948126.260000002</v>
      </c>
      <c r="N261" s="9">
        <f t="shared" si="115"/>
        <v>0</v>
      </c>
      <c r="O261" s="9">
        <f t="shared" si="115"/>
        <v>32948126.260000002</v>
      </c>
      <c r="P261" s="73">
        <f>G261-'Расходы (2)'!I253</f>
        <v>0</v>
      </c>
    </row>
    <row r="262" spans="1:16" ht="75.75" customHeight="1" x14ac:dyDescent="0.2">
      <c r="A262" s="29" t="s">
        <v>361</v>
      </c>
      <c r="B262" s="39">
        <v>851</v>
      </c>
      <c r="C262" s="37" t="s">
        <v>81</v>
      </c>
      <c r="D262" s="37" t="s">
        <v>25</v>
      </c>
      <c r="E262" s="67" t="s">
        <v>345</v>
      </c>
      <c r="F262" s="37"/>
      <c r="G262" s="11">
        <f t="shared" ref="G262:O264" si="116">G263</f>
        <v>3464952.53</v>
      </c>
      <c r="H262" s="11">
        <f>H263</f>
        <v>0</v>
      </c>
      <c r="I262" s="11">
        <f t="shared" si="93"/>
        <v>3464952.53</v>
      </c>
      <c r="J262" s="11">
        <f t="shared" si="116"/>
        <v>9199377</v>
      </c>
      <c r="K262" s="11">
        <f t="shared" si="116"/>
        <v>0</v>
      </c>
      <c r="L262" s="11">
        <f t="shared" si="116"/>
        <v>9199377</v>
      </c>
      <c r="M262" s="11">
        <f t="shared" si="116"/>
        <v>0</v>
      </c>
      <c r="N262" s="11">
        <f t="shared" si="116"/>
        <v>0</v>
      </c>
      <c r="O262" s="11">
        <f t="shared" si="116"/>
        <v>0</v>
      </c>
      <c r="P262" s="73">
        <f>G262-'Расходы (2)'!I254</f>
        <v>0</v>
      </c>
    </row>
    <row r="263" spans="1:16" ht="45" x14ac:dyDescent="0.2">
      <c r="A263" s="12" t="s">
        <v>65</v>
      </c>
      <c r="B263" s="39">
        <v>851</v>
      </c>
      <c r="C263" s="37" t="s">
        <v>81</v>
      </c>
      <c r="D263" s="37" t="s">
        <v>25</v>
      </c>
      <c r="E263" s="67" t="s">
        <v>345</v>
      </c>
      <c r="F263" s="37" t="s">
        <v>101</v>
      </c>
      <c r="G263" s="11">
        <f t="shared" si="116"/>
        <v>3464952.53</v>
      </c>
      <c r="H263" s="11">
        <f t="shared" si="116"/>
        <v>0</v>
      </c>
      <c r="I263" s="11">
        <f t="shared" si="93"/>
        <v>3464952.53</v>
      </c>
      <c r="J263" s="11">
        <f t="shared" si="116"/>
        <v>9199377</v>
      </c>
      <c r="K263" s="11">
        <f t="shared" si="116"/>
        <v>0</v>
      </c>
      <c r="L263" s="11">
        <f t="shared" si="116"/>
        <v>9199377</v>
      </c>
      <c r="M263" s="11">
        <f t="shared" si="116"/>
        <v>0</v>
      </c>
      <c r="N263" s="11">
        <f t="shared" si="116"/>
        <v>0</v>
      </c>
      <c r="O263" s="11">
        <f t="shared" si="116"/>
        <v>0</v>
      </c>
      <c r="P263" s="73">
        <f>G263-'Расходы (2)'!I255</f>
        <v>0</v>
      </c>
    </row>
    <row r="264" spans="1:16" ht="30" customHeight="1" x14ac:dyDescent="0.2">
      <c r="A264" s="12" t="s">
        <v>66</v>
      </c>
      <c r="B264" s="39">
        <v>851</v>
      </c>
      <c r="C264" s="37" t="s">
        <v>81</v>
      </c>
      <c r="D264" s="37" t="s">
        <v>25</v>
      </c>
      <c r="E264" s="67" t="s">
        <v>345</v>
      </c>
      <c r="F264" s="37" t="s">
        <v>103</v>
      </c>
      <c r="G264" s="11">
        <f>G265</f>
        <v>3464952.53</v>
      </c>
      <c r="H264" s="11">
        <f t="shared" si="116"/>
        <v>0</v>
      </c>
      <c r="I264" s="11">
        <f t="shared" si="93"/>
        <v>3464952.53</v>
      </c>
      <c r="J264" s="11">
        <f t="shared" si="116"/>
        <v>9199377</v>
      </c>
      <c r="K264" s="11">
        <f t="shared" si="116"/>
        <v>0</v>
      </c>
      <c r="L264" s="11">
        <f t="shared" si="116"/>
        <v>9199377</v>
      </c>
      <c r="M264" s="11">
        <f t="shared" si="116"/>
        <v>0</v>
      </c>
      <c r="N264" s="11">
        <f t="shared" si="116"/>
        <v>0</v>
      </c>
      <c r="O264" s="11">
        <f t="shared" si="116"/>
        <v>0</v>
      </c>
      <c r="P264" s="73">
        <f>G264-'Расходы (2)'!I256</f>
        <v>0</v>
      </c>
    </row>
    <row r="265" spans="1:16" ht="30" x14ac:dyDescent="0.2">
      <c r="A265" s="26" t="s">
        <v>192</v>
      </c>
      <c r="B265" s="39">
        <v>851</v>
      </c>
      <c r="C265" s="37" t="s">
        <v>81</v>
      </c>
      <c r="D265" s="37" t="s">
        <v>25</v>
      </c>
      <c r="E265" s="67" t="s">
        <v>345</v>
      </c>
      <c r="F265" s="37" t="s">
        <v>183</v>
      </c>
      <c r="G265" s="11">
        <v>3464952.53</v>
      </c>
      <c r="H265" s="11"/>
      <c r="I265" s="11">
        <f t="shared" si="93"/>
        <v>3464952.53</v>
      </c>
      <c r="J265" s="11">
        <v>9199377</v>
      </c>
      <c r="K265" s="11"/>
      <c r="L265" s="11">
        <f t="shared" si="97"/>
        <v>9199377</v>
      </c>
      <c r="M265" s="11"/>
      <c r="N265" s="11"/>
      <c r="O265" s="27">
        <f t="shared" si="98"/>
        <v>0</v>
      </c>
      <c r="P265" s="73">
        <f>G265-'Расходы (2)'!I257</f>
        <v>0</v>
      </c>
    </row>
    <row r="266" spans="1:16" ht="114.75" customHeight="1" x14ac:dyDescent="0.2">
      <c r="A266" s="12" t="s">
        <v>346</v>
      </c>
      <c r="B266" s="39">
        <v>851</v>
      </c>
      <c r="C266" s="37" t="s">
        <v>81</v>
      </c>
      <c r="D266" s="37" t="s">
        <v>25</v>
      </c>
      <c r="E266" s="67" t="s">
        <v>234</v>
      </c>
      <c r="F266" s="37"/>
      <c r="G266" s="11">
        <f t="shared" ref="G266:O268" si="117">G267</f>
        <v>122400</v>
      </c>
      <c r="H266" s="11">
        <f t="shared" si="117"/>
        <v>0</v>
      </c>
      <c r="I266" s="11">
        <f t="shared" si="93"/>
        <v>122400</v>
      </c>
      <c r="J266" s="11">
        <f t="shared" si="117"/>
        <v>122400</v>
      </c>
      <c r="K266" s="11">
        <f t="shared" si="117"/>
        <v>0</v>
      </c>
      <c r="L266" s="11">
        <f t="shared" si="117"/>
        <v>122400</v>
      </c>
      <c r="M266" s="11">
        <f t="shared" si="117"/>
        <v>122400</v>
      </c>
      <c r="N266" s="11">
        <f t="shared" si="117"/>
        <v>0</v>
      </c>
      <c r="O266" s="11">
        <f t="shared" si="117"/>
        <v>122400</v>
      </c>
      <c r="P266" s="73">
        <f>G266-'Расходы (2)'!I258</f>
        <v>0</v>
      </c>
    </row>
    <row r="267" spans="1:16" ht="45" x14ac:dyDescent="0.2">
      <c r="A267" s="12" t="s">
        <v>65</v>
      </c>
      <c r="B267" s="39">
        <v>851</v>
      </c>
      <c r="C267" s="37" t="s">
        <v>81</v>
      </c>
      <c r="D267" s="37" t="s">
        <v>25</v>
      </c>
      <c r="E267" s="67" t="s">
        <v>234</v>
      </c>
      <c r="F267" s="37" t="s">
        <v>101</v>
      </c>
      <c r="G267" s="11">
        <f t="shared" si="117"/>
        <v>122400</v>
      </c>
      <c r="H267" s="11">
        <f t="shared" si="117"/>
        <v>0</v>
      </c>
      <c r="I267" s="11">
        <f t="shared" si="93"/>
        <v>122400</v>
      </c>
      <c r="J267" s="11">
        <f t="shared" si="117"/>
        <v>122400</v>
      </c>
      <c r="K267" s="11">
        <f t="shared" si="117"/>
        <v>0</v>
      </c>
      <c r="L267" s="11">
        <f t="shared" si="117"/>
        <v>122400</v>
      </c>
      <c r="M267" s="11">
        <f t="shared" si="117"/>
        <v>122400</v>
      </c>
      <c r="N267" s="11">
        <f t="shared" si="117"/>
        <v>0</v>
      </c>
      <c r="O267" s="11">
        <f t="shared" si="117"/>
        <v>122400</v>
      </c>
      <c r="P267" s="73">
        <f>G267-'Расходы (2)'!I259</f>
        <v>0</v>
      </c>
    </row>
    <row r="268" spans="1:16" ht="26.25" customHeight="1" x14ac:dyDescent="0.2">
      <c r="A268" s="24" t="s">
        <v>102</v>
      </c>
      <c r="B268" s="18">
        <v>851</v>
      </c>
      <c r="C268" s="40" t="s">
        <v>81</v>
      </c>
      <c r="D268" s="40" t="s">
        <v>25</v>
      </c>
      <c r="E268" s="68" t="s">
        <v>234</v>
      </c>
      <c r="F268" s="40" t="s">
        <v>103</v>
      </c>
      <c r="G268" s="21">
        <f>G269</f>
        <v>122400</v>
      </c>
      <c r="H268" s="21">
        <f t="shared" si="117"/>
        <v>0</v>
      </c>
      <c r="I268" s="11">
        <f t="shared" si="93"/>
        <v>122400</v>
      </c>
      <c r="J268" s="21">
        <f t="shared" si="117"/>
        <v>122400</v>
      </c>
      <c r="K268" s="21">
        <f t="shared" si="117"/>
        <v>0</v>
      </c>
      <c r="L268" s="21">
        <f t="shared" si="117"/>
        <v>122400</v>
      </c>
      <c r="M268" s="21">
        <f t="shared" si="117"/>
        <v>122400</v>
      </c>
      <c r="N268" s="21">
        <f t="shared" si="117"/>
        <v>0</v>
      </c>
      <c r="O268" s="21">
        <f t="shared" si="117"/>
        <v>122400</v>
      </c>
      <c r="P268" s="73">
        <f>G268-'Расходы (2)'!I260</f>
        <v>0</v>
      </c>
    </row>
    <row r="269" spans="1:16" ht="30" x14ac:dyDescent="0.2">
      <c r="A269" s="26" t="s">
        <v>192</v>
      </c>
      <c r="B269" s="18">
        <v>851</v>
      </c>
      <c r="C269" s="40" t="s">
        <v>81</v>
      </c>
      <c r="D269" s="40" t="s">
        <v>25</v>
      </c>
      <c r="E269" s="68" t="s">
        <v>234</v>
      </c>
      <c r="F269" s="40" t="s">
        <v>183</v>
      </c>
      <c r="G269" s="21">
        <v>122400</v>
      </c>
      <c r="H269" s="21"/>
      <c r="I269" s="11">
        <f t="shared" si="93"/>
        <v>122400</v>
      </c>
      <c r="J269" s="21">
        <v>122400</v>
      </c>
      <c r="K269" s="21"/>
      <c r="L269" s="11">
        <f t="shared" si="97"/>
        <v>122400</v>
      </c>
      <c r="M269" s="21">
        <v>122400</v>
      </c>
      <c r="N269" s="21"/>
      <c r="O269" s="27">
        <f t="shared" si="98"/>
        <v>122400</v>
      </c>
      <c r="P269" s="73">
        <f>G269-'Расходы (2)'!I261</f>
        <v>0</v>
      </c>
    </row>
    <row r="270" spans="1:16" ht="20.25" customHeight="1" x14ac:dyDescent="0.2">
      <c r="A270" s="12" t="s">
        <v>122</v>
      </c>
      <c r="B270" s="39">
        <v>851</v>
      </c>
      <c r="C270" s="37" t="s">
        <v>81</v>
      </c>
      <c r="D270" s="37" t="s">
        <v>25</v>
      </c>
      <c r="E270" s="67" t="s">
        <v>233</v>
      </c>
      <c r="F270" s="37"/>
      <c r="G270" s="11">
        <f t="shared" ref="G270:O271" si="118">G271</f>
        <v>13820800</v>
      </c>
      <c r="H270" s="11">
        <f t="shared" si="118"/>
        <v>0</v>
      </c>
      <c r="I270" s="11">
        <f t="shared" si="93"/>
        <v>13820800</v>
      </c>
      <c r="J270" s="11">
        <f t="shared" si="118"/>
        <v>13508300</v>
      </c>
      <c r="K270" s="11">
        <f t="shared" si="118"/>
        <v>0</v>
      </c>
      <c r="L270" s="11">
        <f t="shared" si="118"/>
        <v>13508300</v>
      </c>
      <c r="M270" s="11">
        <f t="shared" si="118"/>
        <v>13508300</v>
      </c>
      <c r="N270" s="11">
        <f t="shared" si="118"/>
        <v>0</v>
      </c>
      <c r="O270" s="11">
        <f t="shared" si="118"/>
        <v>13508300</v>
      </c>
      <c r="P270" s="73">
        <f>G270-'Расходы (2)'!I262</f>
        <v>0</v>
      </c>
    </row>
    <row r="271" spans="1:16" ht="45" x14ac:dyDescent="0.2">
      <c r="A271" s="12" t="s">
        <v>65</v>
      </c>
      <c r="B271" s="39">
        <v>851</v>
      </c>
      <c r="C271" s="37" t="s">
        <v>81</v>
      </c>
      <c r="D271" s="37" t="s">
        <v>25</v>
      </c>
      <c r="E271" s="67" t="s">
        <v>233</v>
      </c>
      <c r="F271" s="37" t="s">
        <v>101</v>
      </c>
      <c r="G271" s="11">
        <f t="shared" si="118"/>
        <v>13820800</v>
      </c>
      <c r="H271" s="11">
        <f t="shared" si="118"/>
        <v>0</v>
      </c>
      <c r="I271" s="11">
        <f t="shared" si="93"/>
        <v>13820800</v>
      </c>
      <c r="J271" s="11">
        <f t="shared" si="118"/>
        <v>13508300</v>
      </c>
      <c r="K271" s="11">
        <f t="shared" si="118"/>
        <v>0</v>
      </c>
      <c r="L271" s="11">
        <f t="shared" si="118"/>
        <v>13508300</v>
      </c>
      <c r="M271" s="11">
        <f t="shared" si="118"/>
        <v>13508300</v>
      </c>
      <c r="N271" s="11">
        <f t="shared" si="118"/>
        <v>0</v>
      </c>
      <c r="O271" s="11">
        <f t="shared" si="118"/>
        <v>13508300</v>
      </c>
      <c r="P271" s="73">
        <f>G271-'Расходы (2)'!I263</f>
        <v>0</v>
      </c>
    </row>
    <row r="272" spans="1:16" x14ac:dyDescent="0.2">
      <c r="A272" s="24" t="s">
        <v>102</v>
      </c>
      <c r="B272" s="18">
        <v>851</v>
      </c>
      <c r="C272" s="40" t="s">
        <v>81</v>
      </c>
      <c r="D272" s="40" t="s">
        <v>25</v>
      </c>
      <c r="E272" s="68" t="s">
        <v>233</v>
      </c>
      <c r="F272" s="40" t="s">
        <v>103</v>
      </c>
      <c r="G272" s="21">
        <f>G273+G274</f>
        <v>13820800</v>
      </c>
      <c r="H272" s="21">
        <f t="shared" ref="H272:O272" si="119">H273+H274</f>
        <v>0</v>
      </c>
      <c r="I272" s="11">
        <f t="shared" si="93"/>
        <v>13820800</v>
      </c>
      <c r="J272" s="21">
        <f t="shared" si="119"/>
        <v>13508300</v>
      </c>
      <c r="K272" s="21">
        <f t="shared" si="119"/>
        <v>0</v>
      </c>
      <c r="L272" s="21">
        <f t="shared" si="119"/>
        <v>13508300</v>
      </c>
      <c r="M272" s="21">
        <f t="shared" si="119"/>
        <v>13508300</v>
      </c>
      <c r="N272" s="21">
        <f t="shared" si="119"/>
        <v>0</v>
      </c>
      <c r="O272" s="21">
        <f t="shared" si="119"/>
        <v>13508300</v>
      </c>
      <c r="P272" s="73">
        <f>G272-'Расходы (2)'!I264</f>
        <v>0</v>
      </c>
    </row>
    <row r="273" spans="1:16" ht="90" x14ac:dyDescent="0.2">
      <c r="A273" s="24" t="s">
        <v>175</v>
      </c>
      <c r="B273" s="18">
        <v>851</v>
      </c>
      <c r="C273" s="40" t="s">
        <v>81</v>
      </c>
      <c r="D273" s="40" t="s">
        <v>25</v>
      </c>
      <c r="E273" s="68" t="s">
        <v>233</v>
      </c>
      <c r="F273" s="40" t="s">
        <v>184</v>
      </c>
      <c r="G273" s="21">
        <v>13649800</v>
      </c>
      <c r="H273" s="21"/>
      <c r="I273" s="11">
        <f t="shared" si="93"/>
        <v>13649800</v>
      </c>
      <c r="J273" s="21">
        <v>13508300</v>
      </c>
      <c r="K273" s="21"/>
      <c r="L273" s="11">
        <f t="shared" si="97"/>
        <v>13508300</v>
      </c>
      <c r="M273" s="21">
        <v>13508300</v>
      </c>
      <c r="N273" s="21"/>
      <c r="O273" s="27">
        <f t="shared" si="98"/>
        <v>13508300</v>
      </c>
      <c r="P273" s="73">
        <f>G273-'Расходы (2)'!I265</f>
        <v>0</v>
      </c>
    </row>
    <row r="274" spans="1:16" ht="30" x14ac:dyDescent="0.2">
      <c r="A274" s="26" t="s">
        <v>192</v>
      </c>
      <c r="B274" s="18">
        <v>851</v>
      </c>
      <c r="C274" s="40" t="s">
        <v>81</v>
      </c>
      <c r="D274" s="40" t="s">
        <v>25</v>
      </c>
      <c r="E274" s="68" t="s">
        <v>233</v>
      </c>
      <c r="F274" s="40" t="s">
        <v>183</v>
      </c>
      <c r="G274" s="21">
        <v>171000</v>
      </c>
      <c r="H274" s="21"/>
      <c r="I274" s="11">
        <f t="shared" si="93"/>
        <v>171000</v>
      </c>
      <c r="J274" s="21"/>
      <c r="K274" s="21"/>
      <c r="L274" s="11">
        <f t="shared" si="97"/>
        <v>0</v>
      </c>
      <c r="M274" s="21"/>
      <c r="N274" s="21"/>
      <c r="O274" s="27">
        <f t="shared" si="98"/>
        <v>0</v>
      </c>
      <c r="P274" s="73">
        <f>G274-'Расходы (2)'!I266</f>
        <v>0</v>
      </c>
    </row>
    <row r="275" spans="1:16" ht="30" x14ac:dyDescent="0.2">
      <c r="A275" s="12" t="s">
        <v>123</v>
      </c>
      <c r="B275" s="39">
        <v>851</v>
      </c>
      <c r="C275" s="37" t="s">
        <v>81</v>
      </c>
      <c r="D275" s="37" t="s">
        <v>25</v>
      </c>
      <c r="E275" s="67" t="s">
        <v>232</v>
      </c>
      <c r="F275" s="37"/>
      <c r="G275" s="11">
        <f t="shared" ref="G275:O276" si="120">G276</f>
        <v>13022100</v>
      </c>
      <c r="H275" s="11">
        <f t="shared" si="120"/>
        <v>0</v>
      </c>
      <c r="I275" s="11">
        <f t="shared" ref="I275:I337" si="121">G275+H275</f>
        <v>13022100</v>
      </c>
      <c r="J275" s="11">
        <f t="shared" si="120"/>
        <v>13652100</v>
      </c>
      <c r="K275" s="11">
        <f t="shared" si="120"/>
        <v>0</v>
      </c>
      <c r="L275" s="11">
        <f t="shared" si="120"/>
        <v>13652100</v>
      </c>
      <c r="M275" s="11">
        <f t="shared" si="120"/>
        <v>13652100</v>
      </c>
      <c r="N275" s="11">
        <f t="shared" si="120"/>
        <v>0</v>
      </c>
      <c r="O275" s="11">
        <f t="shared" si="120"/>
        <v>13652100</v>
      </c>
      <c r="P275" s="73">
        <f>G275-'Расходы (2)'!I267</f>
        <v>0</v>
      </c>
    </row>
    <row r="276" spans="1:16" ht="45" x14ac:dyDescent="0.2">
      <c r="A276" s="12" t="s">
        <v>65</v>
      </c>
      <c r="B276" s="39">
        <v>851</v>
      </c>
      <c r="C276" s="37" t="s">
        <v>81</v>
      </c>
      <c r="D276" s="37" t="s">
        <v>25</v>
      </c>
      <c r="E276" s="67" t="s">
        <v>232</v>
      </c>
      <c r="F276" s="37">
        <v>600</v>
      </c>
      <c r="G276" s="11">
        <f t="shared" si="120"/>
        <v>13022100</v>
      </c>
      <c r="H276" s="11">
        <f t="shared" si="120"/>
        <v>0</v>
      </c>
      <c r="I276" s="11">
        <f t="shared" si="121"/>
        <v>13022100</v>
      </c>
      <c r="J276" s="11">
        <f t="shared" si="120"/>
        <v>13652100</v>
      </c>
      <c r="K276" s="11">
        <f t="shared" si="120"/>
        <v>0</v>
      </c>
      <c r="L276" s="11">
        <f t="shared" si="120"/>
        <v>13652100</v>
      </c>
      <c r="M276" s="11">
        <f t="shared" si="120"/>
        <v>13652100</v>
      </c>
      <c r="N276" s="11">
        <f t="shared" si="120"/>
        <v>0</v>
      </c>
      <c r="O276" s="11">
        <f t="shared" si="120"/>
        <v>13652100</v>
      </c>
      <c r="P276" s="73">
        <f>G276-'Расходы (2)'!I268</f>
        <v>0</v>
      </c>
    </row>
    <row r="277" spans="1:16" ht="27.75" customHeight="1" x14ac:dyDescent="0.2">
      <c r="A277" s="24" t="s">
        <v>102</v>
      </c>
      <c r="B277" s="18">
        <v>851</v>
      </c>
      <c r="C277" s="40" t="s">
        <v>81</v>
      </c>
      <c r="D277" s="40" t="s">
        <v>25</v>
      </c>
      <c r="E277" s="68" t="s">
        <v>232</v>
      </c>
      <c r="F277" s="40" t="s">
        <v>103</v>
      </c>
      <c r="G277" s="21">
        <f>G278+G279</f>
        <v>13022100</v>
      </c>
      <c r="H277" s="21">
        <f t="shared" ref="H277:O277" si="122">H278+H279</f>
        <v>0</v>
      </c>
      <c r="I277" s="11">
        <f t="shared" si="121"/>
        <v>13022100</v>
      </c>
      <c r="J277" s="21">
        <f t="shared" si="122"/>
        <v>13652100</v>
      </c>
      <c r="K277" s="21">
        <f t="shared" si="122"/>
        <v>0</v>
      </c>
      <c r="L277" s="21">
        <f t="shared" si="122"/>
        <v>13652100</v>
      </c>
      <c r="M277" s="21">
        <f t="shared" si="122"/>
        <v>13652100</v>
      </c>
      <c r="N277" s="21">
        <f t="shared" si="122"/>
        <v>0</v>
      </c>
      <c r="O277" s="21">
        <f t="shared" si="122"/>
        <v>13652100</v>
      </c>
      <c r="P277" s="73">
        <f>G277-'Расходы (2)'!I269</f>
        <v>0</v>
      </c>
    </row>
    <row r="278" spans="1:16" ht="90" x14ac:dyDescent="0.2">
      <c r="A278" s="24" t="s">
        <v>175</v>
      </c>
      <c r="B278" s="18">
        <v>851</v>
      </c>
      <c r="C278" s="40" t="s">
        <v>81</v>
      </c>
      <c r="D278" s="40" t="s">
        <v>25</v>
      </c>
      <c r="E278" s="68" t="s">
        <v>232</v>
      </c>
      <c r="F278" s="40" t="s">
        <v>184</v>
      </c>
      <c r="G278" s="21">
        <v>13022100</v>
      </c>
      <c r="H278" s="21"/>
      <c r="I278" s="11">
        <f t="shared" si="121"/>
        <v>13022100</v>
      </c>
      <c r="J278" s="21">
        <v>13652100</v>
      </c>
      <c r="K278" s="21"/>
      <c r="L278" s="11">
        <f t="shared" si="97"/>
        <v>13652100</v>
      </c>
      <c r="M278" s="21">
        <v>13652100</v>
      </c>
      <c r="N278" s="21"/>
      <c r="O278" s="27">
        <f t="shared" si="98"/>
        <v>13652100</v>
      </c>
      <c r="P278" s="73">
        <f>G278-'Расходы (2)'!I270</f>
        <v>0</v>
      </c>
    </row>
    <row r="279" spans="1:16" ht="30" x14ac:dyDescent="0.2">
      <c r="A279" s="26" t="s">
        <v>192</v>
      </c>
      <c r="B279" s="18">
        <v>851</v>
      </c>
      <c r="C279" s="40" t="s">
        <v>81</v>
      </c>
      <c r="D279" s="40" t="s">
        <v>25</v>
      </c>
      <c r="E279" s="68" t="s">
        <v>232</v>
      </c>
      <c r="F279" s="40" t="s">
        <v>183</v>
      </c>
      <c r="G279" s="11"/>
      <c r="H279" s="11"/>
      <c r="I279" s="11">
        <f t="shared" si="121"/>
        <v>0</v>
      </c>
      <c r="J279" s="11"/>
      <c r="K279" s="11"/>
      <c r="L279" s="11">
        <f t="shared" si="97"/>
        <v>0</v>
      </c>
      <c r="M279" s="11"/>
      <c r="N279" s="11"/>
      <c r="O279" s="27">
        <f t="shared" si="98"/>
        <v>0</v>
      </c>
      <c r="P279" s="73">
        <f>G279-'Расходы (2)'!I271</f>
        <v>0</v>
      </c>
    </row>
    <row r="280" spans="1:16" ht="27.75" customHeight="1" x14ac:dyDescent="0.2">
      <c r="A280" s="12" t="s">
        <v>124</v>
      </c>
      <c r="B280" s="39">
        <v>851</v>
      </c>
      <c r="C280" s="37" t="s">
        <v>81</v>
      </c>
      <c r="D280" s="37" t="s">
        <v>25</v>
      </c>
      <c r="E280" s="67" t="s">
        <v>231</v>
      </c>
      <c r="F280" s="37"/>
      <c r="G280" s="11">
        <f t="shared" ref="G280:O280" si="123">G281+G284</f>
        <v>2012600</v>
      </c>
      <c r="H280" s="11">
        <f t="shared" si="123"/>
        <v>0</v>
      </c>
      <c r="I280" s="11">
        <f t="shared" si="121"/>
        <v>2012600</v>
      </c>
      <c r="J280" s="11">
        <f t="shared" si="123"/>
        <v>0</v>
      </c>
      <c r="K280" s="11">
        <f t="shared" si="123"/>
        <v>0</v>
      </c>
      <c r="L280" s="11">
        <f t="shared" si="123"/>
        <v>0</v>
      </c>
      <c r="M280" s="11">
        <f t="shared" si="123"/>
        <v>0</v>
      </c>
      <c r="N280" s="11">
        <f t="shared" si="123"/>
        <v>0</v>
      </c>
      <c r="O280" s="11">
        <f t="shared" si="123"/>
        <v>0</v>
      </c>
      <c r="P280" s="73">
        <f>G280-'Расходы (2)'!I272</f>
        <v>0</v>
      </c>
    </row>
    <row r="281" spans="1:16" ht="45" x14ac:dyDescent="0.2">
      <c r="A281" s="12" t="s">
        <v>34</v>
      </c>
      <c r="B281" s="39">
        <v>851</v>
      </c>
      <c r="C281" s="37" t="s">
        <v>81</v>
      </c>
      <c r="D281" s="37" t="s">
        <v>25</v>
      </c>
      <c r="E281" s="67" t="s">
        <v>231</v>
      </c>
      <c r="F281" s="37" t="s">
        <v>35</v>
      </c>
      <c r="G281" s="11">
        <f t="shared" ref="G281:O282" si="124">G282</f>
        <v>135500</v>
      </c>
      <c r="H281" s="11">
        <f t="shared" si="124"/>
        <v>0</v>
      </c>
      <c r="I281" s="11">
        <f t="shared" si="121"/>
        <v>135500</v>
      </c>
      <c r="J281" s="11">
        <f t="shared" si="124"/>
        <v>0</v>
      </c>
      <c r="K281" s="11">
        <f t="shared" si="124"/>
        <v>0</v>
      </c>
      <c r="L281" s="11">
        <f t="shared" si="124"/>
        <v>0</v>
      </c>
      <c r="M281" s="11">
        <f t="shared" si="124"/>
        <v>0</v>
      </c>
      <c r="N281" s="11">
        <f t="shared" si="124"/>
        <v>0</v>
      </c>
      <c r="O281" s="11">
        <f t="shared" si="124"/>
        <v>0</v>
      </c>
      <c r="P281" s="73">
        <f>G281-'Расходы (2)'!I273</f>
        <v>0</v>
      </c>
    </row>
    <row r="282" spans="1:16" ht="45" x14ac:dyDescent="0.2">
      <c r="A282" s="12" t="s">
        <v>36</v>
      </c>
      <c r="B282" s="39">
        <v>851</v>
      </c>
      <c r="C282" s="37" t="s">
        <v>81</v>
      </c>
      <c r="D282" s="37" t="s">
        <v>25</v>
      </c>
      <c r="E282" s="67" t="s">
        <v>231</v>
      </c>
      <c r="F282" s="37" t="s">
        <v>37</v>
      </c>
      <c r="G282" s="11">
        <f>G283</f>
        <v>135500</v>
      </c>
      <c r="H282" s="11">
        <f t="shared" si="124"/>
        <v>0</v>
      </c>
      <c r="I282" s="11">
        <f t="shared" si="121"/>
        <v>135500</v>
      </c>
      <c r="J282" s="11">
        <f t="shared" si="124"/>
        <v>0</v>
      </c>
      <c r="K282" s="11">
        <f t="shared" si="124"/>
        <v>0</v>
      </c>
      <c r="L282" s="11">
        <f t="shared" si="124"/>
        <v>0</v>
      </c>
      <c r="M282" s="11">
        <f t="shared" si="124"/>
        <v>0</v>
      </c>
      <c r="N282" s="11">
        <f t="shared" si="124"/>
        <v>0</v>
      </c>
      <c r="O282" s="11">
        <f t="shared" si="124"/>
        <v>0</v>
      </c>
      <c r="P282" s="73">
        <f>G282-'Расходы (2)'!I274</f>
        <v>0</v>
      </c>
    </row>
    <row r="283" spans="1:16" ht="45" customHeight="1" x14ac:dyDescent="0.2">
      <c r="A283" s="19" t="s">
        <v>162</v>
      </c>
      <c r="B283" s="18">
        <v>851</v>
      </c>
      <c r="C283" s="40" t="s">
        <v>81</v>
      </c>
      <c r="D283" s="40" t="s">
        <v>25</v>
      </c>
      <c r="E283" s="68" t="s">
        <v>231</v>
      </c>
      <c r="F283" s="40" t="s">
        <v>174</v>
      </c>
      <c r="G283" s="21">
        <v>135500</v>
      </c>
      <c r="H283" s="21"/>
      <c r="I283" s="11">
        <f t="shared" si="121"/>
        <v>135500</v>
      </c>
      <c r="J283" s="21"/>
      <c r="K283" s="21"/>
      <c r="L283" s="11">
        <f t="shared" ref="L283:L343" si="125">J283+K283</f>
        <v>0</v>
      </c>
      <c r="M283" s="21"/>
      <c r="N283" s="21"/>
      <c r="O283" s="27">
        <f t="shared" ref="O283:O343" si="126">M283+N283</f>
        <v>0</v>
      </c>
      <c r="P283" s="73">
        <f>G283-'Расходы (2)'!I275</f>
        <v>0</v>
      </c>
    </row>
    <row r="284" spans="1:16" ht="45" x14ac:dyDescent="0.2">
      <c r="A284" s="12" t="s">
        <v>65</v>
      </c>
      <c r="B284" s="39">
        <v>851</v>
      </c>
      <c r="C284" s="37" t="s">
        <v>81</v>
      </c>
      <c r="D284" s="37" t="s">
        <v>25</v>
      </c>
      <c r="E284" s="67" t="s">
        <v>231</v>
      </c>
      <c r="F284" s="37" t="s">
        <v>101</v>
      </c>
      <c r="G284" s="11">
        <f t="shared" ref="G284:O285" si="127">G285</f>
        <v>1877100</v>
      </c>
      <c r="H284" s="11">
        <f t="shared" si="127"/>
        <v>0</v>
      </c>
      <c r="I284" s="11">
        <f t="shared" si="121"/>
        <v>1877100</v>
      </c>
      <c r="J284" s="11">
        <f t="shared" si="127"/>
        <v>0</v>
      </c>
      <c r="K284" s="11">
        <f t="shared" si="127"/>
        <v>0</v>
      </c>
      <c r="L284" s="11">
        <f t="shared" si="127"/>
        <v>0</v>
      </c>
      <c r="M284" s="11">
        <f t="shared" si="127"/>
        <v>0</v>
      </c>
      <c r="N284" s="11">
        <f t="shared" si="127"/>
        <v>0</v>
      </c>
      <c r="O284" s="11">
        <f t="shared" si="127"/>
        <v>0</v>
      </c>
      <c r="P284" s="73">
        <f>G284-'Расходы (2)'!I276</f>
        <v>0</v>
      </c>
    </row>
    <row r="285" spans="1:16" ht="41.25" customHeight="1" x14ac:dyDescent="0.2">
      <c r="A285" s="24" t="s">
        <v>102</v>
      </c>
      <c r="B285" s="18">
        <v>851</v>
      </c>
      <c r="C285" s="40" t="s">
        <v>81</v>
      </c>
      <c r="D285" s="40" t="s">
        <v>25</v>
      </c>
      <c r="E285" s="68" t="s">
        <v>231</v>
      </c>
      <c r="F285" s="40" t="s">
        <v>103</v>
      </c>
      <c r="G285" s="21">
        <f>G286</f>
        <v>1877100</v>
      </c>
      <c r="H285" s="21">
        <f t="shared" si="127"/>
        <v>0</v>
      </c>
      <c r="I285" s="11">
        <f t="shared" si="121"/>
        <v>1877100</v>
      </c>
      <c r="J285" s="21">
        <f t="shared" si="127"/>
        <v>0</v>
      </c>
      <c r="K285" s="21">
        <f t="shared" si="127"/>
        <v>0</v>
      </c>
      <c r="L285" s="21">
        <f t="shared" si="127"/>
        <v>0</v>
      </c>
      <c r="M285" s="21">
        <f t="shared" si="127"/>
        <v>0</v>
      </c>
      <c r="N285" s="21">
        <f t="shared" si="127"/>
        <v>0</v>
      </c>
      <c r="O285" s="21">
        <f t="shared" si="127"/>
        <v>0</v>
      </c>
      <c r="P285" s="73">
        <f>G285-'Расходы (2)'!I277</f>
        <v>0</v>
      </c>
    </row>
    <row r="286" spans="1:16" ht="41.25" customHeight="1" x14ac:dyDescent="0.2">
      <c r="A286" s="26" t="s">
        <v>192</v>
      </c>
      <c r="B286" s="18">
        <v>851</v>
      </c>
      <c r="C286" s="40" t="s">
        <v>81</v>
      </c>
      <c r="D286" s="40" t="s">
        <v>25</v>
      </c>
      <c r="E286" s="68" t="s">
        <v>231</v>
      </c>
      <c r="F286" s="40" t="s">
        <v>183</v>
      </c>
      <c r="G286" s="21">
        <v>1877100</v>
      </c>
      <c r="H286" s="21"/>
      <c r="I286" s="11">
        <f t="shared" si="121"/>
        <v>1877100</v>
      </c>
      <c r="J286" s="21"/>
      <c r="K286" s="21"/>
      <c r="L286" s="11">
        <f t="shared" si="125"/>
        <v>0</v>
      </c>
      <c r="M286" s="21"/>
      <c r="N286" s="21"/>
      <c r="O286" s="27">
        <f t="shared" si="126"/>
        <v>0</v>
      </c>
      <c r="P286" s="73">
        <f>G286-'Расходы (2)'!I278</f>
        <v>0</v>
      </c>
    </row>
    <row r="287" spans="1:16" ht="41.25" customHeight="1" x14ac:dyDescent="0.2">
      <c r="A287" s="24" t="s">
        <v>106</v>
      </c>
      <c r="B287" s="42">
        <v>851</v>
      </c>
      <c r="C287" s="40" t="s">
        <v>81</v>
      </c>
      <c r="D287" s="40" t="s">
        <v>25</v>
      </c>
      <c r="E287" s="71" t="s">
        <v>265</v>
      </c>
      <c r="F287" s="40"/>
      <c r="G287" s="21">
        <f>G288</f>
        <v>535126</v>
      </c>
      <c r="H287" s="21">
        <f t="shared" ref="H287:O289" si="128">H288</f>
        <v>0</v>
      </c>
      <c r="I287" s="11">
        <f t="shared" si="121"/>
        <v>535126</v>
      </c>
      <c r="J287" s="21">
        <f t="shared" si="128"/>
        <v>0</v>
      </c>
      <c r="K287" s="21">
        <f t="shared" si="128"/>
        <v>0</v>
      </c>
      <c r="L287" s="21">
        <f t="shared" si="128"/>
        <v>0</v>
      </c>
      <c r="M287" s="21">
        <f t="shared" si="128"/>
        <v>0</v>
      </c>
      <c r="N287" s="21">
        <f t="shared" si="128"/>
        <v>0</v>
      </c>
      <c r="O287" s="21">
        <f t="shared" si="128"/>
        <v>0</v>
      </c>
      <c r="P287" s="73">
        <f>G287-'Расходы (2)'!I279</f>
        <v>0</v>
      </c>
    </row>
    <row r="288" spans="1:16" ht="41.25" customHeight="1" x14ac:dyDescent="0.2">
      <c r="A288" s="24" t="s">
        <v>65</v>
      </c>
      <c r="B288" s="42">
        <v>851</v>
      </c>
      <c r="C288" s="40" t="s">
        <v>81</v>
      </c>
      <c r="D288" s="40" t="s">
        <v>25</v>
      </c>
      <c r="E288" s="71" t="s">
        <v>265</v>
      </c>
      <c r="F288" s="40" t="s">
        <v>101</v>
      </c>
      <c r="G288" s="21">
        <f>G289</f>
        <v>535126</v>
      </c>
      <c r="H288" s="21">
        <f t="shared" si="128"/>
        <v>0</v>
      </c>
      <c r="I288" s="11">
        <f t="shared" si="121"/>
        <v>535126</v>
      </c>
      <c r="J288" s="21">
        <f t="shared" si="128"/>
        <v>0</v>
      </c>
      <c r="K288" s="21">
        <f t="shared" si="128"/>
        <v>0</v>
      </c>
      <c r="L288" s="21">
        <f t="shared" si="128"/>
        <v>0</v>
      </c>
      <c r="M288" s="21">
        <f t="shared" si="128"/>
        <v>0</v>
      </c>
      <c r="N288" s="21">
        <f t="shared" si="128"/>
        <v>0</v>
      </c>
      <c r="O288" s="21">
        <f t="shared" si="128"/>
        <v>0</v>
      </c>
      <c r="P288" s="73">
        <f>G288-'Расходы (2)'!I280</f>
        <v>0</v>
      </c>
    </row>
    <row r="289" spans="1:16" ht="41.25" customHeight="1" x14ac:dyDescent="0.2">
      <c r="A289" s="24" t="s">
        <v>102</v>
      </c>
      <c r="B289" s="42">
        <v>851</v>
      </c>
      <c r="C289" s="40" t="s">
        <v>81</v>
      </c>
      <c r="D289" s="40" t="s">
        <v>25</v>
      </c>
      <c r="E289" s="71" t="s">
        <v>265</v>
      </c>
      <c r="F289" s="40" t="s">
        <v>103</v>
      </c>
      <c r="G289" s="21">
        <f>G290</f>
        <v>535126</v>
      </c>
      <c r="H289" s="21">
        <f t="shared" si="128"/>
        <v>0</v>
      </c>
      <c r="I289" s="11">
        <f t="shared" si="121"/>
        <v>535126</v>
      </c>
      <c r="J289" s="21">
        <f t="shared" si="128"/>
        <v>0</v>
      </c>
      <c r="K289" s="21">
        <f t="shared" si="128"/>
        <v>0</v>
      </c>
      <c r="L289" s="21">
        <f t="shared" si="128"/>
        <v>0</v>
      </c>
      <c r="M289" s="21">
        <f t="shared" si="128"/>
        <v>0</v>
      </c>
      <c r="N289" s="21">
        <f t="shared" si="128"/>
        <v>0</v>
      </c>
      <c r="O289" s="21">
        <f t="shared" si="128"/>
        <v>0</v>
      </c>
      <c r="P289" s="73">
        <f>G289-'Расходы (2)'!I281</f>
        <v>0</v>
      </c>
    </row>
    <row r="290" spans="1:16" ht="41.25" customHeight="1" x14ac:dyDescent="0.2">
      <c r="A290" s="26" t="s">
        <v>192</v>
      </c>
      <c r="B290" s="42">
        <v>851</v>
      </c>
      <c r="C290" s="40" t="s">
        <v>81</v>
      </c>
      <c r="D290" s="40" t="s">
        <v>25</v>
      </c>
      <c r="E290" s="71" t="s">
        <v>265</v>
      </c>
      <c r="F290" s="40" t="s">
        <v>183</v>
      </c>
      <c r="G290" s="21">
        <v>535126</v>
      </c>
      <c r="H290" s="21"/>
      <c r="I290" s="11">
        <f t="shared" si="121"/>
        <v>535126</v>
      </c>
      <c r="J290" s="21"/>
      <c r="K290" s="21"/>
      <c r="L290" s="11">
        <f t="shared" si="125"/>
        <v>0</v>
      </c>
      <c r="M290" s="21"/>
      <c r="N290" s="21"/>
      <c r="O290" s="27">
        <f t="shared" si="126"/>
        <v>0</v>
      </c>
      <c r="P290" s="73">
        <f>G290-'Расходы (2)'!I282</f>
        <v>0</v>
      </c>
    </row>
    <row r="291" spans="1:16" ht="120" x14ac:dyDescent="0.2">
      <c r="A291" s="12" t="s">
        <v>151</v>
      </c>
      <c r="B291" s="39">
        <v>851</v>
      </c>
      <c r="C291" s="37" t="s">
        <v>81</v>
      </c>
      <c r="D291" s="37" t="s">
        <v>25</v>
      </c>
      <c r="E291" s="67" t="s">
        <v>230</v>
      </c>
      <c r="F291" s="37"/>
      <c r="G291" s="11">
        <f t="shared" ref="G291:O291" si="129">G292+G295</f>
        <v>5600000</v>
      </c>
      <c r="H291" s="11">
        <f t="shared" si="129"/>
        <v>0</v>
      </c>
      <c r="I291" s="11">
        <f t="shared" si="121"/>
        <v>5600000</v>
      </c>
      <c r="J291" s="11">
        <f t="shared" si="129"/>
        <v>5600000</v>
      </c>
      <c r="K291" s="11">
        <f t="shared" si="129"/>
        <v>0</v>
      </c>
      <c r="L291" s="11">
        <f t="shared" si="129"/>
        <v>5600000</v>
      </c>
      <c r="M291" s="11">
        <f t="shared" si="129"/>
        <v>5600000</v>
      </c>
      <c r="N291" s="11">
        <f t="shared" si="129"/>
        <v>0</v>
      </c>
      <c r="O291" s="11">
        <f t="shared" si="129"/>
        <v>5600000</v>
      </c>
      <c r="P291" s="73">
        <f>G291-'Расходы (2)'!I283</f>
        <v>0</v>
      </c>
    </row>
    <row r="292" spans="1:16" ht="45" x14ac:dyDescent="0.2">
      <c r="A292" s="12" t="s">
        <v>34</v>
      </c>
      <c r="B292" s="39">
        <v>851</v>
      </c>
      <c r="C292" s="37" t="s">
        <v>81</v>
      </c>
      <c r="D292" s="37" t="s">
        <v>25</v>
      </c>
      <c r="E292" s="67" t="s">
        <v>230</v>
      </c>
      <c r="F292" s="37">
        <v>200</v>
      </c>
      <c r="G292" s="11">
        <f t="shared" ref="G292:O292" si="130">G293</f>
        <v>381500</v>
      </c>
      <c r="H292" s="11">
        <f t="shared" si="130"/>
        <v>0</v>
      </c>
      <c r="I292" s="11">
        <f t="shared" si="121"/>
        <v>381500</v>
      </c>
      <c r="J292" s="11">
        <f t="shared" si="130"/>
        <v>381500</v>
      </c>
      <c r="K292" s="11">
        <f t="shared" si="130"/>
        <v>0</v>
      </c>
      <c r="L292" s="11">
        <f t="shared" si="130"/>
        <v>381500</v>
      </c>
      <c r="M292" s="11">
        <f t="shared" si="130"/>
        <v>381500</v>
      </c>
      <c r="N292" s="11">
        <f t="shared" si="130"/>
        <v>0</v>
      </c>
      <c r="O292" s="11">
        <f t="shared" si="130"/>
        <v>381500</v>
      </c>
      <c r="P292" s="73">
        <f>G292-'Расходы (2)'!I284</f>
        <v>0</v>
      </c>
    </row>
    <row r="293" spans="1:16" ht="30" customHeight="1" x14ac:dyDescent="0.2">
      <c r="A293" s="19" t="s">
        <v>162</v>
      </c>
      <c r="B293" s="18">
        <v>851</v>
      </c>
      <c r="C293" s="40" t="s">
        <v>81</v>
      </c>
      <c r="D293" s="40" t="s">
        <v>25</v>
      </c>
      <c r="E293" s="68" t="s">
        <v>230</v>
      </c>
      <c r="F293" s="43">
        <v>244</v>
      </c>
      <c r="G293" s="21">
        <v>381500</v>
      </c>
      <c r="H293" s="21"/>
      <c r="I293" s="11">
        <f t="shared" si="121"/>
        <v>381500</v>
      </c>
      <c r="J293" s="21">
        <v>381500</v>
      </c>
      <c r="K293" s="21"/>
      <c r="L293" s="11">
        <f t="shared" si="125"/>
        <v>381500</v>
      </c>
      <c r="M293" s="21">
        <v>381500</v>
      </c>
      <c r="N293" s="21"/>
      <c r="O293" s="27">
        <f t="shared" si="126"/>
        <v>381500</v>
      </c>
      <c r="P293" s="73">
        <f>G293-'Расходы (2)'!I285</f>
        <v>0</v>
      </c>
    </row>
    <row r="294" spans="1:16" ht="45" x14ac:dyDescent="0.2">
      <c r="A294" s="24" t="s">
        <v>65</v>
      </c>
      <c r="B294" s="18">
        <v>851</v>
      </c>
      <c r="C294" s="40" t="s">
        <v>81</v>
      </c>
      <c r="D294" s="40" t="s">
        <v>25</v>
      </c>
      <c r="E294" s="68" t="s">
        <v>230</v>
      </c>
      <c r="F294" s="43">
        <v>600</v>
      </c>
      <c r="G294" s="21">
        <f t="shared" ref="G294:O294" si="131">G295</f>
        <v>5218500</v>
      </c>
      <c r="H294" s="21">
        <f t="shared" si="131"/>
        <v>0</v>
      </c>
      <c r="I294" s="11">
        <f t="shared" si="121"/>
        <v>5218500</v>
      </c>
      <c r="J294" s="21">
        <f t="shared" si="131"/>
        <v>5218500</v>
      </c>
      <c r="K294" s="21">
        <f t="shared" si="131"/>
        <v>0</v>
      </c>
      <c r="L294" s="21">
        <f t="shared" si="131"/>
        <v>5218500</v>
      </c>
      <c r="M294" s="21">
        <f t="shared" si="131"/>
        <v>5218500</v>
      </c>
      <c r="N294" s="21">
        <f t="shared" si="131"/>
        <v>0</v>
      </c>
      <c r="O294" s="21">
        <f t="shared" si="131"/>
        <v>5218500</v>
      </c>
      <c r="P294" s="73">
        <f>G294-'Расходы (2)'!I286</f>
        <v>0</v>
      </c>
    </row>
    <row r="295" spans="1:16" ht="28.5" customHeight="1" x14ac:dyDescent="0.2">
      <c r="A295" s="24" t="s">
        <v>102</v>
      </c>
      <c r="B295" s="18">
        <v>851</v>
      </c>
      <c r="C295" s="40" t="s">
        <v>81</v>
      </c>
      <c r="D295" s="40" t="s">
        <v>25</v>
      </c>
      <c r="E295" s="68" t="s">
        <v>230</v>
      </c>
      <c r="F295" s="40" t="s">
        <v>103</v>
      </c>
      <c r="G295" s="21">
        <f>G296+G297</f>
        <v>5218500</v>
      </c>
      <c r="H295" s="21">
        <f t="shared" ref="H295:O295" si="132">H296+H297</f>
        <v>0</v>
      </c>
      <c r="I295" s="11">
        <f t="shared" si="121"/>
        <v>5218500</v>
      </c>
      <c r="J295" s="21">
        <f t="shared" si="132"/>
        <v>5218500</v>
      </c>
      <c r="K295" s="21">
        <f t="shared" si="132"/>
        <v>0</v>
      </c>
      <c r="L295" s="21">
        <f t="shared" si="132"/>
        <v>5218500</v>
      </c>
      <c r="M295" s="21">
        <f t="shared" si="132"/>
        <v>5218500</v>
      </c>
      <c r="N295" s="21">
        <f t="shared" si="132"/>
        <v>0</v>
      </c>
      <c r="O295" s="21">
        <f t="shared" si="132"/>
        <v>5218500</v>
      </c>
      <c r="P295" s="73">
        <f>G295-'Расходы (2)'!I287</f>
        <v>0</v>
      </c>
    </row>
    <row r="296" spans="1:16" ht="32.25" customHeight="1" x14ac:dyDescent="0.2">
      <c r="A296" s="24" t="s">
        <v>175</v>
      </c>
      <c r="B296" s="18">
        <v>851</v>
      </c>
      <c r="C296" s="40" t="s">
        <v>81</v>
      </c>
      <c r="D296" s="40" t="s">
        <v>25</v>
      </c>
      <c r="E296" s="68" t="s">
        <v>230</v>
      </c>
      <c r="F296" s="40" t="s">
        <v>184</v>
      </c>
      <c r="G296" s="21">
        <v>5110400</v>
      </c>
      <c r="H296" s="21"/>
      <c r="I296" s="11">
        <f t="shared" si="121"/>
        <v>5110400</v>
      </c>
      <c r="J296" s="21">
        <v>5110400</v>
      </c>
      <c r="K296" s="21"/>
      <c r="L296" s="11">
        <f t="shared" si="125"/>
        <v>5110400</v>
      </c>
      <c r="M296" s="21">
        <v>5110400</v>
      </c>
      <c r="N296" s="21"/>
      <c r="O296" s="27">
        <f t="shared" si="126"/>
        <v>5110400</v>
      </c>
      <c r="P296" s="73">
        <f>G296-'Расходы (2)'!I288</f>
        <v>0</v>
      </c>
    </row>
    <row r="297" spans="1:16" ht="30" x14ac:dyDescent="0.2">
      <c r="A297" s="26" t="s">
        <v>192</v>
      </c>
      <c r="B297" s="18">
        <v>851</v>
      </c>
      <c r="C297" s="40" t="s">
        <v>81</v>
      </c>
      <c r="D297" s="40" t="s">
        <v>25</v>
      </c>
      <c r="E297" s="68" t="s">
        <v>230</v>
      </c>
      <c r="F297" s="40" t="s">
        <v>183</v>
      </c>
      <c r="G297" s="21">
        <v>108100</v>
      </c>
      <c r="H297" s="21"/>
      <c r="I297" s="11">
        <f t="shared" si="121"/>
        <v>108100</v>
      </c>
      <c r="J297" s="21">
        <v>108100</v>
      </c>
      <c r="K297" s="21"/>
      <c r="L297" s="11">
        <f t="shared" si="125"/>
        <v>108100</v>
      </c>
      <c r="M297" s="21">
        <v>108100</v>
      </c>
      <c r="N297" s="21"/>
      <c r="O297" s="27">
        <f t="shared" si="126"/>
        <v>108100</v>
      </c>
      <c r="P297" s="73">
        <f>G297-'Расходы (2)'!I289</f>
        <v>0</v>
      </c>
    </row>
    <row r="298" spans="1:16" ht="83.25" customHeight="1" x14ac:dyDescent="0.2">
      <c r="A298" s="12" t="s">
        <v>347</v>
      </c>
      <c r="B298" s="39">
        <v>851</v>
      </c>
      <c r="C298" s="39" t="s">
        <v>81</v>
      </c>
      <c r="D298" s="39" t="s">
        <v>25</v>
      </c>
      <c r="E298" s="67" t="s">
        <v>229</v>
      </c>
      <c r="F298" s="39"/>
      <c r="G298" s="11">
        <f t="shared" ref="G298:O300" si="133">G299</f>
        <v>0</v>
      </c>
      <c r="H298" s="11">
        <f t="shared" si="133"/>
        <v>0</v>
      </c>
      <c r="I298" s="11">
        <f t="shared" si="121"/>
        <v>0</v>
      </c>
      <c r="J298" s="11">
        <f t="shared" si="133"/>
        <v>510000</v>
      </c>
      <c r="K298" s="11">
        <f t="shared" si="133"/>
        <v>0</v>
      </c>
      <c r="L298" s="11">
        <f t="shared" si="133"/>
        <v>510000</v>
      </c>
      <c r="M298" s="11">
        <f t="shared" si="133"/>
        <v>0</v>
      </c>
      <c r="N298" s="11">
        <f t="shared" si="133"/>
        <v>0</v>
      </c>
      <c r="O298" s="11">
        <f t="shared" si="133"/>
        <v>0</v>
      </c>
      <c r="P298" s="73">
        <f>G298-'Расходы (2)'!I290</f>
        <v>0</v>
      </c>
    </row>
    <row r="299" spans="1:16" ht="45" x14ac:dyDescent="0.2">
      <c r="A299" s="12" t="s">
        <v>65</v>
      </c>
      <c r="B299" s="39">
        <v>851</v>
      </c>
      <c r="C299" s="37" t="s">
        <v>81</v>
      </c>
      <c r="D299" s="37" t="s">
        <v>25</v>
      </c>
      <c r="E299" s="67" t="s">
        <v>229</v>
      </c>
      <c r="F299" s="37" t="s">
        <v>101</v>
      </c>
      <c r="G299" s="11">
        <f t="shared" si="133"/>
        <v>0</v>
      </c>
      <c r="H299" s="11">
        <f t="shared" si="133"/>
        <v>0</v>
      </c>
      <c r="I299" s="11">
        <f t="shared" si="121"/>
        <v>0</v>
      </c>
      <c r="J299" s="11">
        <f t="shared" si="133"/>
        <v>510000</v>
      </c>
      <c r="K299" s="11">
        <f t="shared" si="133"/>
        <v>0</v>
      </c>
      <c r="L299" s="11">
        <f t="shared" si="133"/>
        <v>510000</v>
      </c>
      <c r="M299" s="11">
        <f t="shared" si="133"/>
        <v>0</v>
      </c>
      <c r="N299" s="11">
        <f t="shared" si="133"/>
        <v>0</v>
      </c>
      <c r="O299" s="11">
        <f t="shared" si="133"/>
        <v>0</v>
      </c>
      <c r="P299" s="73">
        <f>G299-'Расходы (2)'!I291</f>
        <v>0</v>
      </c>
    </row>
    <row r="300" spans="1:16" x14ac:dyDescent="0.2">
      <c r="A300" s="12" t="s">
        <v>102</v>
      </c>
      <c r="B300" s="39">
        <v>851</v>
      </c>
      <c r="C300" s="37" t="s">
        <v>81</v>
      </c>
      <c r="D300" s="37" t="s">
        <v>25</v>
      </c>
      <c r="E300" s="67" t="s">
        <v>229</v>
      </c>
      <c r="F300" s="37" t="s">
        <v>103</v>
      </c>
      <c r="G300" s="11">
        <f>G301</f>
        <v>0</v>
      </c>
      <c r="H300" s="11">
        <f t="shared" si="133"/>
        <v>0</v>
      </c>
      <c r="I300" s="11">
        <f t="shared" si="121"/>
        <v>0</v>
      </c>
      <c r="J300" s="11">
        <f t="shared" si="133"/>
        <v>510000</v>
      </c>
      <c r="K300" s="11">
        <f t="shared" si="133"/>
        <v>0</v>
      </c>
      <c r="L300" s="11">
        <f t="shared" si="133"/>
        <v>510000</v>
      </c>
      <c r="M300" s="11">
        <f t="shared" si="133"/>
        <v>0</v>
      </c>
      <c r="N300" s="11">
        <f t="shared" si="133"/>
        <v>0</v>
      </c>
      <c r="O300" s="11">
        <f t="shared" si="133"/>
        <v>0</v>
      </c>
      <c r="P300" s="73">
        <f>G300-'Расходы (2)'!I292</f>
        <v>0</v>
      </c>
    </row>
    <row r="301" spans="1:16" ht="30" x14ac:dyDescent="0.2">
      <c r="A301" s="26" t="s">
        <v>192</v>
      </c>
      <c r="B301" s="18">
        <v>851</v>
      </c>
      <c r="C301" s="40" t="s">
        <v>81</v>
      </c>
      <c r="D301" s="40" t="s">
        <v>25</v>
      </c>
      <c r="E301" s="68" t="s">
        <v>229</v>
      </c>
      <c r="F301" s="40" t="s">
        <v>183</v>
      </c>
      <c r="G301" s="21"/>
      <c r="H301" s="21"/>
      <c r="I301" s="11">
        <f t="shared" si="121"/>
        <v>0</v>
      </c>
      <c r="J301" s="11">
        <v>510000</v>
      </c>
      <c r="K301" s="11"/>
      <c r="L301" s="11">
        <f t="shared" si="125"/>
        <v>510000</v>
      </c>
      <c r="M301" s="11"/>
      <c r="N301" s="11"/>
      <c r="O301" s="27">
        <f t="shared" si="126"/>
        <v>0</v>
      </c>
      <c r="P301" s="73">
        <f>G301-'Расходы (2)'!I293</f>
        <v>0</v>
      </c>
    </row>
    <row r="302" spans="1:16" ht="30" x14ac:dyDescent="0.2">
      <c r="A302" s="12" t="s">
        <v>348</v>
      </c>
      <c r="B302" s="39">
        <v>851</v>
      </c>
      <c r="C302" s="37" t="s">
        <v>81</v>
      </c>
      <c r="D302" s="37" t="s">
        <v>25</v>
      </c>
      <c r="E302" s="67" t="s">
        <v>228</v>
      </c>
      <c r="F302" s="37"/>
      <c r="G302" s="11">
        <f t="shared" ref="G302:O304" si="134">G303</f>
        <v>171471.72</v>
      </c>
      <c r="H302" s="11">
        <f t="shared" si="134"/>
        <v>0</v>
      </c>
      <c r="I302" s="11">
        <f t="shared" si="121"/>
        <v>171471.72</v>
      </c>
      <c r="J302" s="11">
        <f t="shared" si="134"/>
        <v>64158.59</v>
      </c>
      <c r="K302" s="11">
        <f t="shared" si="134"/>
        <v>0</v>
      </c>
      <c r="L302" s="11">
        <f t="shared" si="134"/>
        <v>64158.59</v>
      </c>
      <c r="M302" s="11">
        <f t="shared" si="134"/>
        <v>65326.26</v>
      </c>
      <c r="N302" s="11">
        <f t="shared" si="134"/>
        <v>0</v>
      </c>
      <c r="O302" s="11">
        <f t="shared" si="134"/>
        <v>65326.26</v>
      </c>
      <c r="P302" s="73">
        <f>G302-'Расходы (2)'!I294</f>
        <v>0</v>
      </c>
    </row>
    <row r="303" spans="1:16" ht="45" x14ac:dyDescent="0.2">
      <c r="A303" s="12" t="s">
        <v>65</v>
      </c>
      <c r="B303" s="39">
        <v>851</v>
      </c>
      <c r="C303" s="37" t="s">
        <v>81</v>
      </c>
      <c r="D303" s="37" t="s">
        <v>25</v>
      </c>
      <c r="E303" s="67" t="s">
        <v>228</v>
      </c>
      <c r="F303" s="37" t="s">
        <v>101</v>
      </c>
      <c r="G303" s="11">
        <f t="shared" si="134"/>
        <v>171471.72</v>
      </c>
      <c r="H303" s="11">
        <f t="shared" si="134"/>
        <v>0</v>
      </c>
      <c r="I303" s="11">
        <f t="shared" si="121"/>
        <v>171471.72</v>
      </c>
      <c r="J303" s="11">
        <f t="shared" si="134"/>
        <v>64158.59</v>
      </c>
      <c r="K303" s="11">
        <f t="shared" si="134"/>
        <v>0</v>
      </c>
      <c r="L303" s="11">
        <f t="shared" si="134"/>
        <v>64158.59</v>
      </c>
      <c r="M303" s="11">
        <f t="shared" si="134"/>
        <v>65326.26</v>
      </c>
      <c r="N303" s="11">
        <f t="shared" si="134"/>
        <v>0</v>
      </c>
      <c r="O303" s="11">
        <f t="shared" si="134"/>
        <v>65326.26</v>
      </c>
      <c r="P303" s="73">
        <f>G303-'Расходы (2)'!I295</f>
        <v>0</v>
      </c>
    </row>
    <row r="304" spans="1:16" ht="31.5" customHeight="1" x14ac:dyDescent="0.2">
      <c r="A304" s="12" t="s">
        <v>66</v>
      </c>
      <c r="B304" s="39">
        <v>851</v>
      </c>
      <c r="C304" s="37" t="s">
        <v>81</v>
      </c>
      <c r="D304" s="37" t="s">
        <v>25</v>
      </c>
      <c r="E304" s="67" t="s">
        <v>228</v>
      </c>
      <c r="F304" s="37" t="s">
        <v>103</v>
      </c>
      <c r="G304" s="11">
        <f>G305</f>
        <v>171471.72</v>
      </c>
      <c r="H304" s="11">
        <f t="shared" si="134"/>
        <v>0</v>
      </c>
      <c r="I304" s="11">
        <f t="shared" si="121"/>
        <v>171471.72</v>
      </c>
      <c r="J304" s="11">
        <f t="shared" si="134"/>
        <v>64158.59</v>
      </c>
      <c r="K304" s="11">
        <f t="shared" si="134"/>
        <v>0</v>
      </c>
      <c r="L304" s="11">
        <f t="shared" si="134"/>
        <v>64158.59</v>
      </c>
      <c r="M304" s="11">
        <f t="shared" si="134"/>
        <v>65326.26</v>
      </c>
      <c r="N304" s="11">
        <f t="shared" si="134"/>
        <v>0</v>
      </c>
      <c r="O304" s="11">
        <f t="shared" si="134"/>
        <v>65326.26</v>
      </c>
      <c r="P304" s="73">
        <f>G304-'Расходы (2)'!I296</f>
        <v>0</v>
      </c>
    </row>
    <row r="305" spans="1:16" ht="30" x14ac:dyDescent="0.2">
      <c r="A305" s="26" t="s">
        <v>192</v>
      </c>
      <c r="B305" s="18">
        <v>851</v>
      </c>
      <c r="C305" s="40" t="s">
        <v>81</v>
      </c>
      <c r="D305" s="40" t="s">
        <v>25</v>
      </c>
      <c r="E305" s="55" t="s">
        <v>228</v>
      </c>
      <c r="F305" s="40" t="s">
        <v>183</v>
      </c>
      <c r="G305" s="21">
        <v>171471.72</v>
      </c>
      <c r="H305" s="21"/>
      <c r="I305" s="11">
        <f t="shared" si="121"/>
        <v>171471.72</v>
      </c>
      <c r="J305" s="21">
        <v>64158.59</v>
      </c>
      <c r="K305" s="21"/>
      <c r="L305" s="11">
        <f t="shared" si="125"/>
        <v>64158.59</v>
      </c>
      <c r="M305" s="21">
        <v>65326.26</v>
      </c>
      <c r="N305" s="21"/>
      <c r="O305" s="27">
        <f t="shared" si="126"/>
        <v>65326.26</v>
      </c>
      <c r="P305" s="73">
        <f>G305-'Расходы (2)'!I297</f>
        <v>0</v>
      </c>
    </row>
    <row r="306" spans="1:16" ht="30" x14ac:dyDescent="0.2">
      <c r="A306" s="12" t="s">
        <v>125</v>
      </c>
      <c r="B306" s="39">
        <v>851</v>
      </c>
      <c r="C306" s="37" t="s">
        <v>81</v>
      </c>
      <c r="D306" s="37" t="s">
        <v>25</v>
      </c>
      <c r="E306" s="67" t="s">
        <v>264</v>
      </c>
      <c r="F306" s="37"/>
      <c r="G306" s="11">
        <f t="shared" ref="G306:O308" si="135">G307</f>
        <v>325485.75</v>
      </c>
      <c r="H306" s="11">
        <f t="shared" si="135"/>
        <v>0</v>
      </c>
      <c r="I306" s="11">
        <f t="shared" si="121"/>
        <v>325485.75</v>
      </c>
      <c r="J306" s="11">
        <f t="shared" si="135"/>
        <v>0</v>
      </c>
      <c r="K306" s="11">
        <f t="shared" si="135"/>
        <v>0</v>
      </c>
      <c r="L306" s="11">
        <f t="shared" si="135"/>
        <v>0</v>
      </c>
      <c r="M306" s="11">
        <f t="shared" si="135"/>
        <v>0</v>
      </c>
      <c r="N306" s="11">
        <f t="shared" si="135"/>
        <v>0</v>
      </c>
      <c r="O306" s="11">
        <f t="shared" si="135"/>
        <v>0</v>
      </c>
      <c r="P306" s="73">
        <f>G306-'Расходы (2)'!I298</f>
        <v>0</v>
      </c>
    </row>
    <row r="307" spans="1:16" ht="45" x14ac:dyDescent="0.2">
      <c r="A307" s="12" t="s">
        <v>34</v>
      </c>
      <c r="B307" s="39">
        <v>851</v>
      </c>
      <c r="C307" s="37" t="s">
        <v>81</v>
      </c>
      <c r="D307" s="37" t="s">
        <v>25</v>
      </c>
      <c r="E307" s="67" t="s">
        <v>264</v>
      </c>
      <c r="F307" s="37" t="s">
        <v>35</v>
      </c>
      <c r="G307" s="11">
        <f t="shared" si="135"/>
        <v>325485.75</v>
      </c>
      <c r="H307" s="11">
        <f t="shared" si="135"/>
        <v>0</v>
      </c>
      <c r="I307" s="11">
        <f t="shared" si="121"/>
        <v>325485.75</v>
      </c>
      <c r="J307" s="11">
        <f t="shared" si="135"/>
        <v>0</v>
      </c>
      <c r="K307" s="11">
        <f t="shared" si="135"/>
        <v>0</v>
      </c>
      <c r="L307" s="11">
        <f t="shared" si="135"/>
        <v>0</v>
      </c>
      <c r="M307" s="11">
        <f t="shared" si="135"/>
        <v>0</v>
      </c>
      <c r="N307" s="11">
        <f t="shared" si="135"/>
        <v>0</v>
      </c>
      <c r="O307" s="11">
        <f t="shared" si="135"/>
        <v>0</v>
      </c>
      <c r="P307" s="73">
        <f>G307-'Расходы (2)'!I299</f>
        <v>0</v>
      </c>
    </row>
    <row r="308" spans="1:16" ht="45" x14ac:dyDescent="0.2">
      <c r="A308" s="23" t="s">
        <v>36</v>
      </c>
      <c r="B308" s="18">
        <v>851</v>
      </c>
      <c r="C308" s="40" t="s">
        <v>81</v>
      </c>
      <c r="D308" s="40" t="s">
        <v>25</v>
      </c>
      <c r="E308" s="55" t="s">
        <v>264</v>
      </c>
      <c r="F308" s="40" t="s">
        <v>37</v>
      </c>
      <c r="G308" s="21">
        <f>G309</f>
        <v>325485.75</v>
      </c>
      <c r="H308" s="21">
        <f t="shared" si="135"/>
        <v>0</v>
      </c>
      <c r="I308" s="11">
        <f t="shared" si="121"/>
        <v>325485.75</v>
      </c>
      <c r="J308" s="21">
        <f t="shared" si="135"/>
        <v>0</v>
      </c>
      <c r="K308" s="21">
        <f t="shared" si="135"/>
        <v>0</v>
      </c>
      <c r="L308" s="21">
        <f t="shared" si="135"/>
        <v>0</v>
      </c>
      <c r="M308" s="21">
        <f t="shared" si="135"/>
        <v>0</v>
      </c>
      <c r="N308" s="21">
        <f t="shared" si="135"/>
        <v>0</v>
      </c>
      <c r="O308" s="21">
        <f t="shared" si="135"/>
        <v>0</v>
      </c>
      <c r="P308" s="73">
        <f>G308-'Расходы (2)'!I300</f>
        <v>0</v>
      </c>
    </row>
    <row r="309" spans="1:16" ht="35.25" customHeight="1" x14ac:dyDescent="0.2">
      <c r="A309" s="19" t="s">
        <v>162</v>
      </c>
      <c r="B309" s="18">
        <v>851</v>
      </c>
      <c r="C309" s="40" t="s">
        <v>81</v>
      </c>
      <c r="D309" s="40" t="s">
        <v>25</v>
      </c>
      <c r="E309" s="55" t="s">
        <v>264</v>
      </c>
      <c r="F309" s="40" t="s">
        <v>174</v>
      </c>
      <c r="G309" s="21">
        <v>325485.75</v>
      </c>
      <c r="H309" s="21"/>
      <c r="I309" s="11">
        <f t="shared" si="121"/>
        <v>325485.75</v>
      </c>
      <c r="J309" s="21">
        <v>0</v>
      </c>
      <c r="K309" s="21"/>
      <c r="L309" s="11">
        <f t="shared" si="125"/>
        <v>0</v>
      </c>
      <c r="M309" s="21">
        <v>0</v>
      </c>
      <c r="N309" s="21"/>
      <c r="O309" s="27">
        <f t="shared" si="126"/>
        <v>0</v>
      </c>
      <c r="P309" s="73">
        <f>G309-'Расходы (2)'!I301</f>
        <v>0</v>
      </c>
    </row>
    <row r="310" spans="1:16" ht="31.5" x14ac:dyDescent="0.2">
      <c r="A310" s="8" t="s">
        <v>126</v>
      </c>
      <c r="B310" s="39">
        <v>851</v>
      </c>
      <c r="C310" s="36" t="s">
        <v>81</v>
      </c>
      <c r="D310" s="36" t="s">
        <v>38</v>
      </c>
      <c r="E310" s="67" t="s">
        <v>0</v>
      </c>
      <c r="F310" s="36"/>
      <c r="G310" s="9">
        <f t="shared" ref="G310:O313" si="136">G311</f>
        <v>5000</v>
      </c>
      <c r="H310" s="9">
        <f t="shared" si="136"/>
        <v>0</v>
      </c>
      <c r="I310" s="11">
        <f t="shared" si="121"/>
        <v>5000</v>
      </c>
      <c r="J310" s="9">
        <f t="shared" si="136"/>
        <v>0</v>
      </c>
      <c r="K310" s="9">
        <f t="shared" si="136"/>
        <v>0</v>
      </c>
      <c r="L310" s="9">
        <f t="shared" si="136"/>
        <v>0</v>
      </c>
      <c r="M310" s="9">
        <f t="shared" si="136"/>
        <v>0</v>
      </c>
      <c r="N310" s="9">
        <f t="shared" si="136"/>
        <v>0</v>
      </c>
      <c r="O310" s="9">
        <f t="shared" si="136"/>
        <v>0</v>
      </c>
      <c r="P310" s="73">
        <f>G310-'Расходы (2)'!I302</f>
        <v>0</v>
      </c>
    </row>
    <row r="311" spans="1:16" ht="30" x14ac:dyDescent="0.2">
      <c r="A311" s="12" t="s">
        <v>127</v>
      </c>
      <c r="B311" s="39">
        <v>851</v>
      </c>
      <c r="C311" s="37" t="s">
        <v>81</v>
      </c>
      <c r="D311" s="37" t="s">
        <v>38</v>
      </c>
      <c r="E311" s="67" t="s">
        <v>227</v>
      </c>
      <c r="F311" s="37"/>
      <c r="G311" s="11">
        <f t="shared" si="136"/>
        <v>5000</v>
      </c>
      <c r="H311" s="11">
        <f t="shared" si="136"/>
        <v>0</v>
      </c>
      <c r="I311" s="11">
        <f t="shared" si="121"/>
        <v>5000</v>
      </c>
      <c r="J311" s="11">
        <f t="shared" si="136"/>
        <v>0</v>
      </c>
      <c r="K311" s="11">
        <f t="shared" si="136"/>
        <v>0</v>
      </c>
      <c r="L311" s="11">
        <f t="shared" si="136"/>
        <v>0</v>
      </c>
      <c r="M311" s="11">
        <f t="shared" si="136"/>
        <v>0</v>
      </c>
      <c r="N311" s="11">
        <f t="shared" si="136"/>
        <v>0</v>
      </c>
      <c r="O311" s="11">
        <f t="shared" si="136"/>
        <v>0</v>
      </c>
      <c r="P311" s="73">
        <f>G311-'Расходы (2)'!I303</f>
        <v>0</v>
      </c>
    </row>
    <row r="312" spans="1:16" ht="45" x14ac:dyDescent="0.2">
      <c r="A312" s="12" t="s">
        <v>34</v>
      </c>
      <c r="B312" s="39">
        <v>851</v>
      </c>
      <c r="C312" s="37" t="s">
        <v>81</v>
      </c>
      <c r="D312" s="37" t="s">
        <v>38</v>
      </c>
      <c r="E312" s="67" t="s">
        <v>227</v>
      </c>
      <c r="F312" s="37" t="s">
        <v>35</v>
      </c>
      <c r="G312" s="11">
        <f t="shared" si="136"/>
        <v>5000</v>
      </c>
      <c r="H312" s="11">
        <f t="shared" si="136"/>
        <v>0</v>
      </c>
      <c r="I312" s="11">
        <f t="shared" si="121"/>
        <v>5000</v>
      </c>
      <c r="J312" s="11">
        <f t="shared" si="136"/>
        <v>0</v>
      </c>
      <c r="K312" s="11">
        <f t="shared" si="136"/>
        <v>0</v>
      </c>
      <c r="L312" s="11">
        <f t="shared" si="136"/>
        <v>0</v>
      </c>
      <c r="M312" s="11">
        <f t="shared" si="136"/>
        <v>0</v>
      </c>
      <c r="N312" s="11">
        <f t="shared" si="136"/>
        <v>0</v>
      </c>
      <c r="O312" s="11">
        <f t="shared" si="136"/>
        <v>0</v>
      </c>
      <c r="P312" s="73">
        <f>G312-'Расходы (2)'!I304</f>
        <v>0</v>
      </c>
    </row>
    <row r="313" spans="1:16" ht="45" x14ac:dyDescent="0.2">
      <c r="A313" s="12" t="s">
        <v>36</v>
      </c>
      <c r="B313" s="39">
        <v>851</v>
      </c>
      <c r="C313" s="37" t="s">
        <v>81</v>
      </c>
      <c r="D313" s="37" t="s">
        <v>38</v>
      </c>
      <c r="E313" s="67" t="s">
        <v>227</v>
      </c>
      <c r="F313" s="37" t="s">
        <v>37</v>
      </c>
      <c r="G313" s="11">
        <f>G314</f>
        <v>5000</v>
      </c>
      <c r="H313" s="11">
        <f t="shared" si="136"/>
        <v>0</v>
      </c>
      <c r="I313" s="11">
        <f t="shared" si="121"/>
        <v>5000</v>
      </c>
      <c r="J313" s="11">
        <f t="shared" si="136"/>
        <v>0</v>
      </c>
      <c r="K313" s="11">
        <f t="shared" si="136"/>
        <v>0</v>
      </c>
      <c r="L313" s="11">
        <f t="shared" si="136"/>
        <v>0</v>
      </c>
      <c r="M313" s="11">
        <f t="shared" si="136"/>
        <v>0</v>
      </c>
      <c r="N313" s="11">
        <f t="shared" si="136"/>
        <v>0</v>
      </c>
      <c r="O313" s="11">
        <f t="shared" si="136"/>
        <v>0</v>
      </c>
      <c r="P313" s="73">
        <f>G313-'Расходы (2)'!I305</f>
        <v>0</v>
      </c>
    </row>
    <row r="314" spans="1:16" ht="33.75" customHeight="1" x14ac:dyDescent="0.2">
      <c r="A314" s="19" t="s">
        <v>162</v>
      </c>
      <c r="B314" s="18">
        <v>851</v>
      </c>
      <c r="C314" s="40" t="s">
        <v>81</v>
      </c>
      <c r="D314" s="40" t="s">
        <v>38</v>
      </c>
      <c r="E314" s="68" t="s">
        <v>227</v>
      </c>
      <c r="F314" s="40" t="s">
        <v>174</v>
      </c>
      <c r="G314" s="21">
        <v>5000</v>
      </c>
      <c r="H314" s="21"/>
      <c r="I314" s="11">
        <f t="shared" si="121"/>
        <v>5000</v>
      </c>
      <c r="J314" s="21">
        <v>0</v>
      </c>
      <c r="K314" s="21"/>
      <c r="L314" s="11">
        <f t="shared" si="125"/>
        <v>0</v>
      </c>
      <c r="M314" s="21">
        <v>0</v>
      </c>
      <c r="N314" s="21"/>
      <c r="O314" s="27">
        <f t="shared" si="126"/>
        <v>0</v>
      </c>
      <c r="P314" s="73">
        <f>G314-'Расходы (2)'!I306</f>
        <v>0</v>
      </c>
    </row>
    <row r="315" spans="1:16" ht="28.5" customHeight="1" x14ac:dyDescent="0.2">
      <c r="A315" s="8" t="s">
        <v>128</v>
      </c>
      <c r="B315" s="39">
        <v>851</v>
      </c>
      <c r="C315" s="36" t="s">
        <v>17</v>
      </c>
      <c r="D315" s="36"/>
      <c r="E315" s="67" t="s">
        <v>0</v>
      </c>
      <c r="F315" s="36"/>
      <c r="G315" s="9">
        <f>G316+G321+G333</f>
        <v>34040410.920000002</v>
      </c>
      <c r="H315" s="9">
        <f>H316+H321+H333</f>
        <v>0</v>
      </c>
      <c r="I315" s="11">
        <f>G315+H315</f>
        <v>34040410.920000002</v>
      </c>
      <c r="J315" s="9">
        <f t="shared" ref="J315:O315" si="137">J316+J321+J333</f>
        <v>36869922.780000001</v>
      </c>
      <c r="K315" s="9">
        <f t="shared" si="137"/>
        <v>0</v>
      </c>
      <c r="L315" s="9">
        <f t="shared" si="137"/>
        <v>36869922.780000001</v>
      </c>
      <c r="M315" s="9">
        <f t="shared" si="137"/>
        <v>40116732.060000002</v>
      </c>
      <c r="N315" s="9">
        <f t="shared" si="137"/>
        <v>0</v>
      </c>
      <c r="O315" s="9">
        <f t="shared" si="137"/>
        <v>40116732.060000002</v>
      </c>
      <c r="P315" s="73">
        <f>G315-'Расходы (2)'!I307</f>
        <v>0</v>
      </c>
    </row>
    <row r="316" spans="1:16" ht="28.5" customHeight="1" x14ac:dyDescent="0.2">
      <c r="A316" s="8" t="s">
        <v>129</v>
      </c>
      <c r="B316" s="39">
        <v>851</v>
      </c>
      <c r="C316" s="36" t="s">
        <v>17</v>
      </c>
      <c r="D316" s="36" t="s">
        <v>25</v>
      </c>
      <c r="E316" s="67" t="s">
        <v>0</v>
      </c>
      <c r="F316" s="36"/>
      <c r="G316" s="9">
        <f t="shared" ref="G316:O319" si="138">G317</f>
        <v>5195250</v>
      </c>
      <c r="H316" s="9">
        <f t="shared" si="138"/>
        <v>0</v>
      </c>
      <c r="I316" s="11">
        <f t="shared" si="121"/>
        <v>5195250</v>
      </c>
      <c r="J316" s="9">
        <f t="shared" si="138"/>
        <v>5195250</v>
      </c>
      <c r="K316" s="9">
        <f t="shared" si="138"/>
        <v>0</v>
      </c>
      <c r="L316" s="9">
        <f t="shared" si="138"/>
        <v>5195250</v>
      </c>
      <c r="M316" s="9">
        <f t="shared" si="138"/>
        <v>5195250</v>
      </c>
      <c r="N316" s="9">
        <f t="shared" si="138"/>
        <v>0</v>
      </c>
      <c r="O316" s="9">
        <f t="shared" si="138"/>
        <v>5195250</v>
      </c>
      <c r="P316" s="73">
        <f>G316-'Расходы (2)'!I308</f>
        <v>0</v>
      </c>
    </row>
    <row r="317" spans="1:16" ht="30" x14ac:dyDescent="0.2">
      <c r="A317" s="12" t="s">
        <v>130</v>
      </c>
      <c r="B317" s="39">
        <v>851</v>
      </c>
      <c r="C317" s="37" t="s">
        <v>17</v>
      </c>
      <c r="D317" s="37" t="s">
        <v>25</v>
      </c>
      <c r="E317" s="67" t="s">
        <v>226</v>
      </c>
      <c r="F317" s="37"/>
      <c r="G317" s="11">
        <f t="shared" si="138"/>
        <v>5195250</v>
      </c>
      <c r="H317" s="11">
        <f t="shared" si="138"/>
        <v>0</v>
      </c>
      <c r="I317" s="11">
        <f t="shared" si="121"/>
        <v>5195250</v>
      </c>
      <c r="J317" s="11">
        <f t="shared" si="138"/>
        <v>5195250</v>
      </c>
      <c r="K317" s="11">
        <f t="shared" si="138"/>
        <v>0</v>
      </c>
      <c r="L317" s="11">
        <f t="shared" si="138"/>
        <v>5195250</v>
      </c>
      <c r="M317" s="11">
        <f t="shared" si="138"/>
        <v>5195250</v>
      </c>
      <c r="N317" s="11">
        <f t="shared" si="138"/>
        <v>0</v>
      </c>
      <c r="O317" s="11">
        <f t="shared" si="138"/>
        <v>5195250</v>
      </c>
      <c r="P317" s="73">
        <f>G317-'Расходы (2)'!I309</f>
        <v>0</v>
      </c>
    </row>
    <row r="318" spans="1:16" ht="30" x14ac:dyDescent="0.2">
      <c r="A318" s="12" t="s">
        <v>116</v>
      </c>
      <c r="B318" s="39">
        <v>851</v>
      </c>
      <c r="C318" s="37" t="s">
        <v>17</v>
      </c>
      <c r="D318" s="37" t="s">
        <v>25</v>
      </c>
      <c r="E318" s="67" t="s">
        <v>226</v>
      </c>
      <c r="F318" s="37" t="s">
        <v>117</v>
      </c>
      <c r="G318" s="11">
        <f t="shared" si="138"/>
        <v>5195250</v>
      </c>
      <c r="H318" s="11">
        <f t="shared" si="138"/>
        <v>0</v>
      </c>
      <c r="I318" s="11">
        <f t="shared" si="121"/>
        <v>5195250</v>
      </c>
      <c r="J318" s="11">
        <f t="shared" si="138"/>
        <v>5195250</v>
      </c>
      <c r="K318" s="11">
        <f t="shared" si="138"/>
        <v>0</v>
      </c>
      <c r="L318" s="11">
        <f t="shared" si="138"/>
        <v>5195250</v>
      </c>
      <c r="M318" s="11">
        <f t="shared" si="138"/>
        <v>5195250</v>
      </c>
      <c r="N318" s="11">
        <f t="shared" si="138"/>
        <v>0</v>
      </c>
      <c r="O318" s="11">
        <f t="shared" si="138"/>
        <v>5195250</v>
      </c>
      <c r="P318" s="73">
        <f>G318-'Расходы (2)'!I310</f>
        <v>0</v>
      </c>
    </row>
    <row r="319" spans="1:16" ht="30" x14ac:dyDescent="0.2">
      <c r="A319" s="23" t="s">
        <v>134</v>
      </c>
      <c r="B319" s="18">
        <v>851</v>
      </c>
      <c r="C319" s="40" t="s">
        <v>17</v>
      </c>
      <c r="D319" s="40" t="s">
        <v>25</v>
      </c>
      <c r="E319" s="68" t="s">
        <v>226</v>
      </c>
      <c r="F319" s="40" t="s">
        <v>135</v>
      </c>
      <c r="G319" s="21">
        <f>G320</f>
        <v>5195250</v>
      </c>
      <c r="H319" s="21">
        <f t="shared" si="138"/>
        <v>0</v>
      </c>
      <c r="I319" s="11">
        <f t="shared" si="121"/>
        <v>5195250</v>
      </c>
      <c r="J319" s="21">
        <f t="shared" si="138"/>
        <v>5195250</v>
      </c>
      <c r="K319" s="21">
        <f t="shared" si="138"/>
        <v>0</v>
      </c>
      <c r="L319" s="21">
        <f t="shared" si="138"/>
        <v>5195250</v>
      </c>
      <c r="M319" s="21">
        <f t="shared" si="138"/>
        <v>5195250</v>
      </c>
      <c r="N319" s="21">
        <f t="shared" si="138"/>
        <v>0</v>
      </c>
      <c r="O319" s="21">
        <f t="shared" si="138"/>
        <v>5195250</v>
      </c>
      <c r="P319" s="73">
        <f>G319-'Расходы (2)'!I311</f>
        <v>0</v>
      </c>
    </row>
    <row r="320" spans="1:16" ht="30" x14ac:dyDescent="0.2">
      <c r="A320" s="19" t="s">
        <v>268</v>
      </c>
      <c r="B320" s="18">
        <v>851</v>
      </c>
      <c r="C320" s="40" t="s">
        <v>17</v>
      </c>
      <c r="D320" s="40" t="s">
        <v>25</v>
      </c>
      <c r="E320" s="68" t="s">
        <v>226</v>
      </c>
      <c r="F320" s="40" t="s">
        <v>267</v>
      </c>
      <c r="G320" s="21">
        <v>5195250</v>
      </c>
      <c r="H320" s="21"/>
      <c r="I320" s="11">
        <f t="shared" si="121"/>
        <v>5195250</v>
      </c>
      <c r="J320" s="21">
        <v>5195250</v>
      </c>
      <c r="K320" s="21"/>
      <c r="L320" s="11">
        <f t="shared" si="125"/>
        <v>5195250</v>
      </c>
      <c r="M320" s="21">
        <v>5195250</v>
      </c>
      <c r="N320" s="21"/>
      <c r="O320" s="27">
        <f t="shared" si="126"/>
        <v>5195250</v>
      </c>
      <c r="P320" s="73">
        <f>G320-'Расходы (2)'!I312</f>
        <v>0</v>
      </c>
    </row>
    <row r="321" spans="1:16" ht="29.25" customHeight="1" x14ac:dyDescent="0.2">
      <c r="A321" s="8" t="s">
        <v>132</v>
      </c>
      <c r="B321" s="39">
        <v>851</v>
      </c>
      <c r="C321" s="36" t="s">
        <v>17</v>
      </c>
      <c r="D321" s="36" t="s">
        <v>38</v>
      </c>
      <c r="E321" s="67" t="s">
        <v>0</v>
      </c>
      <c r="F321" s="36"/>
      <c r="G321" s="9">
        <f>G329+G322</f>
        <v>28785160.919999998</v>
      </c>
      <c r="H321" s="9">
        <f>H329+H322</f>
        <v>0</v>
      </c>
      <c r="I321" s="11">
        <f>G321+H321</f>
        <v>28785160.919999998</v>
      </c>
      <c r="J321" s="9">
        <f t="shared" ref="J321:O321" si="139">J329+J322</f>
        <v>31674672.780000001</v>
      </c>
      <c r="K321" s="9">
        <f t="shared" si="139"/>
        <v>0</v>
      </c>
      <c r="L321" s="9">
        <f t="shared" si="139"/>
        <v>31674672.780000001</v>
      </c>
      <c r="M321" s="9">
        <f t="shared" si="139"/>
        <v>34921482.060000002</v>
      </c>
      <c r="N321" s="9">
        <f t="shared" si="139"/>
        <v>0</v>
      </c>
      <c r="O321" s="9">
        <f t="shared" si="139"/>
        <v>34921482.060000002</v>
      </c>
      <c r="P321" s="73">
        <f>G321-'Расходы (2)'!I313</f>
        <v>0</v>
      </c>
    </row>
    <row r="322" spans="1:16" s="7" customFormat="1" ht="150" customHeight="1" x14ac:dyDescent="0.2">
      <c r="A322" s="12" t="s">
        <v>349</v>
      </c>
      <c r="B322" s="39">
        <v>851</v>
      </c>
      <c r="C322" s="39" t="s">
        <v>17</v>
      </c>
      <c r="D322" s="39" t="s">
        <v>38</v>
      </c>
      <c r="E322" s="67" t="s">
        <v>299</v>
      </c>
      <c r="F322" s="39"/>
      <c r="G322" s="11">
        <f t="shared" ref="G322:O322" si="140">G323+G326</f>
        <v>22377519.119999997</v>
      </c>
      <c r="H322" s="11">
        <f t="shared" si="140"/>
        <v>0</v>
      </c>
      <c r="I322" s="11">
        <f t="shared" si="121"/>
        <v>22377519.119999997</v>
      </c>
      <c r="J322" s="11">
        <f t="shared" si="140"/>
        <v>25724719.68</v>
      </c>
      <c r="K322" s="11">
        <f t="shared" si="140"/>
        <v>0</v>
      </c>
      <c r="L322" s="11">
        <f t="shared" si="140"/>
        <v>25724719.68</v>
      </c>
      <c r="M322" s="11">
        <f t="shared" si="140"/>
        <v>28971528.960000001</v>
      </c>
      <c r="N322" s="11">
        <f t="shared" si="140"/>
        <v>0</v>
      </c>
      <c r="O322" s="11">
        <f t="shared" si="140"/>
        <v>28971528.960000001</v>
      </c>
      <c r="P322" s="73">
        <f>G322-'Расходы (2)'!I314</f>
        <v>0</v>
      </c>
    </row>
    <row r="323" spans="1:16" s="7" customFormat="1" ht="30" x14ac:dyDescent="0.2">
      <c r="A323" s="12" t="s">
        <v>116</v>
      </c>
      <c r="B323" s="39">
        <v>851</v>
      </c>
      <c r="C323" s="39" t="s">
        <v>17</v>
      </c>
      <c r="D323" s="39" t="s">
        <v>38</v>
      </c>
      <c r="E323" s="67" t="s">
        <v>299</v>
      </c>
      <c r="F323" s="39" t="s">
        <v>117</v>
      </c>
      <c r="G323" s="11">
        <f t="shared" ref="G323:O324" si="141">G324</f>
        <v>9390282</v>
      </c>
      <c r="H323" s="11">
        <f t="shared" si="141"/>
        <v>0</v>
      </c>
      <c r="I323" s="11">
        <f t="shared" si="121"/>
        <v>9390282</v>
      </c>
      <c r="J323" s="11">
        <f t="shared" si="141"/>
        <v>6243864</v>
      </c>
      <c r="K323" s="11">
        <f t="shared" si="141"/>
        <v>0</v>
      </c>
      <c r="L323" s="11">
        <f t="shared" si="141"/>
        <v>6243864</v>
      </c>
      <c r="M323" s="11">
        <f t="shared" si="141"/>
        <v>6243864</v>
      </c>
      <c r="N323" s="11">
        <f t="shared" si="141"/>
        <v>0</v>
      </c>
      <c r="O323" s="11">
        <f t="shared" si="141"/>
        <v>6243864</v>
      </c>
      <c r="P323" s="73">
        <f>G323-'Расходы (2)'!I315</f>
        <v>0</v>
      </c>
    </row>
    <row r="324" spans="1:16" s="7" customFormat="1" ht="45" x14ac:dyDescent="0.2">
      <c r="A324" s="30" t="s">
        <v>118</v>
      </c>
      <c r="B324" s="18">
        <v>851</v>
      </c>
      <c r="C324" s="42" t="s">
        <v>17</v>
      </c>
      <c r="D324" s="42" t="s">
        <v>38</v>
      </c>
      <c r="E324" s="68" t="s">
        <v>299</v>
      </c>
      <c r="F324" s="42" t="s">
        <v>119</v>
      </c>
      <c r="G324" s="21">
        <f>G325</f>
        <v>9390282</v>
      </c>
      <c r="H324" s="21">
        <f t="shared" si="141"/>
        <v>0</v>
      </c>
      <c r="I324" s="11">
        <f t="shared" si="121"/>
        <v>9390282</v>
      </c>
      <c r="J324" s="21">
        <f t="shared" si="141"/>
        <v>6243864</v>
      </c>
      <c r="K324" s="21">
        <f t="shared" si="141"/>
        <v>0</v>
      </c>
      <c r="L324" s="21">
        <f t="shared" si="141"/>
        <v>6243864</v>
      </c>
      <c r="M324" s="21">
        <f t="shared" si="141"/>
        <v>6243864</v>
      </c>
      <c r="N324" s="21">
        <f t="shared" si="141"/>
        <v>0</v>
      </c>
      <c r="O324" s="21">
        <f t="shared" si="141"/>
        <v>6243864</v>
      </c>
      <c r="P324" s="73">
        <f>G324-'Расходы (2)'!I316</f>
        <v>0</v>
      </c>
    </row>
    <row r="325" spans="1:16" s="7" customFormat="1" ht="30" x14ac:dyDescent="0.2">
      <c r="A325" s="30" t="s">
        <v>290</v>
      </c>
      <c r="B325" s="18">
        <v>851</v>
      </c>
      <c r="C325" s="42" t="s">
        <v>17</v>
      </c>
      <c r="D325" s="42" t="s">
        <v>38</v>
      </c>
      <c r="E325" s="68" t="s">
        <v>299</v>
      </c>
      <c r="F325" s="42" t="s">
        <v>291</v>
      </c>
      <c r="G325" s="21">
        <v>9390282</v>
      </c>
      <c r="H325" s="21"/>
      <c r="I325" s="11">
        <f t="shared" si="121"/>
        <v>9390282</v>
      </c>
      <c r="J325" s="21">
        <v>6243864</v>
      </c>
      <c r="K325" s="21"/>
      <c r="L325" s="11">
        <f t="shared" si="125"/>
        <v>6243864</v>
      </c>
      <c r="M325" s="21">
        <v>6243864</v>
      </c>
      <c r="N325" s="21"/>
      <c r="O325" s="27">
        <f t="shared" si="126"/>
        <v>6243864</v>
      </c>
      <c r="P325" s="73">
        <f>G325-'Расходы (2)'!I317</f>
        <v>0</v>
      </c>
    </row>
    <row r="326" spans="1:16" s="7" customFormat="1" ht="45" x14ac:dyDescent="0.2">
      <c r="A326" s="24" t="s">
        <v>92</v>
      </c>
      <c r="B326" s="18">
        <v>851</v>
      </c>
      <c r="C326" s="42" t="s">
        <v>17</v>
      </c>
      <c r="D326" s="42" t="s">
        <v>38</v>
      </c>
      <c r="E326" s="68" t="s">
        <v>299</v>
      </c>
      <c r="F326" s="42" t="s">
        <v>93</v>
      </c>
      <c r="G326" s="21">
        <f t="shared" ref="G326:O327" si="142">G327</f>
        <v>12987237.119999999</v>
      </c>
      <c r="H326" s="21">
        <f t="shared" si="142"/>
        <v>0</v>
      </c>
      <c r="I326" s="11">
        <f t="shared" si="121"/>
        <v>12987237.119999999</v>
      </c>
      <c r="J326" s="21">
        <f t="shared" si="142"/>
        <v>19480855.68</v>
      </c>
      <c r="K326" s="21">
        <f t="shared" si="142"/>
        <v>0</v>
      </c>
      <c r="L326" s="21">
        <f t="shared" si="142"/>
        <v>19480855.68</v>
      </c>
      <c r="M326" s="21">
        <f t="shared" si="142"/>
        <v>22727664.960000001</v>
      </c>
      <c r="N326" s="21">
        <f t="shared" si="142"/>
        <v>0</v>
      </c>
      <c r="O326" s="21">
        <f t="shared" si="142"/>
        <v>22727664.960000001</v>
      </c>
      <c r="P326" s="73">
        <f>G326-'Расходы (2)'!I318</f>
        <v>0</v>
      </c>
    </row>
    <row r="327" spans="1:16" s="7" customFormat="1" ht="39.75" customHeight="1" x14ac:dyDescent="0.2">
      <c r="A327" s="24" t="s">
        <v>94</v>
      </c>
      <c r="B327" s="18">
        <v>851</v>
      </c>
      <c r="C327" s="42" t="s">
        <v>17</v>
      </c>
      <c r="D327" s="42" t="s">
        <v>38</v>
      </c>
      <c r="E327" s="68" t="s">
        <v>299</v>
      </c>
      <c r="F327" s="42" t="s">
        <v>95</v>
      </c>
      <c r="G327" s="21">
        <f>G328</f>
        <v>12987237.119999999</v>
      </c>
      <c r="H327" s="21">
        <f t="shared" si="142"/>
        <v>0</v>
      </c>
      <c r="I327" s="11">
        <f t="shared" si="121"/>
        <v>12987237.119999999</v>
      </c>
      <c r="J327" s="21">
        <f t="shared" si="142"/>
        <v>19480855.68</v>
      </c>
      <c r="K327" s="21">
        <f t="shared" si="142"/>
        <v>0</v>
      </c>
      <c r="L327" s="21">
        <f t="shared" si="142"/>
        <v>19480855.68</v>
      </c>
      <c r="M327" s="21">
        <f t="shared" si="142"/>
        <v>22727664.960000001</v>
      </c>
      <c r="N327" s="21">
        <f t="shared" si="142"/>
        <v>0</v>
      </c>
      <c r="O327" s="21">
        <f t="shared" si="142"/>
        <v>22727664.960000001</v>
      </c>
      <c r="P327" s="73">
        <f>G327-'Расходы (2)'!I319</f>
        <v>0</v>
      </c>
    </row>
    <row r="328" spans="1:16" s="7" customFormat="1" ht="60" x14ac:dyDescent="0.2">
      <c r="A328" s="24" t="s">
        <v>193</v>
      </c>
      <c r="B328" s="18">
        <v>851</v>
      </c>
      <c r="C328" s="42" t="s">
        <v>17</v>
      </c>
      <c r="D328" s="42" t="s">
        <v>38</v>
      </c>
      <c r="E328" s="68" t="s">
        <v>299</v>
      </c>
      <c r="F328" s="42" t="s">
        <v>185</v>
      </c>
      <c r="G328" s="21">
        <v>12987237.119999999</v>
      </c>
      <c r="H328" s="21"/>
      <c r="I328" s="11">
        <f t="shared" si="121"/>
        <v>12987237.119999999</v>
      </c>
      <c r="J328" s="21">
        <v>19480855.68</v>
      </c>
      <c r="K328" s="21"/>
      <c r="L328" s="11">
        <f t="shared" si="125"/>
        <v>19480855.68</v>
      </c>
      <c r="M328" s="21">
        <v>22727664.960000001</v>
      </c>
      <c r="N328" s="21"/>
      <c r="O328" s="27">
        <f t="shared" si="126"/>
        <v>22727664.960000001</v>
      </c>
      <c r="P328" s="73">
        <f>G328-'Расходы (2)'!I320</f>
        <v>0</v>
      </c>
    </row>
    <row r="329" spans="1:16" ht="30" x14ac:dyDescent="0.2">
      <c r="A329" s="12" t="s">
        <v>133</v>
      </c>
      <c r="B329" s="39">
        <v>851</v>
      </c>
      <c r="C329" s="37" t="s">
        <v>17</v>
      </c>
      <c r="D329" s="37" t="s">
        <v>38</v>
      </c>
      <c r="E329" s="67" t="s">
        <v>225</v>
      </c>
      <c r="F329" s="37"/>
      <c r="G329" s="11">
        <f t="shared" ref="G329:O331" si="143">G330</f>
        <v>6407641.7999999998</v>
      </c>
      <c r="H329" s="11">
        <f>H330</f>
        <v>0</v>
      </c>
      <c r="I329" s="11">
        <f t="shared" si="121"/>
        <v>6407641.7999999998</v>
      </c>
      <c r="J329" s="11">
        <f t="shared" si="143"/>
        <v>5949953.0999999996</v>
      </c>
      <c r="K329" s="11">
        <f t="shared" si="143"/>
        <v>0</v>
      </c>
      <c r="L329" s="11">
        <f t="shared" si="143"/>
        <v>5949953.0999999996</v>
      </c>
      <c r="M329" s="11">
        <f t="shared" si="143"/>
        <v>5949953.0999999996</v>
      </c>
      <c r="N329" s="11">
        <f t="shared" si="143"/>
        <v>0</v>
      </c>
      <c r="O329" s="11">
        <f t="shared" si="143"/>
        <v>5949953.0999999996</v>
      </c>
      <c r="P329" s="73">
        <f>G329-'Расходы (2)'!I321</f>
        <v>0</v>
      </c>
    </row>
    <row r="330" spans="1:16" ht="30" x14ac:dyDescent="0.2">
      <c r="A330" s="12" t="s">
        <v>116</v>
      </c>
      <c r="B330" s="39">
        <v>851</v>
      </c>
      <c r="C330" s="37" t="s">
        <v>17</v>
      </c>
      <c r="D330" s="37" t="s">
        <v>38</v>
      </c>
      <c r="E330" s="67" t="s">
        <v>225</v>
      </c>
      <c r="F330" s="37" t="s">
        <v>117</v>
      </c>
      <c r="G330" s="11">
        <f t="shared" si="143"/>
        <v>6407641.7999999998</v>
      </c>
      <c r="H330" s="11">
        <f t="shared" si="143"/>
        <v>0</v>
      </c>
      <c r="I330" s="11">
        <f t="shared" si="121"/>
        <v>6407641.7999999998</v>
      </c>
      <c r="J330" s="11">
        <f t="shared" si="143"/>
        <v>5949953.0999999996</v>
      </c>
      <c r="K330" s="11">
        <f t="shared" si="143"/>
        <v>0</v>
      </c>
      <c r="L330" s="11">
        <f t="shared" si="143"/>
        <v>5949953.0999999996</v>
      </c>
      <c r="M330" s="11">
        <f t="shared" si="143"/>
        <v>5949953.0999999996</v>
      </c>
      <c r="N330" s="11">
        <f t="shared" si="143"/>
        <v>0</v>
      </c>
      <c r="O330" s="11">
        <f t="shared" si="143"/>
        <v>5949953.0999999996</v>
      </c>
      <c r="P330" s="73">
        <f>G330-'Расходы (2)'!I322</f>
        <v>0</v>
      </c>
    </row>
    <row r="331" spans="1:16" ht="30" x14ac:dyDescent="0.2">
      <c r="A331" s="23" t="s">
        <v>134</v>
      </c>
      <c r="B331" s="18">
        <v>851</v>
      </c>
      <c r="C331" s="40" t="s">
        <v>17</v>
      </c>
      <c r="D331" s="40" t="s">
        <v>38</v>
      </c>
      <c r="E331" s="68" t="s">
        <v>225</v>
      </c>
      <c r="F331" s="40" t="s">
        <v>135</v>
      </c>
      <c r="G331" s="21">
        <f>G332</f>
        <v>6407641.7999999998</v>
      </c>
      <c r="H331" s="21">
        <f t="shared" si="143"/>
        <v>0</v>
      </c>
      <c r="I331" s="11">
        <f t="shared" si="121"/>
        <v>6407641.7999999998</v>
      </c>
      <c r="J331" s="21">
        <f t="shared" si="143"/>
        <v>5949953.0999999996</v>
      </c>
      <c r="K331" s="21">
        <f t="shared" si="143"/>
        <v>0</v>
      </c>
      <c r="L331" s="21">
        <f t="shared" si="143"/>
        <v>5949953.0999999996</v>
      </c>
      <c r="M331" s="21">
        <f t="shared" si="143"/>
        <v>5949953.0999999996</v>
      </c>
      <c r="N331" s="21">
        <f t="shared" si="143"/>
        <v>0</v>
      </c>
      <c r="O331" s="21">
        <f t="shared" si="143"/>
        <v>5949953.0999999996</v>
      </c>
      <c r="P331" s="73">
        <f>G331-'Расходы (2)'!I323</f>
        <v>0</v>
      </c>
    </row>
    <row r="332" spans="1:16" ht="45" x14ac:dyDescent="0.2">
      <c r="A332" s="24" t="s">
        <v>190</v>
      </c>
      <c r="B332" s="18">
        <v>851</v>
      </c>
      <c r="C332" s="40" t="s">
        <v>17</v>
      </c>
      <c r="D332" s="40" t="s">
        <v>38</v>
      </c>
      <c r="E332" s="68" t="s">
        <v>225</v>
      </c>
      <c r="F332" s="40" t="s">
        <v>186</v>
      </c>
      <c r="G332" s="21">
        <v>6407641.7999999998</v>
      </c>
      <c r="H332" s="21"/>
      <c r="I332" s="11">
        <f t="shared" si="121"/>
        <v>6407641.7999999998</v>
      </c>
      <c r="J332" s="21">
        <v>5949953.0999999996</v>
      </c>
      <c r="K332" s="21"/>
      <c r="L332" s="11">
        <f t="shared" si="125"/>
        <v>5949953.0999999996</v>
      </c>
      <c r="M332" s="21">
        <v>5949953.0999999996</v>
      </c>
      <c r="N332" s="21"/>
      <c r="O332" s="27">
        <f t="shared" si="126"/>
        <v>5949953.0999999996</v>
      </c>
      <c r="P332" s="73">
        <f>G332-'Расходы (2)'!I324</f>
        <v>0</v>
      </c>
    </row>
    <row r="333" spans="1:16" ht="31.5" x14ac:dyDescent="0.2">
      <c r="A333" s="31" t="s">
        <v>136</v>
      </c>
      <c r="B333" s="18">
        <v>851</v>
      </c>
      <c r="C333" s="48" t="s">
        <v>17</v>
      </c>
      <c r="D333" s="48" t="s">
        <v>48</v>
      </c>
      <c r="E333" s="68" t="s">
        <v>0</v>
      </c>
      <c r="F333" s="48"/>
      <c r="G333" s="32">
        <f>G334</f>
        <v>60000</v>
      </c>
      <c r="H333" s="32">
        <f>H334</f>
        <v>0</v>
      </c>
      <c r="I333" s="11">
        <f t="shared" si="121"/>
        <v>60000</v>
      </c>
      <c r="J333" s="32">
        <f t="shared" ref="J333:O333" si="144">J334</f>
        <v>0</v>
      </c>
      <c r="K333" s="32">
        <f t="shared" si="144"/>
        <v>0</v>
      </c>
      <c r="L333" s="32">
        <f t="shared" si="144"/>
        <v>0</v>
      </c>
      <c r="M333" s="32">
        <f t="shared" si="144"/>
        <v>0</v>
      </c>
      <c r="N333" s="32">
        <f t="shared" si="144"/>
        <v>0</v>
      </c>
      <c r="O333" s="32">
        <f t="shared" si="144"/>
        <v>0</v>
      </c>
      <c r="P333" s="73">
        <f>G333-'Расходы (2)'!I325</f>
        <v>0</v>
      </c>
    </row>
    <row r="334" spans="1:16" ht="30" x14ac:dyDescent="0.2">
      <c r="A334" s="19" t="s">
        <v>55</v>
      </c>
      <c r="B334" s="18">
        <v>851</v>
      </c>
      <c r="C334" s="40" t="s">
        <v>17</v>
      </c>
      <c r="D334" s="40" t="s">
        <v>48</v>
      </c>
      <c r="E334" s="55" t="s">
        <v>56</v>
      </c>
      <c r="F334" s="40"/>
      <c r="G334" s="21">
        <f t="shared" ref="G334:O336" si="145">G335</f>
        <v>60000</v>
      </c>
      <c r="H334" s="21">
        <f t="shared" si="145"/>
        <v>0</v>
      </c>
      <c r="I334" s="11">
        <f t="shared" si="121"/>
        <v>60000</v>
      </c>
      <c r="J334" s="21">
        <f t="shared" si="145"/>
        <v>0</v>
      </c>
      <c r="K334" s="21">
        <f t="shared" si="145"/>
        <v>0</v>
      </c>
      <c r="L334" s="21">
        <f t="shared" si="145"/>
        <v>0</v>
      </c>
      <c r="M334" s="21">
        <f t="shared" si="145"/>
        <v>0</v>
      </c>
      <c r="N334" s="21">
        <f t="shared" si="145"/>
        <v>0</v>
      </c>
      <c r="O334" s="21">
        <f t="shared" si="145"/>
        <v>0</v>
      </c>
      <c r="P334" s="73">
        <f>G334-'Расходы (2)'!I326</f>
        <v>0</v>
      </c>
    </row>
    <row r="335" spans="1:16" ht="30" x14ac:dyDescent="0.2">
      <c r="A335" s="23" t="s">
        <v>116</v>
      </c>
      <c r="B335" s="18">
        <v>851</v>
      </c>
      <c r="C335" s="40" t="s">
        <v>17</v>
      </c>
      <c r="D335" s="40" t="s">
        <v>48</v>
      </c>
      <c r="E335" s="55" t="s">
        <v>56</v>
      </c>
      <c r="F335" s="40" t="s">
        <v>117</v>
      </c>
      <c r="G335" s="21">
        <f t="shared" si="145"/>
        <v>60000</v>
      </c>
      <c r="H335" s="21">
        <f t="shared" si="145"/>
        <v>0</v>
      </c>
      <c r="I335" s="11">
        <f t="shared" si="121"/>
        <v>60000</v>
      </c>
      <c r="J335" s="21">
        <f t="shared" si="145"/>
        <v>0</v>
      </c>
      <c r="K335" s="21">
        <f t="shared" si="145"/>
        <v>0</v>
      </c>
      <c r="L335" s="21">
        <f t="shared" si="145"/>
        <v>0</v>
      </c>
      <c r="M335" s="21">
        <f t="shared" si="145"/>
        <v>0</v>
      </c>
      <c r="N335" s="21">
        <f t="shared" si="145"/>
        <v>0</v>
      </c>
      <c r="O335" s="21">
        <f t="shared" si="145"/>
        <v>0</v>
      </c>
      <c r="P335" s="73">
        <f>G335-'Расходы (2)'!I327</f>
        <v>0</v>
      </c>
    </row>
    <row r="336" spans="1:16" ht="30" x14ac:dyDescent="0.2">
      <c r="A336" s="23" t="s">
        <v>134</v>
      </c>
      <c r="B336" s="18">
        <v>851</v>
      </c>
      <c r="C336" s="40" t="s">
        <v>17</v>
      </c>
      <c r="D336" s="40" t="s">
        <v>48</v>
      </c>
      <c r="E336" s="55" t="s">
        <v>56</v>
      </c>
      <c r="F336" s="40" t="s">
        <v>135</v>
      </c>
      <c r="G336" s="21">
        <f>G337</f>
        <v>60000</v>
      </c>
      <c r="H336" s="21">
        <f t="shared" si="145"/>
        <v>0</v>
      </c>
      <c r="I336" s="11">
        <f t="shared" si="121"/>
        <v>60000</v>
      </c>
      <c r="J336" s="21">
        <f t="shared" si="145"/>
        <v>0</v>
      </c>
      <c r="K336" s="21">
        <f t="shared" si="145"/>
        <v>0</v>
      </c>
      <c r="L336" s="21">
        <f t="shared" si="145"/>
        <v>0</v>
      </c>
      <c r="M336" s="21">
        <f t="shared" si="145"/>
        <v>0</v>
      </c>
      <c r="N336" s="21">
        <f t="shared" si="145"/>
        <v>0</v>
      </c>
      <c r="O336" s="21">
        <f t="shared" si="145"/>
        <v>0</v>
      </c>
      <c r="P336" s="73">
        <f>G336-'Расходы (2)'!I328</f>
        <v>0</v>
      </c>
    </row>
    <row r="337" spans="1:16" ht="45" x14ac:dyDescent="0.2">
      <c r="A337" s="24" t="s">
        <v>190</v>
      </c>
      <c r="B337" s="18">
        <v>851</v>
      </c>
      <c r="C337" s="40" t="s">
        <v>17</v>
      </c>
      <c r="D337" s="40" t="s">
        <v>48</v>
      </c>
      <c r="E337" s="55" t="s">
        <v>56</v>
      </c>
      <c r="F337" s="40" t="s">
        <v>186</v>
      </c>
      <c r="G337" s="21">
        <v>60000</v>
      </c>
      <c r="H337" s="21"/>
      <c r="I337" s="11">
        <f t="shared" si="121"/>
        <v>60000</v>
      </c>
      <c r="J337" s="21"/>
      <c r="K337" s="21"/>
      <c r="L337" s="11">
        <f t="shared" si="125"/>
        <v>0</v>
      </c>
      <c r="M337" s="21"/>
      <c r="N337" s="21"/>
      <c r="O337" s="27">
        <f t="shared" si="126"/>
        <v>0</v>
      </c>
      <c r="P337" s="73">
        <f>G337-'Расходы (2)'!I329</f>
        <v>0</v>
      </c>
    </row>
    <row r="338" spans="1:16" ht="15.75" x14ac:dyDescent="0.2">
      <c r="A338" s="8" t="s">
        <v>137</v>
      </c>
      <c r="B338" s="39">
        <v>851</v>
      </c>
      <c r="C338" s="36" t="s">
        <v>18</v>
      </c>
      <c r="D338" s="36"/>
      <c r="E338" s="67" t="s">
        <v>0</v>
      </c>
      <c r="F338" s="36"/>
      <c r="G338" s="9">
        <f t="shared" ref="G338:O338" si="146">G339</f>
        <v>86369896.459999993</v>
      </c>
      <c r="H338" s="9">
        <f>H339</f>
        <v>-5142640.09</v>
      </c>
      <c r="I338" s="11">
        <f>G338+H338</f>
        <v>81227256.36999999</v>
      </c>
      <c r="J338" s="9">
        <f t="shared" si="146"/>
        <v>22490222.219999999</v>
      </c>
      <c r="K338" s="9">
        <f t="shared" si="146"/>
        <v>0</v>
      </c>
      <c r="L338" s="9">
        <f t="shared" si="146"/>
        <v>22490222.219999999</v>
      </c>
      <c r="M338" s="9">
        <f t="shared" si="146"/>
        <v>268000</v>
      </c>
      <c r="N338" s="9">
        <f t="shared" si="146"/>
        <v>0</v>
      </c>
      <c r="O338" s="9">
        <f t="shared" si="146"/>
        <v>268000</v>
      </c>
      <c r="P338" s="73">
        <f>G338-'Расходы (2)'!I330</f>
        <v>0</v>
      </c>
    </row>
    <row r="339" spans="1:16" ht="15.75" x14ac:dyDescent="0.2">
      <c r="A339" s="8" t="s">
        <v>138</v>
      </c>
      <c r="B339" s="39">
        <v>851</v>
      </c>
      <c r="C339" s="36" t="s">
        <v>18</v>
      </c>
      <c r="D339" s="36" t="s">
        <v>70</v>
      </c>
      <c r="E339" s="67" t="s">
        <v>0</v>
      </c>
      <c r="F339" s="36"/>
      <c r="G339" s="9">
        <f>G340+G344+G348+G355+G359+G363+G367</f>
        <v>86369896.459999993</v>
      </c>
      <c r="H339" s="9">
        <f>H340+H344+H348+H355+H359+H363+H367</f>
        <v>-5142640.09</v>
      </c>
      <c r="I339" s="9">
        <f>I340+I344+I348+I355+I359+I363+I367</f>
        <v>81227256.36999999</v>
      </c>
      <c r="J339" s="9">
        <f t="shared" ref="J339:O339" si="147">J340+J344+J348+J355+J359+J363+J367</f>
        <v>22490222.219999999</v>
      </c>
      <c r="K339" s="9">
        <f t="shared" si="147"/>
        <v>0</v>
      </c>
      <c r="L339" s="9">
        <f t="shared" si="147"/>
        <v>22490222.219999999</v>
      </c>
      <c r="M339" s="9">
        <f t="shared" si="147"/>
        <v>268000</v>
      </c>
      <c r="N339" s="9">
        <f t="shared" si="147"/>
        <v>0</v>
      </c>
      <c r="O339" s="9">
        <f t="shared" si="147"/>
        <v>268000</v>
      </c>
      <c r="P339" s="73">
        <f>G339-'Расходы (2)'!I331</f>
        <v>0</v>
      </c>
    </row>
    <row r="340" spans="1:16" ht="45" x14ac:dyDescent="0.2">
      <c r="A340" s="12" t="s">
        <v>320</v>
      </c>
      <c r="B340" s="39" t="s">
        <v>141</v>
      </c>
      <c r="C340" s="37" t="s">
        <v>18</v>
      </c>
      <c r="D340" s="37" t="s">
        <v>70</v>
      </c>
      <c r="E340" s="67" t="s">
        <v>321</v>
      </c>
      <c r="F340" s="37"/>
      <c r="G340" s="11">
        <f t="shared" ref="G340:O342" si="148">G341</f>
        <v>0</v>
      </c>
      <c r="H340" s="11">
        <f t="shared" si="148"/>
        <v>0</v>
      </c>
      <c r="I340" s="11">
        <f t="shared" ref="I340:I403" si="149">G340+H340</f>
        <v>0</v>
      </c>
      <c r="J340" s="11">
        <f t="shared" si="148"/>
        <v>22222222.219999999</v>
      </c>
      <c r="K340" s="11">
        <f t="shared" si="148"/>
        <v>0</v>
      </c>
      <c r="L340" s="11">
        <f t="shared" si="148"/>
        <v>22222222.219999999</v>
      </c>
      <c r="M340" s="11">
        <f t="shared" si="148"/>
        <v>0</v>
      </c>
      <c r="N340" s="11">
        <f t="shared" si="148"/>
        <v>0</v>
      </c>
      <c r="O340" s="11">
        <f t="shared" si="148"/>
        <v>0</v>
      </c>
      <c r="P340" s="73">
        <f>G340-'Расходы (2)'!I332</f>
        <v>0</v>
      </c>
    </row>
    <row r="341" spans="1:16" ht="45" x14ac:dyDescent="0.2">
      <c r="A341" s="12" t="s">
        <v>34</v>
      </c>
      <c r="B341" s="39" t="s">
        <v>141</v>
      </c>
      <c r="C341" s="37" t="s">
        <v>18</v>
      </c>
      <c r="D341" s="37" t="s">
        <v>70</v>
      </c>
      <c r="E341" s="67" t="s">
        <v>321</v>
      </c>
      <c r="F341" s="37" t="s">
        <v>35</v>
      </c>
      <c r="G341" s="11">
        <f t="shared" si="148"/>
        <v>0</v>
      </c>
      <c r="H341" s="11">
        <f t="shared" si="148"/>
        <v>0</v>
      </c>
      <c r="I341" s="11">
        <f t="shared" si="149"/>
        <v>0</v>
      </c>
      <c r="J341" s="11">
        <f t="shared" si="148"/>
        <v>22222222.219999999</v>
      </c>
      <c r="K341" s="11">
        <f t="shared" si="148"/>
        <v>0</v>
      </c>
      <c r="L341" s="11">
        <f t="shared" si="148"/>
        <v>22222222.219999999</v>
      </c>
      <c r="M341" s="11">
        <f t="shared" si="148"/>
        <v>0</v>
      </c>
      <c r="N341" s="11">
        <f t="shared" si="148"/>
        <v>0</v>
      </c>
      <c r="O341" s="11">
        <f t="shared" si="148"/>
        <v>0</v>
      </c>
      <c r="P341" s="73">
        <f>G341-'Расходы (2)'!I333</f>
        <v>0</v>
      </c>
    </row>
    <row r="342" spans="1:16" ht="45" x14ac:dyDescent="0.2">
      <c r="A342" s="23" t="s">
        <v>36</v>
      </c>
      <c r="B342" s="18">
        <v>851</v>
      </c>
      <c r="C342" s="40" t="s">
        <v>18</v>
      </c>
      <c r="D342" s="40" t="s">
        <v>70</v>
      </c>
      <c r="E342" s="55" t="s">
        <v>321</v>
      </c>
      <c r="F342" s="40" t="s">
        <v>37</v>
      </c>
      <c r="G342" s="21">
        <f>G343</f>
        <v>0</v>
      </c>
      <c r="H342" s="21">
        <f t="shared" si="148"/>
        <v>0</v>
      </c>
      <c r="I342" s="11">
        <f t="shared" si="149"/>
        <v>0</v>
      </c>
      <c r="J342" s="21">
        <f t="shared" si="148"/>
        <v>22222222.219999999</v>
      </c>
      <c r="K342" s="21">
        <f t="shared" si="148"/>
        <v>0</v>
      </c>
      <c r="L342" s="21">
        <f t="shared" si="148"/>
        <v>22222222.219999999</v>
      </c>
      <c r="M342" s="21">
        <f t="shared" si="148"/>
        <v>0</v>
      </c>
      <c r="N342" s="21">
        <f t="shared" si="148"/>
        <v>0</v>
      </c>
      <c r="O342" s="21">
        <f t="shared" si="148"/>
        <v>0</v>
      </c>
      <c r="P342" s="73">
        <f>G342-'Расходы (2)'!I334</f>
        <v>0</v>
      </c>
    </row>
    <row r="343" spans="1:16" ht="35.25" customHeight="1" x14ac:dyDescent="0.2">
      <c r="A343" s="19" t="s">
        <v>162</v>
      </c>
      <c r="B343" s="18">
        <v>851</v>
      </c>
      <c r="C343" s="40" t="s">
        <v>18</v>
      </c>
      <c r="D343" s="40" t="s">
        <v>70</v>
      </c>
      <c r="E343" s="55" t="s">
        <v>321</v>
      </c>
      <c r="F343" s="40" t="s">
        <v>174</v>
      </c>
      <c r="G343" s="21"/>
      <c r="H343" s="21"/>
      <c r="I343" s="11">
        <f t="shared" si="149"/>
        <v>0</v>
      </c>
      <c r="J343" s="21">
        <v>22222222.219999999</v>
      </c>
      <c r="K343" s="21"/>
      <c r="L343" s="11">
        <f t="shared" si="125"/>
        <v>22222222.219999999</v>
      </c>
      <c r="M343" s="21"/>
      <c r="N343" s="21"/>
      <c r="O343" s="27">
        <f t="shared" si="126"/>
        <v>0</v>
      </c>
      <c r="P343" s="73">
        <f>G343-'Расходы (2)'!I335</f>
        <v>0</v>
      </c>
    </row>
    <row r="344" spans="1:16" ht="45" x14ac:dyDescent="0.2">
      <c r="A344" s="12" t="s">
        <v>318</v>
      </c>
      <c r="B344" s="39" t="s">
        <v>141</v>
      </c>
      <c r="C344" s="37" t="s">
        <v>18</v>
      </c>
      <c r="D344" s="37" t="s">
        <v>70</v>
      </c>
      <c r="E344" s="67" t="s">
        <v>319</v>
      </c>
      <c r="F344" s="37"/>
      <c r="G344" s="11">
        <f t="shared" ref="G344:O346" si="150">G345</f>
        <v>70972446.459999993</v>
      </c>
      <c r="H344" s="11">
        <f>H345</f>
        <v>-5142640.09</v>
      </c>
      <c r="I344" s="11">
        <f>G344+H344</f>
        <v>65829806.36999999</v>
      </c>
      <c r="J344" s="11">
        <f t="shared" si="150"/>
        <v>0</v>
      </c>
      <c r="K344" s="11">
        <f t="shared" si="150"/>
        <v>0</v>
      </c>
      <c r="L344" s="11">
        <f t="shared" si="150"/>
        <v>0</v>
      </c>
      <c r="M344" s="11">
        <f t="shared" si="150"/>
        <v>0</v>
      </c>
      <c r="N344" s="11">
        <f t="shared" si="150"/>
        <v>0</v>
      </c>
      <c r="O344" s="11">
        <f t="shared" si="150"/>
        <v>0</v>
      </c>
      <c r="P344" s="73">
        <f>G344-'Расходы (2)'!I336</f>
        <v>0</v>
      </c>
    </row>
    <row r="345" spans="1:16" ht="45" x14ac:dyDescent="0.2">
      <c r="A345" s="12" t="s">
        <v>92</v>
      </c>
      <c r="B345" s="39" t="s">
        <v>141</v>
      </c>
      <c r="C345" s="37" t="s">
        <v>18</v>
      </c>
      <c r="D345" s="37" t="s">
        <v>70</v>
      </c>
      <c r="E345" s="67" t="s">
        <v>319</v>
      </c>
      <c r="F345" s="37" t="s">
        <v>93</v>
      </c>
      <c r="G345" s="11">
        <f t="shared" si="150"/>
        <v>70972446.459999993</v>
      </c>
      <c r="H345" s="11">
        <f>H346</f>
        <v>-5142640.09</v>
      </c>
      <c r="I345" s="11">
        <f>G345+H345</f>
        <v>65829806.36999999</v>
      </c>
      <c r="J345" s="11">
        <f t="shared" si="150"/>
        <v>0</v>
      </c>
      <c r="K345" s="11">
        <f t="shared" si="150"/>
        <v>0</v>
      </c>
      <c r="L345" s="11">
        <f t="shared" si="150"/>
        <v>0</v>
      </c>
      <c r="M345" s="11">
        <f t="shared" si="150"/>
        <v>0</v>
      </c>
      <c r="N345" s="11">
        <f t="shared" si="150"/>
        <v>0</v>
      </c>
      <c r="O345" s="11">
        <f t="shared" si="150"/>
        <v>0</v>
      </c>
      <c r="P345" s="73">
        <f>G345-'Расходы (2)'!I337</f>
        <v>0</v>
      </c>
    </row>
    <row r="346" spans="1:16" ht="27.75" customHeight="1" x14ac:dyDescent="0.2">
      <c r="A346" s="33" t="s">
        <v>94</v>
      </c>
      <c r="B346" s="18">
        <v>851</v>
      </c>
      <c r="C346" s="40" t="s">
        <v>18</v>
      </c>
      <c r="D346" s="40" t="s">
        <v>70</v>
      </c>
      <c r="E346" s="55" t="s">
        <v>319</v>
      </c>
      <c r="F346" s="40" t="s">
        <v>95</v>
      </c>
      <c r="G346" s="21">
        <f>G347</f>
        <v>70972446.459999993</v>
      </c>
      <c r="H346" s="21">
        <f>H347</f>
        <v>-5142640.09</v>
      </c>
      <c r="I346" s="11">
        <f>G346+H346</f>
        <v>65829806.36999999</v>
      </c>
      <c r="J346" s="21">
        <f t="shared" si="150"/>
        <v>0</v>
      </c>
      <c r="K346" s="21">
        <f t="shared" si="150"/>
        <v>0</v>
      </c>
      <c r="L346" s="21">
        <f t="shared" si="150"/>
        <v>0</v>
      </c>
      <c r="M346" s="21">
        <f t="shared" si="150"/>
        <v>0</v>
      </c>
      <c r="N346" s="21">
        <f t="shared" si="150"/>
        <v>0</v>
      </c>
      <c r="O346" s="21">
        <f t="shared" si="150"/>
        <v>0</v>
      </c>
      <c r="P346" s="73">
        <f>G346-'Расходы (2)'!I338</f>
        <v>0</v>
      </c>
    </row>
    <row r="347" spans="1:16" ht="60" x14ac:dyDescent="0.2">
      <c r="A347" s="34" t="s">
        <v>181</v>
      </c>
      <c r="B347" s="18">
        <v>851</v>
      </c>
      <c r="C347" s="40" t="s">
        <v>18</v>
      </c>
      <c r="D347" s="40" t="s">
        <v>70</v>
      </c>
      <c r="E347" s="55" t="s">
        <v>319</v>
      </c>
      <c r="F347" s="49" t="s">
        <v>180</v>
      </c>
      <c r="G347" s="21">
        <v>70972446.459999993</v>
      </c>
      <c r="H347" s="21">
        <v>-5142640.09</v>
      </c>
      <c r="I347" s="11">
        <f>G347+H347</f>
        <v>65829806.36999999</v>
      </c>
      <c r="J347" s="21"/>
      <c r="K347" s="21"/>
      <c r="L347" s="11">
        <f t="shared" ref="L347:L410" si="151">J347+K347</f>
        <v>0</v>
      </c>
      <c r="M347" s="21">
        <v>0</v>
      </c>
      <c r="N347" s="21"/>
      <c r="O347" s="27">
        <f t="shared" ref="O347:O410" si="152">M347+N347</f>
        <v>0</v>
      </c>
      <c r="P347" s="73">
        <f>G347-'Расходы (2)'!I339</f>
        <v>0</v>
      </c>
    </row>
    <row r="348" spans="1:16" ht="48" customHeight="1" x14ac:dyDescent="0.2">
      <c r="A348" s="12" t="s">
        <v>350</v>
      </c>
      <c r="B348" s="39" t="s">
        <v>141</v>
      </c>
      <c r="C348" s="37" t="s">
        <v>18</v>
      </c>
      <c r="D348" s="37" t="s">
        <v>70</v>
      </c>
      <c r="E348" s="67" t="s">
        <v>351</v>
      </c>
      <c r="F348" s="37"/>
      <c r="G348" s="11">
        <f>G352+G349</f>
        <v>14318200</v>
      </c>
      <c r="H348" s="11">
        <f t="shared" ref="H348:O348" si="153">H352+H349</f>
        <v>0</v>
      </c>
      <c r="I348" s="11">
        <f t="shared" si="153"/>
        <v>14318200</v>
      </c>
      <c r="J348" s="11">
        <f t="shared" si="153"/>
        <v>0</v>
      </c>
      <c r="K348" s="11">
        <f t="shared" si="153"/>
        <v>0</v>
      </c>
      <c r="L348" s="11">
        <f t="shared" si="153"/>
        <v>0</v>
      </c>
      <c r="M348" s="11">
        <f t="shared" si="153"/>
        <v>0</v>
      </c>
      <c r="N348" s="11">
        <f t="shared" si="153"/>
        <v>0</v>
      </c>
      <c r="O348" s="11">
        <f t="shared" si="153"/>
        <v>0</v>
      </c>
      <c r="P348" s="73">
        <f>G348-'Расходы (2)'!I340</f>
        <v>0</v>
      </c>
    </row>
    <row r="349" spans="1:16" ht="48" customHeight="1" x14ac:dyDescent="0.2">
      <c r="A349" s="23" t="s">
        <v>36</v>
      </c>
      <c r="B349" s="39" t="s">
        <v>141</v>
      </c>
      <c r="C349" s="37" t="s">
        <v>18</v>
      </c>
      <c r="D349" s="37" t="s">
        <v>70</v>
      </c>
      <c r="E349" s="67" t="s">
        <v>351</v>
      </c>
      <c r="F349" s="37" t="s">
        <v>37</v>
      </c>
      <c r="G349" s="11">
        <f>G350+G351</f>
        <v>218200</v>
      </c>
      <c r="H349" s="11">
        <f t="shared" ref="H349:O349" si="154">H350+H351</f>
        <v>0</v>
      </c>
      <c r="I349" s="11">
        <f t="shared" si="149"/>
        <v>218200</v>
      </c>
      <c r="J349" s="11">
        <f t="shared" si="154"/>
        <v>0</v>
      </c>
      <c r="K349" s="11">
        <f t="shared" si="154"/>
        <v>0</v>
      </c>
      <c r="L349" s="11">
        <f t="shared" si="154"/>
        <v>0</v>
      </c>
      <c r="M349" s="11">
        <f t="shared" si="154"/>
        <v>0</v>
      </c>
      <c r="N349" s="11">
        <f t="shared" si="154"/>
        <v>0</v>
      </c>
      <c r="O349" s="11">
        <f t="shared" si="154"/>
        <v>0</v>
      </c>
      <c r="P349" s="73">
        <f>G349-'Расходы (2)'!I341</f>
        <v>0</v>
      </c>
    </row>
    <row r="350" spans="1:16" ht="48" customHeight="1" x14ac:dyDescent="0.2">
      <c r="A350" s="19" t="s">
        <v>162</v>
      </c>
      <c r="B350" s="39" t="s">
        <v>141</v>
      </c>
      <c r="C350" s="37" t="s">
        <v>18</v>
      </c>
      <c r="D350" s="37" t="s">
        <v>70</v>
      </c>
      <c r="E350" s="67" t="s">
        <v>351</v>
      </c>
      <c r="F350" s="37" t="s">
        <v>174</v>
      </c>
      <c r="G350" s="11">
        <v>218200</v>
      </c>
      <c r="H350" s="11"/>
      <c r="I350" s="11">
        <f t="shared" si="149"/>
        <v>218200</v>
      </c>
      <c r="J350" s="11"/>
      <c r="K350" s="11"/>
      <c r="L350" s="11">
        <f t="shared" ref="L350:L351" si="155">J350+K350</f>
        <v>0</v>
      </c>
      <c r="M350" s="11"/>
      <c r="N350" s="11"/>
      <c r="O350" s="11">
        <f t="shared" ref="O350:O351" si="156">M350+N350</f>
        <v>0</v>
      </c>
      <c r="P350" s="73">
        <f>G350-'Расходы (2)'!I342</f>
        <v>0</v>
      </c>
    </row>
    <row r="351" spans="1:16" ht="48" hidden="1" customHeight="1" x14ac:dyDescent="0.2">
      <c r="A351" s="25" t="s">
        <v>196</v>
      </c>
      <c r="B351" s="39" t="s">
        <v>141</v>
      </c>
      <c r="C351" s="37" t="s">
        <v>18</v>
      </c>
      <c r="D351" s="37" t="s">
        <v>70</v>
      </c>
      <c r="E351" s="67" t="s">
        <v>351</v>
      </c>
      <c r="F351" s="37" t="s">
        <v>195</v>
      </c>
      <c r="G351" s="11"/>
      <c r="H351" s="11">
        <v>0</v>
      </c>
      <c r="I351" s="11">
        <f t="shared" si="149"/>
        <v>0</v>
      </c>
      <c r="J351" s="11"/>
      <c r="K351" s="11"/>
      <c r="L351" s="11">
        <f t="shared" si="155"/>
        <v>0</v>
      </c>
      <c r="M351" s="11"/>
      <c r="N351" s="11"/>
      <c r="O351" s="11">
        <f t="shared" si="156"/>
        <v>0</v>
      </c>
      <c r="P351" s="73">
        <f>G351-'Расходы (2)'!I343</f>
        <v>0</v>
      </c>
    </row>
    <row r="352" spans="1:16" ht="45" x14ac:dyDescent="0.2">
      <c r="A352" s="12" t="s">
        <v>65</v>
      </c>
      <c r="B352" s="39" t="s">
        <v>141</v>
      </c>
      <c r="C352" s="37" t="s">
        <v>18</v>
      </c>
      <c r="D352" s="37" t="s">
        <v>70</v>
      </c>
      <c r="E352" s="67" t="s">
        <v>351</v>
      </c>
      <c r="F352" s="37" t="s">
        <v>101</v>
      </c>
      <c r="G352" s="11">
        <f t="shared" ref="G352:O353" si="157">G353</f>
        <v>14100000</v>
      </c>
      <c r="H352" s="11">
        <f t="shared" si="157"/>
        <v>0</v>
      </c>
      <c r="I352" s="11">
        <f t="shared" si="149"/>
        <v>14100000</v>
      </c>
      <c r="J352" s="11">
        <f t="shared" si="157"/>
        <v>0</v>
      </c>
      <c r="K352" s="11">
        <f t="shared" si="157"/>
        <v>0</v>
      </c>
      <c r="L352" s="11">
        <f t="shared" si="157"/>
        <v>0</v>
      </c>
      <c r="M352" s="11">
        <f t="shared" si="157"/>
        <v>0</v>
      </c>
      <c r="N352" s="11">
        <f t="shared" si="157"/>
        <v>0</v>
      </c>
      <c r="O352" s="11">
        <f t="shared" si="157"/>
        <v>0</v>
      </c>
      <c r="P352" s="73">
        <f>G352-'Расходы (2)'!I344</f>
        <v>0</v>
      </c>
    </row>
    <row r="353" spans="1:16" ht="24" customHeight="1" x14ac:dyDescent="0.2">
      <c r="A353" s="12" t="s">
        <v>102</v>
      </c>
      <c r="B353" s="39" t="s">
        <v>141</v>
      </c>
      <c r="C353" s="37" t="s">
        <v>18</v>
      </c>
      <c r="D353" s="37" t="s">
        <v>70</v>
      </c>
      <c r="E353" s="67" t="s">
        <v>351</v>
      </c>
      <c r="F353" s="37" t="s">
        <v>103</v>
      </c>
      <c r="G353" s="11">
        <f>G354</f>
        <v>14100000</v>
      </c>
      <c r="H353" s="11">
        <f t="shared" si="157"/>
        <v>0</v>
      </c>
      <c r="I353" s="11">
        <f t="shared" si="149"/>
        <v>14100000</v>
      </c>
      <c r="J353" s="11">
        <f t="shared" si="157"/>
        <v>0</v>
      </c>
      <c r="K353" s="11">
        <f t="shared" si="157"/>
        <v>0</v>
      </c>
      <c r="L353" s="11">
        <f t="shared" si="157"/>
        <v>0</v>
      </c>
      <c r="M353" s="11">
        <f t="shared" si="157"/>
        <v>0</v>
      </c>
      <c r="N353" s="11">
        <f t="shared" si="157"/>
        <v>0</v>
      </c>
      <c r="O353" s="11">
        <f t="shared" si="157"/>
        <v>0</v>
      </c>
      <c r="P353" s="73">
        <f>G353-'Расходы (2)'!I345</f>
        <v>0</v>
      </c>
    </row>
    <row r="354" spans="1:16" ht="90" x14ac:dyDescent="0.2">
      <c r="A354" s="24" t="s">
        <v>175</v>
      </c>
      <c r="B354" s="39" t="s">
        <v>141</v>
      </c>
      <c r="C354" s="37" t="s">
        <v>18</v>
      </c>
      <c r="D354" s="37" t="s">
        <v>70</v>
      </c>
      <c r="E354" s="67" t="s">
        <v>351</v>
      </c>
      <c r="F354" s="37" t="s">
        <v>184</v>
      </c>
      <c r="G354" s="11">
        <v>14100000</v>
      </c>
      <c r="H354" s="11"/>
      <c r="I354" s="11">
        <f t="shared" si="149"/>
        <v>14100000</v>
      </c>
      <c r="J354" s="11"/>
      <c r="K354" s="11"/>
      <c r="L354" s="11">
        <f t="shared" si="151"/>
        <v>0</v>
      </c>
      <c r="M354" s="11"/>
      <c r="N354" s="11"/>
      <c r="O354" s="27">
        <f t="shared" si="152"/>
        <v>0</v>
      </c>
      <c r="P354" s="73">
        <f>G354-'Расходы (2)'!I346</f>
        <v>0</v>
      </c>
    </row>
    <row r="355" spans="1:16" ht="45" x14ac:dyDescent="0.2">
      <c r="A355" s="12" t="s">
        <v>318</v>
      </c>
      <c r="B355" s="39" t="s">
        <v>141</v>
      </c>
      <c r="C355" s="37" t="s">
        <v>18</v>
      </c>
      <c r="D355" s="37" t="s">
        <v>70</v>
      </c>
      <c r="E355" s="67" t="s">
        <v>352</v>
      </c>
      <c r="F355" s="37"/>
      <c r="G355" s="11">
        <f t="shared" ref="G355:O357" si="158">G356</f>
        <v>200000</v>
      </c>
      <c r="H355" s="11">
        <f t="shared" si="158"/>
        <v>0</v>
      </c>
      <c r="I355" s="11">
        <f t="shared" si="149"/>
        <v>200000</v>
      </c>
      <c r="J355" s="11">
        <f t="shared" si="158"/>
        <v>0</v>
      </c>
      <c r="K355" s="11">
        <f t="shared" si="158"/>
        <v>0</v>
      </c>
      <c r="L355" s="11">
        <f t="shared" si="158"/>
        <v>0</v>
      </c>
      <c r="M355" s="11">
        <f t="shared" si="158"/>
        <v>0</v>
      </c>
      <c r="N355" s="11">
        <f t="shared" si="158"/>
        <v>0</v>
      </c>
      <c r="O355" s="11">
        <f t="shared" si="158"/>
        <v>0</v>
      </c>
      <c r="P355" s="73">
        <f>G355-'Расходы (2)'!I347</f>
        <v>0</v>
      </c>
    </row>
    <row r="356" spans="1:16" ht="45" x14ac:dyDescent="0.2">
      <c r="A356" s="12" t="s">
        <v>92</v>
      </c>
      <c r="B356" s="39" t="s">
        <v>141</v>
      </c>
      <c r="C356" s="37" t="s">
        <v>18</v>
      </c>
      <c r="D356" s="37" t="s">
        <v>70</v>
      </c>
      <c r="E356" s="67" t="s">
        <v>352</v>
      </c>
      <c r="F356" s="37" t="s">
        <v>93</v>
      </c>
      <c r="G356" s="11">
        <f t="shared" si="158"/>
        <v>200000</v>
      </c>
      <c r="H356" s="11">
        <f t="shared" si="158"/>
        <v>0</v>
      </c>
      <c r="I356" s="11">
        <f t="shared" si="149"/>
        <v>200000</v>
      </c>
      <c r="J356" s="11">
        <f t="shared" si="158"/>
        <v>0</v>
      </c>
      <c r="K356" s="11">
        <f t="shared" si="158"/>
        <v>0</v>
      </c>
      <c r="L356" s="11">
        <f t="shared" si="158"/>
        <v>0</v>
      </c>
      <c r="M356" s="11">
        <f t="shared" si="158"/>
        <v>0</v>
      </c>
      <c r="N356" s="11">
        <f t="shared" si="158"/>
        <v>0</v>
      </c>
      <c r="O356" s="11">
        <f t="shared" si="158"/>
        <v>0</v>
      </c>
      <c r="P356" s="73">
        <f>G356-'Расходы (2)'!I348</f>
        <v>0</v>
      </c>
    </row>
    <row r="357" spans="1:16" ht="24" customHeight="1" x14ac:dyDescent="0.2">
      <c r="A357" s="12" t="s">
        <v>94</v>
      </c>
      <c r="B357" s="39" t="s">
        <v>141</v>
      </c>
      <c r="C357" s="37" t="s">
        <v>18</v>
      </c>
      <c r="D357" s="37" t="s">
        <v>70</v>
      </c>
      <c r="E357" s="67" t="s">
        <v>352</v>
      </c>
      <c r="F357" s="37" t="s">
        <v>95</v>
      </c>
      <c r="G357" s="11">
        <f>G358</f>
        <v>200000</v>
      </c>
      <c r="H357" s="11">
        <f t="shared" si="158"/>
        <v>0</v>
      </c>
      <c r="I357" s="11">
        <f t="shared" si="149"/>
        <v>200000</v>
      </c>
      <c r="J357" s="11">
        <f t="shared" si="158"/>
        <v>0</v>
      </c>
      <c r="K357" s="11">
        <f t="shared" si="158"/>
        <v>0</v>
      </c>
      <c r="L357" s="11">
        <f t="shared" si="158"/>
        <v>0</v>
      </c>
      <c r="M357" s="11">
        <f t="shared" si="158"/>
        <v>0</v>
      </c>
      <c r="N357" s="11">
        <f t="shared" si="158"/>
        <v>0</v>
      </c>
      <c r="O357" s="11">
        <f t="shared" si="158"/>
        <v>0</v>
      </c>
      <c r="P357" s="73">
        <f>G357-'Расходы (2)'!I349</f>
        <v>0</v>
      </c>
    </row>
    <row r="358" spans="1:16" ht="60" x14ac:dyDescent="0.2">
      <c r="A358" s="34" t="s">
        <v>181</v>
      </c>
      <c r="B358" s="39" t="s">
        <v>141</v>
      </c>
      <c r="C358" s="37" t="s">
        <v>18</v>
      </c>
      <c r="D358" s="37" t="s">
        <v>70</v>
      </c>
      <c r="E358" s="67" t="s">
        <v>352</v>
      </c>
      <c r="F358" s="37" t="s">
        <v>180</v>
      </c>
      <c r="G358" s="11">
        <v>200000</v>
      </c>
      <c r="H358" s="11"/>
      <c r="I358" s="11">
        <f t="shared" si="149"/>
        <v>200000</v>
      </c>
      <c r="J358" s="11"/>
      <c r="K358" s="11"/>
      <c r="L358" s="11">
        <f t="shared" si="151"/>
        <v>0</v>
      </c>
      <c r="M358" s="11"/>
      <c r="N358" s="11"/>
      <c r="O358" s="27">
        <f t="shared" si="152"/>
        <v>0</v>
      </c>
      <c r="P358" s="73">
        <f>G358-'Расходы (2)'!I350</f>
        <v>0</v>
      </c>
    </row>
    <row r="359" spans="1:16" s="14" customFormat="1" ht="30" x14ac:dyDescent="0.2">
      <c r="A359" s="12" t="s">
        <v>139</v>
      </c>
      <c r="B359" s="39">
        <v>851</v>
      </c>
      <c r="C359" s="37" t="s">
        <v>18</v>
      </c>
      <c r="D359" s="37" t="s">
        <v>70</v>
      </c>
      <c r="E359" s="67" t="s">
        <v>224</v>
      </c>
      <c r="F359" s="37"/>
      <c r="G359" s="11">
        <f t="shared" ref="G359:O361" si="159">G360</f>
        <v>601250</v>
      </c>
      <c r="H359" s="11">
        <f t="shared" si="159"/>
        <v>0</v>
      </c>
      <c r="I359" s="11">
        <f t="shared" si="149"/>
        <v>601250</v>
      </c>
      <c r="J359" s="11">
        <f t="shared" si="159"/>
        <v>0</v>
      </c>
      <c r="K359" s="11">
        <f t="shared" si="159"/>
        <v>0</v>
      </c>
      <c r="L359" s="11">
        <f t="shared" si="159"/>
        <v>0</v>
      </c>
      <c r="M359" s="11">
        <f t="shared" si="159"/>
        <v>0</v>
      </c>
      <c r="N359" s="11">
        <f t="shared" si="159"/>
        <v>0</v>
      </c>
      <c r="O359" s="11">
        <f t="shared" si="159"/>
        <v>0</v>
      </c>
      <c r="P359" s="73">
        <f>G359-'Расходы (2)'!I351</f>
        <v>0</v>
      </c>
    </row>
    <row r="360" spans="1:16" ht="45" x14ac:dyDescent="0.2">
      <c r="A360" s="12" t="s">
        <v>34</v>
      </c>
      <c r="B360" s="39">
        <v>851</v>
      </c>
      <c r="C360" s="37" t="s">
        <v>18</v>
      </c>
      <c r="D360" s="37" t="s">
        <v>70</v>
      </c>
      <c r="E360" s="67" t="s">
        <v>224</v>
      </c>
      <c r="F360" s="37" t="s">
        <v>35</v>
      </c>
      <c r="G360" s="11">
        <f t="shared" si="159"/>
        <v>601250</v>
      </c>
      <c r="H360" s="11">
        <f t="shared" si="159"/>
        <v>0</v>
      </c>
      <c r="I360" s="11">
        <f t="shared" si="149"/>
        <v>601250</v>
      </c>
      <c r="J360" s="11">
        <f t="shared" si="159"/>
        <v>0</v>
      </c>
      <c r="K360" s="11">
        <f t="shared" si="159"/>
        <v>0</v>
      </c>
      <c r="L360" s="11">
        <f t="shared" si="159"/>
        <v>0</v>
      </c>
      <c r="M360" s="11">
        <f t="shared" si="159"/>
        <v>0</v>
      </c>
      <c r="N360" s="11">
        <f t="shared" si="159"/>
        <v>0</v>
      </c>
      <c r="O360" s="11">
        <f t="shared" si="159"/>
        <v>0</v>
      </c>
      <c r="P360" s="73">
        <f>G360-'Расходы (2)'!I352</f>
        <v>0</v>
      </c>
    </row>
    <row r="361" spans="1:16" ht="45" x14ac:dyDescent="0.2">
      <c r="A361" s="12" t="s">
        <v>36</v>
      </c>
      <c r="B361" s="39">
        <v>851</v>
      </c>
      <c r="C361" s="37" t="s">
        <v>18</v>
      </c>
      <c r="D361" s="37" t="s">
        <v>70</v>
      </c>
      <c r="E361" s="67" t="s">
        <v>224</v>
      </c>
      <c r="F361" s="37" t="s">
        <v>37</v>
      </c>
      <c r="G361" s="11">
        <f>G362</f>
        <v>601250</v>
      </c>
      <c r="H361" s="11">
        <f t="shared" si="159"/>
        <v>0</v>
      </c>
      <c r="I361" s="11">
        <f t="shared" si="149"/>
        <v>601250</v>
      </c>
      <c r="J361" s="11">
        <f t="shared" si="159"/>
        <v>0</v>
      </c>
      <c r="K361" s="11">
        <f t="shared" si="159"/>
        <v>0</v>
      </c>
      <c r="L361" s="11">
        <f t="shared" si="159"/>
        <v>0</v>
      </c>
      <c r="M361" s="11">
        <f t="shared" si="159"/>
        <v>0</v>
      </c>
      <c r="N361" s="11">
        <f t="shared" si="159"/>
        <v>0</v>
      </c>
      <c r="O361" s="11">
        <f t="shared" si="159"/>
        <v>0</v>
      </c>
      <c r="P361" s="73">
        <f>G361-'Расходы (2)'!I353</f>
        <v>0</v>
      </c>
    </row>
    <row r="362" spans="1:16" ht="31.5" customHeight="1" x14ac:dyDescent="0.2">
      <c r="A362" s="19" t="s">
        <v>162</v>
      </c>
      <c r="B362" s="39">
        <v>851</v>
      </c>
      <c r="C362" s="37" t="s">
        <v>18</v>
      </c>
      <c r="D362" s="37" t="s">
        <v>70</v>
      </c>
      <c r="E362" s="67" t="s">
        <v>224</v>
      </c>
      <c r="F362" s="37" t="s">
        <v>174</v>
      </c>
      <c r="G362" s="11">
        <v>601250</v>
      </c>
      <c r="H362" s="11"/>
      <c r="I362" s="11">
        <f t="shared" si="149"/>
        <v>601250</v>
      </c>
      <c r="J362" s="11"/>
      <c r="K362" s="11"/>
      <c r="L362" s="11">
        <f t="shared" si="151"/>
        <v>0</v>
      </c>
      <c r="M362" s="11"/>
      <c r="N362" s="11"/>
      <c r="O362" s="27">
        <f t="shared" si="152"/>
        <v>0</v>
      </c>
      <c r="P362" s="73">
        <f>G362-'Расходы (2)'!I354</f>
        <v>0</v>
      </c>
    </row>
    <row r="363" spans="1:16" ht="75" x14ac:dyDescent="0.2">
      <c r="A363" s="12" t="s">
        <v>152</v>
      </c>
      <c r="B363" s="39">
        <v>851</v>
      </c>
      <c r="C363" s="37" t="s">
        <v>18</v>
      </c>
      <c r="D363" s="37" t="s">
        <v>70</v>
      </c>
      <c r="E363" s="67" t="s">
        <v>223</v>
      </c>
      <c r="F363" s="37"/>
      <c r="G363" s="11">
        <f t="shared" ref="G363:O365" si="160">G364</f>
        <v>10000</v>
      </c>
      <c r="H363" s="11">
        <f t="shared" si="160"/>
        <v>0</v>
      </c>
      <c r="I363" s="11">
        <f t="shared" si="149"/>
        <v>10000</v>
      </c>
      <c r="J363" s="11">
        <f t="shared" si="160"/>
        <v>0</v>
      </c>
      <c r="K363" s="11">
        <f t="shared" si="160"/>
        <v>0</v>
      </c>
      <c r="L363" s="11">
        <f t="shared" si="160"/>
        <v>0</v>
      </c>
      <c r="M363" s="11">
        <f t="shared" si="160"/>
        <v>0</v>
      </c>
      <c r="N363" s="11">
        <f t="shared" si="160"/>
        <v>0</v>
      </c>
      <c r="O363" s="11">
        <f t="shared" si="160"/>
        <v>0</v>
      </c>
      <c r="P363" s="73">
        <f>G363-'Расходы (2)'!I355</f>
        <v>0</v>
      </c>
    </row>
    <row r="364" spans="1:16" ht="45" x14ac:dyDescent="0.2">
      <c r="A364" s="12" t="s">
        <v>34</v>
      </c>
      <c r="B364" s="39">
        <v>851</v>
      </c>
      <c r="C364" s="37" t="s">
        <v>18</v>
      </c>
      <c r="D364" s="37" t="s">
        <v>70</v>
      </c>
      <c r="E364" s="67" t="s">
        <v>223</v>
      </c>
      <c r="F364" s="37" t="s">
        <v>35</v>
      </c>
      <c r="G364" s="11">
        <f t="shared" si="160"/>
        <v>10000</v>
      </c>
      <c r="H364" s="11">
        <f t="shared" si="160"/>
        <v>0</v>
      </c>
      <c r="I364" s="11">
        <f t="shared" si="149"/>
        <v>10000</v>
      </c>
      <c r="J364" s="11">
        <f t="shared" si="160"/>
        <v>0</v>
      </c>
      <c r="K364" s="11">
        <f t="shared" si="160"/>
        <v>0</v>
      </c>
      <c r="L364" s="11">
        <f t="shared" si="160"/>
        <v>0</v>
      </c>
      <c r="M364" s="11">
        <f t="shared" si="160"/>
        <v>0</v>
      </c>
      <c r="N364" s="11">
        <f t="shared" si="160"/>
        <v>0</v>
      </c>
      <c r="O364" s="11">
        <f t="shared" si="160"/>
        <v>0</v>
      </c>
      <c r="P364" s="73">
        <f>G364-'Расходы (2)'!I356</f>
        <v>0</v>
      </c>
    </row>
    <row r="365" spans="1:16" ht="45" x14ac:dyDescent="0.2">
      <c r="A365" s="12" t="s">
        <v>36</v>
      </c>
      <c r="B365" s="39">
        <v>851</v>
      </c>
      <c r="C365" s="37" t="s">
        <v>18</v>
      </c>
      <c r="D365" s="37" t="s">
        <v>70</v>
      </c>
      <c r="E365" s="67" t="s">
        <v>223</v>
      </c>
      <c r="F365" s="37" t="s">
        <v>37</v>
      </c>
      <c r="G365" s="11">
        <f>G366</f>
        <v>10000</v>
      </c>
      <c r="H365" s="11">
        <f t="shared" si="160"/>
        <v>0</v>
      </c>
      <c r="I365" s="11">
        <f t="shared" si="149"/>
        <v>10000</v>
      </c>
      <c r="J365" s="11">
        <f t="shared" si="160"/>
        <v>0</v>
      </c>
      <c r="K365" s="11">
        <f t="shared" si="160"/>
        <v>0</v>
      </c>
      <c r="L365" s="11">
        <f t="shared" si="160"/>
        <v>0</v>
      </c>
      <c r="M365" s="11">
        <f t="shared" si="160"/>
        <v>0</v>
      </c>
      <c r="N365" s="11">
        <f t="shared" si="160"/>
        <v>0</v>
      </c>
      <c r="O365" s="11">
        <f t="shared" si="160"/>
        <v>0</v>
      </c>
      <c r="P365" s="73">
        <f>G365-'Расходы (2)'!I357</f>
        <v>0</v>
      </c>
    </row>
    <row r="366" spans="1:16" ht="32.25" customHeight="1" x14ac:dyDescent="0.2">
      <c r="A366" s="19" t="s">
        <v>162</v>
      </c>
      <c r="B366" s="39">
        <v>851</v>
      </c>
      <c r="C366" s="37" t="s">
        <v>18</v>
      </c>
      <c r="D366" s="37" t="s">
        <v>70</v>
      </c>
      <c r="E366" s="67" t="s">
        <v>223</v>
      </c>
      <c r="F366" s="37" t="s">
        <v>174</v>
      </c>
      <c r="G366" s="11">
        <v>10000</v>
      </c>
      <c r="H366" s="11"/>
      <c r="I366" s="11">
        <f t="shared" si="149"/>
        <v>10000</v>
      </c>
      <c r="J366" s="11"/>
      <c r="K366" s="11"/>
      <c r="L366" s="11">
        <f t="shared" si="151"/>
        <v>0</v>
      </c>
      <c r="M366" s="11"/>
      <c r="N366" s="11"/>
      <c r="O366" s="27">
        <f t="shared" si="152"/>
        <v>0</v>
      </c>
      <c r="P366" s="73">
        <f>G366-'Расходы (2)'!I358</f>
        <v>0</v>
      </c>
    </row>
    <row r="367" spans="1:16" ht="165" x14ac:dyDescent="0.2">
      <c r="A367" s="12" t="s">
        <v>140</v>
      </c>
      <c r="B367" s="39">
        <v>851</v>
      </c>
      <c r="C367" s="37" t="s">
        <v>18</v>
      </c>
      <c r="D367" s="37" t="s">
        <v>70</v>
      </c>
      <c r="E367" s="67" t="s">
        <v>222</v>
      </c>
      <c r="F367" s="37"/>
      <c r="G367" s="11">
        <f t="shared" ref="G367:O369" si="161">G368</f>
        <v>268000</v>
      </c>
      <c r="H367" s="11">
        <f t="shared" si="161"/>
        <v>0</v>
      </c>
      <c r="I367" s="11">
        <f t="shared" si="149"/>
        <v>268000</v>
      </c>
      <c r="J367" s="11">
        <f t="shared" si="161"/>
        <v>268000</v>
      </c>
      <c r="K367" s="11">
        <f t="shared" si="161"/>
        <v>0</v>
      </c>
      <c r="L367" s="11">
        <f t="shared" si="161"/>
        <v>268000</v>
      </c>
      <c r="M367" s="11">
        <f t="shared" si="161"/>
        <v>268000</v>
      </c>
      <c r="N367" s="11">
        <f t="shared" si="161"/>
        <v>0</v>
      </c>
      <c r="O367" s="11">
        <f t="shared" si="161"/>
        <v>268000</v>
      </c>
      <c r="P367" s="73">
        <f>G367-'Расходы (2)'!I359</f>
        <v>0</v>
      </c>
    </row>
    <row r="368" spans="1:16" ht="45" x14ac:dyDescent="0.2">
      <c r="A368" s="12" t="s">
        <v>34</v>
      </c>
      <c r="B368" s="39">
        <v>851</v>
      </c>
      <c r="C368" s="37" t="s">
        <v>18</v>
      </c>
      <c r="D368" s="37" t="s">
        <v>70</v>
      </c>
      <c r="E368" s="67" t="s">
        <v>222</v>
      </c>
      <c r="F368" s="37" t="s">
        <v>35</v>
      </c>
      <c r="G368" s="11">
        <f t="shared" si="161"/>
        <v>268000</v>
      </c>
      <c r="H368" s="11">
        <f t="shared" si="161"/>
        <v>0</v>
      </c>
      <c r="I368" s="11">
        <f t="shared" si="149"/>
        <v>268000</v>
      </c>
      <c r="J368" s="11">
        <f t="shared" si="161"/>
        <v>268000</v>
      </c>
      <c r="K368" s="11">
        <f t="shared" si="161"/>
        <v>0</v>
      </c>
      <c r="L368" s="11">
        <f t="shared" si="161"/>
        <v>268000</v>
      </c>
      <c r="M368" s="11">
        <f t="shared" si="161"/>
        <v>268000</v>
      </c>
      <c r="N368" s="11">
        <f t="shared" si="161"/>
        <v>0</v>
      </c>
      <c r="O368" s="11">
        <f t="shared" si="161"/>
        <v>268000</v>
      </c>
      <c r="P368" s="73">
        <f>G368-'Расходы (2)'!I360</f>
        <v>0</v>
      </c>
    </row>
    <row r="369" spans="1:16" ht="45" x14ac:dyDescent="0.2">
      <c r="A369" s="24" t="s">
        <v>36</v>
      </c>
      <c r="B369" s="18">
        <v>851</v>
      </c>
      <c r="C369" s="40" t="s">
        <v>18</v>
      </c>
      <c r="D369" s="40" t="s">
        <v>70</v>
      </c>
      <c r="E369" s="68" t="s">
        <v>222</v>
      </c>
      <c r="F369" s="40" t="s">
        <v>37</v>
      </c>
      <c r="G369" s="21">
        <f>G370</f>
        <v>268000</v>
      </c>
      <c r="H369" s="21">
        <f t="shared" si="161"/>
        <v>0</v>
      </c>
      <c r="I369" s="11">
        <f t="shared" si="149"/>
        <v>268000</v>
      </c>
      <c r="J369" s="21">
        <f t="shared" si="161"/>
        <v>268000</v>
      </c>
      <c r="K369" s="21">
        <f t="shared" si="161"/>
        <v>0</v>
      </c>
      <c r="L369" s="21">
        <f t="shared" si="161"/>
        <v>268000</v>
      </c>
      <c r="M369" s="21">
        <f t="shared" si="161"/>
        <v>268000</v>
      </c>
      <c r="N369" s="21">
        <f t="shared" si="161"/>
        <v>0</v>
      </c>
      <c r="O369" s="21">
        <f t="shared" si="161"/>
        <v>268000</v>
      </c>
      <c r="P369" s="73">
        <f>G369-'Расходы (2)'!I361</f>
        <v>0</v>
      </c>
    </row>
    <row r="370" spans="1:16" ht="30" customHeight="1" x14ac:dyDescent="0.2">
      <c r="A370" s="19" t="s">
        <v>162</v>
      </c>
      <c r="B370" s="18">
        <v>851</v>
      </c>
      <c r="C370" s="40" t="s">
        <v>18</v>
      </c>
      <c r="D370" s="40" t="s">
        <v>70</v>
      </c>
      <c r="E370" s="68" t="s">
        <v>222</v>
      </c>
      <c r="F370" s="40" t="s">
        <v>174</v>
      </c>
      <c r="G370" s="21">
        <v>268000</v>
      </c>
      <c r="H370" s="21"/>
      <c r="I370" s="11">
        <f t="shared" si="149"/>
        <v>268000</v>
      </c>
      <c r="J370" s="21">
        <v>268000</v>
      </c>
      <c r="K370" s="21"/>
      <c r="L370" s="11">
        <f t="shared" si="151"/>
        <v>268000</v>
      </c>
      <c r="M370" s="21">
        <v>268000</v>
      </c>
      <c r="N370" s="21"/>
      <c r="O370" s="27">
        <f t="shared" si="152"/>
        <v>268000</v>
      </c>
      <c r="P370" s="73">
        <f>G370-'Расходы (2)'!I362</f>
        <v>0</v>
      </c>
    </row>
    <row r="371" spans="1:16" ht="47.25" x14ac:dyDescent="0.2">
      <c r="A371" s="8" t="s">
        <v>153</v>
      </c>
      <c r="B371" s="38">
        <v>852</v>
      </c>
      <c r="C371" s="39"/>
      <c r="D371" s="39"/>
      <c r="E371" s="66" t="s">
        <v>0</v>
      </c>
      <c r="F371" s="37"/>
      <c r="G371" s="9">
        <f t="shared" ref="G371:O371" si="162">G372+G478+G504</f>
        <v>303580292.10999995</v>
      </c>
      <c r="H371" s="9">
        <f>H372+H478+H504</f>
        <v>-52080</v>
      </c>
      <c r="I371" s="11">
        <f t="shared" si="149"/>
        <v>303528212.10999995</v>
      </c>
      <c r="J371" s="9">
        <f t="shared" si="162"/>
        <v>282880812.19999999</v>
      </c>
      <c r="K371" s="9">
        <f t="shared" si="162"/>
        <v>0</v>
      </c>
      <c r="L371" s="9">
        <f t="shared" si="162"/>
        <v>282880812.19999999</v>
      </c>
      <c r="M371" s="9">
        <f t="shared" si="162"/>
        <v>281994650.88</v>
      </c>
      <c r="N371" s="9">
        <f t="shared" si="162"/>
        <v>0</v>
      </c>
      <c r="O371" s="9">
        <f t="shared" si="162"/>
        <v>281994650.88</v>
      </c>
      <c r="P371" s="73">
        <f>G371-'Расходы (2)'!I363</f>
        <v>0</v>
      </c>
    </row>
    <row r="372" spans="1:16" s="10" customFormat="1" ht="15.75" x14ac:dyDescent="0.2">
      <c r="A372" s="8" t="s">
        <v>97</v>
      </c>
      <c r="B372" s="39">
        <v>852</v>
      </c>
      <c r="C372" s="36" t="s">
        <v>98</v>
      </c>
      <c r="D372" s="36"/>
      <c r="E372" s="67" t="s">
        <v>0</v>
      </c>
      <c r="F372" s="36"/>
      <c r="G372" s="9">
        <f>G373+G394+G447+G452</f>
        <v>279230175.14999998</v>
      </c>
      <c r="H372" s="9">
        <f>H373+H394+H447+H452</f>
        <v>-52080</v>
      </c>
      <c r="I372" s="11">
        <f t="shared" si="149"/>
        <v>279178095.14999998</v>
      </c>
      <c r="J372" s="9">
        <f t="shared" ref="J372:O372" si="163">J373+J394+J447+J452</f>
        <v>261830286.19999999</v>
      </c>
      <c r="K372" s="9">
        <f t="shared" si="163"/>
        <v>0</v>
      </c>
      <c r="L372" s="9">
        <f t="shared" si="163"/>
        <v>261830286.19999999</v>
      </c>
      <c r="M372" s="9">
        <f t="shared" si="163"/>
        <v>260944124.88</v>
      </c>
      <c r="N372" s="9">
        <f t="shared" si="163"/>
        <v>0</v>
      </c>
      <c r="O372" s="9">
        <f t="shared" si="163"/>
        <v>260944124.88</v>
      </c>
      <c r="P372" s="73">
        <f>G372-'Расходы (2)'!I364</f>
        <v>0</v>
      </c>
    </row>
    <row r="373" spans="1:16" s="10" customFormat="1" ht="15.75" x14ac:dyDescent="0.2">
      <c r="A373" s="8" t="s">
        <v>99</v>
      </c>
      <c r="B373" s="39">
        <v>852</v>
      </c>
      <c r="C373" s="36" t="s">
        <v>98</v>
      </c>
      <c r="D373" s="36" t="s">
        <v>25</v>
      </c>
      <c r="E373" s="67" t="s">
        <v>0</v>
      </c>
      <c r="F373" s="36"/>
      <c r="G373" s="9">
        <f>G374+G378+G386+G390+G382</f>
        <v>66834798.130000003</v>
      </c>
      <c r="H373" s="9">
        <f>H374+H378+H386+H390+H382</f>
        <v>0</v>
      </c>
      <c r="I373" s="11">
        <f t="shared" si="149"/>
        <v>66834798.130000003</v>
      </c>
      <c r="J373" s="9">
        <f t="shared" ref="J373:O373" si="164">J374+J378+J386+J390+J382</f>
        <v>65269068</v>
      </c>
      <c r="K373" s="9">
        <f t="shared" si="164"/>
        <v>0</v>
      </c>
      <c r="L373" s="9">
        <f t="shared" si="164"/>
        <v>65269068</v>
      </c>
      <c r="M373" s="9">
        <f t="shared" si="164"/>
        <v>65269068</v>
      </c>
      <c r="N373" s="9">
        <f t="shared" si="164"/>
        <v>0</v>
      </c>
      <c r="O373" s="9">
        <f t="shared" si="164"/>
        <v>65269068</v>
      </c>
      <c r="P373" s="73">
        <f>G373-'Расходы (2)'!I365</f>
        <v>0</v>
      </c>
    </row>
    <row r="374" spans="1:16" s="10" customFormat="1" ht="97.5" customHeight="1" x14ac:dyDescent="0.2">
      <c r="A374" s="12" t="s">
        <v>100</v>
      </c>
      <c r="B374" s="39">
        <v>852</v>
      </c>
      <c r="C374" s="37" t="s">
        <v>98</v>
      </c>
      <c r="D374" s="37" t="s">
        <v>25</v>
      </c>
      <c r="E374" s="67" t="s">
        <v>221</v>
      </c>
      <c r="F374" s="37"/>
      <c r="G374" s="11">
        <f t="shared" ref="G374:O376" si="165">G375</f>
        <v>53970368</v>
      </c>
      <c r="H374" s="11">
        <f t="shared" si="165"/>
        <v>0</v>
      </c>
      <c r="I374" s="11">
        <f t="shared" si="149"/>
        <v>53970368</v>
      </c>
      <c r="J374" s="11">
        <f t="shared" si="165"/>
        <v>53970368</v>
      </c>
      <c r="K374" s="11">
        <f t="shared" si="165"/>
        <v>0</v>
      </c>
      <c r="L374" s="11">
        <f t="shared" si="165"/>
        <v>53970368</v>
      </c>
      <c r="M374" s="11">
        <f t="shared" si="165"/>
        <v>53970368</v>
      </c>
      <c r="N374" s="11">
        <f t="shared" si="165"/>
        <v>0</v>
      </c>
      <c r="O374" s="11">
        <f t="shared" si="165"/>
        <v>53970368</v>
      </c>
      <c r="P374" s="73">
        <f>G374-'Расходы (2)'!I366</f>
        <v>0</v>
      </c>
    </row>
    <row r="375" spans="1:16" s="10" customFormat="1" ht="45" x14ac:dyDescent="0.2">
      <c r="A375" s="12" t="s">
        <v>65</v>
      </c>
      <c r="B375" s="39">
        <v>852</v>
      </c>
      <c r="C375" s="37" t="s">
        <v>98</v>
      </c>
      <c r="D375" s="37" t="s">
        <v>25</v>
      </c>
      <c r="E375" s="67" t="s">
        <v>221</v>
      </c>
      <c r="F375" s="37" t="s">
        <v>101</v>
      </c>
      <c r="G375" s="11">
        <f t="shared" si="165"/>
        <v>53970368</v>
      </c>
      <c r="H375" s="11">
        <f t="shared" si="165"/>
        <v>0</v>
      </c>
      <c r="I375" s="11">
        <f t="shared" si="149"/>
        <v>53970368</v>
      </c>
      <c r="J375" s="11">
        <f t="shared" si="165"/>
        <v>53970368</v>
      </c>
      <c r="K375" s="11">
        <f t="shared" si="165"/>
        <v>0</v>
      </c>
      <c r="L375" s="11">
        <f t="shared" si="165"/>
        <v>53970368</v>
      </c>
      <c r="M375" s="11">
        <f t="shared" si="165"/>
        <v>53970368</v>
      </c>
      <c r="N375" s="11">
        <f t="shared" si="165"/>
        <v>0</v>
      </c>
      <c r="O375" s="11">
        <f t="shared" si="165"/>
        <v>53970368</v>
      </c>
      <c r="P375" s="73">
        <f>G375-'Расходы (2)'!I367</f>
        <v>0</v>
      </c>
    </row>
    <row r="376" spans="1:16" s="10" customFormat="1" ht="31.5" customHeight="1" x14ac:dyDescent="0.2">
      <c r="A376" s="12" t="s">
        <v>102</v>
      </c>
      <c r="B376" s="39">
        <v>852</v>
      </c>
      <c r="C376" s="37" t="s">
        <v>98</v>
      </c>
      <c r="D376" s="37" t="s">
        <v>25</v>
      </c>
      <c r="E376" s="67" t="s">
        <v>221</v>
      </c>
      <c r="F376" s="37" t="s">
        <v>103</v>
      </c>
      <c r="G376" s="11">
        <f>G377</f>
        <v>53970368</v>
      </c>
      <c r="H376" s="11">
        <f t="shared" si="165"/>
        <v>0</v>
      </c>
      <c r="I376" s="11">
        <f t="shared" si="149"/>
        <v>53970368</v>
      </c>
      <c r="J376" s="11">
        <f t="shared" si="165"/>
        <v>53970368</v>
      </c>
      <c r="K376" s="11">
        <f t="shared" si="165"/>
        <v>0</v>
      </c>
      <c r="L376" s="11">
        <f t="shared" si="165"/>
        <v>53970368</v>
      </c>
      <c r="M376" s="11">
        <f t="shared" si="165"/>
        <v>53970368</v>
      </c>
      <c r="N376" s="11">
        <f t="shared" si="165"/>
        <v>0</v>
      </c>
      <c r="O376" s="11">
        <f t="shared" si="165"/>
        <v>53970368</v>
      </c>
      <c r="P376" s="73">
        <f>G376-'Расходы (2)'!I368</f>
        <v>0</v>
      </c>
    </row>
    <row r="377" spans="1:16" s="10" customFormat="1" ht="90" x14ac:dyDescent="0.2">
      <c r="A377" s="24" t="s">
        <v>175</v>
      </c>
      <c r="B377" s="18">
        <v>852</v>
      </c>
      <c r="C377" s="40" t="s">
        <v>98</v>
      </c>
      <c r="D377" s="40" t="s">
        <v>25</v>
      </c>
      <c r="E377" s="68" t="s">
        <v>221</v>
      </c>
      <c r="F377" s="40" t="s">
        <v>184</v>
      </c>
      <c r="G377" s="21">
        <v>53970368</v>
      </c>
      <c r="H377" s="21"/>
      <c r="I377" s="11">
        <f t="shared" si="149"/>
        <v>53970368</v>
      </c>
      <c r="J377" s="21">
        <v>53970368</v>
      </c>
      <c r="K377" s="21"/>
      <c r="L377" s="11">
        <f t="shared" si="151"/>
        <v>53970368</v>
      </c>
      <c r="M377" s="21">
        <v>53970368</v>
      </c>
      <c r="N377" s="21"/>
      <c r="O377" s="27">
        <f t="shared" si="152"/>
        <v>53970368</v>
      </c>
      <c r="P377" s="73">
        <f>G377-'Расходы (2)'!I369</f>
        <v>0</v>
      </c>
    </row>
    <row r="378" spans="1:16" s="7" customFormat="1" ht="30" x14ac:dyDescent="0.2">
      <c r="A378" s="12" t="s">
        <v>104</v>
      </c>
      <c r="B378" s="39">
        <v>852</v>
      </c>
      <c r="C378" s="39" t="s">
        <v>98</v>
      </c>
      <c r="D378" s="39" t="s">
        <v>25</v>
      </c>
      <c r="E378" s="67" t="s">
        <v>220</v>
      </c>
      <c r="F378" s="39"/>
      <c r="G378" s="11">
        <f t="shared" ref="G378:O380" si="166">G379</f>
        <v>11166700</v>
      </c>
      <c r="H378" s="11">
        <f t="shared" si="166"/>
        <v>0</v>
      </c>
      <c r="I378" s="11">
        <f t="shared" si="149"/>
        <v>11166700</v>
      </c>
      <c r="J378" s="11">
        <f t="shared" si="166"/>
        <v>10866700</v>
      </c>
      <c r="K378" s="11">
        <f t="shared" si="166"/>
        <v>0</v>
      </c>
      <c r="L378" s="11">
        <f t="shared" si="151"/>
        <v>10866700</v>
      </c>
      <c r="M378" s="11">
        <f t="shared" si="166"/>
        <v>10866700</v>
      </c>
      <c r="N378" s="11">
        <f t="shared" si="166"/>
        <v>0</v>
      </c>
      <c r="O378" s="27">
        <f t="shared" si="152"/>
        <v>10866700</v>
      </c>
      <c r="P378" s="73">
        <f>G378-'Расходы (2)'!I370</f>
        <v>0</v>
      </c>
    </row>
    <row r="379" spans="1:16" s="7" customFormat="1" ht="45" x14ac:dyDescent="0.2">
      <c r="A379" s="12" t="s">
        <v>65</v>
      </c>
      <c r="B379" s="39">
        <v>852</v>
      </c>
      <c r="C379" s="39" t="s">
        <v>98</v>
      </c>
      <c r="D379" s="39" t="s">
        <v>25</v>
      </c>
      <c r="E379" s="67" t="s">
        <v>220</v>
      </c>
      <c r="F379" s="39" t="s">
        <v>101</v>
      </c>
      <c r="G379" s="11">
        <f t="shared" si="166"/>
        <v>11166700</v>
      </c>
      <c r="H379" s="11">
        <f t="shared" si="166"/>
        <v>0</v>
      </c>
      <c r="I379" s="11">
        <f t="shared" si="149"/>
        <v>11166700</v>
      </c>
      <c r="J379" s="11">
        <f t="shared" si="166"/>
        <v>10866700</v>
      </c>
      <c r="K379" s="11">
        <f t="shared" si="166"/>
        <v>0</v>
      </c>
      <c r="L379" s="11">
        <f t="shared" si="166"/>
        <v>10866700</v>
      </c>
      <c r="M379" s="11">
        <f t="shared" si="166"/>
        <v>10866700</v>
      </c>
      <c r="N379" s="11">
        <f t="shared" si="166"/>
        <v>0</v>
      </c>
      <c r="O379" s="11">
        <f t="shared" si="166"/>
        <v>10866700</v>
      </c>
      <c r="P379" s="73">
        <f>G379-'Расходы (2)'!I371</f>
        <v>0</v>
      </c>
    </row>
    <row r="380" spans="1:16" s="7" customFormat="1" x14ac:dyDescent="0.2">
      <c r="A380" s="24" t="s">
        <v>102</v>
      </c>
      <c r="B380" s="18">
        <v>852</v>
      </c>
      <c r="C380" s="42" t="s">
        <v>98</v>
      </c>
      <c r="D380" s="42" t="s">
        <v>25</v>
      </c>
      <c r="E380" s="68" t="s">
        <v>220</v>
      </c>
      <c r="F380" s="40" t="s">
        <v>103</v>
      </c>
      <c r="G380" s="21">
        <f>G381</f>
        <v>11166700</v>
      </c>
      <c r="H380" s="21">
        <f t="shared" si="166"/>
        <v>0</v>
      </c>
      <c r="I380" s="11">
        <f t="shared" si="149"/>
        <v>11166700</v>
      </c>
      <c r="J380" s="21">
        <f t="shared" si="166"/>
        <v>10866700</v>
      </c>
      <c r="K380" s="21">
        <f t="shared" si="166"/>
        <v>0</v>
      </c>
      <c r="L380" s="21">
        <f t="shared" si="166"/>
        <v>10866700</v>
      </c>
      <c r="M380" s="21">
        <f t="shared" si="166"/>
        <v>10866700</v>
      </c>
      <c r="N380" s="21">
        <f t="shared" si="166"/>
        <v>0</v>
      </c>
      <c r="O380" s="21">
        <f t="shared" si="166"/>
        <v>10866700</v>
      </c>
      <c r="P380" s="73">
        <f>G380-'Расходы (2)'!I372</f>
        <v>0</v>
      </c>
    </row>
    <row r="381" spans="1:16" s="7" customFormat="1" ht="90" x14ac:dyDescent="0.2">
      <c r="A381" s="24" t="s">
        <v>175</v>
      </c>
      <c r="B381" s="18">
        <v>852</v>
      </c>
      <c r="C381" s="42" t="s">
        <v>98</v>
      </c>
      <c r="D381" s="42" t="s">
        <v>25</v>
      </c>
      <c r="E381" s="68" t="s">
        <v>220</v>
      </c>
      <c r="F381" s="40" t="s">
        <v>184</v>
      </c>
      <c r="G381" s="21">
        <v>11166700</v>
      </c>
      <c r="H381" s="21"/>
      <c r="I381" s="11">
        <f t="shared" si="149"/>
        <v>11166700</v>
      </c>
      <c r="J381" s="21">
        <v>10866700</v>
      </c>
      <c r="K381" s="21"/>
      <c r="L381" s="11">
        <f t="shared" si="151"/>
        <v>10866700</v>
      </c>
      <c r="M381" s="21">
        <v>10866700</v>
      </c>
      <c r="N381" s="21"/>
      <c r="O381" s="27">
        <f t="shared" si="152"/>
        <v>10866700</v>
      </c>
      <c r="P381" s="73">
        <f>G381-'Расходы (2)'!I373</f>
        <v>0</v>
      </c>
    </row>
    <row r="382" spans="1:16" s="7" customFormat="1" ht="30" x14ac:dyDescent="0.2">
      <c r="A382" s="24" t="s">
        <v>105</v>
      </c>
      <c r="B382" s="18">
        <v>852</v>
      </c>
      <c r="C382" s="40" t="s">
        <v>98</v>
      </c>
      <c r="D382" s="42" t="s">
        <v>25</v>
      </c>
      <c r="E382" s="68" t="s">
        <v>214</v>
      </c>
      <c r="F382" s="40"/>
      <c r="G382" s="21">
        <f t="shared" ref="G382:O384" si="167">G383</f>
        <v>1135730.1299999999</v>
      </c>
      <c r="H382" s="21">
        <f t="shared" si="167"/>
        <v>0</v>
      </c>
      <c r="I382" s="11">
        <f t="shared" si="149"/>
        <v>1135730.1299999999</v>
      </c>
      <c r="J382" s="21">
        <f t="shared" si="167"/>
        <v>0</v>
      </c>
      <c r="K382" s="21">
        <f t="shared" si="167"/>
        <v>0</v>
      </c>
      <c r="L382" s="21">
        <f t="shared" si="167"/>
        <v>0</v>
      </c>
      <c r="M382" s="21">
        <f t="shared" si="167"/>
        <v>0</v>
      </c>
      <c r="N382" s="21">
        <f t="shared" si="167"/>
        <v>0</v>
      </c>
      <c r="O382" s="21">
        <f t="shared" si="167"/>
        <v>0</v>
      </c>
      <c r="P382" s="73">
        <f>G382-'Расходы (2)'!I374</f>
        <v>0</v>
      </c>
    </row>
    <row r="383" spans="1:16" s="7" customFormat="1" ht="45" x14ac:dyDescent="0.2">
      <c r="A383" s="24" t="s">
        <v>65</v>
      </c>
      <c r="B383" s="18">
        <v>852</v>
      </c>
      <c r="C383" s="40" t="s">
        <v>98</v>
      </c>
      <c r="D383" s="42" t="s">
        <v>25</v>
      </c>
      <c r="E383" s="68" t="s">
        <v>214</v>
      </c>
      <c r="F383" s="40" t="s">
        <v>101</v>
      </c>
      <c r="G383" s="21">
        <f t="shared" si="167"/>
        <v>1135730.1299999999</v>
      </c>
      <c r="H383" s="21">
        <f t="shared" si="167"/>
        <v>0</v>
      </c>
      <c r="I383" s="11">
        <f t="shared" si="149"/>
        <v>1135730.1299999999</v>
      </c>
      <c r="J383" s="21">
        <f t="shared" si="167"/>
        <v>0</v>
      </c>
      <c r="K383" s="21">
        <f t="shared" si="167"/>
        <v>0</v>
      </c>
      <c r="L383" s="21">
        <f t="shared" si="167"/>
        <v>0</v>
      </c>
      <c r="M383" s="21">
        <f t="shared" si="167"/>
        <v>0</v>
      </c>
      <c r="N383" s="21">
        <f t="shared" si="167"/>
        <v>0</v>
      </c>
      <c r="O383" s="21">
        <f t="shared" si="167"/>
        <v>0</v>
      </c>
      <c r="P383" s="73">
        <f>G383-'Расходы (2)'!I375</f>
        <v>0</v>
      </c>
    </row>
    <row r="384" spans="1:16" s="7" customFormat="1" ht="26.25" customHeight="1" x14ac:dyDescent="0.2">
      <c r="A384" s="24" t="s">
        <v>102</v>
      </c>
      <c r="B384" s="18">
        <v>852</v>
      </c>
      <c r="C384" s="40" t="s">
        <v>98</v>
      </c>
      <c r="D384" s="42" t="s">
        <v>25</v>
      </c>
      <c r="E384" s="68" t="s">
        <v>214</v>
      </c>
      <c r="F384" s="40" t="s">
        <v>103</v>
      </c>
      <c r="G384" s="21">
        <f>G385</f>
        <v>1135730.1299999999</v>
      </c>
      <c r="H384" s="21">
        <f t="shared" si="167"/>
        <v>0</v>
      </c>
      <c r="I384" s="11">
        <f t="shared" si="149"/>
        <v>1135730.1299999999</v>
      </c>
      <c r="J384" s="21">
        <f t="shared" si="167"/>
        <v>0</v>
      </c>
      <c r="K384" s="21">
        <f t="shared" si="167"/>
        <v>0</v>
      </c>
      <c r="L384" s="21">
        <f t="shared" si="167"/>
        <v>0</v>
      </c>
      <c r="M384" s="21">
        <f t="shared" si="167"/>
        <v>0</v>
      </c>
      <c r="N384" s="21">
        <f t="shared" si="167"/>
        <v>0</v>
      </c>
      <c r="O384" s="21">
        <f t="shared" si="167"/>
        <v>0</v>
      </c>
      <c r="P384" s="73">
        <f>G384-'Расходы (2)'!I376</f>
        <v>0</v>
      </c>
    </row>
    <row r="385" spans="1:16" s="7" customFormat="1" ht="30" x14ac:dyDescent="0.2">
      <c r="A385" s="26" t="s">
        <v>192</v>
      </c>
      <c r="B385" s="18">
        <v>852</v>
      </c>
      <c r="C385" s="40" t="s">
        <v>98</v>
      </c>
      <c r="D385" s="42" t="s">
        <v>25</v>
      </c>
      <c r="E385" s="68" t="s">
        <v>214</v>
      </c>
      <c r="F385" s="40" t="s">
        <v>183</v>
      </c>
      <c r="G385" s="21">
        <v>1135730.1299999999</v>
      </c>
      <c r="H385" s="21"/>
      <c r="I385" s="11">
        <f t="shared" si="149"/>
        <v>1135730.1299999999</v>
      </c>
      <c r="J385" s="21">
        <v>0</v>
      </c>
      <c r="K385" s="21"/>
      <c r="L385" s="11">
        <f t="shared" si="151"/>
        <v>0</v>
      </c>
      <c r="M385" s="21">
        <v>0</v>
      </c>
      <c r="N385" s="21"/>
      <c r="O385" s="27">
        <f t="shared" si="152"/>
        <v>0</v>
      </c>
      <c r="P385" s="73">
        <f>G385-'Расходы (2)'!I377</f>
        <v>0</v>
      </c>
    </row>
    <row r="386" spans="1:16" ht="45" x14ac:dyDescent="0.2">
      <c r="A386" s="24" t="s">
        <v>106</v>
      </c>
      <c r="B386" s="18">
        <v>852</v>
      </c>
      <c r="C386" s="40" t="s">
        <v>98</v>
      </c>
      <c r="D386" s="42" t="s">
        <v>25</v>
      </c>
      <c r="E386" s="68" t="s">
        <v>213</v>
      </c>
      <c r="F386" s="40"/>
      <c r="G386" s="21">
        <f t="shared" ref="G386:O388" si="168">G387</f>
        <v>130000</v>
      </c>
      <c r="H386" s="21">
        <f t="shared" si="168"/>
        <v>0</v>
      </c>
      <c r="I386" s="11">
        <f t="shared" si="149"/>
        <v>130000</v>
      </c>
      <c r="J386" s="21">
        <f t="shared" si="168"/>
        <v>0</v>
      </c>
      <c r="K386" s="21">
        <f t="shared" si="168"/>
        <v>0</v>
      </c>
      <c r="L386" s="21">
        <f t="shared" si="168"/>
        <v>0</v>
      </c>
      <c r="M386" s="21">
        <f t="shared" si="168"/>
        <v>0</v>
      </c>
      <c r="N386" s="21">
        <f t="shared" si="168"/>
        <v>0</v>
      </c>
      <c r="O386" s="21">
        <f t="shared" si="168"/>
        <v>0</v>
      </c>
      <c r="P386" s="73">
        <f>G386-'Расходы (2)'!I378</f>
        <v>0</v>
      </c>
    </row>
    <row r="387" spans="1:16" ht="45" x14ac:dyDescent="0.2">
      <c r="A387" s="24" t="s">
        <v>65</v>
      </c>
      <c r="B387" s="18">
        <v>852</v>
      </c>
      <c r="C387" s="40" t="s">
        <v>98</v>
      </c>
      <c r="D387" s="42" t="s">
        <v>25</v>
      </c>
      <c r="E387" s="68" t="s">
        <v>213</v>
      </c>
      <c r="F387" s="40" t="s">
        <v>101</v>
      </c>
      <c r="G387" s="21">
        <f t="shared" si="168"/>
        <v>130000</v>
      </c>
      <c r="H387" s="21">
        <f t="shared" si="168"/>
        <v>0</v>
      </c>
      <c r="I387" s="11">
        <f t="shared" si="149"/>
        <v>130000</v>
      </c>
      <c r="J387" s="21">
        <f t="shared" si="168"/>
        <v>0</v>
      </c>
      <c r="K387" s="21">
        <f t="shared" si="168"/>
        <v>0</v>
      </c>
      <c r="L387" s="21">
        <f t="shared" si="168"/>
        <v>0</v>
      </c>
      <c r="M387" s="21">
        <f t="shared" si="168"/>
        <v>0</v>
      </c>
      <c r="N387" s="21">
        <f t="shared" si="168"/>
        <v>0</v>
      </c>
      <c r="O387" s="21">
        <f t="shared" si="168"/>
        <v>0</v>
      </c>
      <c r="P387" s="73">
        <f>G387-'Расходы (2)'!I379</f>
        <v>0</v>
      </c>
    </row>
    <row r="388" spans="1:16" x14ac:dyDescent="0.2">
      <c r="A388" s="24" t="s">
        <v>102</v>
      </c>
      <c r="B388" s="18">
        <v>852</v>
      </c>
      <c r="C388" s="40" t="s">
        <v>98</v>
      </c>
      <c r="D388" s="42" t="s">
        <v>25</v>
      </c>
      <c r="E388" s="68" t="s">
        <v>213</v>
      </c>
      <c r="F388" s="40" t="s">
        <v>103</v>
      </c>
      <c r="G388" s="21">
        <f>G389</f>
        <v>130000</v>
      </c>
      <c r="H388" s="21">
        <f t="shared" si="168"/>
        <v>0</v>
      </c>
      <c r="I388" s="11">
        <f t="shared" si="149"/>
        <v>130000</v>
      </c>
      <c r="J388" s="21">
        <f t="shared" si="168"/>
        <v>0</v>
      </c>
      <c r="K388" s="21">
        <f t="shared" si="168"/>
        <v>0</v>
      </c>
      <c r="L388" s="21">
        <f t="shared" si="168"/>
        <v>0</v>
      </c>
      <c r="M388" s="21">
        <f t="shared" si="168"/>
        <v>0</v>
      </c>
      <c r="N388" s="21">
        <f t="shared" si="168"/>
        <v>0</v>
      </c>
      <c r="O388" s="21">
        <f t="shared" si="168"/>
        <v>0</v>
      </c>
      <c r="P388" s="73">
        <f>G388-'Расходы (2)'!I380</f>
        <v>0</v>
      </c>
    </row>
    <row r="389" spans="1:16" ht="30" x14ac:dyDescent="0.2">
      <c r="A389" s="26" t="s">
        <v>192</v>
      </c>
      <c r="B389" s="18">
        <v>852</v>
      </c>
      <c r="C389" s="40" t="s">
        <v>98</v>
      </c>
      <c r="D389" s="42" t="s">
        <v>25</v>
      </c>
      <c r="E389" s="68" t="s">
        <v>213</v>
      </c>
      <c r="F389" s="40" t="s">
        <v>183</v>
      </c>
      <c r="G389" s="21">
        <v>130000</v>
      </c>
      <c r="H389" s="21"/>
      <c r="I389" s="11">
        <f t="shared" si="149"/>
        <v>130000</v>
      </c>
      <c r="J389" s="21"/>
      <c r="K389" s="21"/>
      <c r="L389" s="11">
        <f t="shared" si="151"/>
        <v>0</v>
      </c>
      <c r="M389" s="21"/>
      <c r="N389" s="21"/>
      <c r="O389" s="27">
        <f t="shared" si="152"/>
        <v>0</v>
      </c>
      <c r="P389" s="73">
        <f>G389-'Расходы (2)'!I381</f>
        <v>0</v>
      </c>
    </row>
    <row r="390" spans="1:16" s="10" customFormat="1" ht="150" x14ac:dyDescent="0.2">
      <c r="A390" s="12" t="s">
        <v>107</v>
      </c>
      <c r="B390" s="39">
        <v>852</v>
      </c>
      <c r="C390" s="37" t="s">
        <v>98</v>
      </c>
      <c r="D390" s="37" t="s">
        <v>25</v>
      </c>
      <c r="E390" s="67" t="s">
        <v>208</v>
      </c>
      <c r="F390" s="37"/>
      <c r="G390" s="11">
        <f t="shared" ref="G390:O392" si="169">G391</f>
        <v>432000</v>
      </c>
      <c r="H390" s="11">
        <f t="shared" si="169"/>
        <v>0</v>
      </c>
      <c r="I390" s="11">
        <f t="shared" si="149"/>
        <v>432000</v>
      </c>
      <c r="J390" s="11">
        <f t="shared" si="169"/>
        <v>432000</v>
      </c>
      <c r="K390" s="11">
        <f t="shared" si="169"/>
        <v>0</v>
      </c>
      <c r="L390" s="11">
        <f t="shared" si="169"/>
        <v>432000</v>
      </c>
      <c r="M390" s="11">
        <f t="shared" si="169"/>
        <v>432000</v>
      </c>
      <c r="N390" s="11">
        <f t="shared" si="169"/>
        <v>0</v>
      </c>
      <c r="O390" s="11">
        <f t="shared" si="169"/>
        <v>432000</v>
      </c>
      <c r="P390" s="73">
        <f>G390-'Расходы (2)'!I382</f>
        <v>0</v>
      </c>
    </row>
    <row r="391" spans="1:16" s="10" customFormat="1" ht="45" x14ac:dyDescent="0.2">
      <c r="A391" s="12" t="s">
        <v>65</v>
      </c>
      <c r="B391" s="39">
        <v>852</v>
      </c>
      <c r="C391" s="37" t="s">
        <v>98</v>
      </c>
      <c r="D391" s="37" t="s">
        <v>25</v>
      </c>
      <c r="E391" s="67" t="s">
        <v>208</v>
      </c>
      <c r="F391" s="37" t="s">
        <v>101</v>
      </c>
      <c r="G391" s="11">
        <f t="shared" si="169"/>
        <v>432000</v>
      </c>
      <c r="H391" s="11">
        <f t="shared" si="169"/>
        <v>0</v>
      </c>
      <c r="I391" s="11">
        <f t="shared" si="149"/>
        <v>432000</v>
      </c>
      <c r="J391" s="11">
        <f t="shared" si="169"/>
        <v>432000</v>
      </c>
      <c r="K391" s="11">
        <f t="shared" si="169"/>
        <v>0</v>
      </c>
      <c r="L391" s="11">
        <f t="shared" si="169"/>
        <v>432000</v>
      </c>
      <c r="M391" s="11">
        <f t="shared" si="169"/>
        <v>432000</v>
      </c>
      <c r="N391" s="11">
        <f t="shared" si="169"/>
        <v>0</v>
      </c>
      <c r="O391" s="11">
        <f t="shared" si="169"/>
        <v>432000</v>
      </c>
      <c r="P391" s="73">
        <f>G391-'Расходы (2)'!I383</f>
        <v>0</v>
      </c>
    </row>
    <row r="392" spans="1:16" s="10" customFormat="1" x14ac:dyDescent="0.2">
      <c r="A392" s="24" t="s">
        <v>102</v>
      </c>
      <c r="B392" s="18">
        <v>852</v>
      </c>
      <c r="C392" s="40" t="s">
        <v>98</v>
      </c>
      <c r="D392" s="40" t="s">
        <v>25</v>
      </c>
      <c r="E392" s="68" t="s">
        <v>208</v>
      </c>
      <c r="F392" s="40" t="s">
        <v>103</v>
      </c>
      <c r="G392" s="21">
        <f>G393</f>
        <v>432000</v>
      </c>
      <c r="H392" s="21">
        <f t="shared" si="169"/>
        <v>0</v>
      </c>
      <c r="I392" s="11">
        <f t="shared" si="149"/>
        <v>432000</v>
      </c>
      <c r="J392" s="21">
        <f t="shared" si="169"/>
        <v>432000</v>
      </c>
      <c r="K392" s="21">
        <f t="shared" si="169"/>
        <v>0</v>
      </c>
      <c r="L392" s="21">
        <f t="shared" si="169"/>
        <v>432000</v>
      </c>
      <c r="M392" s="21">
        <f t="shared" si="169"/>
        <v>432000</v>
      </c>
      <c r="N392" s="21">
        <f t="shared" si="169"/>
        <v>0</v>
      </c>
      <c r="O392" s="21">
        <f t="shared" si="169"/>
        <v>432000</v>
      </c>
      <c r="P392" s="73">
        <f>G392-'Расходы (2)'!I384</f>
        <v>0</v>
      </c>
    </row>
    <row r="393" spans="1:16" s="10" customFormat="1" ht="30" x14ac:dyDescent="0.2">
      <c r="A393" s="26" t="s">
        <v>192</v>
      </c>
      <c r="B393" s="18">
        <v>852</v>
      </c>
      <c r="C393" s="40" t="s">
        <v>98</v>
      </c>
      <c r="D393" s="40" t="s">
        <v>25</v>
      </c>
      <c r="E393" s="68" t="s">
        <v>208</v>
      </c>
      <c r="F393" s="40" t="s">
        <v>183</v>
      </c>
      <c r="G393" s="21">
        <v>432000</v>
      </c>
      <c r="H393" s="21"/>
      <c r="I393" s="11">
        <f t="shared" si="149"/>
        <v>432000</v>
      </c>
      <c r="J393" s="21">
        <v>432000</v>
      </c>
      <c r="K393" s="21"/>
      <c r="L393" s="11">
        <f t="shared" si="151"/>
        <v>432000</v>
      </c>
      <c r="M393" s="21">
        <v>432000</v>
      </c>
      <c r="N393" s="21"/>
      <c r="O393" s="27">
        <f t="shared" si="152"/>
        <v>432000</v>
      </c>
      <c r="P393" s="73">
        <f>G393-'Расходы (2)'!I385</f>
        <v>0</v>
      </c>
    </row>
    <row r="394" spans="1:16" s="10" customFormat="1" ht="15.75" x14ac:dyDescent="0.2">
      <c r="A394" s="8" t="s">
        <v>108</v>
      </c>
      <c r="B394" s="39">
        <v>852</v>
      </c>
      <c r="C394" s="36" t="s">
        <v>98</v>
      </c>
      <c r="D394" s="36" t="s">
        <v>70</v>
      </c>
      <c r="E394" s="67" t="s">
        <v>0</v>
      </c>
      <c r="F394" s="36"/>
      <c r="G394" s="9">
        <f>G395+G399+G403+G407+G411+G415+G419+G423+G427+G435+G431+G443+G439</f>
        <v>177454055.01999998</v>
      </c>
      <c r="H394" s="9">
        <f>H395+H399+H403+H407+H411+H415+H419+H423+H427+H435+H431+H443+H439</f>
        <v>-52080</v>
      </c>
      <c r="I394" s="11">
        <f t="shared" si="149"/>
        <v>177401975.01999998</v>
      </c>
      <c r="J394" s="9">
        <f t="shared" ref="J394:O394" si="170">J395+J399+J403+J407+J411+J415+J419+J423+J427+J435+J431+J443+J439</f>
        <v>164268696.19999999</v>
      </c>
      <c r="K394" s="9">
        <f t="shared" si="170"/>
        <v>0</v>
      </c>
      <c r="L394" s="9">
        <f t="shared" si="170"/>
        <v>164268696.19999999</v>
      </c>
      <c r="M394" s="9">
        <f t="shared" si="170"/>
        <v>163382534.88</v>
      </c>
      <c r="N394" s="9">
        <f t="shared" si="170"/>
        <v>0</v>
      </c>
      <c r="O394" s="9">
        <f t="shared" si="170"/>
        <v>163382534.88</v>
      </c>
      <c r="P394" s="73">
        <f>G394-'Расходы (2)'!I386</f>
        <v>0</v>
      </c>
    </row>
    <row r="395" spans="1:16" s="10" customFormat="1" ht="210" x14ac:dyDescent="0.2">
      <c r="A395" s="12" t="s">
        <v>322</v>
      </c>
      <c r="B395" s="39">
        <v>852</v>
      </c>
      <c r="C395" s="37" t="s">
        <v>98</v>
      </c>
      <c r="D395" s="39" t="s">
        <v>70</v>
      </c>
      <c r="E395" s="67" t="s">
        <v>323</v>
      </c>
      <c r="F395" s="37"/>
      <c r="G395" s="27">
        <f t="shared" ref="G395:O397" si="171">G396</f>
        <v>598920</v>
      </c>
      <c r="H395" s="27">
        <f t="shared" si="171"/>
        <v>-52080</v>
      </c>
      <c r="I395" s="11">
        <f t="shared" si="149"/>
        <v>546840</v>
      </c>
      <c r="J395" s="27">
        <f t="shared" si="171"/>
        <v>703080</v>
      </c>
      <c r="K395" s="27">
        <f t="shared" si="171"/>
        <v>0</v>
      </c>
      <c r="L395" s="27">
        <f t="shared" si="171"/>
        <v>703080</v>
      </c>
      <c r="M395" s="27">
        <f t="shared" si="171"/>
        <v>703080</v>
      </c>
      <c r="N395" s="27">
        <f t="shared" si="171"/>
        <v>0</v>
      </c>
      <c r="O395" s="27">
        <f t="shared" si="171"/>
        <v>703080</v>
      </c>
      <c r="P395" s="73">
        <f>G395-'Расходы (2)'!I387</f>
        <v>0</v>
      </c>
    </row>
    <row r="396" spans="1:16" s="10" customFormat="1" ht="45" x14ac:dyDescent="0.2">
      <c r="A396" s="12" t="s">
        <v>65</v>
      </c>
      <c r="B396" s="39">
        <v>852</v>
      </c>
      <c r="C396" s="37" t="s">
        <v>98</v>
      </c>
      <c r="D396" s="39" t="s">
        <v>70</v>
      </c>
      <c r="E396" s="67" t="s">
        <v>323</v>
      </c>
      <c r="F396" s="37" t="s">
        <v>101</v>
      </c>
      <c r="G396" s="27">
        <f t="shared" si="171"/>
        <v>598920</v>
      </c>
      <c r="H396" s="27">
        <f t="shared" si="171"/>
        <v>-52080</v>
      </c>
      <c r="I396" s="11">
        <f t="shared" si="149"/>
        <v>546840</v>
      </c>
      <c r="J396" s="27">
        <f t="shared" si="171"/>
        <v>703080</v>
      </c>
      <c r="K396" s="27">
        <f t="shared" si="171"/>
        <v>0</v>
      </c>
      <c r="L396" s="27">
        <f t="shared" si="171"/>
        <v>703080</v>
      </c>
      <c r="M396" s="27">
        <f t="shared" si="171"/>
        <v>703080</v>
      </c>
      <c r="N396" s="27">
        <f t="shared" si="171"/>
        <v>0</v>
      </c>
      <c r="O396" s="27">
        <f t="shared" si="171"/>
        <v>703080</v>
      </c>
      <c r="P396" s="73">
        <f>G396-'Расходы (2)'!I388</f>
        <v>0</v>
      </c>
    </row>
    <row r="397" spans="1:16" s="10" customFormat="1" ht="26.25" customHeight="1" x14ac:dyDescent="0.2">
      <c r="A397" s="23" t="s">
        <v>102</v>
      </c>
      <c r="B397" s="42">
        <v>852</v>
      </c>
      <c r="C397" s="40" t="s">
        <v>98</v>
      </c>
      <c r="D397" s="40" t="s">
        <v>70</v>
      </c>
      <c r="E397" s="55" t="s">
        <v>323</v>
      </c>
      <c r="F397" s="40" t="s">
        <v>103</v>
      </c>
      <c r="G397" s="21">
        <f>G398</f>
        <v>598920</v>
      </c>
      <c r="H397" s="21">
        <f t="shared" si="171"/>
        <v>-52080</v>
      </c>
      <c r="I397" s="11">
        <f t="shared" si="149"/>
        <v>546840</v>
      </c>
      <c r="J397" s="21">
        <f t="shared" si="171"/>
        <v>703080</v>
      </c>
      <c r="K397" s="21">
        <f t="shared" si="171"/>
        <v>0</v>
      </c>
      <c r="L397" s="21">
        <f t="shared" si="171"/>
        <v>703080</v>
      </c>
      <c r="M397" s="21">
        <f t="shared" si="171"/>
        <v>703080</v>
      </c>
      <c r="N397" s="21">
        <f t="shared" si="171"/>
        <v>0</v>
      </c>
      <c r="O397" s="21">
        <f t="shared" si="171"/>
        <v>703080</v>
      </c>
      <c r="P397" s="73">
        <f>G397-'Расходы (2)'!I389</f>
        <v>0</v>
      </c>
    </row>
    <row r="398" spans="1:16" s="10" customFormat="1" ht="30" x14ac:dyDescent="0.2">
      <c r="A398" s="23" t="s">
        <v>192</v>
      </c>
      <c r="B398" s="18">
        <v>852</v>
      </c>
      <c r="C398" s="40" t="s">
        <v>98</v>
      </c>
      <c r="D398" s="40" t="s">
        <v>70</v>
      </c>
      <c r="E398" s="55" t="s">
        <v>323</v>
      </c>
      <c r="F398" s="40" t="s">
        <v>183</v>
      </c>
      <c r="G398" s="21">
        <v>598920</v>
      </c>
      <c r="H398" s="21">
        <v>-52080</v>
      </c>
      <c r="I398" s="11">
        <f t="shared" si="149"/>
        <v>546840</v>
      </c>
      <c r="J398" s="21">
        <v>703080</v>
      </c>
      <c r="K398" s="21"/>
      <c r="L398" s="11">
        <f t="shared" si="151"/>
        <v>703080</v>
      </c>
      <c r="M398" s="21">
        <v>703080</v>
      </c>
      <c r="N398" s="21"/>
      <c r="O398" s="27">
        <f t="shared" si="152"/>
        <v>703080</v>
      </c>
      <c r="P398" s="73">
        <f>G398-'Расходы (2)'!I390</f>
        <v>0</v>
      </c>
    </row>
    <row r="399" spans="1:16" s="10" customFormat="1" ht="109.5" customHeight="1" x14ac:dyDescent="0.2">
      <c r="A399" s="12" t="s">
        <v>266</v>
      </c>
      <c r="B399" s="39" t="s">
        <v>169</v>
      </c>
      <c r="C399" s="37" t="s">
        <v>98</v>
      </c>
      <c r="D399" s="37" t="s">
        <v>70</v>
      </c>
      <c r="E399" s="67" t="s">
        <v>324</v>
      </c>
      <c r="F399" s="37"/>
      <c r="G399" s="27">
        <f t="shared" ref="G399:O401" si="172">G400</f>
        <v>1121186.05</v>
      </c>
      <c r="H399" s="27">
        <f t="shared" si="172"/>
        <v>0</v>
      </c>
      <c r="I399" s="11">
        <f t="shared" si="149"/>
        <v>1121186.05</v>
      </c>
      <c r="J399" s="27">
        <f t="shared" si="172"/>
        <v>1369154.5600000001</v>
      </c>
      <c r="K399" s="27">
        <f t="shared" si="172"/>
        <v>0</v>
      </c>
      <c r="L399" s="27">
        <f t="shared" si="172"/>
        <v>1369154.5600000001</v>
      </c>
      <c r="M399" s="27">
        <f t="shared" si="172"/>
        <v>1369154.5600000001</v>
      </c>
      <c r="N399" s="27">
        <f t="shared" si="172"/>
        <v>0</v>
      </c>
      <c r="O399" s="27">
        <f t="shared" si="172"/>
        <v>1369154.5600000001</v>
      </c>
      <c r="P399" s="73">
        <f>G399-'Расходы (2)'!I391</f>
        <v>0</v>
      </c>
    </row>
    <row r="400" spans="1:16" s="10" customFormat="1" ht="45" x14ac:dyDescent="0.2">
      <c r="A400" s="12" t="s">
        <v>65</v>
      </c>
      <c r="B400" s="39" t="s">
        <v>169</v>
      </c>
      <c r="C400" s="37" t="s">
        <v>98</v>
      </c>
      <c r="D400" s="37" t="s">
        <v>70</v>
      </c>
      <c r="E400" s="67" t="s">
        <v>324</v>
      </c>
      <c r="F400" s="37" t="s">
        <v>101</v>
      </c>
      <c r="G400" s="27">
        <f t="shared" si="172"/>
        <v>1121186.05</v>
      </c>
      <c r="H400" s="27">
        <f t="shared" si="172"/>
        <v>0</v>
      </c>
      <c r="I400" s="11">
        <f t="shared" si="149"/>
        <v>1121186.05</v>
      </c>
      <c r="J400" s="27">
        <f t="shared" si="172"/>
        <v>1369154.5600000001</v>
      </c>
      <c r="K400" s="27">
        <f t="shared" si="172"/>
        <v>0</v>
      </c>
      <c r="L400" s="27">
        <f t="shared" si="172"/>
        <v>1369154.5600000001</v>
      </c>
      <c r="M400" s="27">
        <f t="shared" si="172"/>
        <v>1369154.5600000001</v>
      </c>
      <c r="N400" s="27">
        <f t="shared" si="172"/>
        <v>0</v>
      </c>
      <c r="O400" s="27">
        <f t="shared" si="172"/>
        <v>1369154.5600000001</v>
      </c>
      <c r="P400" s="73">
        <f>G400-'Расходы (2)'!I392</f>
        <v>0</v>
      </c>
    </row>
    <row r="401" spans="1:16" s="10" customFormat="1" ht="33.75" customHeight="1" x14ac:dyDescent="0.2">
      <c r="A401" s="23" t="s">
        <v>102</v>
      </c>
      <c r="B401" s="42">
        <v>852</v>
      </c>
      <c r="C401" s="40" t="s">
        <v>98</v>
      </c>
      <c r="D401" s="40" t="s">
        <v>70</v>
      </c>
      <c r="E401" s="55" t="s">
        <v>324</v>
      </c>
      <c r="F401" s="40" t="s">
        <v>103</v>
      </c>
      <c r="G401" s="21">
        <f>G402</f>
        <v>1121186.05</v>
      </c>
      <c r="H401" s="21">
        <f t="shared" si="172"/>
        <v>0</v>
      </c>
      <c r="I401" s="11">
        <f t="shared" si="149"/>
        <v>1121186.05</v>
      </c>
      <c r="J401" s="21">
        <f t="shared" si="172"/>
        <v>1369154.5600000001</v>
      </c>
      <c r="K401" s="21">
        <f t="shared" si="172"/>
        <v>0</v>
      </c>
      <c r="L401" s="21">
        <f t="shared" si="172"/>
        <v>1369154.5600000001</v>
      </c>
      <c r="M401" s="21">
        <f t="shared" si="172"/>
        <v>1369154.5600000001</v>
      </c>
      <c r="N401" s="21">
        <f t="shared" si="172"/>
        <v>0</v>
      </c>
      <c r="O401" s="21">
        <f t="shared" si="172"/>
        <v>1369154.5600000001</v>
      </c>
      <c r="P401" s="73">
        <f>G401-'Расходы (2)'!I393</f>
        <v>0</v>
      </c>
    </row>
    <row r="402" spans="1:16" s="10" customFormat="1" ht="30" x14ac:dyDescent="0.2">
      <c r="A402" s="23" t="s">
        <v>192</v>
      </c>
      <c r="B402" s="18">
        <v>852</v>
      </c>
      <c r="C402" s="40" t="s">
        <v>98</v>
      </c>
      <c r="D402" s="40" t="s">
        <v>70</v>
      </c>
      <c r="E402" s="55" t="s">
        <v>324</v>
      </c>
      <c r="F402" s="40" t="s">
        <v>183</v>
      </c>
      <c r="G402" s="21">
        <v>1121186.05</v>
      </c>
      <c r="H402" s="21"/>
      <c r="I402" s="11">
        <f t="shared" si="149"/>
        <v>1121186.05</v>
      </c>
      <c r="J402" s="21">
        <v>1369154.5600000001</v>
      </c>
      <c r="K402" s="21"/>
      <c r="L402" s="11">
        <f t="shared" si="151"/>
        <v>1369154.5600000001</v>
      </c>
      <c r="M402" s="21">
        <v>1369154.5600000001</v>
      </c>
      <c r="N402" s="21"/>
      <c r="O402" s="27">
        <f t="shared" si="152"/>
        <v>1369154.5600000001</v>
      </c>
      <c r="P402" s="73">
        <f>G402-'Расходы (2)'!I394</f>
        <v>0</v>
      </c>
    </row>
    <row r="403" spans="1:16" ht="201.75" customHeight="1" x14ac:dyDescent="0.2">
      <c r="A403" s="12" t="s">
        <v>325</v>
      </c>
      <c r="B403" s="39">
        <v>852</v>
      </c>
      <c r="C403" s="37" t="s">
        <v>98</v>
      </c>
      <c r="D403" s="39" t="s">
        <v>70</v>
      </c>
      <c r="E403" s="67" t="s">
        <v>326</v>
      </c>
      <c r="F403" s="37"/>
      <c r="G403" s="11">
        <f t="shared" ref="G403:O405" si="173">G404</f>
        <v>13592880</v>
      </c>
      <c r="H403" s="11">
        <f t="shared" si="173"/>
        <v>0</v>
      </c>
      <c r="I403" s="11">
        <f t="shared" si="149"/>
        <v>13592880</v>
      </c>
      <c r="J403" s="11">
        <f t="shared" si="173"/>
        <v>13280400</v>
      </c>
      <c r="K403" s="11">
        <f t="shared" si="173"/>
        <v>0</v>
      </c>
      <c r="L403" s="11">
        <f t="shared" si="173"/>
        <v>13280400</v>
      </c>
      <c r="M403" s="11">
        <f t="shared" si="173"/>
        <v>12811680</v>
      </c>
      <c r="N403" s="11">
        <f t="shared" si="173"/>
        <v>0</v>
      </c>
      <c r="O403" s="11">
        <f t="shared" si="173"/>
        <v>12811680</v>
      </c>
      <c r="P403" s="73">
        <f>G403-'Расходы (2)'!I395</f>
        <v>0</v>
      </c>
    </row>
    <row r="404" spans="1:16" ht="45" x14ac:dyDescent="0.2">
      <c r="A404" s="12" t="s">
        <v>65</v>
      </c>
      <c r="B404" s="39">
        <v>852</v>
      </c>
      <c r="C404" s="37" t="s">
        <v>98</v>
      </c>
      <c r="D404" s="39" t="s">
        <v>70</v>
      </c>
      <c r="E404" s="67" t="s">
        <v>326</v>
      </c>
      <c r="F404" s="37" t="s">
        <v>101</v>
      </c>
      <c r="G404" s="11">
        <f t="shared" si="173"/>
        <v>13592880</v>
      </c>
      <c r="H404" s="11">
        <f t="shared" si="173"/>
        <v>0</v>
      </c>
      <c r="I404" s="11">
        <f t="shared" ref="I404:I467" si="174">G404+H404</f>
        <v>13592880</v>
      </c>
      <c r="J404" s="11">
        <f t="shared" si="173"/>
        <v>13280400</v>
      </c>
      <c r="K404" s="11">
        <f t="shared" si="173"/>
        <v>0</v>
      </c>
      <c r="L404" s="11">
        <f t="shared" si="173"/>
        <v>13280400</v>
      </c>
      <c r="M404" s="11">
        <f t="shared" si="173"/>
        <v>12811680</v>
      </c>
      <c r="N404" s="11">
        <f t="shared" si="173"/>
        <v>0</v>
      </c>
      <c r="O404" s="11">
        <f t="shared" si="173"/>
        <v>12811680</v>
      </c>
      <c r="P404" s="73">
        <f>G404-'Расходы (2)'!I396</f>
        <v>0</v>
      </c>
    </row>
    <row r="405" spans="1:16" ht="31.5" customHeight="1" x14ac:dyDescent="0.2">
      <c r="A405" s="23" t="s">
        <v>102</v>
      </c>
      <c r="B405" s="18">
        <v>852</v>
      </c>
      <c r="C405" s="40" t="s">
        <v>98</v>
      </c>
      <c r="D405" s="40" t="s">
        <v>70</v>
      </c>
      <c r="E405" s="55" t="s">
        <v>326</v>
      </c>
      <c r="F405" s="40" t="s">
        <v>103</v>
      </c>
      <c r="G405" s="21">
        <f>G406</f>
        <v>13592880</v>
      </c>
      <c r="H405" s="21">
        <f t="shared" si="173"/>
        <v>0</v>
      </c>
      <c r="I405" s="11">
        <f t="shared" si="174"/>
        <v>13592880</v>
      </c>
      <c r="J405" s="21">
        <f t="shared" si="173"/>
        <v>13280400</v>
      </c>
      <c r="K405" s="21">
        <f t="shared" si="173"/>
        <v>0</v>
      </c>
      <c r="L405" s="21">
        <f t="shared" si="173"/>
        <v>13280400</v>
      </c>
      <c r="M405" s="21">
        <f t="shared" si="173"/>
        <v>12811680</v>
      </c>
      <c r="N405" s="21">
        <f t="shared" si="173"/>
        <v>0</v>
      </c>
      <c r="O405" s="21">
        <f t="shared" si="173"/>
        <v>12811680</v>
      </c>
      <c r="P405" s="73">
        <f>G405-'Расходы (2)'!I397</f>
        <v>0</v>
      </c>
    </row>
    <row r="406" spans="1:16" ht="30" x14ac:dyDescent="0.2">
      <c r="A406" s="23" t="s">
        <v>192</v>
      </c>
      <c r="B406" s="18">
        <v>852</v>
      </c>
      <c r="C406" s="40" t="s">
        <v>98</v>
      </c>
      <c r="D406" s="40" t="s">
        <v>70</v>
      </c>
      <c r="E406" s="55" t="s">
        <v>326</v>
      </c>
      <c r="F406" s="40" t="s">
        <v>183</v>
      </c>
      <c r="G406" s="21">
        <v>13592880</v>
      </c>
      <c r="H406" s="21"/>
      <c r="I406" s="11">
        <f t="shared" si="174"/>
        <v>13592880</v>
      </c>
      <c r="J406" s="21">
        <v>13280400</v>
      </c>
      <c r="K406" s="21"/>
      <c r="L406" s="11">
        <f t="shared" si="151"/>
        <v>13280400</v>
      </c>
      <c r="M406" s="21">
        <v>12811680</v>
      </c>
      <c r="N406" s="21"/>
      <c r="O406" s="27">
        <f t="shared" si="152"/>
        <v>12811680</v>
      </c>
      <c r="P406" s="73">
        <f>G406-'Расходы (2)'!I398</f>
        <v>0</v>
      </c>
    </row>
    <row r="407" spans="1:16" ht="135" x14ac:dyDescent="0.2">
      <c r="A407" s="12" t="s">
        <v>109</v>
      </c>
      <c r="B407" s="39">
        <v>852</v>
      </c>
      <c r="C407" s="37" t="s">
        <v>98</v>
      </c>
      <c r="D407" s="37" t="s">
        <v>70</v>
      </c>
      <c r="E407" s="67" t="s">
        <v>219</v>
      </c>
      <c r="F407" s="37"/>
      <c r="G407" s="11">
        <f t="shared" ref="G407:N409" si="175">G408</f>
        <v>116366368</v>
      </c>
      <c r="H407" s="11">
        <f t="shared" si="175"/>
        <v>0</v>
      </c>
      <c r="I407" s="11">
        <f t="shared" si="174"/>
        <v>116366368</v>
      </c>
      <c r="J407" s="11">
        <f t="shared" si="175"/>
        <v>116366368</v>
      </c>
      <c r="K407" s="11">
        <f t="shared" si="175"/>
        <v>0</v>
      </c>
      <c r="L407" s="11">
        <f t="shared" si="151"/>
        <v>116366368</v>
      </c>
      <c r="M407" s="11">
        <f t="shared" si="175"/>
        <v>116366368</v>
      </c>
      <c r="N407" s="11">
        <f t="shared" si="175"/>
        <v>0</v>
      </c>
      <c r="O407" s="27">
        <f t="shared" si="152"/>
        <v>116366368</v>
      </c>
      <c r="P407" s="73">
        <f>G407-'Расходы (2)'!I399</f>
        <v>0</v>
      </c>
    </row>
    <row r="408" spans="1:16" ht="45" x14ac:dyDescent="0.2">
      <c r="A408" s="12" t="s">
        <v>65</v>
      </c>
      <c r="B408" s="39">
        <v>852</v>
      </c>
      <c r="C408" s="37" t="s">
        <v>98</v>
      </c>
      <c r="D408" s="37" t="s">
        <v>70</v>
      </c>
      <c r="E408" s="67" t="s">
        <v>219</v>
      </c>
      <c r="F408" s="37" t="s">
        <v>101</v>
      </c>
      <c r="G408" s="11">
        <f t="shared" si="175"/>
        <v>116366368</v>
      </c>
      <c r="H408" s="11">
        <f t="shared" si="175"/>
        <v>0</v>
      </c>
      <c r="I408" s="11">
        <f t="shared" si="174"/>
        <v>116366368</v>
      </c>
      <c r="J408" s="11">
        <f t="shared" si="175"/>
        <v>116366368</v>
      </c>
      <c r="K408" s="11">
        <f t="shared" si="175"/>
        <v>0</v>
      </c>
      <c r="L408" s="11">
        <f t="shared" si="151"/>
        <v>116366368</v>
      </c>
      <c r="M408" s="11">
        <f t="shared" si="175"/>
        <v>116366368</v>
      </c>
      <c r="N408" s="11">
        <f t="shared" si="175"/>
        <v>0</v>
      </c>
      <c r="O408" s="27">
        <f t="shared" si="152"/>
        <v>116366368</v>
      </c>
      <c r="P408" s="73">
        <f>G408-'Расходы (2)'!I400</f>
        <v>0</v>
      </c>
    </row>
    <row r="409" spans="1:16" x14ac:dyDescent="0.2">
      <c r="A409" s="25" t="s">
        <v>102</v>
      </c>
      <c r="B409" s="18">
        <v>852</v>
      </c>
      <c r="C409" s="40" t="s">
        <v>98</v>
      </c>
      <c r="D409" s="40" t="s">
        <v>70</v>
      </c>
      <c r="E409" s="68" t="s">
        <v>219</v>
      </c>
      <c r="F409" s="40" t="s">
        <v>103</v>
      </c>
      <c r="G409" s="21">
        <f>G410</f>
        <v>116366368</v>
      </c>
      <c r="H409" s="21">
        <f>H410</f>
        <v>0</v>
      </c>
      <c r="I409" s="11">
        <f t="shared" si="174"/>
        <v>116366368</v>
      </c>
      <c r="J409" s="21">
        <f>J410</f>
        <v>116366368</v>
      </c>
      <c r="K409" s="21">
        <f t="shared" si="175"/>
        <v>0</v>
      </c>
      <c r="L409" s="11">
        <f t="shared" si="151"/>
        <v>116366368</v>
      </c>
      <c r="M409" s="21">
        <f>M410</f>
        <v>116366368</v>
      </c>
      <c r="N409" s="21">
        <f t="shared" si="175"/>
        <v>0</v>
      </c>
      <c r="O409" s="27">
        <f t="shared" si="152"/>
        <v>116366368</v>
      </c>
      <c r="P409" s="73">
        <f>G409-'Расходы (2)'!I401</f>
        <v>0</v>
      </c>
    </row>
    <row r="410" spans="1:16" ht="90" x14ac:dyDescent="0.2">
      <c r="A410" s="25" t="s">
        <v>175</v>
      </c>
      <c r="B410" s="18">
        <v>852</v>
      </c>
      <c r="C410" s="40" t="s">
        <v>98</v>
      </c>
      <c r="D410" s="40" t="s">
        <v>70</v>
      </c>
      <c r="E410" s="68" t="s">
        <v>219</v>
      </c>
      <c r="F410" s="40" t="s">
        <v>184</v>
      </c>
      <c r="G410" s="21">
        <v>116366368</v>
      </c>
      <c r="H410" s="21"/>
      <c r="I410" s="11">
        <f t="shared" si="174"/>
        <v>116366368</v>
      </c>
      <c r="J410" s="21">
        <v>116366368</v>
      </c>
      <c r="K410" s="21"/>
      <c r="L410" s="11">
        <f t="shared" si="151"/>
        <v>116366368</v>
      </c>
      <c r="M410" s="21">
        <v>116366368</v>
      </c>
      <c r="N410" s="21"/>
      <c r="O410" s="27">
        <f t="shared" si="152"/>
        <v>116366368</v>
      </c>
      <c r="P410" s="73">
        <f>G410-'Расходы (2)'!I402</f>
        <v>0</v>
      </c>
    </row>
    <row r="411" spans="1:16" ht="36" customHeight="1" x14ac:dyDescent="0.2">
      <c r="A411" s="12" t="s">
        <v>110</v>
      </c>
      <c r="B411" s="39">
        <v>852</v>
      </c>
      <c r="C411" s="37" t="s">
        <v>98</v>
      </c>
      <c r="D411" s="37" t="s">
        <v>70</v>
      </c>
      <c r="E411" s="67" t="s">
        <v>218</v>
      </c>
      <c r="F411" s="37"/>
      <c r="G411" s="11">
        <f t="shared" ref="G411:O413" si="176">G412</f>
        <v>24103400</v>
      </c>
      <c r="H411" s="11">
        <f t="shared" si="176"/>
        <v>0</v>
      </c>
      <c r="I411" s="11">
        <f t="shared" si="174"/>
        <v>24103400</v>
      </c>
      <c r="J411" s="11">
        <f t="shared" si="176"/>
        <v>22861400</v>
      </c>
      <c r="K411" s="11">
        <f t="shared" si="176"/>
        <v>0</v>
      </c>
      <c r="L411" s="11">
        <f t="shared" si="176"/>
        <v>22861400</v>
      </c>
      <c r="M411" s="11">
        <f t="shared" si="176"/>
        <v>22585800</v>
      </c>
      <c r="N411" s="11">
        <f t="shared" si="176"/>
        <v>0</v>
      </c>
      <c r="O411" s="11">
        <f t="shared" si="176"/>
        <v>22585800</v>
      </c>
      <c r="P411" s="73">
        <f>G411-'Расходы (2)'!I403</f>
        <v>0</v>
      </c>
    </row>
    <row r="412" spans="1:16" ht="45" x14ac:dyDescent="0.2">
      <c r="A412" s="12" t="s">
        <v>65</v>
      </c>
      <c r="B412" s="39">
        <v>852</v>
      </c>
      <c r="C412" s="37" t="s">
        <v>98</v>
      </c>
      <c r="D412" s="39" t="s">
        <v>70</v>
      </c>
      <c r="E412" s="67" t="s">
        <v>218</v>
      </c>
      <c r="F412" s="37" t="s">
        <v>101</v>
      </c>
      <c r="G412" s="11">
        <f t="shared" si="176"/>
        <v>24103400</v>
      </c>
      <c r="H412" s="11">
        <f t="shared" si="176"/>
        <v>0</v>
      </c>
      <c r="I412" s="11">
        <f t="shared" si="174"/>
        <v>24103400</v>
      </c>
      <c r="J412" s="11">
        <f t="shared" si="176"/>
        <v>22861400</v>
      </c>
      <c r="K412" s="11">
        <f t="shared" si="176"/>
        <v>0</v>
      </c>
      <c r="L412" s="11">
        <f t="shared" si="176"/>
        <v>22861400</v>
      </c>
      <c r="M412" s="11">
        <f t="shared" si="176"/>
        <v>22585800</v>
      </c>
      <c r="N412" s="11">
        <f t="shared" si="176"/>
        <v>0</v>
      </c>
      <c r="O412" s="11">
        <f t="shared" si="176"/>
        <v>22585800</v>
      </c>
      <c r="P412" s="73">
        <f>G412-'Расходы (2)'!I404</f>
        <v>0</v>
      </c>
    </row>
    <row r="413" spans="1:16" ht="37.5" customHeight="1" x14ac:dyDescent="0.2">
      <c r="A413" s="24" t="s">
        <v>102</v>
      </c>
      <c r="B413" s="18">
        <v>852</v>
      </c>
      <c r="C413" s="40" t="s">
        <v>98</v>
      </c>
      <c r="D413" s="42" t="s">
        <v>70</v>
      </c>
      <c r="E413" s="68" t="s">
        <v>218</v>
      </c>
      <c r="F413" s="40" t="s">
        <v>103</v>
      </c>
      <c r="G413" s="21">
        <f>G414</f>
        <v>24103400</v>
      </c>
      <c r="H413" s="21">
        <f t="shared" si="176"/>
        <v>0</v>
      </c>
      <c r="I413" s="11">
        <f t="shared" si="174"/>
        <v>24103400</v>
      </c>
      <c r="J413" s="21">
        <f t="shared" si="176"/>
        <v>22861400</v>
      </c>
      <c r="K413" s="21">
        <f t="shared" si="176"/>
        <v>0</v>
      </c>
      <c r="L413" s="21">
        <f t="shared" si="176"/>
        <v>22861400</v>
      </c>
      <c r="M413" s="21">
        <f t="shared" si="176"/>
        <v>22585800</v>
      </c>
      <c r="N413" s="21">
        <f t="shared" si="176"/>
        <v>0</v>
      </c>
      <c r="O413" s="21">
        <f t="shared" si="176"/>
        <v>22585800</v>
      </c>
      <c r="P413" s="73">
        <f>G413-'Расходы (2)'!I405</f>
        <v>0</v>
      </c>
    </row>
    <row r="414" spans="1:16" ht="90" x14ac:dyDescent="0.2">
      <c r="A414" s="24" t="s">
        <v>175</v>
      </c>
      <c r="B414" s="18">
        <v>852</v>
      </c>
      <c r="C414" s="40" t="s">
        <v>98</v>
      </c>
      <c r="D414" s="42" t="s">
        <v>70</v>
      </c>
      <c r="E414" s="68" t="s">
        <v>218</v>
      </c>
      <c r="F414" s="40" t="s">
        <v>184</v>
      </c>
      <c r="G414" s="21">
        <v>24103400</v>
      </c>
      <c r="H414" s="21"/>
      <c r="I414" s="11">
        <f t="shared" si="174"/>
        <v>24103400</v>
      </c>
      <c r="J414" s="21">
        <v>22861400</v>
      </c>
      <c r="K414" s="21"/>
      <c r="L414" s="11">
        <f t="shared" ref="L414:L473" si="177">J414+K414</f>
        <v>22861400</v>
      </c>
      <c r="M414" s="21">
        <v>22585800</v>
      </c>
      <c r="N414" s="21"/>
      <c r="O414" s="27">
        <f t="shared" ref="O414:O473" si="178">M414+N414</f>
        <v>22585800</v>
      </c>
      <c r="P414" s="73">
        <f>G414-'Расходы (2)'!I406</f>
        <v>0</v>
      </c>
    </row>
    <row r="415" spans="1:16" ht="30" x14ac:dyDescent="0.2">
      <c r="A415" s="12" t="s">
        <v>105</v>
      </c>
      <c r="B415" s="39">
        <v>852</v>
      </c>
      <c r="C415" s="37" t="s">
        <v>98</v>
      </c>
      <c r="D415" s="39" t="s">
        <v>70</v>
      </c>
      <c r="E415" s="67" t="s">
        <v>214</v>
      </c>
      <c r="F415" s="37"/>
      <c r="G415" s="11">
        <f t="shared" ref="G415:O421" si="179">G416</f>
        <v>1220321.6399999999</v>
      </c>
      <c r="H415" s="11">
        <f t="shared" si="179"/>
        <v>0</v>
      </c>
      <c r="I415" s="11">
        <f t="shared" si="174"/>
        <v>1220321.6399999999</v>
      </c>
      <c r="J415" s="11">
        <f t="shared" si="179"/>
        <v>0</v>
      </c>
      <c r="K415" s="11">
        <f t="shared" si="179"/>
        <v>0</v>
      </c>
      <c r="L415" s="11">
        <f t="shared" si="179"/>
        <v>0</v>
      </c>
      <c r="M415" s="11">
        <f t="shared" si="179"/>
        <v>0</v>
      </c>
      <c r="N415" s="11">
        <f t="shared" si="179"/>
        <v>0</v>
      </c>
      <c r="O415" s="11">
        <f t="shared" si="179"/>
        <v>0</v>
      </c>
      <c r="P415" s="73">
        <f>G415-'Расходы (2)'!I407</f>
        <v>0</v>
      </c>
    </row>
    <row r="416" spans="1:16" ht="45" x14ac:dyDescent="0.2">
      <c r="A416" s="12" t="s">
        <v>65</v>
      </c>
      <c r="B416" s="39">
        <v>852</v>
      </c>
      <c r="C416" s="37" t="s">
        <v>98</v>
      </c>
      <c r="D416" s="39" t="s">
        <v>70</v>
      </c>
      <c r="E416" s="67" t="s">
        <v>214</v>
      </c>
      <c r="F416" s="37" t="s">
        <v>101</v>
      </c>
      <c r="G416" s="11">
        <f t="shared" si="179"/>
        <v>1220321.6399999999</v>
      </c>
      <c r="H416" s="11">
        <f t="shared" si="179"/>
        <v>0</v>
      </c>
      <c r="I416" s="11">
        <f t="shared" si="174"/>
        <v>1220321.6399999999</v>
      </c>
      <c r="J416" s="11">
        <f t="shared" si="179"/>
        <v>0</v>
      </c>
      <c r="K416" s="11">
        <f t="shared" si="179"/>
        <v>0</v>
      </c>
      <c r="L416" s="11">
        <f t="shared" si="179"/>
        <v>0</v>
      </c>
      <c r="M416" s="11">
        <f t="shared" si="179"/>
        <v>0</v>
      </c>
      <c r="N416" s="11">
        <f t="shared" si="179"/>
        <v>0</v>
      </c>
      <c r="O416" s="11">
        <f t="shared" si="179"/>
        <v>0</v>
      </c>
      <c r="P416" s="73">
        <f>G416-'Расходы (2)'!I408</f>
        <v>0</v>
      </c>
    </row>
    <row r="417" spans="1:16" ht="24" customHeight="1" x14ac:dyDescent="0.2">
      <c r="A417" s="24" t="s">
        <v>102</v>
      </c>
      <c r="B417" s="18">
        <v>852</v>
      </c>
      <c r="C417" s="40" t="s">
        <v>98</v>
      </c>
      <c r="D417" s="42" t="s">
        <v>70</v>
      </c>
      <c r="E417" s="68" t="s">
        <v>214</v>
      </c>
      <c r="F417" s="40" t="s">
        <v>103</v>
      </c>
      <c r="G417" s="21">
        <f>G418</f>
        <v>1220321.6399999999</v>
      </c>
      <c r="H417" s="21">
        <f t="shared" si="179"/>
        <v>0</v>
      </c>
      <c r="I417" s="11">
        <f t="shared" si="174"/>
        <v>1220321.6399999999</v>
      </c>
      <c r="J417" s="21">
        <f t="shared" si="179"/>
        <v>0</v>
      </c>
      <c r="K417" s="21">
        <f t="shared" si="179"/>
        <v>0</v>
      </c>
      <c r="L417" s="21">
        <f t="shared" si="179"/>
        <v>0</v>
      </c>
      <c r="M417" s="21">
        <f t="shared" si="179"/>
        <v>0</v>
      </c>
      <c r="N417" s="21">
        <f t="shared" si="179"/>
        <v>0</v>
      </c>
      <c r="O417" s="21">
        <f t="shared" si="179"/>
        <v>0</v>
      </c>
      <c r="P417" s="73">
        <f>G417-'Расходы (2)'!I409</f>
        <v>0</v>
      </c>
    </row>
    <row r="418" spans="1:16" ht="30" x14ac:dyDescent="0.2">
      <c r="A418" s="26" t="s">
        <v>192</v>
      </c>
      <c r="B418" s="18">
        <v>852</v>
      </c>
      <c r="C418" s="40" t="s">
        <v>98</v>
      </c>
      <c r="D418" s="42" t="s">
        <v>70</v>
      </c>
      <c r="E418" s="68" t="s">
        <v>214</v>
      </c>
      <c r="F418" s="40" t="s">
        <v>183</v>
      </c>
      <c r="G418" s="21">
        <v>1220321.6399999999</v>
      </c>
      <c r="H418" s="21"/>
      <c r="I418" s="11">
        <f t="shared" si="174"/>
        <v>1220321.6399999999</v>
      </c>
      <c r="J418" s="21">
        <v>0</v>
      </c>
      <c r="K418" s="21"/>
      <c r="L418" s="11">
        <f t="shared" si="177"/>
        <v>0</v>
      </c>
      <c r="M418" s="21">
        <v>0</v>
      </c>
      <c r="N418" s="21"/>
      <c r="O418" s="27">
        <f t="shared" si="178"/>
        <v>0</v>
      </c>
      <c r="P418" s="73">
        <f>G418-'Расходы (2)'!I410</f>
        <v>0</v>
      </c>
    </row>
    <row r="419" spans="1:16" ht="45" x14ac:dyDescent="0.2">
      <c r="A419" s="12" t="s">
        <v>328</v>
      </c>
      <c r="B419" s="39">
        <v>852</v>
      </c>
      <c r="C419" s="37" t="s">
        <v>98</v>
      </c>
      <c r="D419" s="39" t="s">
        <v>70</v>
      </c>
      <c r="E419" s="67" t="s">
        <v>327</v>
      </c>
      <c r="F419" s="37"/>
      <c r="G419" s="11">
        <f t="shared" si="179"/>
        <v>205012</v>
      </c>
      <c r="H419" s="11">
        <f t="shared" si="179"/>
        <v>0</v>
      </c>
      <c r="I419" s="11">
        <f t="shared" si="174"/>
        <v>205012</v>
      </c>
      <c r="J419" s="11">
        <f t="shared" si="179"/>
        <v>0</v>
      </c>
      <c r="K419" s="11">
        <f t="shared" si="179"/>
        <v>0</v>
      </c>
      <c r="L419" s="11">
        <f t="shared" si="179"/>
        <v>0</v>
      </c>
      <c r="M419" s="11">
        <f t="shared" si="179"/>
        <v>0</v>
      </c>
      <c r="N419" s="11">
        <f t="shared" si="179"/>
        <v>0</v>
      </c>
      <c r="O419" s="11">
        <f t="shared" si="179"/>
        <v>0</v>
      </c>
      <c r="P419" s="73">
        <f>G419-'Расходы (2)'!I411</f>
        <v>0</v>
      </c>
    </row>
    <row r="420" spans="1:16" ht="45" x14ac:dyDescent="0.2">
      <c r="A420" s="12" t="s">
        <v>65</v>
      </c>
      <c r="B420" s="39">
        <v>852</v>
      </c>
      <c r="C420" s="37" t="s">
        <v>98</v>
      </c>
      <c r="D420" s="39" t="s">
        <v>70</v>
      </c>
      <c r="E420" s="67" t="s">
        <v>327</v>
      </c>
      <c r="F420" s="37" t="s">
        <v>101</v>
      </c>
      <c r="G420" s="11">
        <f t="shared" si="179"/>
        <v>205012</v>
      </c>
      <c r="H420" s="11">
        <f t="shared" si="179"/>
        <v>0</v>
      </c>
      <c r="I420" s="11">
        <f t="shared" si="174"/>
        <v>205012</v>
      </c>
      <c r="J420" s="11">
        <f t="shared" si="179"/>
        <v>0</v>
      </c>
      <c r="K420" s="11">
        <f t="shared" si="179"/>
        <v>0</v>
      </c>
      <c r="L420" s="11">
        <f t="shared" si="179"/>
        <v>0</v>
      </c>
      <c r="M420" s="11">
        <f t="shared" si="179"/>
        <v>0</v>
      </c>
      <c r="N420" s="11">
        <f t="shared" si="179"/>
        <v>0</v>
      </c>
      <c r="O420" s="11">
        <f t="shared" si="179"/>
        <v>0</v>
      </c>
      <c r="P420" s="73">
        <f>G420-'Расходы (2)'!I412</f>
        <v>0</v>
      </c>
    </row>
    <row r="421" spans="1:16" ht="30" customHeight="1" x14ac:dyDescent="0.2">
      <c r="A421" s="23" t="s">
        <v>102</v>
      </c>
      <c r="B421" s="18">
        <v>852</v>
      </c>
      <c r="C421" s="40" t="s">
        <v>98</v>
      </c>
      <c r="D421" s="42" t="s">
        <v>70</v>
      </c>
      <c r="E421" s="68" t="s">
        <v>327</v>
      </c>
      <c r="F421" s="40" t="s">
        <v>103</v>
      </c>
      <c r="G421" s="21">
        <f>G422</f>
        <v>205012</v>
      </c>
      <c r="H421" s="21">
        <f t="shared" si="179"/>
        <v>0</v>
      </c>
      <c r="I421" s="11">
        <f t="shared" si="174"/>
        <v>205012</v>
      </c>
      <c r="J421" s="21">
        <f t="shared" si="179"/>
        <v>0</v>
      </c>
      <c r="K421" s="21">
        <f t="shared" si="179"/>
        <v>0</v>
      </c>
      <c r="L421" s="21">
        <f t="shared" si="179"/>
        <v>0</v>
      </c>
      <c r="M421" s="21">
        <f t="shared" si="179"/>
        <v>0</v>
      </c>
      <c r="N421" s="21">
        <f t="shared" si="179"/>
        <v>0</v>
      </c>
      <c r="O421" s="21">
        <f t="shared" si="179"/>
        <v>0</v>
      </c>
      <c r="P421" s="73">
        <f>G421-'Расходы (2)'!I413</f>
        <v>0</v>
      </c>
    </row>
    <row r="422" spans="1:16" ht="30" x14ac:dyDescent="0.2">
      <c r="A422" s="26" t="s">
        <v>192</v>
      </c>
      <c r="B422" s="18">
        <v>852</v>
      </c>
      <c r="C422" s="40" t="s">
        <v>98</v>
      </c>
      <c r="D422" s="42" t="s">
        <v>70</v>
      </c>
      <c r="E422" s="68" t="s">
        <v>327</v>
      </c>
      <c r="F422" s="40" t="s">
        <v>183</v>
      </c>
      <c r="G422" s="21">
        <v>205012</v>
      </c>
      <c r="H422" s="21"/>
      <c r="I422" s="11">
        <f t="shared" si="174"/>
        <v>205012</v>
      </c>
      <c r="J422" s="21"/>
      <c r="K422" s="21"/>
      <c r="L422" s="11">
        <f t="shared" si="177"/>
        <v>0</v>
      </c>
      <c r="M422" s="21"/>
      <c r="N422" s="21"/>
      <c r="O422" s="27">
        <f t="shared" si="178"/>
        <v>0</v>
      </c>
      <c r="P422" s="73">
        <f>G422-'Расходы (2)'!I414</f>
        <v>0</v>
      </c>
    </row>
    <row r="423" spans="1:16" s="10" customFormat="1" ht="45" x14ac:dyDescent="0.2">
      <c r="A423" s="12" t="s">
        <v>106</v>
      </c>
      <c r="B423" s="39">
        <v>852</v>
      </c>
      <c r="C423" s="39" t="s">
        <v>98</v>
      </c>
      <c r="D423" s="39" t="s">
        <v>70</v>
      </c>
      <c r="E423" s="67" t="s">
        <v>213</v>
      </c>
      <c r="F423" s="37"/>
      <c r="G423" s="11">
        <f t="shared" ref="G423:O425" si="180">G424</f>
        <v>908328.39</v>
      </c>
      <c r="H423" s="11">
        <f t="shared" si="180"/>
        <v>0</v>
      </c>
      <c r="I423" s="11">
        <f t="shared" si="174"/>
        <v>908328.39</v>
      </c>
      <c r="J423" s="11">
        <f t="shared" si="180"/>
        <v>0</v>
      </c>
      <c r="K423" s="11">
        <f t="shared" si="180"/>
        <v>0</v>
      </c>
      <c r="L423" s="11">
        <f t="shared" si="180"/>
        <v>0</v>
      </c>
      <c r="M423" s="11">
        <f t="shared" si="180"/>
        <v>0</v>
      </c>
      <c r="N423" s="11">
        <f t="shared" si="180"/>
        <v>0</v>
      </c>
      <c r="O423" s="11">
        <f t="shared" si="180"/>
        <v>0</v>
      </c>
      <c r="P423" s="73">
        <f>G423-'Расходы (2)'!I415</f>
        <v>0</v>
      </c>
    </row>
    <row r="424" spans="1:16" s="10" customFormat="1" ht="45" x14ac:dyDescent="0.2">
      <c r="A424" s="12" t="s">
        <v>65</v>
      </c>
      <c r="B424" s="39">
        <v>852</v>
      </c>
      <c r="C424" s="37" t="s">
        <v>98</v>
      </c>
      <c r="D424" s="39" t="s">
        <v>70</v>
      </c>
      <c r="E424" s="67" t="s">
        <v>213</v>
      </c>
      <c r="F424" s="37" t="s">
        <v>101</v>
      </c>
      <c r="G424" s="11">
        <f t="shared" si="180"/>
        <v>908328.39</v>
      </c>
      <c r="H424" s="11">
        <f t="shared" si="180"/>
        <v>0</v>
      </c>
      <c r="I424" s="11">
        <f t="shared" si="174"/>
        <v>908328.39</v>
      </c>
      <c r="J424" s="11">
        <f t="shared" si="180"/>
        <v>0</v>
      </c>
      <c r="K424" s="11">
        <f t="shared" si="180"/>
        <v>0</v>
      </c>
      <c r="L424" s="11">
        <f t="shared" si="180"/>
        <v>0</v>
      </c>
      <c r="M424" s="11">
        <f t="shared" si="180"/>
        <v>0</v>
      </c>
      <c r="N424" s="11">
        <f t="shared" si="180"/>
        <v>0</v>
      </c>
      <c r="O424" s="11">
        <f t="shared" si="180"/>
        <v>0</v>
      </c>
      <c r="P424" s="73">
        <f>G424-'Расходы (2)'!I416</f>
        <v>0</v>
      </c>
    </row>
    <row r="425" spans="1:16" s="10" customFormat="1" ht="35.25" customHeight="1" x14ac:dyDescent="0.2">
      <c r="A425" s="24" t="s">
        <v>102</v>
      </c>
      <c r="B425" s="18">
        <v>852</v>
      </c>
      <c r="C425" s="40" t="s">
        <v>98</v>
      </c>
      <c r="D425" s="42" t="s">
        <v>70</v>
      </c>
      <c r="E425" s="68" t="s">
        <v>213</v>
      </c>
      <c r="F425" s="40" t="s">
        <v>103</v>
      </c>
      <c r="G425" s="21">
        <f>G426</f>
        <v>908328.39</v>
      </c>
      <c r="H425" s="21">
        <f t="shared" si="180"/>
        <v>0</v>
      </c>
      <c r="I425" s="11">
        <f t="shared" si="174"/>
        <v>908328.39</v>
      </c>
      <c r="J425" s="21">
        <f t="shared" si="180"/>
        <v>0</v>
      </c>
      <c r="K425" s="21">
        <f t="shared" si="180"/>
        <v>0</v>
      </c>
      <c r="L425" s="21">
        <f t="shared" si="180"/>
        <v>0</v>
      </c>
      <c r="M425" s="21">
        <f t="shared" si="180"/>
        <v>0</v>
      </c>
      <c r="N425" s="21">
        <f t="shared" si="180"/>
        <v>0</v>
      </c>
      <c r="O425" s="21">
        <f t="shared" si="180"/>
        <v>0</v>
      </c>
      <c r="P425" s="73">
        <f>G425-'Расходы (2)'!I417</f>
        <v>0</v>
      </c>
    </row>
    <row r="426" spans="1:16" s="10" customFormat="1" ht="30" x14ac:dyDescent="0.2">
      <c r="A426" s="26" t="s">
        <v>192</v>
      </c>
      <c r="B426" s="18">
        <v>852</v>
      </c>
      <c r="C426" s="40" t="s">
        <v>98</v>
      </c>
      <c r="D426" s="42" t="s">
        <v>70</v>
      </c>
      <c r="E426" s="68" t="s">
        <v>213</v>
      </c>
      <c r="F426" s="40" t="s">
        <v>183</v>
      </c>
      <c r="G426" s="21">
        <v>908328.39</v>
      </c>
      <c r="H426" s="21"/>
      <c r="I426" s="11">
        <f t="shared" si="174"/>
        <v>908328.39</v>
      </c>
      <c r="J426" s="21">
        <v>0</v>
      </c>
      <c r="K426" s="21"/>
      <c r="L426" s="11">
        <f t="shared" si="177"/>
        <v>0</v>
      </c>
      <c r="M426" s="21"/>
      <c r="N426" s="21"/>
      <c r="O426" s="27">
        <f t="shared" si="178"/>
        <v>0</v>
      </c>
      <c r="P426" s="73">
        <f>G426-'Расходы (2)'!I418</f>
        <v>0</v>
      </c>
    </row>
    <row r="427" spans="1:16" s="10" customFormat="1" ht="75" x14ac:dyDescent="0.2">
      <c r="A427" s="12" t="s">
        <v>194</v>
      </c>
      <c r="B427" s="39">
        <v>852</v>
      </c>
      <c r="C427" s="37" t="s">
        <v>98</v>
      </c>
      <c r="D427" s="37" t="s">
        <v>70</v>
      </c>
      <c r="E427" s="67" t="s">
        <v>217</v>
      </c>
      <c r="F427" s="37"/>
      <c r="G427" s="11">
        <f t="shared" ref="G427:O429" si="181">G428</f>
        <v>4657379.71</v>
      </c>
      <c r="H427" s="11">
        <f t="shared" si="181"/>
        <v>0</v>
      </c>
      <c r="I427" s="11">
        <f t="shared" si="174"/>
        <v>4657379.71</v>
      </c>
      <c r="J427" s="11">
        <f t="shared" si="181"/>
        <v>4517777.6399999997</v>
      </c>
      <c r="K427" s="11">
        <f t="shared" si="181"/>
        <v>0</v>
      </c>
      <c r="L427" s="11">
        <f t="shared" si="181"/>
        <v>4517777.6399999997</v>
      </c>
      <c r="M427" s="11">
        <f t="shared" si="181"/>
        <v>4260875.32</v>
      </c>
      <c r="N427" s="11">
        <f t="shared" si="181"/>
        <v>0</v>
      </c>
      <c r="O427" s="11">
        <f t="shared" si="181"/>
        <v>4260875.32</v>
      </c>
      <c r="P427" s="73">
        <f>G427-'Расходы (2)'!I419</f>
        <v>0</v>
      </c>
    </row>
    <row r="428" spans="1:16" s="10" customFormat="1" ht="45" x14ac:dyDescent="0.2">
      <c r="A428" s="12" t="s">
        <v>65</v>
      </c>
      <c r="B428" s="39">
        <v>852</v>
      </c>
      <c r="C428" s="37" t="s">
        <v>98</v>
      </c>
      <c r="D428" s="37" t="s">
        <v>70</v>
      </c>
      <c r="E428" s="67" t="s">
        <v>217</v>
      </c>
      <c r="F428" s="37" t="s">
        <v>101</v>
      </c>
      <c r="G428" s="11">
        <f t="shared" si="181"/>
        <v>4657379.71</v>
      </c>
      <c r="H428" s="11">
        <f t="shared" si="181"/>
        <v>0</v>
      </c>
      <c r="I428" s="11">
        <f t="shared" si="174"/>
        <v>4657379.71</v>
      </c>
      <c r="J428" s="11">
        <f t="shared" si="181"/>
        <v>4517777.6399999997</v>
      </c>
      <c r="K428" s="11">
        <f t="shared" si="181"/>
        <v>0</v>
      </c>
      <c r="L428" s="11">
        <f t="shared" si="181"/>
        <v>4517777.6399999997</v>
      </c>
      <c r="M428" s="11">
        <f t="shared" si="181"/>
        <v>4260875.32</v>
      </c>
      <c r="N428" s="11">
        <f t="shared" si="181"/>
        <v>0</v>
      </c>
      <c r="O428" s="11">
        <f t="shared" si="181"/>
        <v>4260875.32</v>
      </c>
      <c r="P428" s="73">
        <f>G428-'Расходы (2)'!I420</f>
        <v>0</v>
      </c>
    </row>
    <row r="429" spans="1:16" s="10" customFormat="1" ht="33.75" customHeight="1" x14ac:dyDescent="0.2">
      <c r="A429" s="35" t="s">
        <v>102</v>
      </c>
      <c r="B429" s="18">
        <v>852</v>
      </c>
      <c r="C429" s="40" t="s">
        <v>98</v>
      </c>
      <c r="D429" s="42" t="s">
        <v>70</v>
      </c>
      <c r="E429" s="68" t="s">
        <v>217</v>
      </c>
      <c r="F429" s="40" t="s">
        <v>103</v>
      </c>
      <c r="G429" s="21">
        <f>G430</f>
        <v>4657379.71</v>
      </c>
      <c r="H429" s="21">
        <f t="shared" si="181"/>
        <v>0</v>
      </c>
      <c r="I429" s="11">
        <f t="shared" si="174"/>
        <v>4657379.71</v>
      </c>
      <c r="J429" s="21">
        <f t="shared" si="181"/>
        <v>4517777.6399999997</v>
      </c>
      <c r="K429" s="21">
        <f t="shared" si="181"/>
        <v>0</v>
      </c>
      <c r="L429" s="21">
        <f t="shared" si="181"/>
        <v>4517777.6399999997</v>
      </c>
      <c r="M429" s="21">
        <f t="shared" si="181"/>
        <v>4260875.32</v>
      </c>
      <c r="N429" s="21">
        <f t="shared" si="181"/>
        <v>0</v>
      </c>
      <c r="O429" s="21">
        <f t="shared" si="181"/>
        <v>4260875.32</v>
      </c>
      <c r="P429" s="73">
        <f>G429-'Расходы (2)'!I421</f>
        <v>0</v>
      </c>
    </row>
    <row r="430" spans="1:16" s="10" customFormat="1" ht="30" x14ac:dyDescent="0.2">
      <c r="A430" s="23" t="s">
        <v>192</v>
      </c>
      <c r="B430" s="18">
        <v>852</v>
      </c>
      <c r="C430" s="40" t="s">
        <v>98</v>
      </c>
      <c r="D430" s="42" t="s">
        <v>70</v>
      </c>
      <c r="E430" s="68" t="s">
        <v>217</v>
      </c>
      <c r="F430" s="40" t="s">
        <v>183</v>
      </c>
      <c r="G430" s="21">
        <v>4657379.71</v>
      </c>
      <c r="H430" s="21"/>
      <c r="I430" s="11">
        <f t="shared" si="174"/>
        <v>4657379.71</v>
      </c>
      <c r="J430" s="21">
        <v>4517777.6399999997</v>
      </c>
      <c r="K430" s="21"/>
      <c r="L430" s="11">
        <f t="shared" si="177"/>
        <v>4517777.6399999997</v>
      </c>
      <c r="M430" s="21">
        <v>4260875.32</v>
      </c>
      <c r="N430" s="21"/>
      <c r="O430" s="27">
        <f t="shared" si="178"/>
        <v>4260875.32</v>
      </c>
      <c r="P430" s="73">
        <f>G430-'Расходы (2)'!I422</f>
        <v>0</v>
      </c>
    </row>
    <row r="431" spans="1:16" ht="60" x14ac:dyDescent="0.2">
      <c r="A431" s="12" t="s">
        <v>302</v>
      </c>
      <c r="B431" s="39">
        <v>852</v>
      </c>
      <c r="C431" s="37" t="s">
        <v>98</v>
      </c>
      <c r="D431" s="37" t="s">
        <v>70</v>
      </c>
      <c r="E431" s="67" t="s">
        <v>303</v>
      </c>
      <c r="F431" s="37"/>
      <c r="G431" s="11">
        <f t="shared" ref="G431:O433" si="182">G432</f>
        <v>2765876</v>
      </c>
      <c r="H431" s="11">
        <f t="shared" si="182"/>
        <v>0</v>
      </c>
      <c r="I431" s="11">
        <f t="shared" si="174"/>
        <v>2765876</v>
      </c>
      <c r="J431" s="11">
        <f t="shared" si="182"/>
        <v>2876556</v>
      </c>
      <c r="K431" s="11">
        <f t="shared" si="182"/>
        <v>0</v>
      </c>
      <c r="L431" s="11">
        <f t="shared" si="182"/>
        <v>2876556</v>
      </c>
      <c r="M431" s="11">
        <f t="shared" si="182"/>
        <v>2991617</v>
      </c>
      <c r="N431" s="11">
        <f t="shared" si="182"/>
        <v>0</v>
      </c>
      <c r="O431" s="11">
        <f t="shared" si="182"/>
        <v>2991617</v>
      </c>
      <c r="P431" s="73">
        <f>G431-'Расходы (2)'!I423</f>
        <v>0</v>
      </c>
    </row>
    <row r="432" spans="1:16" ht="45" x14ac:dyDescent="0.2">
      <c r="A432" s="12" t="s">
        <v>65</v>
      </c>
      <c r="B432" s="39">
        <v>852</v>
      </c>
      <c r="C432" s="37" t="s">
        <v>98</v>
      </c>
      <c r="D432" s="37" t="s">
        <v>70</v>
      </c>
      <c r="E432" s="67" t="s">
        <v>303</v>
      </c>
      <c r="F432" s="37" t="s">
        <v>101</v>
      </c>
      <c r="G432" s="11">
        <f t="shared" si="182"/>
        <v>2765876</v>
      </c>
      <c r="H432" s="11">
        <f t="shared" si="182"/>
        <v>0</v>
      </c>
      <c r="I432" s="11">
        <f t="shared" si="174"/>
        <v>2765876</v>
      </c>
      <c r="J432" s="11">
        <f t="shared" si="182"/>
        <v>2876556</v>
      </c>
      <c r="K432" s="11">
        <f t="shared" si="182"/>
        <v>0</v>
      </c>
      <c r="L432" s="11">
        <f t="shared" si="182"/>
        <v>2876556</v>
      </c>
      <c r="M432" s="11">
        <f t="shared" si="182"/>
        <v>2991617</v>
      </c>
      <c r="N432" s="11">
        <f t="shared" si="182"/>
        <v>0</v>
      </c>
      <c r="O432" s="11">
        <f t="shared" si="182"/>
        <v>2991617</v>
      </c>
      <c r="P432" s="73">
        <f>G432-'Расходы (2)'!I424</f>
        <v>0</v>
      </c>
    </row>
    <row r="433" spans="1:16" ht="30" customHeight="1" x14ac:dyDescent="0.2">
      <c r="A433" s="12" t="s">
        <v>102</v>
      </c>
      <c r="B433" s="39">
        <v>852</v>
      </c>
      <c r="C433" s="37" t="s">
        <v>98</v>
      </c>
      <c r="D433" s="37" t="s">
        <v>70</v>
      </c>
      <c r="E433" s="67" t="s">
        <v>303</v>
      </c>
      <c r="F433" s="37" t="s">
        <v>103</v>
      </c>
      <c r="G433" s="11">
        <f>G434</f>
        <v>2765876</v>
      </c>
      <c r="H433" s="11">
        <f t="shared" si="182"/>
        <v>0</v>
      </c>
      <c r="I433" s="11">
        <f t="shared" si="174"/>
        <v>2765876</v>
      </c>
      <c r="J433" s="11">
        <f t="shared" si="182"/>
        <v>2876556</v>
      </c>
      <c r="K433" s="11">
        <f t="shared" si="182"/>
        <v>0</v>
      </c>
      <c r="L433" s="11">
        <f t="shared" si="182"/>
        <v>2876556</v>
      </c>
      <c r="M433" s="11">
        <f t="shared" si="182"/>
        <v>2991617</v>
      </c>
      <c r="N433" s="11">
        <f t="shared" si="182"/>
        <v>0</v>
      </c>
      <c r="O433" s="11">
        <f t="shared" si="182"/>
        <v>2991617</v>
      </c>
      <c r="P433" s="73">
        <f>G433-'Расходы (2)'!I425</f>
        <v>0</v>
      </c>
    </row>
    <row r="434" spans="1:16" ht="30" x14ac:dyDescent="0.2">
      <c r="A434" s="23" t="s">
        <v>192</v>
      </c>
      <c r="B434" s="39">
        <v>852</v>
      </c>
      <c r="C434" s="37" t="s">
        <v>98</v>
      </c>
      <c r="D434" s="37" t="s">
        <v>70</v>
      </c>
      <c r="E434" s="67" t="s">
        <v>303</v>
      </c>
      <c r="F434" s="37" t="s">
        <v>183</v>
      </c>
      <c r="G434" s="21">
        <v>2765876</v>
      </c>
      <c r="H434" s="21"/>
      <c r="I434" s="11">
        <f t="shared" si="174"/>
        <v>2765876</v>
      </c>
      <c r="J434" s="21">
        <v>2876556</v>
      </c>
      <c r="K434" s="21"/>
      <c r="L434" s="11">
        <f t="shared" si="177"/>
        <v>2876556</v>
      </c>
      <c r="M434" s="21">
        <v>2991617</v>
      </c>
      <c r="N434" s="21"/>
      <c r="O434" s="27">
        <f t="shared" si="178"/>
        <v>2991617</v>
      </c>
      <c r="P434" s="73">
        <f>G434-'Расходы (2)'!I426</f>
        <v>0</v>
      </c>
    </row>
    <row r="435" spans="1:16" s="10" customFormat="1" ht="150" x14ac:dyDescent="0.2">
      <c r="A435" s="12" t="s">
        <v>107</v>
      </c>
      <c r="B435" s="39">
        <v>852</v>
      </c>
      <c r="C435" s="37" t="s">
        <v>98</v>
      </c>
      <c r="D435" s="37" t="s">
        <v>70</v>
      </c>
      <c r="E435" s="67" t="s">
        <v>208</v>
      </c>
      <c r="F435" s="37"/>
      <c r="G435" s="11">
        <f t="shared" ref="G435:O437" si="183">G436</f>
        <v>1623600</v>
      </c>
      <c r="H435" s="11">
        <f t="shared" si="183"/>
        <v>0</v>
      </c>
      <c r="I435" s="11">
        <f t="shared" si="174"/>
        <v>1623600</v>
      </c>
      <c r="J435" s="11">
        <f t="shared" si="183"/>
        <v>1623600</v>
      </c>
      <c r="K435" s="11">
        <f t="shared" si="183"/>
        <v>0</v>
      </c>
      <c r="L435" s="11">
        <f t="shared" si="183"/>
        <v>1623600</v>
      </c>
      <c r="M435" s="11">
        <f t="shared" si="183"/>
        <v>1623600</v>
      </c>
      <c r="N435" s="11">
        <f t="shared" si="183"/>
        <v>0</v>
      </c>
      <c r="O435" s="11">
        <f t="shared" si="183"/>
        <v>1623600</v>
      </c>
      <c r="P435" s="73">
        <f>G435-'Расходы (2)'!I427</f>
        <v>0</v>
      </c>
    </row>
    <row r="436" spans="1:16" s="10" customFormat="1" ht="45" x14ac:dyDescent="0.2">
      <c r="A436" s="12" t="s">
        <v>65</v>
      </c>
      <c r="B436" s="39">
        <v>852</v>
      </c>
      <c r="C436" s="37" t="s">
        <v>98</v>
      </c>
      <c r="D436" s="37" t="s">
        <v>70</v>
      </c>
      <c r="E436" s="67" t="s">
        <v>208</v>
      </c>
      <c r="F436" s="37" t="s">
        <v>101</v>
      </c>
      <c r="G436" s="11">
        <f t="shared" si="183"/>
        <v>1623600</v>
      </c>
      <c r="H436" s="11">
        <f t="shared" si="183"/>
        <v>0</v>
      </c>
      <c r="I436" s="11">
        <f t="shared" si="174"/>
        <v>1623600</v>
      </c>
      <c r="J436" s="11">
        <f t="shared" si="183"/>
        <v>1623600</v>
      </c>
      <c r="K436" s="11">
        <f t="shared" si="183"/>
        <v>0</v>
      </c>
      <c r="L436" s="11">
        <f t="shared" si="183"/>
        <v>1623600</v>
      </c>
      <c r="M436" s="11">
        <f t="shared" si="183"/>
        <v>1623600</v>
      </c>
      <c r="N436" s="11">
        <f t="shared" si="183"/>
        <v>0</v>
      </c>
      <c r="O436" s="11">
        <f t="shared" si="183"/>
        <v>1623600</v>
      </c>
      <c r="P436" s="73">
        <f>G436-'Расходы (2)'!I428</f>
        <v>0</v>
      </c>
    </row>
    <row r="437" spans="1:16" s="10" customFormat="1" ht="31.5" customHeight="1" x14ac:dyDescent="0.2">
      <c r="A437" s="24" t="s">
        <v>102</v>
      </c>
      <c r="B437" s="18">
        <v>852</v>
      </c>
      <c r="C437" s="40" t="s">
        <v>98</v>
      </c>
      <c r="D437" s="40" t="s">
        <v>70</v>
      </c>
      <c r="E437" s="68" t="s">
        <v>208</v>
      </c>
      <c r="F437" s="40" t="s">
        <v>103</v>
      </c>
      <c r="G437" s="21">
        <f>G438</f>
        <v>1623600</v>
      </c>
      <c r="H437" s="21">
        <f t="shared" si="183"/>
        <v>0</v>
      </c>
      <c r="I437" s="11">
        <f t="shared" si="174"/>
        <v>1623600</v>
      </c>
      <c r="J437" s="21">
        <f t="shared" si="183"/>
        <v>1623600</v>
      </c>
      <c r="K437" s="21">
        <f t="shared" si="183"/>
        <v>0</v>
      </c>
      <c r="L437" s="21">
        <f t="shared" si="183"/>
        <v>1623600</v>
      </c>
      <c r="M437" s="21">
        <f t="shared" si="183"/>
        <v>1623600</v>
      </c>
      <c r="N437" s="21">
        <f t="shared" si="183"/>
        <v>0</v>
      </c>
      <c r="O437" s="21">
        <f t="shared" si="183"/>
        <v>1623600</v>
      </c>
      <c r="P437" s="73">
        <f>G437-'Расходы (2)'!I429</f>
        <v>0</v>
      </c>
    </row>
    <row r="438" spans="1:16" s="10" customFormat="1" ht="30" x14ac:dyDescent="0.2">
      <c r="A438" s="26" t="s">
        <v>192</v>
      </c>
      <c r="B438" s="18">
        <v>852</v>
      </c>
      <c r="C438" s="40" t="s">
        <v>98</v>
      </c>
      <c r="D438" s="40" t="s">
        <v>70</v>
      </c>
      <c r="E438" s="68" t="s">
        <v>208</v>
      </c>
      <c r="F438" s="40" t="s">
        <v>183</v>
      </c>
      <c r="G438" s="21">
        <v>1623600</v>
      </c>
      <c r="H438" s="21"/>
      <c r="I438" s="11">
        <f t="shared" si="174"/>
        <v>1623600</v>
      </c>
      <c r="J438" s="21">
        <v>1623600</v>
      </c>
      <c r="K438" s="21"/>
      <c r="L438" s="11">
        <f t="shared" si="177"/>
        <v>1623600</v>
      </c>
      <c r="M438" s="21">
        <v>1623600</v>
      </c>
      <c r="N438" s="21"/>
      <c r="O438" s="27">
        <f t="shared" si="178"/>
        <v>1623600</v>
      </c>
      <c r="P438" s="73">
        <f>G438-'Расходы (2)'!I430</f>
        <v>0</v>
      </c>
    </row>
    <row r="439" spans="1:16" s="10" customFormat="1" ht="30" x14ac:dyDescent="0.2">
      <c r="A439" s="19" t="s">
        <v>297</v>
      </c>
      <c r="B439" s="18">
        <v>852</v>
      </c>
      <c r="C439" s="40" t="s">
        <v>98</v>
      </c>
      <c r="D439" s="42" t="s">
        <v>70</v>
      </c>
      <c r="E439" s="68" t="s">
        <v>298</v>
      </c>
      <c r="F439" s="40"/>
      <c r="G439" s="21">
        <f t="shared" ref="G439:O441" si="184">G440</f>
        <v>9620423.2300000004</v>
      </c>
      <c r="H439" s="21">
        <f t="shared" si="184"/>
        <v>0</v>
      </c>
      <c r="I439" s="11">
        <f t="shared" si="174"/>
        <v>9620423.2300000004</v>
      </c>
      <c r="J439" s="21">
        <f t="shared" si="184"/>
        <v>0</v>
      </c>
      <c r="K439" s="21">
        <f t="shared" si="184"/>
        <v>0</v>
      </c>
      <c r="L439" s="21">
        <f t="shared" si="184"/>
        <v>0</v>
      </c>
      <c r="M439" s="21">
        <f t="shared" si="184"/>
        <v>0</v>
      </c>
      <c r="N439" s="21">
        <f t="shared" si="184"/>
        <v>0</v>
      </c>
      <c r="O439" s="21">
        <f t="shared" si="184"/>
        <v>0</v>
      </c>
      <c r="P439" s="73">
        <f>G439-'Расходы (2)'!I431</f>
        <v>0</v>
      </c>
    </row>
    <row r="440" spans="1:16" s="10" customFormat="1" ht="45" x14ac:dyDescent="0.2">
      <c r="A440" s="24" t="s">
        <v>65</v>
      </c>
      <c r="B440" s="18">
        <v>852</v>
      </c>
      <c r="C440" s="40" t="s">
        <v>98</v>
      </c>
      <c r="D440" s="42" t="s">
        <v>70</v>
      </c>
      <c r="E440" s="68" t="s">
        <v>298</v>
      </c>
      <c r="F440" s="40" t="s">
        <v>101</v>
      </c>
      <c r="G440" s="21">
        <f t="shared" si="184"/>
        <v>9620423.2300000004</v>
      </c>
      <c r="H440" s="21">
        <f t="shared" si="184"/>
        <v>0</v>
      </c>
      <c r="I440" s="11">
        <f t="shared" si="174"/>
        <v>9620423.2300000004</v>
      </c>
      <c r="J440" s="21">
        <f t="shared" si="184"/>
        <v>0</v>
      </c>
      <c r="K440" s="21">
        <f t="shared" si="184"/>
        <v>0</v>
      </c>
      <c r="L440" s="21">
        <f t="shared" si="184"/>
        <v>0</v>
      </c>
      <c r="M440" s="21">
        <f t="shared" si="184"/>
        <v>0</v>
      </c>
      <c r="N440" s="21">
        <f t="shared" si="184"/>
        <v>0</v>
      </c>
      <c r="O440" s="21">
        <f t="shared" si="184"/>
        <v>0</v>
      </c>
      <c r="P440" s="73">
        <f>G440-'Расходы (2)'!I432</f>
        <v>0</v>
      </c>
    </row>
    <row r="441" spans="1:16" s="10" customFormat="1" ht="31.5" customHeight="1" x14ac:dyDescent="0.2">
      <c r="A441" s="24" t="s">
        <v>102</v>
      </c>
      <c r="B441" s="18">
        <v>852</v>
      </c>
      <c r="C441" s="40" t="s">
        <v>98</v>
      </c>
      <c r="D441" s="42" t="s">
        <v>70</v>
      </c>
      <c r="E441" s="68" t="s">
        <v>298</v>
      </c>
      <c r="F441" s="40" t="s">
        <v>103</v>
      </c>
      <c r="G441" s="21">
        <f>G442</f>
        <v>9620423.2300000004</v>
      </c>
      <c r="H441" s="21">
        <f t="shared" si="184"/>
        <v>0</v>
      </c>
      <c r="I441" s="11">
        <f t="shared" si="174"/>
        <v>9620423.2300000004</v>
      </c>
      <c r="J441" s="21">
        <f t="shared" si="184"/>
        <v>0</v>
      </c>
      <c r="K441" s="21">
        <f t="shared" si="184"/>
        <v>0</v>
      </c>
      <c r="L441" s="21">
        <f t="shared" si="184"/>
        <v>0</v>
      </c>
      <c r="M441" s="21">
        <f t="shared" si="184"/>
        <v>0</v>
      </c>
      <c r="N441" s="21">
        <f t="shared" si="184"/>
        <v>0</v>
      </c>
      <c r="O441" s="21">
        <f t="shared" si="184"/>
        <v>0</v>
      </c>
      <c r="P441" s="73">
        <f>G441-'Расходы (2)'!I433</f>
        <v>0</v>
      </c>
    </row>
    <row r="442" spans="1:16" s="10" customFormat="1" ht="30" x14ac:dyDescent="0.2">
      <c r="A442" s="26" t="s">
        <v>192</v>
      </c>
      <c r="B442" s="18">
        <v>852</v>
      </c>
      <c r="C442" s="40" t="s">
        <v>98</v>
      </c>
      <c r="D442" s="42" t="s">
        <v>70</v>
      </c>
      <c r="E442" s="68" t="s">
        <v>298</v>
      </c>
      <c r="F442" s="40" t="s">
        <v>183</v>
      </c>
      <c r="G442" s="21">
        <v>9620423.2300000004</v>
      </c>
      <c r="H442" s="21"/>
      <c r="I442" s="11">
        <f t="shared" si="174"/>
        <v>9620423.2300000004</v>
      </c>
      <c r="J442" s="21"/>
      <c r="K442" s="21"/>
      <c r="L442" s="11">
        <f t="shared" si="177"/>
        <v>0</v>
      </c>
      <c r="M442" s="21"/>
      <c r="N442" s="21"/>
      <c r="O442" s="27">
        <f t="shared" si="178"/>
        <v>0</v>
      </c>
      <c r="P442" s="73">
        <f>G442-'Расходы (2)'!I434</f>
        <v>0</v>
      </c>
    </row>
    <row r="443" spans="1:16" s="10" customFormat="1" ht="30" x14ac:dyDescent="0.2">
      <c r="A443" s="12" t="s">
        <v>154</v>
      </c>
      <c r="B443" s="39">
        <v>852</v>
      </c>
      <c r="C443" s="37" t="s">
        <v>98</v>
      </c>
      <c r="D443" s="39" t="s">
        <v>70</v>
      </c>
      <c r="E443" s="67" t="s">
        <v>216</v>
      </c>
      <c r="F443" s="37"/>
      <c r="G443" s="11">
        <f t="shared" ref="G443:O445" si="185">G444</f>
        <v>670360</v>
      </c>
      <c r="H443" s="11">
        <f t="shared" si="185"/>
        <v>0</v>
      </c>
      <c r="I443" s="11">
        <f t="shared" si="174"/>
        <v>670360</v>
      </c>
      <c r="J443" s="11">
        <f t="shared" si="185"/>
        <v>670360</v>
      </c>
      <c r="K443" s="11">
        <f t="shared" si="185"/>
        <v>0</v>
      </c>
      <c r="L443" s="11">
        <f t="shared" si="185"/>
        <v>670360</v>
      </c>
      <c r="M443" s="11">
        <f t="shared" si="185"/>
        <v>670360</v>
      </c>
      <c r="N443" s="11">
        <f t="shared" si="185"/>
        <v>0</v>
      </c>
      <c r="O443" s="11">
        <f t="shared" si="185"/>
        <v>670360</v>
      </c>
      <c r="P443" s="73">
        <f>G443-'Расходы (2)'!I435</f>
        <v>0</v>
      </c>
    </row>
    <row r="444" spans="1:16" s="10" customFormat="1" ht="45" x14ac:dyDescent="0.2">
      <c r="A444" s="12" t="s">
        <v>65</v>
      </c>
      <c r="B444" s="39">
        <v>852</v>
      </c>
      <c r="C444" s="37" t="s">
        <v>98</v>
      </c>
      <c r="D444" s="39" t="s">
        <v>70</v>
      </c>
      <c r="E444" s="67" t="s">
        <v>216</v>
      </c>
      <c r="F444" s="37" t="s">
        <v>101</v>
      </c>
      <c r="G444" s="11">
        <f t="shared" si="185"/>
        <v>670360</v>
      </c>
      <c r="H444" s="11">
        <f t="shared" si="185"/>
        <v>0</v>
      </c>
      <c r="I444" s="11">
        <f t="shared" si="174"/>
        <v>670360</v>
      </c>
      <c r="J444" s="11">
        <f t="shared" si="185"/>
        <v>670360</v>
      </c>
      <c r="K444" s="11">
        <f t="shared" si="185"/>
        <v>0</v>
      </c>
      <c r="L444" s="11">
        <f t="shared" si="185"/>
        <v>670360</v>
      </c>
      <c r="M444" s="11">
        <f t="shared" si="185"/>
        <v>670360</v>
      </c>
      <c r="N444" s="11">
        <f t="shared" si="185"/>
        <v>0</v>
      </c>
      <c r="O444" s="11">
        <f t="shared" si="185"/>
        <v>670360</v>
      </c>
      <c r="P444" s="73">
        <f>G444-'Расходы (2)'!I436</f>
        <v>0</v>
      </c>
    </row>
    <row r="445" spans="1:16" s="10" customFormat="1" x14ac:dyDescent="0.2">
      <c r="A445" s="24" t="s">
        <v>102</v>
      </c>
      <c r="B445" s="18">
        <v>852</v>
      </c>
      <c r="C445" s="40" t="s">
        <v>98</v>
      </c>
      <c r="D445" s="42" t="s">
        <v>70</v>
      </c>
      <c r="E445" s="68" t="s">
        <v>216</v>
      </c>
      <c r="F445" s="40" t="s">
        <v>103</v>
      </c>
      <c r="G445" s="21">
        <f>G446</f>
        <v>670360</v>
      </c>
      <c r="H445" s="21">
        <f t="shared" si="185"/>
        <v>0</v>
      </c>
      <c r="I445" s="11">
        <f t="shared" si="174"/>
        <v>670360</v>
      </c>
      <c r="J445" s="21">
        <f t="shared" si="185"/>
        <v>670360</v>
      </c>
      <c r="K445" s="21">
        <f t="shared" si="185"/>
        <v>0</v>
      </c>
      <c r="L445" s="21">
        <f t="shared" si="185"/>
        <v>670360</v>
      </c>
      <c r="M445" s="21">
        <f t="shared" si="185"/>
        <v>670360</v>
      </c>
      <c r="N445" s="21">
        <f t="shared" si="185"/>
        <v>0</v>
      </c>
      <c r="O445" s="21">
        <f t="shared" si="185"/>
        <v>670360</v>
      </c>
      <c r="P445" s="73">
        <f>G445-'Расходы (2)'!I437</f>
        <v>0</v>
      </c>
    </row>
    <row r="446" spans="1:16" s="10" customFormat="1" ht="30" x14ac:dyDescent="0.2">
      <c r="A446" s="26" t="s">
        <v>192</v>
      </c>
      <c r="B446" s="18">
        <v>852</v>
      </c>
      <c r="C446" s="40" t="s">
        <v>98</v>
      </c>
      <c r="D446" s="42" t="s">
        <v>70</v>
      </c>
      <c r="E446" s="68" t="s">
        <v>216</v>
      </c>
      <c r="F446" s="40" t="s">
        <v>183</v>
      </c>
      <c r="G446" s="21">
        <v>670360</v>
      </c>
      <c r="H446" s="21"/>
      <c r="I446" s="11">
        <f t="shared" si="174"/>
        <v>670360</v>
      </c>
      <c r="J446" s="21">
        <v>670360</v>
      </c>
      <c r="K446" s="21"/>
      <c r="L446" s="11">
        <f t="shared" si="177"/>
        <v>670360</v>
      </c>
      <c r="M446" s="21">
        <v>670360</v>
      </c>
      <c r="N446" s="21"/>
      <c r="O446" s="27">
        <f t="shared" si="178"/>
        <v>670360</v>
      </c>
      <c r="P446" s="73">
        <f>G446-'Расходы (2)'!I438</f>
        <v>0</v>
      </c>
    </row>
    <row r="447" spans="1:16" ht="15.75" x14ac:dyDescent="0.2">
      <c r="A447" s="8" t="s">
        <v>112</v>
      </c>
      <c r="B447" s="39">
        <v>852</v>
      </c>
      <c r="C447" s="36" t="s">
        <v>98</v>
      </c>
      <c r="D447" s="36" t="s">
        <v>98</v>
      </c>
      <c r="E447" s="67" t="s">
        <v>0</v>
      </c>
      <c r="F447" s="36"/>
      <c r="G447" s="9">
        <f t="shared" ref="G447:O448" si="186">G448</f>
        <v>142300</v>
      </c>
      <c r="H447" s="9">
        <f t="shared" si="186"/>
        <v>0</v>
      </c>
      <c r="I447" s="11">
        <f t="shared" si="174"/>
        <v>142300</v>
      </c>
      <c r="J447" s="9">
        <f t="shared" si="186"/>
        <v>0</v>
      </c>
      <c r="K447" s="9">
        <f t="shared" si="186"/>
        <v>0</v>
      </c>
      <c r="L447" s="9">
        <f t="shared" si="186"/>
        <v>0</v>
      </c>
      <c r="M447" s="9">
        <f t="shared" si="186"/>
        <v>0</v>
      </c>
      <c r="N447" s="9">
        <f t="shared" si="186"/>
        <v>0</v>
      </c>
      <c r="O447" s="9">
        <f t="shared" si="186"/>
        <v>0</v>
      </c>
      <c r="P447" s="73">
        <f>G447-'Расходы (2)'!I439</f>
        <v>0</v>
      </c>
    </row>
    <row r="448" spans="1:16" ht="30" x14ac:dyDescent="0.2">
      <c r="A448" s="12" t="s">
        <v>113</v>
      </c>
      <c r="B448" s="39">
        <v>852</v>
      </c>
      <c r="C448" s="37" t="s">
        <v>98</v>
      </c>
      <c r="D448" s="37" t="s">
        <v>98</v>
      </c>
      <c r="E448" s="67" t="s">
        <v>212</v>
      </c>
      <c r="F448" s="37"/>
      <c r="G448" s="11">
        <f>G449</f>
        <v>142300</v>
      </c>
      <c r="H448" s="11">
        <f t="shared" si="186"/>
        <v>0</v>
      </c>
      <c r="I448" s="11">
        <f t="shared" si="174"/>
        <v>142300</v>
      </c>
      <c r="J448" s="11">
        <f t="shared" si="186"/>
        <v>0</v>
      </c>
      <c r="K448" s="11">
        <f t="shared" si="186"/>
        <v>0</v>
      </c>
      <c r="L448" s="11">
        <f t="shared" si="186"/>
        <v>0</v>
      </c>
      <c r="M448" s="11">
        <f t="shared" si="186"/>
        <v>0</v>
      </c>
      <c r="N448" s="11">
        <f t="shared" si="186"/>
        <v>0</v>
      </c>
      <c r="O448" s="11">
        <f t="shared" si="186"/>
        <v>0</v>
      </c>
      <c r="P448" s="73">
        <f>G448-'Расходы (2)'!I440</f>
        <v>0</v>
      </c>
    </row>
    <row r="449" spans="1:16" ht="45" x14ac:dyDescent="0.2">
      <c r="A449" s="12" t="s">
        <v>34</v>
      </c>
      <c r="B449" s="39">
        <v>852</v>
      </c>
      <c r="C449" s="37" t="s">
        <v>98</v>
      </c>
      <c r="D449" s="37" t="s">
        <v>98</v>
      </c>
      <c r="E449" s="67" t="s">
        <v>212</v>
      </c>
      <c r="F449" s="37" t="s">
        <v>35</v>
      </c>
      <c r="G449" s="11">
        <f t="shared" ref="G449:O450" si="187">G450</f>
        <v>142300</v>
      </c>
      <c r="H449" s="11">
        <f t="shared" si="187"/>
        <v>0</v>
      </c>
      <c r="I449" s="11">
        <f t="shared" si="174"/>
        <v>142300</v>
      </c>
      <c r="J449" s="11">
        <f t="shared" si="187"/>
        <v>0</v>
      </c>
      <c r="K449" s="11">
        <f t="shared" si="187"/>
        <v>0</v>
      </c>
      <c r="L449" s="11">
        <f t="shared" si="187"/>
        <v>0</v>
      </c>
      <c r="M449" s="11">
        <f t="shared" si="187"/>
        <v>0</v>
      </c>
      <c r="N449" s="11">
        <f t="shared" si="187"/>
        <v>0</v>
      </c>
      <c r="O449" s="11">
        <f t="shared" si="187"/>
        <v>0</v>
      </c>
      <c r="P449" s="73">
        <f>G449-'Расходы (2)'!I441</f>
        <v>0</v>
      </c>
    </row>
    <row r="450" spans="1:16" s="10" customFormat="1" ht="45" x14ac:dyDescent="0.2">
      <c r="A450" s="24" t="s">
        <v>36</v>
      </c>
      <c r="B450" s="18">
        <v>852</v>
      </c>
      <c r="C450" s="40" t="s">
        <v>98</v>
      </c>
      <c r="D450" s="40" t="s">
        <v>98</v>
      </c>
      <c r="E450" s="68" t="s">
        <v>212</v>
      </c>
      <c r="F450" s="40" t="s">
        <v>37</v>
      </c>
      <c r="G450" s="21">
        <f>G451</f>
        <v>142300</v>
      </c>
      <c r="H450" s="21">
        <f t="shared" si="187"/>
        <v>0</v>
      </c>
      <c r="I450" s="11">
        <f t="shared" si="174"/>
        <v>142300</v>
      </c>
      <c r="J450" s="21">
        <f t="shared" si="187"/>
        <v>0</v>
      </c>
      <c r="K450" s="21">
        <f t="shared" si="187"/>
        <v>0</v>
      </c>
      <c r="L450" s="21">
        <f t="shared" si="187"/>
        <v>0</v>
      </c>
      <c r="M450" s="21">
        <f t="shared" si="187"/>
        <v>0</v>
      </c>
      <c r="N450" s="21">
        <f t="shared" si="187"/>
        <v>0</v>
      </c>
      <c r="O450" s="21">
        <f t="shared" si="187"/>
        <v>0</v>
      </c>
      <c r="P450" s="73">
        <f>G450-'Расходы (2)'!I442</f>
        <v>0</v>
      </c>
    </row>
    <row r="451" spans="1:16" s="10" customFormat="1" ht="33.75" customHeight="1" x14ac:dyDescent="0.2">
      <c r="A451" s="19" t="s">
        <v>162</v>
      </c>
      <c r="B451" s="18">
        <v>852</v>
      </c>
      <c r="C451" s="40" t="s">
        <v>98</v>
      </c>
      <c r="D451" s="40" t="s">
        <v>98</v>
      </c>
      <c r="E451" s="68" t="s">
        <v>212</v>
      </c>
      <c r="F451" s="40" t="s">
        <v>174</v>
      </c>
      <c r="G451" s="21">
        <v>142300</v>
      </c>
      <c r="H451" s="21"/>
      <c r="I451" s="11">
        <f t="shared" si="174"/>
        <v>142300</v>
      </c>
      <c r="J451" s="21">
        <v>0</v>
      </c>
      <c r="K451" s="21"/>
      <c r="L451" s="11">
        <f t="shared" si="177"/>
        <v>0</v>
      </c>
      <c r="M451" s="21">
        <v>0</v>
      </c>
      <c r="N451" s="21"/>
      <c r="O451" s="27">
        <f t="shared" si="178"/>
        <v>0</v>
      </c>
      <c r="P451" s="73">
        <f>G451-'Расходы (2)'!I443</f>
        <v>0</v>
      </c>
    </row>
    <row r="452" spans="1:16" s="10" customFormat="1" ht="31.5" x14ac:dyDescent="0.2">
      <c r="A452" s="8" t="s">
        <v>114</v>
      </c>
      <c r="B452" s="39">
        <v>852</v>
      </c>
      <c r="C452" s="36" t="s">
        <v>98</v>
      </c>
      <c r="D452" s="36" t="s">
        <v>73</v>
      </c>
      <c r="E452" s="67" t="s">
        <v>0</v>
      </c>
      <c r="F452" s="36"/>
      <c r="G452" s="9">
        <f>G453+G461+G466</f>
        <v>34799022</v>
      </c>
      <c r="H452" s="9">
        <f t="shared" ref="H452:O452" si="188">H453+H461+H466</f>
        <v>0</v>
      </c>
      <c r="I452" s="11">
        <f t="shared" si="174"/>
        <v>34799022</v>
      </c>
      <c r="J452" s="9">
        <f t="shared" si="188"/>
        <v>32292522</v>
      </c>
      <c r="K452" s="9">
        <f t="shared" si="188"/>
        <v>0</v>
      </c>
      <c r="L452" s="9">
        <f t="shared" si="188"/>
        <v>32292522</v>
      </c>
      <c r="M452" s="9">
        <f t="shared" si="188"/>
        <v>32292522</v>
      </c>
      <c r="N452" s="9">
        <f t="shared" si="188"/>
        <v>0</v>
      </c>
      <c r="O452" s="9">
        <f t="shared" si="188"/>
        <v>32292522</v>
      </c>
      <c r="P452" s="73">
        <f>G452-'Расходы (2)'!I444</f>
        <v>0</v>
      </c>
    </row>
    <row r="453" spans="1:16" ht="60" x14ac:dyDescent="0.2">
      <c r="A453" s="12" t="s">
        <v>353</v>
      </c>
      <c r="B453" s="39">
        <v>852</v>
      </c>
      <c r="C453" s="37" t="s">
        <v>98</v>
      </c>
      <c r="D453" s="37" t="s">
        <v>73</v>
      </c>
      <c r="E453" s="67" t="s">
        <v>354</v>
      </c>
      <c r="F453" s="37"/>
      <c r="G453" s="11">
        <f t="shared" ref="G453:O453" si="189">G454+G458</f>
        <v>1533352</v>
      </c>
      <c r="H453" s="11">
        <f t="shared" si="189"/>
        <v>0</v>
      </c>
      <c r="I453" s="11">
        <f t="shared" si="174"/>
        <v>1533352</v>
      </c>
      <c r="J453" s="11">
        <f t="shared" si="189"/>
        <v>1533352</v>
      </c>
      <c r="K453" s="11">
        <f t="shared" si="189"/>
        <v>0</v>
      </c>
      <c r="L453" s="11">
        <f t="shared" si="189"/>
        <v>1533352</v>
      </c>
      <c r="M453" s="11">
        <f t="shared" si="189"/>
        <v>1533352</v>
      </c>
      <c r="N453" s="11">
        <f t="shared" si="189"/>
        <v>0</v>
      </c>
      <c r="O453" s="11">
        <f t="shared" si="189"/>
        <v>1533352</v>
      </c>
      <c r="P453" s="73">
        <f>G453-'Расходы (2)'!I445</f>
        <v>0</v>
      </c>
    </row>
    <row r="454" spans="1:16" ht="105" x14ac:dyDescent="0.2">
      <c r="A454" s="12" t="s">
        <v>31</v>
      </c>
      <c r="B454" s="39">
        <v>852</v>
      </c>
      <c r="C454" s="37" t="s">
        <v>98</v>
      </c>
      <c r="D454" s="37" t="s">
        <v>73</v>
      </c>
      <c r="E454" s="67" t="s">
        <v>354</v>
      </c>
      <c r="F454" s="37" t="s">
        <v>32</v>
      </c>
      <c r="G454" s="11">
        <f t="shared" ref="G454:O454" si="190">G455</f>
        <v>1433400</v>
      </c>
      <c r="H454" s="11">
        <f t="shared" si="190"/>
        <v>0</v>
      </c>
      <c r="I454" s="11">
        <f t="shared" si="174"/>
        <v>1433400</v>
      </c>
      <c r="J454" s="11">
        <f t="shared" si="190"/>
        <v>1433400</v>
      </c>
      <c r="K454" s="11">
        <f t="shared" si="190"/>
        <v>0</v>
      </c>
      <c r="L454" s="11">
        <f t="shared" si="190"/>
        <v>1433400</v>
      </c>
      <c r="M454" s="11">
        <f t="shared" si="190"/>
        <v>1433400</v>
      </c>
      <c r="N454" s="11">
        <f t="shared" si="190"/>
        <v>0</v>
      </c>
      <c r="O454" s="11">
        <f t="shared" si="190"/>
        <v>1433400</v>
      </c>
      <c r="P454" s="73">
        <f>G454-'Расходы (2)'!I446</f>
        <v>0</v>
      </c>
    </row>
    <row r="455" spans="1:16" ht="45" x14ac:dyDescent="0.2">
      <c r="A455" s="25" t="s">
        <v>148</v>
      </c>
      <c r="B455" s="41" t="s">
        <v>169</v>
      </c>
      <c r="C455" s="40" t="s">
        <v>98</v>
      </c>
      <c r="D455" s="40" t="s">
        <v>73</v>
      </c>
      <c r="E455" s="70" t="s">
        <v>211</v>
      </c>
      <c r="F455" s="41" t="s">
        <v>33</v>
      </c>
      <c r="G455" s="21">
        <f>G456+G457</f>
        <v>1433400</v>
      </c>
      <c r="H455" s="21">
        <f t="shared" ref="H455:O455" si="191">H456+H457</f>
        <v>0</v>
      </c>
      <c r="I455" s="11">
        <f t="shared" si="174"/>
        <v>1433400</v>
      </c>
      <c r="J455" s="21">
        <f t="shared" si="191"/>
        <v>1433400</v>
      </c>
      <c r="K455" s="21">
        <f t="shared" si="191"/>
        <v>0</v>
      </c>
      <c r="L455" s="21">
        <f t="shared" si="191"/>
        <v>1433400</v>
      </c>
      <c r="M455" s="21">
        <f t="shared" si="191"/>
        <v>1433400</v>
      </c>
      <c r="N455" s="21">
        <f t="shared" si="191"/>
        <v>0</v>
      </c>
      <c r="O455" s="21">
        <f t="shared" si="191"/>
        <v>1433400</v>
      </c>
      <c r="P455" s="73">
        <f>G455-'Расходы (2)'!I447</f>
        <v>0</v>
      </c>
    </row>
    <row r="456" spans="1:16" ht="30" x14ac:dyDescent="0.2">
      <c r="A456" s="25" t="s">
        <v>163</v>
      </c>
      <c r="B456" s="41" t="s">
        <v>169</v>
      </c>
      <c r="C456" s="40" t="s">
        <v>98</v>
      </c>
      <c r="D456" s="40" t="s">
        <v>73</v>
      </c>
      <c r="E456" s="70" t="s">
        <v>211</v>
      </c>
      <c r="F456" s="41" t="s">
        <v>164</v>
      </c>
      <c r="G456" s="21">
        <v>1101000</v>
      </c>
      <c r="H456" s="21"/>
      <c r="I456" s="11">
        <f t="shared" si="174"/>
        <v>1101000</v>
      </c>
      <c r="J456" s="21">
        <v>1101000</v>
      </c>
      <c r="K456" s="21"/>
      <c r="L456" s="11">
        <f t="shared" si="177"/>
        <v>1101000</v>
      </c>
      <c r="M456" s="21">
        <v>1101000</v>
      </c>
      <c r="N456" s="21"/>
      <c r="O456" s="27">
        <f t="shared" si="178"/>
        <v>1101000</v>
      </c>
      <c r="P456" s="73">
        <f>G456-'Расходы (2)'!I448</f>
        <v>0</v>
      </c>
    </row>
    <row r="457" spans="1:16" ht="75" x14ac:dyDescent="0.2">
      <c r="A457" s="25" t="s">
        <v>165</v>
      </c>
      <c r="B457" s="41" t="s">
        <v>169</v>
      </c>
      <c r="C457" s="40" t="s">
        <v>98</v>
      </c>
      <c r="D457" s="40" t="s">
        <v>73</v>
      </c>
      <c r="E457" s="70" t="s">
        <v>211</v>
      </c>
      <c r="F457" s="41" t="s">
        <v>166</v>
      </c>
      <c r="G457" s="21">
        <v>332400</v>
      </c>
      <c r="H457" s="21"/>
      <c r="I457" s="11">
        <f t="shared" si="174"/>
        <v>332400</v>
      </c>
      <c r="J457" s="21">
        <v>332400</v>
      </c>
      <c r="K457" s="21"/>
      <c r="L457" s="11">
        <f t="shared" si="177"/>
        <v>332400</v>
      </c>
      <c r="M457" s="21">
        <v>332400</v>
      </c>
      <c r="N457" s="21"/>
      <c r="O457" s="27">
        <f t="shared" si="178"/>
        <v>332400</v>
      </c>
      <c r="P457" s="73">
        <f>G457-'Расходы (2)'!I449</f>
        <v>0</v>
      </c>
    </row>
    <row r="458" spans="1:16" ht="45" x14ac:dyDescent="0.2">
      <c r="A458" s="25" t="s">
        <v>34</v>
      </c>
      <c r="B458" s="41" t="s">
        <v>169</v>
      </c>
      <c r="C458" s="40" t="s">
        <v>98</v>
      </c>
      <c r="D458" s="40" t="s">
        <v>73</v>
      </c>
      <c r="E458" s="70" t="s">
        <v>211</v>
      </c>
      <c r="F458" s="41" t="s">
        <v>35</v>
      </c>
      <c r="G458" s="21">
        <f t="shared" ref="G458:O459" si="192">G459</f>
        <v>99952</v>
      </c>
      <c r="H458" s="21">
        <f t="shared" si="192"/>
        <v>0</v>
      </c>
      <c r="I458" s="11">
        <f t="shared" si="174"/>
        <v>99952</v>
      </c>
      <c r="J458" s="21">
        <f t="shared" si="192"/>
        <v>99952</v>
      </c>
      <c r="K458" s="21">
        <f t="shared" si="192"/>
        <v>0</v>
      </c>
      <c r="L458" s="21">
        <f t="shared" si="192"/>
        <v>99952</v>
      </c>
      <c r="M458" s="21">
        <f t="shared" si="192"/>
        <v>99952</v>
      </c>
      <c r="N458" s="21">
        <f t="shared" si="192"/>
        <v>0</v>
      </c>
      <c r="O458" s="21">
        <f t="shared" si="192"/>
        <v>99952</v>
      </c>
      <c r="P458" s="73">
        <f>G458-'Расходы (2)'!I450</f>
        <v>0</v>
      </c>
    </row>
    <row r="459" spans="1:16" ht="45" x14ac:dyDescent="0.2">
      <c r="A459" s="25" t="s">
        <v>36</v>
      </c>
      <c r="B459" s="41" t="s">
        <v>169</v>
      </c>
      <c r="C459" s="40" t="s">
        <v>98</v>
      </c>
      <c r="D459" s="40" t="s">
        <v>73</v>
      </c>
      <c r="E459" s="70" t="s">
        <v>211</v>
      </c>
      <c r="F459" s="41" t="s">
        <v>37</v>
      </c>
      <c r="G459" s="21">
        <f>G460</f>
        <v>99952</v>
      </c>
      <c r="H459" s="21">
        <f t="shared" si="192"/>
        <v>0</v>
      </c>
      <c r="I459" s="11">
        <f t="shared" si="174"/>
        <v>99952</v>
      </c>
      <c r="J459" s="21">
        <f t="shared" si="192"/>
        <v>99952</v>
      </c>
      <c r="K459" s="21">
        <f t="shared" si="192"/>
        <v>0</v>
      </c>
      <c r="L459" s="21">
        <f t="shared" si="192"/>
        <v>99952</v>
      </c>
      <c r="M459" s="21">
        <f t="shared" si="192"/>
        <v>99952</v>
      </c>
      <c r="N459" s="21">
        <f t="shared" si="192"/>
        <v>0</v>
      </c>
      <c r="O459" s="21">
        <f t="shared" si="192"/>
        <v>99952</v>
      </c>
      <c r="P459" s="73">
        <f>G459-'Расходы (2)'!I451</f>
        <v>0</v>
      </c>
    </row>
    <row r="460" spans="1:16" ht="30" customHeight="1" x14ac:dyDescent="0.2">
      <c r="A460" s="25" t="s">
        <v>162</v>
      </c>
      <c r="B460" s="41" t="s">
        <v>169</v>
      </c>
      <c r="C460" s="40" t="s">
        <v>98</v>
      </c>
      <c r="D460" s="40" t="s">
        <v>73</v>
      </c>
      <c r="E460" s="70" t="s">
        <v>211</v>
      </c>
      <c r="F460" s="41" t="s">
        <v>174</v>
      </c>
      <c r="G460" s="21">
        <v>99952</v>
      </c>
      <c r="H460" s="21"/>
      <c r="I460" s="11">
        <f t="shared" si="174"/>
        <v>99952</v>
      </c>
      <c r="J460" s="21">
        <v>99952</v>
      </c>
      <c r="K460" s="21"/>
      <c r="L460" s="11">
        <f t="shared" si="177"/>
        <v>99952</v>
      </c>
      <c r="M460" s="21">
        <v>99952</v>
      </c>
      <c r="N460" s="21"/>
      <c r="O460" s="27">
        <f t="shared" si="178"/>
        <v>99952</v>
      </c>
      <c r="P460" s="73">
        <f>G460-'Расходы (2)'!I452</f>
        <v>0</v>
      </c>
    </row>
    <row r="461" spans="1:16" s="10" customFormat="1" ht="45" x14ac:dyDescent="0.2">
      <c r="A461" s="12" t="s">
        <v>28</v>
      </c>
      <c r="B461" s="39">
        <v>852</v>
      </c>
      <c r="C461" s="37" t="s">
        <v>98</v>
      </c>
      <c r="D461" s="37" t="s">
        <v>73</v>
      </c>
      <c r="E461" s="67" t="s">
        <v>210</v>
      </c>
      <c r="F461" s="37"/>
      <c r="G461" s="11">
        <f t="shared" ref="G461:O462" si="193">G462</f>
        <v>1990500</v>
      </c>
      <c r="H461" s="11">
        <f t="shared" si="193"/>
        <v>0</v>
      </c>
      <c r="I461" s="11">
        <f t="shared" si="174"/>
        <v>1990500</v>
      </c>
      <c r="J461" s="11">
        <f t="shared" si="193"/>
        <v>1990500</v>
      </c>
      <c r="K461" s="11">
        <f t="shared" si="193"/>
        <v>0</v>
      </c>
      <c r="L461" s="11">
        <f t="shared" si="193"/>
        <v>1990500</v>
      </c>
      <c r="M461" s="11">
        <f t="shared" si="193"/>
        <v>1990500</v>
      </c>
      <c r="N461" s="11">
        <f t="shared" si="193"/>
        <v>0</v>
      </c>
      <c r="O461" s="11">
        <f t="shared" si="193"/>
        <v>1990500</v>
      </c>
      <c r="P461" s="73">
        <f>G461-'Расходы (2)'!I453</f>
        <v>0</v>
      </c>
    </row>
    <row r="462" spans="1:16" ht="105" x14ac:dyDescent="0.2">
      <c r="A462" s="12" t="s">
        <v>31</v>
      </c>
      <c r="B462" s="39">
        <v>852</v>
      </c>
      <c r="C462" s="37" t="s">
        <v>98</v>
      </c>
      <c r="D462" s="37" t="s">
        <v>73</v>
      </c>
      <c r="E462" s="67" t="s">
        <v>210</v>
      </c>
      <c r="F462" s="37" t="s">
        <v>32</v>
      </c>
      <c r="G462" s="11">
        <f t="shared" si="193"/>
        <v>1990500</v>
      </c>
      <c r="H462" s="11">
        <f t="shared" si="193"/>
        <v>0</v>
      </c>
      <c r="I462" s="11">
        <f t="shared" si="174"/>
        <v>1990500</v>
      </c>
      <c r="J462" s="11">
        <f t="shared" si="193"/>
        <v>1990500</v>
      </c>
      <c r="K462" s="11">
        <f t="shared" si="193"/>
        <v>0</v>
      </c>
      <c r="L462" s="11">
        <f t="shared" si="193"/>
        <v>1990500</v>
      </c>
      <c r="M462" s="11">
        <f t="shared" si="193"/>
        <v>1990500</v>
      </c>
      <c r="N462" s="11">
        <f t="shared" si="193"/>
        <v>0</v>
      </c>
      <c r="O462" s="11">
        <f t="shared" si="193"/>
        <v>1990500</v>
      </c>
      <c r="P462" s="73">
        <f>G462-'Расходы (2)'!I454</f>
        <v>0</v>
      </c>
    </row>
    <row r="463" spans="1:16" ht="45" x14ac:dyDescent="0.2">
      <c r="A463" s="24" t="s">
        <v>148</v>
      </c>
      <c r="B463" s="18">
        <v>852</v>
      </c>
      <c r="C463" s="40" t="s">
        <v>98</v>
      </c>
      <c r="D463" s="40" t="s">
        <v>73</v>
      </c>
      <c r="E463" s="68" t="s">
        <v>210</v>
      </c>
      <c r="F463" s="40" t="s">
        <v>33</v>
      </c>
      <c r="G463" s="21">
        <f>G464+G465</f>
        <v>1990500</v>
      </c>
      <c r="H463" s="21">
        <f t="shared" ref="H463:O463" si="194">H464+H465</f>
        <v>0</v>
      </c>
      <c r="I463" s="11">
        <f t="shared" si="174"/>
        <v>1990500</v>
      </c>
      <c r="J463" s="21">
        <f t="shared" si="194"/>
        <v>1990500</v>
      </c>
      <c r="K463" s="21">
        <f t="shared" si="194"/>
        <v>0</v>
      </c>
      <c r="L463" s="21">
        <f t="shared" si="194"/>
        <v>1990500</v>
      </c>
      <c r="M463" s="21">
        <f t="shared" si="194"/>
        <v>1990500</v>
      </c>
      <c r="N463" s="21">
        <f t="shared" si="194"/>
        <v>0</v>
      </c>
      <c r="O463" s="21">
        <f t="shared" si="194"/>
        <v>1990500</v>
      </c>
      <c r="P463" s="73">
        <f>G463-'Расходы (2)'!I455</f>
        <v>0</v>
      </c>
    </row>
    <row r="464" spans="1:16" ht="30" x14ac:dyDescent="0.2">
      <c r="A464" s="22" t="s">
        <v>163</v>
      </c>
      <c r="B464" s="18">
        <v>852</v>
      </c>
      <c r="C464" s="40" t="s">
        <v>98</v>
      </c>
      <c r="D464" s="40" t="s">
        <v>73</v>
      </c>
      <c r="E464" s="68" t="s">
        <v>210</v>
      </c>
      <c r="F464" s="40" t="s">
        <v>164</v>
      </c>
      <c r="G464" s="21">
        <v>1528800</v>
      </c>
      <c r="H464" s="21"/>
      <c r="I464" s="11">
        <f t="shared" si="174"/>
        <v>1528800</v>
      </c>
      <c r="J464" s="21">
        <v>1528800</v>
      </c>
      <c r="K464" s="21"/>
      <c r="L464" s="11">
        <f t="shared" si="177"/>
        <v>1528800</v>
      </c>
      <c r="M464" s="21">
        <v>1528800</v>
      </c>
      <c r="N464" s="21"/>
      <c r="O464" s="27">
        <f t="shared" si="178"/>
        <v>1528800</v>
      </c>
      <c r="P464" s="73">
        <f>G464-'Расходы (2)'!I456</f>
        <v>0</v>
      </c>
    </row>
    <row r="465" spans="1:16" ht="75" x14ac:dyDescent="0.2">
      <c r="A465" s="24" t="s">
        <v>165</v>
      </c>
      <c r="B465" s="18">
        <v>852</v>
      </c>
      <c r="C465" s="40" t="s">
        <v>98</v>
      </c>
      <c r="D465" s="40" t="s">
        <v>73</v>
      </c>
      <c r="E465" s="68" t="s">
        <v>210</v>
      </c>
      <c r="F465" s="40" t="s">
        <v>166</v>
      </c>
      <c r="G465" s="21">
        <v>461700</v>
      </c>
      <c r="H465" s="21"/>
      <c r="I465" s="11">
        <f t="shared" si="174"/>
        <v>461700</v>
      </c>
      <c r="J465" s="21">
        <v>461700</v>
      </c>
      <c r="K465" s="21"/>
      <c r="L465" s="11">
        <f t="shared" si="177"/>
        <v>461700</v>
      </c>
      <c r="M465" s="21">
        <v>461700</v>
      </c>
      <c r="N465" s="21"/>
      <c r="O465" s="27">
        <f t="shared" si="178"/>
        <v>461700</v>
      </c>
      <c r="P465" s="73">
        <f>G465-'Расходы (2)'!I457</f>
        <v>0</v>
      </c>
    </row>
    <row r="466" spans="1:16" ht="60" x14ac:dyDescent="0.2">
      <c r="A466" s="12" t="s">
        <v>115</v>
      </c>
      <c r="B466" s="39">
        <v>852</v>
      </c>
      <c r="C466" s="37" t="s">
        <v>98</v>
      </c>
      <c r="D466" s="37" t="s">
        <v>73</v>
      </c>
      <c r="E466" s="67" t="s">
        <v>209</v>
      </c>
      <c r="F466" s="37"/>
      <c r="G466" s="11">
        <f>G467+G471+G475</f>
        <v>31275170</v>
      </c>
      <c r="H466" s="11">
        <f t="shared" ref="H466:O466" si="195">H467+H471+H475</f>
        <v>0</v>
      </c>
      <c r="I466" s="11">
        <f t="shared" si="174"/>
        <v>31275170</v>
      </c>
      <c r="J466" s="11">
        <f t="shared" si="195"/>
        <v>28768670</v>
      </c>
      <c r="K466" s="11">
        <f t="shared" si="195"/>
        <v>0</v>
      </c>
      <c r="L466" s="11">
        <f t="shared" si="195"/>
        <v>28768670</v>
      </c>
      <c r="M466" s="11">
        <f t="shared" si="195"/>
        <v>28768670</v>
      </c>
      <c r="N466" s="11">
        <f t="shared" si="195"/>
        <v>0</v>
      </c>
      <c r="O466" s="11">
        <f t="shared" si="195"/>
        <v>28768670</v>
      </c>
      <c r="P466" s="73">
        <f>G466-'Расходы (2)'!I458</f>
        <v>0</v>
      </c>
    </row>
    <row r="467" spans="1:16" ht="45" x14ac:dyDescent="0.2">
      <c r="A467" s="24" t="s">
        <v>148</v>
      </c>
      <c r="B467" s="18">
        <v>852</v>
      </c>
      <c r="C467" s="40" t="s">
        <v>98</v>
      </c>
      <c r="D467" s="40" t="s">
        <v>73</v>
      </c>
      <c r="E467" s="68" t="s">
        <v>209</v>
      </c>
      <c r="F467" s="40" t="s">
        <v>33</v>
      </c>
      <c r="G467" s="21">
        <f>G468+G469</f>
        <v>29921400</v>
      </c>
      <c r="H467" s="21">
        <f t="shared" ref="H467:O467" si="196">H468+H469</f>
        <v>0</v>
      </c>
      <c r="I467" s="11">
        <f t="shared" si="174"/>
        <v>29921400</v>
      </c>
      <c r="J467" s="21">
        <f t="shared" si="196"/>
        <v>28621400</v>
      </c>
      <c r="K467" s="21">
        <f t="shared" si="196"/>
        <v>0</v>
      </c>
      <c r="L467" s="21">
        <f t="shared" si="196"/>
        <v>28621400</v>
      </c>
      <c r="M467" s="21">
        <f t="shared" si="196"/>
        <v>28621400</v>
      </c>
      <c r="N467" s="21">
        <f t="shared" si="196"/>
        <v>0</v>
      </c>
      <c r="O467" s="21">
        <f t="shared" si="196"/>
        <v>28621400</v>
      </c>
      <c r="P467" s="73">
        <f>G467-'Расходы (2)'!I459</f>
        <v>0</v>
      </c>
    </row>
    <row r="468" spans="1:16" ht="30" x14ac:dyDescent="0.2">
      <c r="A468" s="22" t="s">
        <v>163</v>
      </c>
      <c r="B468" s="18">
        <v>852</v>
      </c>
      <c r="C468" s="40" t="s">
        <v>98</v>
      </c>
      <c r="D468" s="40" t="s">
        <v>73</v>
      </c>
      <c r="E468" s="68" t="s">
        <v>209</v>
      </c>
      <c r="F468" s="40" t="s">
        <v>164</v>
      </c>
      <c r="G468" s="21">
        <v>23000000</v>
      </c>
      <c r="H468" s="21"/>
      <c r="I468" s="11">
        <f t="shared" ref="I468:I531" si="197">G468+H468</f>
        <v>23000000</v>
      </c>
      <c r="J468" s="21">
        <v>22000000</v>
      </c>
      <c r="K468" s="21"/>
      <c r="L468" s="11">
        <f t="shared" si="177"/>
        <v>22000000</v>
      </c>
      <c r="M468" s="21">
        <v>22000000</v>
      </c>
      <c r="N468" s="21"/>
      <c r="O468" s="27">
        <f t="shared" si="178"/>
        <v>22000000</v>
      </c>
      <c r="P468" s="73">
        <f>G468-'Расходы (2)'!I460</f>
        <v>0</v>
      </c>
    </row>
    <row r="469" spans="1:16" ht="75" x14ac:dyDescent="0.2">
      <c r="A469" s="24" t="s">
        <v>165</v>
      </c>
      <c r="B469" s="18">
        <v>852</v>
      </c>
      <c r="C469" s="40" t="s">
        <v>98</v>
      </c>
      <c r="D469" s="40" t="s">
        <v>73</v>
      </c>
      <c r="E469" s="68" t="s">
        <v>209</v>
      </c>
      <c r="F469" s="40" t="s">
        <v>166</v>
      </c>
      <c r="G469" s="21">
        <v>6921400</v>
      </c>
      <c r="H469" s="21"/>
      <c r="I469" s="11">
        <f t="shared" si="197"/>
        <v>6921400</v>
      </c>
      <c r="J469" s="21">
        <v>6621400</v>
      </c>
      <c r="K469" s="21"/>
      <c r="L469" s="11">
        <f t="shared" si="177"/>
        <v>6621400</v>
      </c>
      <c r="M469" s="21">
        <v>6621400</v>
      </c>
      <c r="N469" s="21"/>
      <c r="O469" s="27">
        <f t="shared" si="178"/>
        <v>6621400</v>
      </c>
      <c r="P469" s="73">
        <f>G469-'Расходы (2)'!I461</f>
        <v>0</v>
      </c>
    </row>
    <row r="470" spans="1:16" ht="45" x14ac:dyDescent="0.2">
      <c r="A470" s="25" t="s">
        <v>34</v>
      </c>
      <c r="B470" s="18">
        <v>852</v>
      </c>
      <c r="C470" s="40" t="s">
        <v>98</v>
      </c>
      <c r="D470" s="40" t="s">
        <v>73</v>
      </c>
      <c r="E470" s="68" t="s">
        <v>209</v>
      </c>
      <c r="F470" s="40" t="s">
        <v>35</v>
      </c>
      <c r="G470" s="21">
        <f t="shared" ref="G470:O470" si="198">G471</f>
        <v>1330900</v>
      </c>
      <c r="H470" s="21">
        <f t="shared" si="198"/>
        <v>0</v>
      </c>
      <c r="I470" s="11">
        <f t="shared" si="197"/>
        <v>1330900</v>
      </c>
      <c r="J470" s="21">
        <f t="shared" si="198"/>
        <v>124400</v>
      </c>
      <c r="K470" s="21">
        <f t="shared" si="198"/>
        <v>0</v>
      </c>
      <c r="L470" s="21">
        <f t="shared" si="198"/>
        <v>124400</v>
      </c>
      <c r="M470" s="21">
        <f t="shared" si="198"/>
        <v>124400</v>
      </c>
      <c r="N470" s="21">
        <f t="shared" si="198"/>
        <v>0</v>
      </c>
      <c r="O470" s="21">
        <f t="shared" si="198"/>
        <v>124400</v>
      </c>
      <c r="P470" s="73">
        <f>G470-'Расходы (2)'!I462</f>
        <v>0</v>
      </c>
    </row>
    <row r="471" spans="1:16" ht="45" x14ac:dyDescent="0.2">
      <c r="A471" s="25" t="s">
        <v>36</v>
      </c>
      <c r="B471" s="18">
        <v>852</v>
      </c>
      <c r="C471" s="40" t="s">
        <v>98</v>
      </c>
      <c r="D471" s="40" t="s">
        <v>73</v>
      </c>
      <c r="E471" s="68" t="s">
        <v>209</v>
      </c>
      <c r="F471" s="40" t="s">
        <v>37</v>
      </c>
      <c r="G471" s="21">
        <f>G472+G473</f>
        <v>1330900</v>
      </c>
      <c r="H471" s="21">
        <f t="shared" ref="H471:O471" si="199">H472+H473</f>
        <v>0</v>
      </c>
      <c r="I471" s="11">
        <f t="shared" si="197"/>
        <v>1330900</v>
      </c>
      <c r="J471" s="21">
        <f t="shared" si="199"/>
        <v>124400</v>
      </c>
      <c r="K471" s="21">
        <f t="shared" si="199"/>
        <v>0</v>
      </c>
      <c r="L471" s="21">
        <f t="shared" si="199"/>
        <v>124400</v>
      </c>
      <c r="M471" s="21">
        <f t="shared" si="199"/>
        <v>124400</v>
      </c>
      <c r="N471" s="21">
        <f t="shared" si="199"/>
        <v>0</v>
      </c>
      <c r="O471" s="21">
        <f t="shared" si="199"/>
        <v>124400</v>
      </c>
      <c r="P471" s="73">
        <f>G471-'Расходы (2)'!I463</f>
        <v>0</v>
      </c>
    </row>
    <row r="472" spans="1:16" ht="27.75" customHeight="1" x14ac:dyDescent="0.2">
      <c r="A472" s="25" t="s">
        <v>162</v>
      </c>
      <c r="B472" s="18">
        <v>852</v>
      </c>
      <c r="C472" s="40" t="s">
        <v>98</v>
      </c>
      <c r="D472" s="40" t="s">
        <v>73</v>
      </c>
      <c r="E472" s="68" t="s">
        <v>209</v>
      </c>
      <c r="F472" s="40" t="s">
        <v>174</v>
      </c>
      <c r="G472" s="21">
        <v>1330600</v>
      </c>
      <c r="H472" s="21"/>
      <c r="I472" s="11">
        <f t="shared" si="197"/>
        <v>1330600</v>
      </c>
      <c r="J472" s="21">
        <v>124100</v>
      </c>
      <c r="K472" s="21"/>
      <c r="L472" s="11">
        <f t="shared" si="177"/>
        <v>124100</v>
      </c>
      <c r="M472" s="21">
        <v>124100</v>
      </c>
      <c r="N472" s="21"/>
      <c r="O472" s="27">
        <f t="shared" si="178"/>
        <v>124100</v>
      </c>
      <c r="P472" s="73">
        <f>G472-'Расходы (2)'!I464</f>
        <v>0</v>
      </c>
    </row>
    <row r="473" spans="1:16" ht="30" customHeight="1" x14ac:dyDescent="0.2">
      <c r="A473" s="25" t="s">
        <v>196</v>
      </c>
      <c r="B473" s="18">
        <v>852</v>
      </c>
      <c r="C473" s="40" t="s">
        <v>98</v>
      </c>
      <c r="D473" s="40" t="s">
        <v>73</v>
      </c>
      <c r="E473" s="68" t="s">
        <v>209</v>
      </c>
      <c r="F473" s="40" t="s">
        <v>195</v>
      </c>
      <c r="G473" s="21">
        <v>300</v>
      </c>
      <c r="H473" s="21"/>
      <c r="I473" s="11">
        <f t="shared" si="197"/>
        <v>300</v>
      </c>
      <c r="J473" s="21">
        <v>300</v>
      </c>
      <c r="K473" s="21"/>
      <c r="L473" s="11">
        <f t="shared" si="177"/>
        <v>300</v>
      </c>
      <c r="M473" s="21">
        <v>300</v>
      </c>
      <c r="N473" s="21"/>
      <c r="O473" s="27">
        <f t="shared" si="178"/>
        <v>300</v>
      </c>
      <c r="P473" s="73">
        <f>G473-'Расходы (2)'!I465</f>
        <v>0</v>
      </c>
    </row>
    <row r="474" spans="1:16" ht="26.25" customHeight="1" x14ac:dyDescent="0.2">
      <c r="A474" s="24" t="s">
        <v>39</v>
      </c>
      <c r="B474" s="18">
        <v>852</v>
      </c>
      <c r="C474" s="40" t="s">
        <v>98</v>
      </c>
      <c r="D474" s="40" t="s">
        <v>73</v>
      </c>
      <c r="E474" s="68" t="s">
        <v>209</v>
      </c>
      <c r="F474" s="40" t="s">
        <v>40</v>
      </c>
      <c r="G474" s="21">
        <f t="shared" ref="G474:O474" si="200">G475</f>
        <v>22870</v>
      </c>
      <c r="H474" s="21">
        <f t="shared" si="200"/>
        <v>0</v>
      </c>
      <c r="I474" s="11">
        <f t="shared" si="197"/>
        <v>22870</v>
      </c>
      <c r="J474" s="21">
        <f t="shared" si="200"/>
        <v>22870</v>
      </c>
      <c r="K474" s="21">
        <f t="shared" si="200"/>
        <v>0</v>
      </c>
      <c r="L474" s="21">
        <f t="shared" si="200"/>
        <v>22870</v>
      </c>
      <c r="M474" s="21">
        <f t="shared" si="200"/>
        <v>22870</v>
      </c>
      <c r="N474" s="21">
        <f t="shared" si="200"/>
        <v>0</v>
      </c>
      <c r="O474" s="21">
        <f t="shared" si="200"/>
        <v>22870</v>
      </c>
      <c r="P474" s="73">
        <f>G474-'Расходы (2)'!I466</f>
        <v>0</v>
      </c>
    </row>
    <row r="475" spans="1:16" ht="30" x14ac:dyDescent="0.2">
      <c r="A475" s="24" t="s">
        <v>41</v>
      </c>
      <c r="B475" s="18">
        <v>852</v>
      </c>
      <c r="C475" s="40" t="s">
        <v>98</v>
      </c>
      <c r="D475" s="40" t="s">
        <v>73</v>
      </c>
      <c r="E475" s="68" t="s">
        <v>209</v>
      </c>
      <c r="F475" s="40" t="s">
        <v>42</v>
      </c>
      <c r="G475" s="21">
        <f>G476+G477</f>
        <v>22870</v>
      </c>
      <c r="H475" s="21">
        <f t="shared" ref="H475:O475" si="201">H476+H477</f>
        <v>0</v>
      </c>
      <c r="I475" s="11">
        <f t="shared" si="197"/>
        <v>22870</v>
      </c>
      <c r="J475" s="21">
        <f t="shared" si="201"/>
        <v>22870</v>
      </c>
      <c r="K475" s="21">
        <f t="shared" si="201"/>
        <v>0</v>
      </c>
      <c r="L475" s="21">
        <f t="shared" si="201"/>
        <v>22870</v>
      </c>
      <c r="M475" s="21">
        <f t="shared" si="201"/>
        <v>22870</v>
      </c>
      <c r="N475" s="21">
        <f t="shared" si="201"/>
        <v>0</v>
      </c>
      <c r="O475" s="21">
        <f t="shared" si="201"/>
        <v>22870</v>
      </c>
      <c r="P475" s="73">
        <f>G475-'Расходы (2)'!I467</f>
        <v>0</v>
      </c>
    </row>
    <row r="476" spans="1:16" ht="30" x14ac:dyDescent="0.2">
      <c r="A476" s="24" t="s">
        <v>171</v>
      </c>
      <c r="B476" s="18">
        <v>852</v>
      </c>
      <c r="C476" s="40" t="s">
        <v>98</v>
      </c>
      <c r="D476" s="40" t="s">
        <v>73</v>
      </c>
      <c r="E476" s="68" t="s">
        <v>209</v>
      </c>
      <c r="F476" s="40" t="s">
        <v>141</v>
      </c>
      <c r="G476" s="21">
        <v>10770</v>
      </c>
      <c r="H476" s="21"/>
      <c r="I476" s="11">
        <f t="shared" si="197"/>
        <v>10770</v>
      </c>
      <c r="J476" s="21">
        <v>10770</v>
      </c>
      <c r="K476" s="21"/>
      <c r="L476" s="11">
        <f t="shared" ref="L476:L539" si="202">J476+K476</f>
        <v>10770</v>
      </c>
      <c r="M476" s="21">
        <v>10770</v>
      </c>
      <c r="N476" s="21"/>
      <c r="O476" s="27">
        <f t="shared" ref="O476:O539" si="203">M476+N476</f>
        <v>10770</v>
      </c>
      <c r="P476" s="73">
        <f>G476-'Расходы (2)'!I468</f>
        <v>0</v>
      </c>
    </row>
    <row r="477" spans="1:16" ht="30" customHeight="1" x14ac:dyDescent="0.2">
      <c r="A477" s="24" t="s">
        <v>172</v>
      </c>
      <c r="B477" s="18">
        <v>852</v>
      </c>
      <c r="C477" s="40" t="s">
        <v>98</v>
      </c>
      <c r="D477" s="40" t="s">
        <v>73</v>
      </c>
      <c r="E477" s="68" t="s">
        <v>209</v>
      </c>
      <c r="F477" s="40" t="s">
        <v>169</v>
      </c>
      <c r="G477" s="21">
        <v>12100</v>
      </c>
      <c r="H477" s="21"/>
      <c r="I477" s="11">
        <f t="shared" si="197"/>
        <v>12100</v>
      </c>
      <c r="J477" s="21">
        <v>12100</v>
      </c>
      <c r="K477" s="21"/>
      <c r="L477" s="11">
        <f t="shared" si="202"/>
        <v>12100</v>
      </c>
      <c r="M477" s="21">
        <v>12100</v>
      </c>
      <c r="N477" s="21"/>
      <c r="O477" s="27">
        <f t="shared" si="203"/>
        <v>12100</v>
      </c>
      <c r="P477" s="73">
        <f>G477-'Расходы (2)'!I469</f>
        <v>0</v>
      </c>
    </row>
    <row r="478" spans="1:16" ht="15.75" x14ac:dyDescent="0.2">
      <c r="A478" s="8" t="s">
        <v>128</v>
      </c>
      <c r="B478" s="39">
        <v>852</v>
      </c>
      <c r="C478" s="36" t="s">
        <v>17</v>
      </c>
      <c r="D478" s="36"/>
      <c r="E478" s="67" t="s">
        <v>0</v>
      </c>
      <c r="F478" s="36"/>
      <c r="G478" s="9">
        <f>G484+G499+G479</f>
        <v>11532626</v>
      </c>
      <c r="H478" s="9">
        <f t="shared" ref="H478:O478" si="204">H484+H499+H479</f>
        <v>0</v>
      </c>
      <c r="I478" s="11">
        <f t="shared" si="197"/>
        <v>11532626</v>
      </c>
      <c r="J478" s="9">
        <f t="shared" si="204"/>
        <v>11532626</v>
      </c>
      <c r="K478" s="9">
        <f t="shared" si="204"/>
        <v>0</v>
      </c>
      <c r="L478" s="9">
        <f t="shared" si="204"/>
        <v>11532626</v>
      </c>
      <c r="M478" s="9">
        <f t="shared" si="204"/>
        <v>11532626</v>
      </c>
      <c r="N478" s="9">
        <f t="shared" si="204"/>
        <v>0</v>
      </c>
      <c r="O478" s="9">
        <f t="shared" si="204"/>
        <v>11532626</v>
      </c>
      <c r="P478" s="73">
        <f>G478-'Расходы (2)'!I470</f>
        <v>0</v>
      </c>
    </row>
    <row r="479" spans="1:16" ht="31.5" x14ac:dyDescent="0.2">
      <c r="A479" s="8" t="s">
        <v>330</v>
      </c>
      <c r="B479" s="39" t="s">
        <v>355</v>
      </c>
      <c r="C479" s="36" t="s">
        <v>17</v>
      </c>
      <c r="D479" s="36" t="s">
        <v>27</v>
      </c>
      <c r="E479" s="67"/>
      <c r="F479" s="36"/>
      <c r="G479" s="9">
        <f>G480</f>
        <v>1411200</v>
      </c>
      <c r="H479" s="9">
        <f t="shared" ref="H479:O479" si="205">H480</f>
        <v>0</v>
      </c>
      <c r="I479" s="11">
        <f t="shared" si="197"/>
        <v>1411200</v>
      </c>
      <c r="J479" s="9">
        <f t="shared" si="205"/>
        <v>1411200</v>
      </c>
      <c r="K479" s="9">
        <f t="shared" si="205"/>
        <v>0</v>
      </c>
      <c r="L479" s="9">
        <f t="shared" si="205"/>
        <v>1411200</v>
      </c>
      <c r="M479" s="9">
        <f t="shared" si="205"/>
        <v>1411200</v>
      </c>
      <c r="N479" s="9">
        <f t="shared" si="205"/>
        <v>0</v>
      </c>
      <c r="O479" s="9">
        <f t="shared" si="205"/>
        <v>1411200</v>
      </c>
      <c r="P479" s="73">
        <f>G479-'Расходы (2)'!I471</f>
        <v>0</v>
      </c>
    </row>
    <row r="480" spans="1:16" ht="150" x14ac:dyDescent="0.2">
      <c r="A480" s="12" t="s">
        <v>107</v>
      </c>
      <c r="B480" s="39">
        <v>852</v>
      </c>
      <c r="C480" s="37" t="s">
        <v>17</v>
      </c>
      <c r="D480" s="37" t="s">
        <v>27</v>
      </c>
      <c r="E480" s="67" t="s">
        <v>208</v>
      </c>
      <c r="F480" s="37"/>
      <c r="G480" s="11">
        <f t="shared" ref="G480:O482" si="206">G481</f>
        <v>1411200</v>
      </c>
      <c r="H480" s="11">
        <f t="shared" si="206"/>
        <v>0</v>
      </c>
      <c r="I480" s="11">
        <f t="shared" si="197"/>
        <v>1411200</v>
      </c>
      <c r="J480" s="11">
        <f t="shared" si="206"/>
        <v>1411200</v>
      </c>
      <c r="K480" s="11">
        <f t="shared" si="206"/>
        <v>0</v>
      </c>
      <c r="L480" s="11">
        <f t="shared" si="206"/>
        <v>1411200</v>
      </c>
      <c r="M480" s="11">
        <f t="shared" si="206"/>
        <v>1411200</v>
      </c>
      <c r="N480" s="11">
        <f t="shared" si="206"/>
        <v>0</v>
      </c>
      <c r="O480" s="11">
        <f t="shared" si="206"/>
        <v>1411200</v>
      </c>
      <c r="P480" s="73">
        <f>G480-'Расходы (2)'!I472</f>
        <v>0</v>
      </c>
    </row>
    <row r="481" spans="1:16" ht="30" x14ac:dyDescent="0.2">
      <c r="A481" s="12" t="s">
        <v>116</v>
      </c>
      <c r="B481" s="39">
        <v>852</v>
      </c>
      <c r="C481" s="37" t="s">
        <v>17</v>
      </c>
      <c r="D481" s="37" t="s">
        <v>27</v>
      </c>
      <c r="E481" s="67" t="s">
        <v>208</v>
      </c>
      <c r="F481" s="37" t="s">
        <v>117</v>
      </c>
      <c r="G481" s="11">
        <f t="shared" si="206"/>
        <v>1411200</v>
      </c>
      <c r="H481" s="11">
        <f t="shared" si="206"/>
        <v>0</v>
      </c>
      <c r="I481" s="11">
        <f t="shared" si="197"/>
        <v>1411200</v>
      </c>
      <c r="J481" s="11">
        <f t="shared" si="206"/>
        <v>1411200</v>
      </c>
      <c r="K481" s="11">
        <f t="shared" si="206"/>
        <v>0</v>
      </c>
      <c r="L481" s="11">
        <f t="shared" si="206"/>
        <v>1411200</v>
      </c>
      <c r="M481" s="11">
        <f t="shared" si="206"/>
        <v>1411200</v>
      </c>
      <c r="N481" s="11">
        <f t="shared" si="206"/>
        <v>0</v>
      </c>
      <c r="O481" s="11">
        <f t="shared" si="206"/>
        <v>1411200</v>
      </c>
      <c r="P481" s="73">
        <f>G481-'Расходы (2)'!I473</f>
        <v>0</v>
      </c>
    </row>
    <row r="482" spans="1:16" ht="30" x14ac:dyDescent="0.2">
      <c r="A482" s="12" t="s">
        <v>134</v>
      </c>
      <c r="B482" s="39">
        <v>852</v>
      </c>
      <c r="C482" s="37" t="s">
        <v>17</v>
      </c>
      <c r="D482" s="37" t="s">
        <v>27</v>
      </c>
      <c r="E482" s="67" t="s">
        <v>208</v>
      </c>
      <c r="F482" s="37" t="s">
        <v>135</v>
      </c>
      <c r="G482" s="11">
        <f>G483</f>
        <v>1411200</v>
      </c>
      <c r="H482" s="11">
        <f t="shared" si="206"/>
        <v>0</v>
      </c>
      <c r="I482" s="11">
        <f t="shared" si="197"/>
        <v>1411200</v>
      </c>
      <c r="J482" s="11">
        <f t="shared" si="206"/>
        <v>1411200</v>
      </c>
      <c r="K482" s="11">
        <f t="shared" si="206"/>
        <v>0</v>
      </c>
      <c r="L482" s="11">
        <f t="shared" si="206"/>
        <v>1411200</v>
      </c>
      <c r="M482" s="11">
        <f t="shared" si="206"/>
        <v>1411200</v>
      </c>
      <c r="N482" s="11">
        <f t="shared" si="206"/>
        <v>0</v>
      </c>
      <c r="O482" s="11">
        <f t="shared" si="206"/>
        <v>1411200</v>
      </c>
      <c r="P482" s="73">
        <f>G482-'Расходы (2)'!I474</f>
        <v>0</v>
      </c>
    </row>
    <row r="483" spans="1:16" ht="45" x14ac:dyDescent="0.2">
      <c r="A483" s="24" t="s">
        <v>190</v>
      </c>
      <c r="B483" s="18">
        <v>852</v>
      </c>
      <c r="C483" s="40" t="s">
        <v>17</v>
      </c>
      <c r="D483" s="40" t="s">
        <v>27</v>
      </c>
      <c r="E483" s="55" t="s">
        <v>208</v>
      </c>
      <c r="F483" s="40" t="s">
        <v>186</v>
      </c>
      <c r="G483" s="21">
        <v>1411200</v>
      </c>
      <c r="H483" s="21"/>
      <c r="I483" s="11">
        <f t="shared" si="197"/>
        <v>1411200</v>
      </c>
      <c r="J483" s="21">
        <v>1411200</v>
      </c>
      <c r="K483" s="21"/>
      <c r="L483" s="11">
        <f t="shared" si="202"/>
        <v>1411200</v>
      </c>
      <c r="M483" s="21">
        <v>1411200</v>
      </c>
      <c r="N483" s="21"/>
      <c r="O483" s="27">
        <f t="shared" si="203"/>
        <v>1411200</v>
      </c>
      <c r="P483" s="73">
        <f>G483-'Расходы (2)'!I475</f>
        <v>0</v>
      </c>
    </row>
    <row r="484" spans="1:16" ht="15.75" x14ac:dyDescent="0.2">
      <c r="A484" s="8" t="s">
        <v>132</v>
      </c>
      <c r="B484" s="39">
        <v>852</v>
      </c>
      <c r="C484" s="36" t="s">
        <v>17</v>
      </c>
      <c r="D484" s="36" t="s">
        <v>38</v>
      </c>
      <c r="E484" s="67" t="s">
        <v>0</v>
      </c>
      <c r="F484" s="36"/>
      <c r="G484" s="9">
        <f>G485+G489+G493</f>
        <v>10067426</v>
      </c>
      <c r="H484" s="9">
        <f t="shared" ref="H484:O484" si="207">H485+H489+H493</f>
        <v>0</v>
      </c>
      <c r="I484" s="11">
        <f t="shared" si="197"/>
        <v>10067426</v>
      </c>
      <c r="J484" s="9">
        <f t="shared" si="207"/>
        <v>10067426</v>
      </c>
      <c r="K484" s="9">
        <f t="shared" si="207"/>
        <v>0</v>
      </c>
      <c r="L484" s="9">
        <f t="shared" si="207"/>
        <v>10067426</v>
      </c>
      <c r="M484" s="9">
        <f t="shared" si="207"/>
        <v>10067426</v>
      </c>
      <c r="N484" s="9">
        <f t="shared" si="207"/>
        <v>0</v>
      </c>
      <c r="O484" s="9">
        <f t="shared" si="207"/>
        <v>10067426</v>
      </c>
      <c r="P484" s="73">
        <f>G484-'Расходы (2)'!I476</f>
        <v>0</v>
      </c>
    </row>
    <row r="485" spans="1:16" ht="75" x14ac:dyDescent="0.2">
      <c r="A485" s="12" t="s">
        <v>356</v>
      </c>
      <c r="B485" s="39">
        <v>852</v>
      </c>
      <c r="C485" s="37" t="s">
        <v>17</v>
      </c>
      <c r="D485" s="37" t="s">
        <v>38</v>
      </c>
      <c r="E485" s="67" t="s">
        <v>207</v>
      </c>
      <c r="F485" s="36"/>
      <c r="G485" s="11">
        <f t="shared" ref="G485:O487" si="208">G486</f>
        <v>1178278</v>
      </c>
      <c r="H485" s="11">
        <f t="shared" si="208"/>
        <v>0</v>
      </c>
      <c r="I485" s="11">
        <f t="shared" si="197"/>
        <v>1178278</v>
      </c>
      <c r="J485" s="11">
        <f t="shared" si="208"/>
        <v>1178278</v>
      </c>
      <c r="K485" s="11">
        <f t="shared" si="208"/>
        <v>0</v>
      </c>
      <c r="L485" s="11">
        <f t="shared" si="208"/>
        <v>1178278</v>
      </c>
      <c r="M485" s="11">
        <f t="shared" si="208"/>
        <v>1178278</v>
      </c>
      <c r="N485" s="11">
        <f t="shared" si="208"/>
        <v>0</v>
      </c>
      <c r="O485" s="11">
        <f t="shared" si="208"/>
        <v>1178278</v>
      </c>
      <c r="P485" s="73">
        <f>G485-'Расходы (2)'!I477</f>
        <v>0</v>
      </c>
    </row>
    <row r="486" spans="1:16" s="10" customFormat="1" ht="30" x14ac:dyDescent="0.2">
      <c r="A486" s="12" t="s">
        <v>116</v>
      </c>
      <c r="B486" s="39">
        <v>852</v>
      </c>
      <c r="C486" s="37" t="s">
        <v>17</v>
      </c>
      <c r="D486" s="37" t="s">
        <v>38</v>
      </c>
      <c r="E486" s="67" t="s">
        <v>207</v>
      </c>
      <c r="F486" s="37" t="s">
        <v>117</v>
      </c>
      <c r="G486" s="11">
        <f t="shared" si="208"/>
        <v>1178278</v>
      </c>
      <c r="H486" s="11">
        <f t="shared" si="208"/>
        <v>0</v>
      </c>
      <c r="I486" s="11">
        <f t="shared" si="197"/>
        <v>1178278</v>
      </c>
      <c r="J486" s="11">
        <f t="shared" si="208"/>
        <v>1178278</v>
      </c>
      <c r="K486" s="11">
        <f t="shared" si="208"/>
        <v>0</v>
      </c>
      <c r="L486" s="11">
        <f t="shared" si="208"/>
        <v>1178278</v>
      </c>
      <c r="M486" s="11">
        <f t="shared" si="208"/>
        <v>1178278</v>
      </c>
      <c r="N486" s="11">
        <f t="shared" si="208"/>
        <v>0</v>
      </c>
      <c r="O486" s="11">
        <f t="shared" si="208"/>
        <v>1178278</v>
      </c>
      <c r="P486" s="73">
        <f>G486-'Расходы (2)'!I478</f>
        <v>0</v>
      </c>
    </row>
    <row r="487" spans="1:16" s="10" customFormat="1" ht="30" x14ac:dyDescent="0.2">
      <c r="A487" s="12" t="s">
        <v>134</v>
      </c>
      <c r="B487" s="39">
        <v>852</v>
      </c>
      <c r="C487" s="37" t="s">
        <v>17</v>
      </c>
      <c r="D487" s="37" t="s">
        <v>38</v>
      </c>
      <c r="E487" s="67" t="s">
        <v>207</v>
      </c>
      <c r="F487" s="37" t="s">
        <v>135</v>
      </c>
      <c r="G487" s="11">
        <f>G488</f>
        <v>1178278</v>
      </c>
      <c r="H487" s="11">
        <f t="shared" si="208"/>
        <v>0</v>
      </c>
      <c r="I487" s="11">
        <f t="shared" si="197"/>
        <v>1178278</v>
      </c>
      <c r="J487" s="11">
        <f t="shared" si="208"/>
        <v>1178278</v>
      </c>
      <c r="K487" s="11">
        <f t="shared" si="208"/>
        <v>0</v>
      </c>
      <c r="L487" s="11">
        <f t="shared" si="208"/>
        <v>1178278</v>
      </c>
      <c r="M487" s="11">
        <f t="shared" si="208"/>
        <v>1178278</v>
      </c>
      <c r="N487" s="11">
        <f t="shared" si="208"/>
        <v>0</v>
      </c>
      <c r="O487" s="11">
        <f t="shared" si="208"/>
        <v>1178278</v>
      </c>
      <c r="P487" s="73">
        <f>G487-'Расходы (2)'!I479</f>
        <v>0</v>
      </c>
    </row>
    <row r="488" spans="1:16" s="10" customFormat="1" ht="45" x14ac:dyDescent="0.2">
      <c r="A488" s="24" t="s">
        <v>190</v>
      </c>
      <c r="B488" s="18">
        <v>852</v>
      </c>
      <c r="C488" s="40" t="s">
        <v>17</v>
      </c>
      <c r="D488" s="40" t="s">
        <v>38</v>
      </c>
      <c r="E488" s="68" t="s">
        <v>207</v>
      </c>
      <c r="F488" s="40" t="s">
        <v>186</v>
      </c>
      <c r="G488" s="21">
        <v>1178278</v>
      </c>
      <c r="H488" s="21"/>
      <c r="I488" s="11">
        <f t="shared" si="197"/>
        <v>1178278</v>
      </c>
      <c r="J488" s="21">
        <v>1178278</v>
      </c>
      <c r="K488" s="21"/>
      <c r="L488" s="11">
        <f t="shared" si="202"/>
        <v>1178278</v>
      </c>
      <c r="M488" s="21">
        <v>1178278</v>
      </c>
      <c r="N488" s="21"/>
      <c r="O488" s="27">
        <f t="shared" si="203"/>
        <v>1178278</v>
      </c>
      <c r="P488" s="73">
        <f>G488-'Расходы (2)'!I480</f>
        <v>0</v>
      </c>
    </row>
    <row r="489" spans="1:16" ht="60" x14ac:dyDescent="0.2">
      <c r="A489" s="12" t="s">
        <v>131</v>
      </c>
      <c r="B489" s="39">
        <v>852</v>
      </c>
      <c r="C489" s="37" t="s">
        <v>17</v>
      </c>
      <c r="D489" s="37" t="s">
        <v>38</v>
      </c>
      <c r="E489" s="67" t="s">
        <v>206</v>
      </c>
      <c r="F489" s="36"/>
      <c r="G489" s="11">
        <f t="shared" ref="G489:O491" si="209">G490</f>
        <v>128000</v>
      </c>
      <c r="H489" s="11">
        <f t="shared" si="209"/>
        <v>0</v>
      </c>
      <c r="I489" s="11">
        <f t="shared" si="197"/>
        <v>128000</v>
      </c>
      <c r="J489" s="11">
        <f t="shared" si="209"/>
        <v>128000</v>
      </c>
      <c r="K489" s="11">
        <f t="shared" si="209"/>
        <v>0</v>
      </c>
      <c r="L489" s="11">
        <f t="shared" si="209"/>
        <v>128000</v>
      </c>
      <c r="M489" s="11">
        <f t="shared" si="209"/>
        <v>128000</v>
      </c>
      <c r="N489" s="11">
        <f t="shared" si="209"/>
        <v>0</v>
      </c>
      <c r="O489" s="11">
        <f t="shared" si="209"/>
        <v>128000</v>
      </c>
      <c r="P489" s="73">
        <f>G489-'Расходы (2)'!I481</f>
        <v>0</v>
      </c>
    </row>
    <row r="490" spans="1:16" ht="30" x14ac:dyDescent="0.2">
      <c r="A490" s="12" t="s">
        <v>116</v>
      </c>
      <c r="B490" s="39">
        <v>852</v>
      </c>
      <c r="C490" s="37" t="s">
        <v>17</v>
      </c>
      <c r="D490" s="37" t="s">
        <v>38</v>
      </c>
      <c r="E490" s="67" t="s">
        <v>206</v>
      </c>
      <c r="F490" s="37" t="s">
        <v>117</v>
      </c>
      <c r="G490" s="11">
        <f t="shared" si="209"/>
        <v>128000</v>
      </c>
      <c r="H490" s="11">
        <f t="shared" si="209"/>
        <v>0</v>
      </c>
      <c r="I490" s="11">
        <f t="shared" si="197"/>
        <v>128000</v>
      </c>
      <c r="J490" s="11">
        <f t="shared" si="209"/>
        <v>128000</v>
      </c>
      <c r="K490" s="11">
        <f t="shared" si="209"/>
        <v>0</v>
      </c>
      <c r="L490" s="11">
        <f t="shared" si="209"/>
        <v>128000</v>
      </c>
      <c r="M490" s="11">
        <f t="shared" si="209"/>
        <v>128000</v>
      </c>
      <c r="N490" s="11">
        <f t="shared" si="209"/>
        <v>0</v>
      </c>
      <c r="O490" s="11">
        <f t="shared" si="209"/>
        <v>128000</v>
      </c>
      <c r="P490" s="73">
        <f>G490-'Расходы (2)'!I482</f>
        <v>0</v>
      </c>
    </row>
    <row r="491" spans="1:16" ht="30" x14ac:dyDescent="0.2">
      <c r="A491" s="12" t="s">
        <v>134</v>
      </c>
      <c r="B491" s="39">
        <v>852</v>
      </c>
      <c r="C491" s="37" t="s">
        <v>17</v>
      </c>
      <c r="D491" s="37" t="s">
        <v>38</v>
      </c>
      <c r="E491" s="67" t="s">
        <v>206</v>
      </c>
      <c r="F491" s="37" t="s">
        <v>135</v>
      </c>
      <c r="G491" s="11">
        <f>G492</f>
        <v>128000</v>
      </c>
      <c r="H491" s="11">
        <f t="shared" si="209"/>
        <v>0</v>
      </c>
      <c r="I491" s="11">
        <f t="shared" si="197"/>
        <v>128000</v>
      </c>
      <c r="J491" s="11">
        <f t="shared" si="209"/>
        <v>128000</v>
      </c>
      <c r="K491" s="11">
        <f t="shared" si="209"/>
        <v>0</v>
      </c>
      <c r="L491" s="11">
        <f t="shared" si="209"/>
        <v>128000</v>
      </c>
      <c r="M491" s="11">
        <f t="shared" si="209"/>
        <v>128000</v>
      </c>
      <c r="N491" s="11">
        <f t="shared" si="209"/>
        <v>0</v>
      </c>
      <c r="O491" s="11">
        <f t="shared" si="209"/>
        <v>128000</v>
      </c>
      <c r="P491" s="73">
        <f>G491-'Расходы (2)'!I483</f>
        <v>0</v>
      </c>
    </row>
    <row r="492" spans="1:16" ht="45" x14ac:dyDescent="0.2">
      <c r="A492" s="24" t="s">
        <v>190</v>
      </c>
      <c r="B492" s="18">
        <v>852</v>
      </c>
      <c r="C492" s="40" t="s">
        <v>17</v>
      </c>
      <c r="D492" s="40" t="s">
        <v>38</v>
      </c>
      <c r="E492" s="68" t="s">
        <v>206</v>
      </c>
      <c r="F492" s="40" t="s">
        <v>186</v>
      </c>
      <c r="G492" s="21">
        <v>128000</v>
      </c>
      <c r="H492" s="21"/>
      <c r="I492" s="11">
        <f t="shared" si="197"/>
        <v>128000</v>
      </c>
      <c r="J492" s="21">
        <v>128000</v>
      </c>
      <c r="K492" s="21"/>
      <c r="L492" s="11">
        <f t="shared" si="202"/>
        <v>128000</v>
      </c>
      <c r="M492" s="21">
        <v>128000</v>
      </c>
      <c r="N492" s="21"/>
      <c r="O492" s="27">
        <f t="shared" si="203"/>
        <v>128000</v>
      </c>
      <c r="P492" s="73">
        <f>G492-'Расходы (2)'!I484</f>
        <v>0</v>
      </c>
    </row>
    <row r="493" spans="1:16" s="10" customFormat="1" ht="135" x14ac:dyDescent="0.2">
      <c r="A493" s="12" t="s">
        <v>204</v>
      </c>
      <c r="B493" s="39">
        <v>852</v>
      </c>
      <c r="C493" s="37" t="s">
        <v>17</v>
      </c>
      <c r="D493" s="37" t="s">
        <v>38</v>
      </c>
      <c r="E493" s="67" t="s">
        <v>203</v>
      </c>
      <c r="F493" s="37"/>
      <c r="G493" s="11">
        <f t="shared" ref="G493:O493" si="210">G494</f>
        <v>8761148</v>
      </c>
      <c r="H493" s="11">
        <f t="shared" si="210"/>
        <v>0</v>
      </c>
      <c r="I493" s="11">
        <f t="shared" si="197"/>
        <v>8761148</v>
      </c>
      <c r="J493" s="11">
        <f t="shared" si="210"/>
        <v>8761148</v>
      </c>
      <c r="K493" s="11">
        <f t="shared" si="210"/>
        <v>0</v>
      </c>
      <c r="L493" s="11">
        <f t="shared" si="210"/>
        <v>8761148</v>
      </c>
      <c r="M493" s="11">
        <f t="shared" si="210"/>
        <v>8761148</v>
      </c>
      <c r="N493" s="11">
        <f t="shared" si="210"/>
        <v>0</v>
      </c>
      <c r="O493" s="11">
        <f t="shared" si="210"/>
        <v>8761148</v>
      </c>
      <c r="P493" s="73">
        <f>G493-'Расходы (2)'!I485</f>
        <v>0</v>
      </c>
    </row>
    <row r="494" spans="1:16" ht="30" x14ac:dyDescent="0.2">
      <c r="A494" s="12" t="s">
        <v>116</v>
      </c>
      <c r="B494" s="39">
        <v>852</v>
      </c>
      <c r="C494" s="37" t="s">
        <v>17</v>
      </c>
      <c r="D494" s="37" t="s">
        <v>38</v>
      </c>
      <c r="E494" s="67" t="s">
        <v>203</v>
      </c>
      <c r="F494" s="37" t="s">
        <v>117</v>
      </c>
      <c r="G494" s="11">
        <f t="shared" ref="G494:O494" si="211">G495+G497</f>
        <v>8761148</v>
      </c>
      <c r="H494" s="11">
        <f t="shared" si="211"/>
        <v>0</v>
      </c>
      <c r="I494" s="11">
        <f t="shared" si="197"/>
        <v>8761148</v>
      </c>
      <c r="J494" s="11">
        <f t="shared" si="211"/>
        <v>8761148</v>
      </c>
      <c r="K494" s="11">
        <f t="shared" si="211"/>
        <v>0</v>
      </c>
      <c r="L494" s="11">
        <f t="shared" si="211"/>
        <v>8761148</v>
      </c>
      <c r="M494" s="11">
        <f t="shared" si="211"/>
        <v>8761148</v>
      </c>
      <c r="N494" s="11">
        <f t="shared" si="211"/>
        <v>0</v>
      </c>
      <c r="O494" s="11">
        <f t="shared" si="211"/>
        <v>8761148</v>
      </c>
      <c r="P494" s="73">
        <f>G494-'Расходы (2)'!I486</f>
        <v>0</v>
      </c>
    </row>
    <row r="495" spans="1:16" ht="30" x14ac:dyDescent="0.2">
      <c r="A495" s="12" t="s">
        <v>134</v>
      </c>
      <c r="B495" s="39">
        <v>852</v>
      </c>
      <c r="C495" s="37" t="s">
        <v>17</v>
      </c>
      <c r="D495" s="37" t="s">
        <v>38</v>
      </c>
      <c r="E495" s="67" t="s">
        <v>203</v>
      </c>
      <c r="F495" s="37" t="s">
        <v>135</v>
      </c>
      <c r="G495" s="11">
        <f>G496</f>
        <v>4781666</v>
      </c>
      <c r="H495" s="11">
        <f t="shared" ref="H495:O495" si="212">H496</f>
        <v>0</v>
      </c>
      <c r="I495" s="11">
        <f t="shared" si="197"/>
        <v>4781666</v>
      </c>
      <c r="J495" s="11">
        <f t="shared" si="212"/>
        <v>4781666</v>
      </c>
      <c r="K495" s="11">
        <f t="shared" si="212"/>
        <v>0</v>
      </c>
      <c r="L495" s="11">
        <f t="shared" si="212"/>
        <v>4781666</v>
      </c>
      <c r="M495" s="11">
        <f t="shared" si="212"/>
        <v>4781666</v>
      </c>
      <c r="N495" s="11">
        <f t="shared" si="212"/>
        <v>0</v>
      </c>
      <c r="O495" s="11">
        <f t="shared" si="212"/>
        <v>4781666</v>
      </c>
      <c r="P495" s="73">
        <f>G495-'Расходы (2)'!I487</f>
        <v>0</v>
      </c>
    </row>
    <row r="496" spans="1:16" ht="45" x14ac:dyDescent="0.2">
      <c r="A496" s="24" t="s">
        <v>190</v>
      </c>
      <c r="B496" s="18">
        <v>852</v>
      </c>
      <c r="C496" s="40" t="s">
        <v>17</v>
      </c>
      <c r="D496" s="40" t="s">
        <v>38</v>
      </c>
      <c r="E496" s="68" t="s">
        <v>203</v>
      </c>
      <c r="F496" s="40" t="s">
        <v>186</v>
      </c>
      <c r="G496" s="21">
        <v>4781666</v>
      </c>
      <c r="H496" s="21"/>
      <c r="I496" s="11">
        <f t="shared" si="197"/>
        <v>4781666</v>
      </c>
      <c r="J496" s="21">
        <v>4781666</v>
      </c>
      <c r="K496" s="21"/>
      <c r="L496" s="11">
        <f t="shared" si="202"/>
        <v>4781666</v>
      </c>
      <c r="M496" s="21">
        <v>4781666</v>
      </c>
      <c r="N496" s="21"/>
      <c r="O496" s="27">
        <f t="shared" si="203"/>
        <v>4781666</v>
      </c>
      <c r="P496" s="73">
        <f>G496-'Расходы (2)'!I488</f>
        <v>0</v>
      </c>
    </row>
    <row r="497" spans="1:16" ht="45" x14ac:dyDescent="0.2">
      <c r="A497" s="12" t="s">
        <v>118</v>
      </c>
      <c r="B497" s="39">
        <v>852</v>
      </c>
      <c r="C497" s="37" t="s">
        <v>17</v>
      </c>
      <c r="D497" s="37" t="s">
        <v>38</v>
      </c>
      <c r="E497" s="67" t="s">
        <v>203</v>
      </c>
      <c r="F497" s="37" t="s">
        <v>119</v>
      </c>
      <c r="G497" s="11">
        <f>G498</f>
        <v>3979482</v>
      </c>
      <c r="H497" s="11">
        <f t="shared" ref="H497:O497" si="213">H498</f>
        <v>0</v>
      </c>
      <c r="I497" s="11">
        <f t="shared" si="197"/>
        <v>3979482</v>
      </c>
      <c r="J497" s="11">
        <f t="shared" si="213"/>
        <v>3979482</v>
      </c>
      <c r="K497" s="11">
        <f t="shared" si="213"/>
        <v>0</v>
      </c>
      <c r="L497" s="11">
        <f t="shared" si="213"/>
        <v>3979482</v>
      </c>
      <c r="M497" s="11">
        <f t="shared" si="213"/>
        <v>3979482</v>
      </c>
      <c r="N497" s="11">
        <f t="shared" si="213"/>
        <v>0</v>
      </c>
      <c r="O497" s="11">
        <f t="shared" si="213"/>
        <v>3979482</v>
      </c>
      <c r="P497" s="73">
        <f>G497-'Расходы (2)'!I489</f>
        <v>0</v>
      </c>
    </row>
    <row r="498" spans="1:16" ht="45" x14ac:dyDescent="0.2">
      <c r="A498" s="24" t="s">
        <v>191</v>
      </c>
      <c r="B498" s="18">
        <v>852</v>
      </c>
      <c r="C498" s="40" t="s">
        <v>17</v>
      </c>
      <c r="D498" s="40" t="s">
        <v>38</v>
      </c>
      <c r="E498" s="68" t="s">
        <v>203</v>
      </c>
      <c r="F498" s="40" t="s">
        <v>187</v>
      </c>
      <c r="G498" s="21">
        <v>3979482</v>
      </c>
      <c r="H498" s="21"/>
      <c r="I498" s="11">
        <f t="shared" si="197"/>
        <v>3979482</v>
      </c>
      <c r="J498" s="21">
        <v>3979482</v>
      </c>
      <c r="K498" s="21"/>
      <c r="L498" s="11">
        <f t="shared" si="202"/>
        <v>3979482</v>
      </c>
      <c r="M498" s="21">
        <v>3979482</v>
      </c>
      <c r="N498" s="21"/>
      <c r="O498" s="27">
        <f t="shared" si="203"/>
        <v>3979482</v>
      </c>
      <c r="P498" s="73">
        <f>G498-'Расходы (2)'!I490</f>
        <v>0</v>
      </c>
    </row>
    <row r="499" spans="1:16" ht="31.5" x14ac:dyDescent="0.2">
      <c r="A499" s="8" t="s">
        <v>136</v>
      </c>
      <c r="B499" s="39">
        <v>852</v>
      </c>
      <c r="C499" s="36" t="s">
        <v>17</v>
      </c>
      <c r="D499" s="36" t="s">
        <v>48</v>
      </c>
      <c r="E499" s="67" t="s">
        <v>0</v>
      </c>
      <c r="F499" s="36"/>
      <c r="G499" s="9">
        <f t="shared" ref="G499:O502" si="214">G500</f>
        <v>54000</v>
      </c>
      <c r="H499" s="9">
        <f t="shared" si="214"/>
        <v>0</v>
      </c>
      <c r="I499" s="11">
        <f t="shared" si="197"/>
        <v>54000</v>
      </c>
      <c r="J499" s="9">
        <f t="shared" si="214"/>
        <v>54000</v>
      </c>
      <c r="K499" s="9">
        <f t="shared" si="214"/>
        <v>0</v>
      </c>
      <c r="L499" s="9">
        <f t="shared" si="214"/>
        <v>54000</v>
      </c>
      <c r="M499" s="9">
        <f t="shared" si="214"/>
        <v>54000</v>
      </c>
      <c r="N499" s="9">
        <f t="shared" si="214"/>
        <v>0</v>
      </c>
      <c r="O499" s="9">
        <f t="shared" si="214"/>
        <v>54000</v>
      </c>
      <c r="P499" s="73">
        <f>G499-'Расходы (2)'!I491</f>
        <v>0</v>
      </c>
    </row>
    <row r="500" spans="1:16" ht="165" x14ac:dyDescent="0.2">
      <c r="A500" s="12" t="s">
        <v>205</v>
      </c>
      <c r="B500" s="39">
        <v>852</v>
      </c>
      <c r="C500" s="39" t="s">
        <v>17</v>
      </c>
      <c r="D500" s="39" t="s">
        <v>48</v>
      </c>
      <c r="E500" s="67" t="s">
        <v>202</v>
      </c>
      <c r="F500" s="37"/>
      <c r="G500" s="11">
        <f t="shared" si="214"/>
        <v>54000</v>
      </c>
      <c r="H500" s="11">
        <f t="shared" si="214"/>
        <v>0</v>
      </c>
      <c r="I500" s="11">
        <f t="shared" si="197"/>
        <v>54000</v>
      </c>
      <c r="J500" s="11">
        <f t="shared" si="214"/>
        <v>54000</v>
      </c>
      <c r="K500" s="11">
        <f t="shared" si="214"/>
        <v>0</v>
      </c>
      <c r="L500" s="11">
        <f t="shared" si="214"/>
        <v>54000</v>
      </c>
      <c r="M500" s="11">
        <f t="shared" si="214"/>
        <v>54000</v>
      </c>
      <c r="N500" s="11">
        <f t="shared" si="214"/>
        <v>0</v>
      </c>
      <c r="O500" s="11">
        <f t="shared" si="214"/>
        <v>54000</v>
      </c>
      <c r="P500" s="73">
        <f>G500-'Расходы (2)'!I492</f>
        <v>0</v>
      </c>
    </row>
    <row r="501" spans="1:16" ht="45" x14ac:dyDescent="0.2">
      <c r="A501" s="12" t="s">
        <v>34</v>
      </c>
      <c r="B501" s="39">
        <v>852</v>
      </c>
      <c r="C501" s="39" t="s">
        <v>17</v>
      </c>
      <c r="D501" s="39" t="s">
        <v>48</v>
      </c>
      <c r="E501" s="67" t="s">
        <v>202</v>
      </c>
      <c r="F501" s="37" t="s">
        <v>35</v>
      </c>
      <c r="G501" s="11">
        <f t="shared" si="214"/>
        <v>54000</v>
      </c>
      <c r="H501" s="11">
        <f t="shared" si="214"/>
        <v>0</v>
      </c>
      <c r="I501" s="11">
        <f t="shared" si="197"/>
        <v>54000</v>
      </c>
      <c r="J501" s="11">
        <f t="shared" si="214"/>
        <v>54000</v>
      </c>
      <c r="K501" s="11">
        <f t="shared" si="214"/>
        <v>0</v>
      </c>
      <c r="L501" s="11">
        <f t="shared" si="214"/>
        <v>54000</v>
      </c>
      <c r="M501" s="11">
        <f t="shared" si="214"/>
        <v>54000</v>
      </c>
      <c r="N501" s="11">
        <f t="shared" si="214"/>
        <v>0</v>
      </c>
      <c r="O501" s="11">
        <f t="shared" si="214"/>
        <v>54000</v>
      </c>
      <c r="P501" s="73">
        <f>G501-'Расходы (2)'!I493</f>
        <v>0</v>
      </c>
    </row>
    <row r="502" spans="1:16" ht="45" x14ac:dyDescent="0.2">
      <c r="A502" s="12" t="s">
        <v>36</v>
      </c>
      <c r="B502" s="39">
        <v>852</v>
      </c>
      <c r="C502" s="39" t="s">
        <v>17</v>
      </c>
      <c r="D502" s="39" t="s">
        <v>48</v>
      </c>
      <c r="E502" s="67" t="s">
        <v>202</v>
      </c>
      <c r="F502" s="37" t="s">
        <v>37</v>
      </c>
      <c r="G502" s="11">
        <f>G503</f>
        <v>54000</v>
      </c>
      <c r="H502" s="11">
        <f t="shared" si="214"/>
        <v>0</v>
      </c>
      <c r="I502" s="11">
        <f t="shared" si="197"/>
        <v>54000</v>
      </c>
      <c r="J502" s="11">
        <f t="shared" si="214"/>
        <v>54000</v>
      </c>
      <c r="K502" s="11">
        <f t="shared" si="214"/>
        <v>0</v>
      </c>
      <c r="L502" s="11">
        <f t="shared" si="214"/>
        <v>54000</v>
      </c>
      <c r="M502" s="11">
        <f t="shared" si="214"/>
        <v>54000</v>
      </c>
      <c r="N502" s="11">
        <f t="shared" si="214"/>
        <v>0</v>
      </c>
      <c r="O502" s="11">
        <f t="shared" si="214"/>
        <v>54000</v>
      </c>
      <c r="P502" s="73">
        <f>G502-'Расходы (2)'!I494</f>
        <v>0</v>
      </c>
    </row>
    <row r="503" spans="1:16" ht="30" customHeight="1" x14ac:dyDescent="0.2">
      <c r="A503" s="25" t="s">
        <v>162</v>
      </c>
      <c r="B503" s="41" t="s">
        <v>169</v>
      </c>
      <c r="C503" s="41" t="s">
        <v>17</v>
      </c>
      <c r="D503" s="41" t="s">
        <v>48</v>
      </c>
      <c r="E503" s="70" t="s">
        <v>202</v>
      </c>
      <c r="F503" s="41" t="s">
        <v>174</v>
      </c>
      <c r="G503" s="21">
        <v>54000</v>
      </c>
      <c r="H503" s="21"/>
      <c r="I503" s="11">
        <f t="shared" si="197"/>
        <v>54000</v>
      </c>
      <c r="J503" s="21">
        <v>54000</v>
      </c>
      <c r="K503" s="21"/>
      <c r="L503" s="11">
        <f t="shared" si="202"/>
        <v>54000</v>
      </c>
      <c r="M503" s="21">
        <v>54000</v>
      </c>
      <c r="N503" s="21"/>
      <c r="O503" s="27">
        <f t="shared" si="203"/>
        <v>54000</v>
      </c>
      <c r="P503" s="73">
        <f>G503-'Расходы (2)'!I495</f>
        <v>0</v>
      </c>
    </row>
    <row r="504" spans="1:16" ht="34.5" customHeight="1" x14ac:dyDescent="0.2">
      <c r="A504" s="8" t="s">
        <v>137</v>
      </c>
      <c r="B504" s="39" t="s">
        <v>169</v>
      </c>
      <c r="C504" s="36" t="s">
        <v>18</v>
      </c>
      <c r="D504" s="39"/>
      <c r="E504" s="67"/>
      <c r="F504" s="37"/>
      <c r="G504" s="11">
        <f>G505+G510</f>
        <v>12817490.959999999</v>
      </c>
      <c r="H504" s="11">
        <f t="shared" ref="H504:O504" si="215">H505+H510</f>
        <v>0</v>
      </c>
      <c r="I504" s="11">
        <f t="shared" si="197"/>
        <v>12817490.959999999</v>
      </c>
      <c r="J504" s="11">
        <f t="shared" si="215"/>
        <v>9517900</v>
      </c>
      <c r="K504" s="11">
        <f t="shared" si="215"/>
        <v>0</v>
      </c>
      <c r="L504" s="11">
        <f t="shared" si="215"/>
        <v>9517900</v>
      </c>
      <c r="M504" s="11">
        <f t="shared" si="215"/>
        <v>9517900</v>
      </c>
      <c r="N504" s="11">
        <f t="shared" si="215"/>
        <v>0</v>
      </c>
      <c r="O504" s="11">
        <f t="shared" si="215"/>
        <v>9517900</v>
      </c>
      <c r="P504" s="73">
        <f>G504-'Расходы (2)'!I496</f>
        <v>0</v>
      </c>
    </row>
    <row r="505" spans="1:16" ht="26.25" customHeight="1" x14ac:dyDescent="0.2">
      <c r="A505" s="12" t="s">
        <v>138</v>
      </c>
      <c r="B505" s="39">
        <v>852</v>
      </c>
      <c r="C505" s="39" t="s">
        <v>18</v>
      </c>
      <c r="D505" s="39" t="s">
        <v>70</v>
      </c>
      <c r="E505" s="67"/>
      <c r="F505" s="37"/>
      <c r="G505" s="11">
        <f>G506</f>
        <v>252480</v>
      </c>
      <c r="H505" s="11">
        <f t="shared" ref="H505:O505" si="216">H506</f>
        <v>0</v>
      </c>
      <c r="I505" s="11">
        <f t="shared" si="197"/>
        <v>252480</v>
      </c>
      <c r="J505" s="11">
        <f t="shared" si="216"/>
        <v>0</v>
      </c>
      <c r="K505" s="11">
        <f t="shared" si="216"/>
        <v>0</v>
      </c>
      <c r="L505" s="11">
        <f t="shared" si="216"/>
        <v>0</v>
      </c>
      <c r="M505" s="11">
        <f t="shared" si="216"/>
        <v>0</v>
      </c>
      <c r="N505" s="11">
        <f t="shared" si="216"/>
        <v>0</v>
      </c>
      <c r="O505" s="11">
        <f t="shared" si="216"/>
        <v>0</v>
      </c>
      <c r="P505" s="73">
        <f>G505-'Расходы (2)'!I497</f>
        <v>0</v>
      </c>
    </row>
    <row r="506" spans="1:16" ht="30" x14ac:dyDescent="0.2">
      <c r="A506" s="12" t="s">
        <v>139</v>
      </c>
      <c r="B506" s="39">
        <v>852</v>
      </c>
      <c r="C506" s="39" t="s">
        <v>18</v>
      </c>
      <c r="D506" s="39" t="s">
        <v>70</v>
      </c>
      <c r="E506" s="67" t="s">
        <v>357</v>
      </c>
      <c r="F506" s="37"/>
      <c r="G506" s="11">
        <f t="shared" ref="G506:O508" si="217">G507</f>
        <v>252480</v>
      </c>
      <c r="H506" s="11">
        <f t="shared" si="217"/>
        <v>0</v>
      </c>
      <c r="I506" s="11">
        <f t="shared" si="197"/>
        <v>252480</v>
      </c>
      <c r="J506" s="11">
        <f t="shared" si="217"/>
        <v>0</v>
      </c>
      <c r="K506" s="11">
        <f t="shared" si="217"/>
        <v>0</v>
      </c>
      <c r="L506" s="11">
        <f t="shared" si="217"/>
        <v>0</v>
      </c>
      <c r="M506" s="11">
        <f t="shared" si="217"/>
        <v>0</v>
      </c>
      <c r="N506" s="11">
        <f t="shared" si="217"/>
        <v>0</v>
      </c>
      <c r="O506" s="11">
        <f t="shared" si="217"/>
        <v>0</v>
      </c>
      <c r="P506" s="73">
        <f>G506-'Расходы (2)'!I498</f>
        <v>0</v>
      </c>
    </row>
    <row r="507" spans="1:16" ht="45" x14ac:dyDescent="0.2">
      <c r="A507" s="12" t="s">
        <v>34</v>
      </c>
      <c r="B507" s="39">
        <v>852</v>
      </c>
      <c r="C507" s="39" t="s">
        <v>18</v>
      </c>
      <c r="D507" s="39" t="s">
        <v>70</v>
      </c>
      <c r="E507" s="67" t="s">
        <v>357</v>
      </c>
      <c r="F507" s="37" t="s">
        <v>35</v>
      </c>
      <c r="G507" s="11">
        <f t="shared" si="217"/>
        <v>252480</v>
      </c>
      <c r="H507" s="11">
        <f t="shared" si="217"/>
        <v>0</v>
      </c>
      <c r="I507" s="11">
        <f t="shared" si="197"/>
        <v>252480</v>
      </c>
      <c r="J507" s="11">
        <f t="shared" si="217"/>
        <v>0</v>
      </c>
      <c r="K507" s="11">
        <f t="shared" si="217"/>
        <v>0</v>
      </c>
      <c r="L507" s="11">
        <f t="shared" si="217"/>
        <v>0</v>
      </c>
      <c r="M507" s="11">
        <f t="shared" si="217"/>
        <v>0</v>
      </c>
      <c r="N507" s="11">
        <f t="shared" si="217"/>
        <v>0</v>
      </c>
      <c r="O507" s="11">
        <f t="shared" si="217"/>
        <v>0</v>
      </c>
      <c r="P507" s="73">
        <f>G507-'Расходы (2)'!I499</f>
        <v>0</v>
      </c>
    </row>
    <row r="508" spans="1:16" ht="45" x14ac:dyDescent="0.2">
      <c r="A508" s="12" t="s">
        <v>36</v>
      </c>
      <c r="B508" s="39">
        <v>852</v>
      </c>
      <c r="C508" s="39" t="s">
        <v>18</v>
      </c>
      <c r="D508" s="39" t="s">
        <v>70</v>
      </c>
      <c r="E508" s="67" t="s">
        <v>357</v>
      </c>
      <c r="F508" s="37" t="s">
        <v>37</v>
      </c>
      <c r="G508" s="11">
        <f>G509</f>
        <v>252480</v>
      </c>
      <c r="H508" s="11">
        <f t="shared" si="217"/>
        <v>0</v>
      </c>
      <c r="I508" s="11">
        <f t="shared" si="197"/>
        <v>252480</v>
      </c>
      <c r="J508" s="11">
        <f t="shared" si="217"/>
        <v>0</v>
      </c>
      <c r="K508" s="11">
        <f t="shared" si="217"/>
        <v>0</v>
      </c>
      <c r="L508" s="11">
        <f t="shared" si="217"/>
        <v>0</v>
      </c>
      <c r="M508" s="11">
        <f t="shared" si="217"/>
        <v>0</v>
      </c>
      <c r="N508" s="11">
        <f t="shared" si="217"/>
        <v>0</v>
      </c>
      <c r="O508" s="11">
        <f t="shared" si="217"/>
        <v>0</v>
      </c>
      <c r="P508" s="73">
        <f>G508-'Расходы (2)'!I500</f>
        <v>0</v>
      </c>
    </row>
    <row r="509" spans="1:16" ht="27.75" customHeight="1" x14ac:dyDescent="0.2">
      <c r="A509" s="25" t="s">
        <v>162</v>
      </c>
      <c r="B509" s="39">
        <v>852</v>
      </c>
      <c r="C509" s="39" t="s">
        <v>18</v>
      </c>
      <c r="D509" s="39" t="s">
        <v>70</v>
      </c>
      <c r="E509" s="67" t="s">
        <v>357</v>
      </c>
      <c r="F509" s="37" t="s">
        <v>174</v>
      </c>
      <c r="G509" s="11">
        <v>252480</v>
      </c>
      <c r="H509" s="11"/>
      <c r="I509" s="11">
        <f t="shared" si="197"/>
        <v>252480</v>
      </c>
      <c r="J509" s="11"/>
      <c r="K509" s="11"/>
      <c r="L509" s="11">
        <f t="shared" si="202"/>
        <v>0</v>
      </c>
      <c r="M509" s="11"/>
      <c r="N509" s="11"/>
      <c r="O509" s="27">
        <f t="shared" si="203"/>
        <v>0</v>
      </c>
      <c r="P509" s="73">
        <f>G509-'Расходы (2)'!I501</f>
        <v>0</v>
      </c>
    </row>
    <row r="510" spans="1:16" ht="34.5" customHeight="1" x14ac:dyDescent="0.2">
      <c r="A510" s="8" t="s">
        <v>286</v>
      </c>
      <c r="B510" s="39" t="s">
        <v>169</v>
      </c>
      <c r="C510" s="39" t="s">
        <v>18</v>
      </c>
      <c r="D510" s="39" t="s">
        <v>27</v>
      </c>
      <c r="E510" s="67"/>
      <c r="F510" s="37"/>
      <c r="G510" s="11">
        <f>G511+G515+G523+G527+G519</f>
        <v>12565010.959999999</v>
      </c>
      <c r="H510" s="11">
        <f>H511+H515+H523+H527+H519</f>
        <v>0</v>
      </c>
      <c r="I510" s="11">
        <f t="shared" si="197"/>
        <v>12565010.959999999</v>
      </c>
      <c r="J510" s="11">
        <f t="shared" ref="J510:O510" si="218">J511+J515+J523+J527+J519</f>
        <v>9517900</v>
      </c>
      <c r="K510" s="11">
        <f t="shared" si="218"/>
        <v>0</v>
      </c>
      <c r="L510" s="11">
        <f t="shared" si="218"/>
        <v>9517900</v>
      </c>
      <c r="M510" s="11">
        <f t="shared" si="218"/>
        <v>9517900</v>
      </c>
      <c r="N510" s="11">
        <f t="shared" si="218"/>
        <v>0</v>
      </c>
      <c r="O510" s="11">
        <f t="shared" si="218"/>
        <v>9517900</v>
      </c>
      <c r="P510" s="73">
        <f>G510-'Расходы (2)'!I502</f>
        <v>0</v>
      </c>
    </row>
    <row r="511" spans="1:16" ht="30" x14ac:dyDescent="0.2">
      <c r="A511" s="12" t="s">
        <v>111</v>
      </c>
      <c r="B511" s="39" t="s">
        <v>169</v>
      </c>
      <c r="C511" s="39" t="s">
        <v>18</v>
      </c>
      <c r="D511" s="39" t="s">
        <v>27</v>
      </c>
      <c r="E511" s="67" t="s">
        <v>215</v>
      </c>
      <c r="F511" s="50"/>
      <c r="G511" s="11">
        <f t="shared" ref="G511:O513" si="219">G512</f>
        <v>9445900</v>
      </c>
      <c r="H511" s="11">
        <f t="shared" si="219"/>
        <v>0</v>
      </c>
      <c r="I511" s="11">
        <f t="shared" si="197"/>
        <v>9445900</v>
      </c>
      <c r="J511" s="11">
        <f t="shared" si="219"/>
        <v>9445900</v>
      </c>
      <c r="K511" s="11">
        <f t="shared" si="219"/>
        <v>0</v>
      </c>
      <c r="L511" s="11">
        <f t="shared" si="219"/>
        <v>9445900</v>
      </c>
      <c r="M511" s="11">
        <f t="shared" si="219"/>
        <v>9445900</v>
      </c>
      <c r="N511" s="11">
        <f t="shared" si="219"/>
        <v>0</v>
      </c>
      <c r="O511" s="11">
        <f t="shared" si="219"/>
        <v>9445900</v>
      </c>
      <c r="P511" s="73">
        <f>G511-'Расходы (2)'!I503</f>
        <v>0</v>
      </c>
    </row>
    <row r="512" spans="1:16" ht="45" x14ac:dyDescent="0.2">
      <c r="A512" s="12" t="s">
        <v>65</v>
      </c>
      <c r="B512" s="39" t="s">
        <v>169</v>
      </c>
      <c r="C512" s="39" t="s">
        <v>18</v>
      </c>
      <c r="D512" s="39" t="s">
        <v>27</v>
      </c>
      <c r="E512" s="67" t="s">
        <v>215</v>
      </c>
      <c r="F512" s="37" t="s">
        <v>101</v>
      </c>
      <c r="G512" s="11">
        <f t="shared" si="219"/>
        <v>9445900</v>
      </c>
      <c r="H512" s="11">
        <f t="shared" si="219"/>
        <v>0</v>
      </c>
      <c r="I512" s="11">
        <f t="shared" si="197"/>
        <v>9445900</v>
      </c>
      <c r="J512" s="11">
        <f t="shared" si="219"/>
        <v>9445900</v>
      </c>
      <c r="K512" s="11">
        <f t="shared" si="219"/>
        <v>0</v>
      </c>
      <c r="L512" s="11">
        <f t="shared" si="219"/>
        <v>9445900</v>
      </c>
      <c r="M512" s="11">
        <f t="shared" si="219"/>
        <v>9445900</v>
      </c>
      <c r="N512" s="11">
        <f t="shared" si="219"/>
        <v>0</v>
      </c>
      <c r="O512" s="11">
        <f t="shared" si="219"/>
        <v>9445900</v>
      </c>
      <c r="P512" s="73">
        <f>G512-'Расходы (2)'!I504</f>
        <v>0</v>
      </c>
    </row>
    <row r="513" spans="1:16" ht="47.25" customHeight="1" x14ac:dyDescent="0.2">
      <c r="A513" s="12" t="s">
        <v>102</v>
      </c>
      <c r="B513" s="39" t="s">
        <v>169</v>
      </c>
      <c r="C513" s="39" t="s">
        <v>18</v>
      </c>
      <c r="D513" s="39" t="s">
        <v>27</v>
      </c>
      <c r="E513" s="67" t="s">
        <v>215</v>
      </c>
      <c r="F513" s="37" t="s">
        <v>103</v>
      </c>
      <c r="G513" s="11">
        <f>G514</f>
        <v>9445900</v>
      </c>
      <c r="H513" s="11">
        <f t="shared" si="219"/>
        <v>0</v>
      </c>
      <c r="I513" s="11">
        <f t="shared" si="197"/>
        <v>9445900</v>
      </c>
      <c r="J513" s="11">
        <f t="shared" si="219"/>
        <v>9445900</v>
      </c>
      <c r="K513" s="11">
        <f t="shared" si="219"/>
        <v>0</v>
      </c>
      <c r="L513" s="11">
        <f t="shared" si="219"/>
        <v>9445900</v>
      </c>
      <c r="M513" s="11">
        <f t="shared" si="219"/>
        <v>9445900</v>
      </c>
      <c r="N513" s="11">
        <f t="shared" si="219"/>
        <v>0</v>
      </c>
      <c r="O513" s="11">
        <f t="shared" si="219"/>
        <v>9445900</v>
      </c>
      <c r="P513" s="73">
        <f>G513-'Расходы (2)'!I505</f>
        <v>0</v>
      </c>
    </row>
    <row r="514" spans="1:16" ht="90" x14ac:dyDescent="0.2">
      <c r="A514" s="24" t="s">
        <v>175</v>
      </c>
      <c r="B514" s="18">
        <v>852</v>
      </c>
      <c r="C514" s="40" t="s">
        <v>18</v>
      </c>
      <c r="D514" s="40" t="s">
        <v>27</v>
      </c>
      <c r="E514" s="68" t="s">
        <v>215</v>
      </c>
      <c r="F514" s="40" t="s">
        <v>184</v>
      </c>
      <c r="G514" s="21">
        <v>9445900</v>
      </c>
      <c r="H514" s="21"/>
      <c r="I514" s="11">
        <f t="shared" si="197"/>
        <v>9445900</v>
      </c>
      <c r="J514" s="21">
        <v>9445900</v>
      </c>
      <c r="K514" s="21"/>
      <c r="L514" s="11">
        <f t="shared" si="202"/>
        <v>9445900</v>
      </c>
      <c r="M514" s="21">
        <v>9445900</v>
      </c>
      <c r="N514" s="21"/>
      <c r="O514" s="27">
        <f t="shared" si="203"/>
        <v>9445900</v>
      </c>
      <c r="P514" s="73">
        <f>G514-'Расходы (2)'!I506</f>
        <v>0</v>
      </c>
    </row>
    <row r="515" spans="1:16" ht="30" x14ac:dyDescent="0.2">
      <c r="A515" s="12" t="s">
        <v>105</v>
      </c>
      <c r="B515" s="39">
        <v>852</v>
      </c>
      <c r="C515" s="39" t="s">
        <v>18</v>
      </c>
      <c r="D515" s="39" t="s">
        <v>27</v>
      </c>
      <c r="E515" s="67" t="s">
        <v>214</v>
      </c>
      <c r="F515" s="37"/>
      <c r="G515" s="11">
        <f t="shared" ref="G515:O517" si="220">G516</f>
        <v>2980288.29</v>
      </c>
      <c r="H515" s="11">
        <f t="shared" si="220"/>
        <v>0</v>
      </c>
      <c r="I515" s="11">
        <f t="shared" si="197"/>
        <v>2980288.29</v>
      </c>
      <c r="J515" s="11">
        <f t="shared" si="220"/>
        <v>0</v>
      </c>
      <c r="K515" s="11">
        <f t="shared" si="220"/>
        <v>0</v>
      </c>
      <c r="L515" s="11">
        <f t="shared" si="220"/>
        <v>0</v>
      </c>
      <c r="M515" s="11">
        <f t="shared" si="220"/>
        <v>0</v>
      </c>
      <c r="N515" s="11">
        <f t="shared" si="220"/>
        <v>0</v>
      </c>
      <c r="O515" s="11">
        <f t="shared" si="220"/>
        <v>0</v>
      </c>
      <c r="P515" s="73">
        <f>G515-'Расходы (2)'!I507</f>
        <v>0</v>
      </c>
    </row>
    <row r="516" spans="1:16" ht="45" x14ac:dyDescent="0.2">
      <c r="A516" s="12" t="s">
        <v>65</v>
      </c>
      <c r="B516" s="39">
        <v>852</v>
      </c>
      <c r="C516" s="39" t="s">
        <v>18</v>
      </c>
      <c r="D516" s="39" t="s">
        <v>27</v>
      </c>
      <c r="E516" s="67" t="s">
        <v>214</v>
      </c>
      <c r="F516" s="37" t="s">
        <v>101</v>
      </c>
      <c r="G516" s="11">
        <f t="shared" si="220"/>
        <v>2980288.29</v>
      </c>
      <c r="H516" s="11">
        <f t="shared" si="220"/>
        <v>0</v>
      </c>
      <c r="I516" s="11">
        <f t="shared" si="197"/>
        <v>2980288.29</v>
      </c>
      <c r="J516" s="11">
        <f t="shared" si="220"/>
        <v>0</v>
      </c>
      <c r="K516" s="11">
        <f t="shared" si="220"/>
        <v>0</v>
      </c>
      <c r="L516" s="11">
        <f t="shared" si="220"/>
        <v>0</v>
      </c>
      <c r="M516" s="11">
        <f t="shared" si="220"/>
        <v>0</v>
      </c>
      <c r="N516" s="11">
        <f t="shared" si="220"/>
        <v>0</v>
      </c>
      <c r="O516" s="11">
        <f t="shared" si="220"/>
        <v>0</v>
      </c>
      <c r="P516" s="73">
        <f>G516-'Расходы (2)'!I508</f>
        <v>0</v>
      </c>
    </row>
    <row r="517" spans="1:16" ht="33.75" customHeight="1" x14ac:dyDescent="0.2">
      <c r="A517" s="24" t="s">
        <v>102</v>
      </c>
      <c r="B517" s="18">
        <v>852</v>
      </c>
      <c r="C517" s="40" t="s">
        <v>18</v>
      </c>
      <c r="D517" s="42" t="s">
        <v>27</v>
      </c>
      <c r="E517" s="72" t="s">
        <v>214</v>
      </c>
      <c r="F517" s="40" t="s">
        <v>103</v>
      </c>
      <c r="G517" s="21">
        <f>G518</f>
        <v>2980288.29</v>
      </c>
      <c r="H517" s="21">
        <f t="shared" si="220"/>
        <v>0</v>
      </c>
      <c r="I517" s="11">
        <f t="shared" si="197"/>
        <v>2980288.29</v>
      </c>
      <c r="J517" s="21">
        <f t="shared" si="220"/>
        <v>0</v>
      </c>
      <c r="K517" s="21">
        <f t="shared" si="220"/>
        <v>0</v>
      </c>
      <c r="L517" s="21">
        <f t="shared" si="220"/>
        <v>0</v>
      </c>
      <c r="M517" s="21">
        <f t="shared" si="220"/>
        <v>0</v>
      </c>
      <c r="N517" s="21">
        <f t="shared" si="220"/>
        <v>0</v>
      </c>
      <c r="O517" s="21">
        <f t="shared" si="220"/>
        <v>0</v>
      </c>
      <c r="P517" s="73">
        <f>G517-'Расходы (2)'!I509</f>
        <v>0</v>
      </c>
    </row>
    <row r="518" spans="1:16" ht="30" x14ac:dyDescent="0.2">
      <c r="A518" s="26" t="s">
        <v>192</v>
      </c>
      <c r="B518" s="51">
        <v>852</v>
      </c>
      <c r="C518" s="49" t="s">
        <v>18</v>
      </c>
      <c r="D518" s="52" t="s">
        <v>27</v>
      </c>
      <c r="E518" s="72" t="s">
        <v>214</v>
      </c>
      <c r="F518" s="49" t="s">
        <v>183</v>
      </c>
      <c r="G518" s="21">
        <v>2980288.29</v>
      </c>
      <c r="H518" s="21"/>
      <c r="I518" s="11">
        <f t="shared" si="197"/>
        <v>2980288.29</v>
      </c>
      <c r="J518" s="21">
        <v>0</v>
      </c>
      <c r="K518" s="21"/>
      <c r="L518" s="11">
        <f t="shared" si="202"/>
        <v>0</v>
      </c>
      <c r="M518" s="21">
        <v>0</v>
      </c>
      <c r="N518" s="21"/>
      <c r="O518" s="27">
        <f t="shared" si="203"/>
        <v>0</v>
      </c>
      <c r="P518" s="73">
        <f>G518-'Расходы (2)'!I510</f>
        <v>0</v>
      </c>
    </row>
    <row r="519" spans="1:16" ht="45" x14ac:dyDescent="0.2">
      <c r="A519" s="23" t="s">
        <v>106</v>
      </c>
      <c r="B519" s="18">
        <v>852</v>
      </c>
      <c r="C519" s="40" t="s">
        <v>18</v>
      </c>
      <c r="D519" s="40" t="s">
        <v>27</v>
      </c>
      <c r="E519" s="68" t="s">
        <v>213</v>
      </c>
      <c r="F519" s="40"/>
      <c r="G519" s="21">
        <f>G520</f>
        <v>0</v>
      </c>
      <c r="H519" s="21">
        <f t="shared" ref="H519:O519" si="221">H520</f>
        <v>0</v>
      </c>
      <c r="I519" s="11">
        <f t="shared" si="197"/>
        <v>0</v>
      </c>
      <c r="J519" s="21">
        <f t="shared" si="221"/>
        <v>0</v>
      </c>
      <c r="K519" s="21">
        <f t="shared" si="221"/>
        <v>0</v>
      </c>
      <c r="L519" s="21">
        <f t="shared" si="221"/>
        <v>0</v>
      </c>
      <c r="M519" s="21">
        <f t="shared" si="221"/>
        <v>0</v>
      </c>
      <c r="N519" s="21">
        <f t="shared" si="221"/>
        <v>0</v>
      </c>
      <c r="O519" s="21">
        <f t="shared" si="221"/>
        <v>0</v>
      </c>
      <c r="P519" s="73">
        <f>G519-'Расходы (2)'!I511</f>
        <v>0</v>
      </c>
    </row>
    <row r="520" spans="1:16" ht="45" x14ac:dyDescent="0.2">
      <c r="A520" s="23" t="s">
        <v>65</v>
      </c>
      <c r="B520" s="18">
        <v>852</v>
      </c>
      <c r="C520" s="40" t="s">
        <v>18</v>
      </c>
      <c r="D520" s="40" t="s">
        <v>27</v>
      </c>
      <c r="E520" s="68" t="s">
        <v>213</v>
      </c>
      <c r="F520" s="40" t="s">
        <v>101</v>
      </c>
      <c r="G520" s="21">
        <f t="shared" ref="G520:O521" si="222">G521</f>
        <v>0</v>
      </c>
      <c r="H520" s="21">
        <f t="shared" si="222"/>
        <v>0</v>
      </c>
      <c r="I520" s="11">
        <f t="shared" si="197"/>
        <v>0</v>
      </c>
      <c r="J520" s="21">
        <f t="shared" si="222"/>
        <v>0</v>
      </c>
      <c r="K520" s="21">
        <f t="shared" si="222"/>
        <v>0</v>
      </c>
      <c r="L520" s="21">
        <f t="shared" si="222"/>
        <v>0</v>
      </c>
      <c r="M520" s="21">
        <f t="shared" si="222"/>
        <v>0</v>
      </c>
      <c r="N520" s="21">
        <f t="shared" si="222"/>
        <v>0</v>
      </c>
      <c r="O520" s="21">
        <f t="shared" si="222"/>
        <v>0</v>
      </c>
      <c r="P520" s="73">
        <f>G520-'Расходы (2)'!I512</f>
        <v>0</v>
      </c>
    </row>
    <row r="521" spans="1:16" ht="28.5" customHeight="1" x14ac:dyDescent="0.2">
      <c r="A521" s="23" t="s">
        <v>102</v>
      </c>
      <c r="B521" s="18">
        <v>852</v>
      </c>
      <c r="C521" s="40" t="s">
        <v>18</v>
      </c>
      <c r="D521" s="42" t="s">
        <v>27</v>
      </c>
      <c r="E521" s="68" t="s">
        <v>213</v>
      </c>
      <c r="F521" s="40" t="s">
        <v>103</v>
      </c>
      <c r="G521" s="21">
        <f>G522</f>
        <v>0</v>
      </c>
      <c r="H521" s="21">
        <f t="shared" si="222"/>
        <v>0</v>
      </c>
      <c r="I521" s="11">
        <f t="shared" si="197"/>
        <v>0</v>
      </c>
      <c r="J521" s="21">
        <f t="shared" si="222"/>
        <v>0</v>
      </c>
      <c r="K521" s="21">
        <f t="shared" si="222"/>
        <v>0</v>
      </c>
      <c r="L521" s="21">
        <f t="shared" si="222"/>
        <v>0</v>
      </c>
      <c r="M521" s="21">
        <f t="shared" si="222"/>
        <v>0</v>
      </c>
      <c r="N521" s="21">
        <f t="shared" si="222"/>
        <v>0</v>
      </c>
      <c r="O521" s="21">
        <f t="shared" si="222"/>
        <v>0</v>
      </c>
      <c r="P521" s="73">
        <f>G521-'Расходы (2)'!I513</f>
        <v>0</v>
      </c>
    </row>
    <row r="522" spans="1:16" ht="30" x14ac:dyDescent="0.2">
      <c r="A522" s="23" t="s">
        <v>192</v>
      </c>
      <c r="B522" s="51">
        <v>852</v>
      </c>
      <c r="C522" s="49" t="s">
        <v>18</v>
      </c>
      <c r="D522" s="52" t="s">
        <v>27</v>
      </c>
      <c r="E522" s="68" t="s">
        <v>213</v>
      </c>
      <c r="F522" s="49" t="s">
        <v>183</v>
      </c>
      <c r="G522" s="21"/>
      <c r="H522" s="21"/>
      <c r="I522" s="11">
        <f t="shared" si="197"/>
        <v>0</v>
      </c>
      <c r="J522" s="21"/>
      <c r="K522" s="21"/>
      <c r="L522" s="11">
        <f t="shared" si="202"/>
        <v>0</v>
      </c>
      <c r="M522" s="21"/>
      <c r="N522" s="21"/>
      <c r="O522" s="27">
        <f t="shared" si="203"/>
        <v>0</v>
      </c>
      <c r="P522" s="73">
        <f>G522-'Расходы (2)'!I514</f>
        <v>0</v>
      </c>
    </row>
    <row r="523" spans="1:16" ht="60" x14ac:dyDescent="0.2">
      <c r="A523" s="12" t="s">
        <v>288</v>
      </c>
      <c r="B523" s="39">
        <v>852</v>
      </c>
      <c r="C523" s="39" t="s">
        <v>18</v>
      </c>
      <c r="D523" s="39" t="s">
        <v>27</v>
      </c>
      <c r="E523" s="67" t="s">
        <v>287</v>
      </c>
      <c r="F523" s="37"/>
      <c r="G523" s="11">
        <f t="shared" ref="G523:O525" si="223">G524</f>
        <v>66822.67</v>
      </c>
      <c r="H523" s="11">
        <f t="shared" si="223"/>
        <v>0</v>
      </c>
      <c r="I523" s="11">
        <f t="shared" si="197"/>
        <v>66822.67</v>
      </c>
      <c r="J523" s="11">
        <f t="shared" si="223"/>
        <v>0</v>
      </c>
      <c r="K523" s="11">
        <f t="shared" si="223"/>
        <v>0</v>
      </c>
      <c r="L523" s="11">
        <f t="shared" si="223"/>
        <v>0</v>
      </c>
      <c r="M523" s="11">
        <f t="shared" si="223"/>
        <v>0</v>
      </c>
      <c r="N523" s="11">
        <f t="shared" si="223"/>
        <v>0</v>
      </c>
      <c r="O523" s="11">
        <f t="shared" si="223"/>
        <v>0</v>
      </c>
      <c r="P523" s="73">
        <f>G523-'Расходы (2)'!I515</f>
        <v>0</v>
      </c>
    </row>
    <row r="524" spans="1:16" ht="45" x14ac:dyDescent="0.2">
      <c r="A524" s="12" t="s">
        <v>65</v>
      </c>
      <c r="B524" s="39">
        <v>852</v>
      </c>
      <c r="C524" s="39" t="s">
        <v>18</v>
      </c>
      <c r="D524" s="39" t="s">
        <v>27</v>
      </c>
      <c r="E524" s="67" t="s">
        <v>287</v>
      </c>
      <c r="F524" s="37" t="s">
        <v>101</v>
      </c>
      <c r="G524" s="11">
        <f t="shared" si="223"/>
        <v>66822.67</v>
      </c>
      <c r="H524" s="11">
        <f t="shared" si="223"/>
        <v>0</v>
      </c>
      <c r="I524" s="11">
        <f t="shared" si="197"/>
        <v>66822.67</v>
      </c>
      <c r="J524" s="11">
        <f t="shared" si="223"/>
        <v>0</v>
      </c>
      <c r="K524" s="11">
        <f t="shared" si="223"/>
        <v>0</v>
      </c>
      <c r="L524" s="11">
        <f t="shared" si="223"/>
        <v>0</v>
      </c>
      <c r="M524" s="11">
        <f t="shared" si="223"/>
        <v>0</v>
      </c>
      <c r="N524" s="11">
        <f t="shared" si="223"/>
        <v>0</v>
      </c>
      <c r="O524" s="11">
        <f t="shared" si="223"/>
        <v>0</v>
      </c>
      <c r="P524" s="73">
        <f>G524-'Расходы (2)'!I516</f>
        <v>0</v>
      </c>
    </row>
    <row r="525" spans="1:16" ht="30" customHeight="1" x14ac:dyDescent="0.2">
      <c r="A525" s="12" t="s">
        <v>102</v>
      </c>
      <c r="B525" s="39">
        <v>852</v>
      </c>
      <c r="C525" s="37" t="s">
        <v>18</v>
      </c>
      <c r="D525" s="39" t="s">
        <v>27</v>
      </c>
      <c r="E525" s="67" t="s">
        <v>287</v>
      </c>
      <c r="F525" s="37" t="s">
        <v>103</v>
      </c>
      <c r="G525" s="11">
        <f>G526</f>
        <v>66822.67</v>
      </c>
      <c r="H525" s="11">
        <f t="shared" si="223"/>
        <v>0</v>
      </c>
      <c r="I525" s="11">
        <f t="shared" si="197"/>
        <v>66822.67</v>
      </c>
      <c r="J525" s="11">
        <f t="shared" si="223"/>
        <v>0</v>
      </c>
      <c r="K525" s="11">
        <f t="shared" si="223"/>
        <v>0</v>
      </c>
      <c r="L525" s="11">
        <f t="shared" si="223"/>
        <v>0</v>
      </c>
      <c r="M525" s="11">
        <f t="shared" si="223"/>
        <v>0</v>
      </c>
      <c r="N525" s="11">
        <f t="shared" si="223"/>
        <v>0</v>
      </c>
      <c r="O525" s="11">
        <f t="shared" si="223"/>
        <v>0</v>
      </c>
      <c r="P525" s="73">
        <f>G525-'Расходы (2)'!I517</f>
        <v>0</v>
      </c>
    </row>
    <row r="526" spans="1:16" ht="30" x14ac:dyDescent="0.2">
      <c r="A526" s="23" t="s">
        <v>192</v>
      </c>
      <c r="B526" s="39">
        <v>852</v>
      </c>
      <c r="C526" s="37" t="s">
        <v>18</v>
      </c>
      <c r="D526" s="39" t="s">
        <v>27</v>
      </c>
      <c r="E526" s="67" t="s">
        <v>287</v>
      </c>
      <c r="F526" s="37" t="s">
        <v>183</v>
      </c>
      <c r="G526" s="11">
        <v>66822.67</v>
      </c>
      <c r="H526" s="11"/>
      <c r="I526" s="11">
        <f t="shared" si="197"/>
        <v>66822.67</v>
      </c>
      <c r="J526" s="11"/>
      <c r="K526" s="11"/>
      <c r="L526" s="11">
        <f t="shared" si="202"/>
        <v>0</v>
      </c>
      <c r="M526" s="11"/>
      <c r="N526" s="11"/>
      <c r="O526" s="27">
        <f t="shared" si="203"/>
        <v>0</v>
      </c>
      <c r="P526" s="73">
        <f>G526-'Расходы (2)'!I518</f>
        <v>0</v>
      </c>
    </row>
    <row r="527" spans="1:16" ht="150" x14ac:dyDescent="0.2">
      <c r="A527" s="12" t="s">
        <v>107</v>
      </c>
      <c r="B527" s="39">
        <v>852</v>
      </c>
      <c r="C527" s="39" t="s">
        <v>18</v>
      </c>
      <c r="D527" s="39" t="s">
        <v>27</v>
      </c>
      <c r="E527" s="67" t="s">
        <v>208</v>
      </c>
      <c r="F527" s="37"/>
      <c r="G527" s="11">
        <f t="shared" ref="G527:O529" si="224">G528</f>
        <v>72000</v>
      </c>
      <c r="H527" s="11">
        <f t="shared" si="224"/>
        <v>0</v>
      </c>
      <c r="I527" s="11">
        <f t="shared" si="197"/>
        <v>72000</v>
      </c>
      <c r="J527" s="11">
        <f t="shared" si="224"/>
        <v>72000</v>
      </c>
      <c r="K527" s="11">
        <f t="shared" si="224"/>
        <v>0</v>
      </c>
      <c r="L527" s="11">
        <f t="shared" si="224"/>
        <v>72000</v>
      </c>
      <c r="M527" s="11">
        <f t="shared" si="224"/>
        <v>72000</v>
      </c>
      <c r="N527" s="11">
        <f t="shared" si="224"/>
        <v>0</v>
      </c>
      <c r="O527" s="11">
        <f t="shared" si="224"/>
        <v>72000</v>
      </c>
      <c r="P527" s="73">
        <f>G527-'Расходы (2)'!I519</f>
        <v>0</v>
      </c>
    </row>
    <row r="528" spans="1:16" ht="45" x14ac:dyDescent="0.2">
      <c r="A528" s="12" t="s">
        <v>65</v>
      </c>
      <c r="B528" s="39">
        <v>852</v>
      </c>
      <c r="C528" s="39" t="s">
        <v>18</v>
      </c>
      <c r="D528" s="39" t="s">
        <v>27</v>
      </c>
      <c r="E528" s="67" t="s">
        <v>208</v>
      </c>
      <c r="F528" s="37" t="s">
        <v>101</v>
      </c>
      <c r="G528" s="11">
        <f t="shared" si="224"/>
        <v>72000</v>
      </c>
      <c r="H528" s="11">
        <f t="shared" si="224"/>
        <v>0</v>
      </c>
      <c r="I528" s="11">
        <f t="shared" si="197"/>
        <v>72000</v>
      </c>
      <c r="J528" s="11">
        <f t="shared" si="224"/>
        <v>72000</v>
      </c>
      <c r="K528" s="11">
        <f t="shared" si="224"/>
        <v>0</v>
      </c>
      <c r="L528" s="11">
        <f t="shared" si="224"/>
        <v>72000</v>
      </c>
      <c r="M528" s="11">
        <f t="shared" si="224"/>
        <v>72000</v>
      </c>
      <c r="N528" s="11">
        <f t="shared" si="224"/>
        <v>0</v>
      </c>
      <c r="O528" s="11">
        <f t="shared" si="224"/>
        <v>72000</v>
      </c>
      <c r="P528" s="73">
        <f>G528-'Расходы (2)'!I520</f>
        <v>0</v>
      </c>
    </row>
    <row r="529" spans="1:16" ht="31.5" customHeight="1" x14ac:dyDescent="0.2">
      <c r="A529" s="12" t="s">
        <v>102</v>
      </c>
      <c r="B529" s="39">
        <v>852</v>
      </c>
      <c r="C529" s="39" t="s">
        <v>18</v>
      </c>
      <c r="D529" s="39" t="s">
        <v>27</v>
      </c>
      <c r="E529" s="67" t="s">
        <v>208</v>
      </c>
      <c r="F529" s="37" t="s">
        <v>103</v>
      </c>
      <c r="G529" s="11">
        <f>G530</f>
        <v>72000</v>
      </c>
      <c r="H529" s="11">
        <f t="shared" si="224"/>
        <v>0</v>
      </c>
      <c r="I529" s="11">
        <f t="shared" si="197"/>
        <v>72000</v>
      </c>
      <c r="J529" s="11">
        <f t="shared" si="224"/>
        <v>72000</v>
      </c>
      <c r="K529" s="11">
        <f t="shared" si="224"/>
        <v>0</v>
      </c>
      <c r="L529" s="11">
        <f t="shared" si="224"/>
        <v>72000</v>
      </c>
      <c r="M529" s="11">
        <f t="shared" si="224"/>
        <v>72000</v>
      </c>
      <c r="N529" s="11">
        <f t="shared" si="224"/>
        <v>0</v>
      </c>
      <c r="O529" s="11">
        <f t="shared" si="224"/>
        <v>72000</v>
      </c>
      <c r="P529" s="73">
        <f>G529-'Расходы (2)'!I521</f>
        <v>0</v>
      </c>
    </row>
    <row r="530" spans="1:16" ht="30" x14ac:dyDescent="0.2">
      <c r="A530" s="26" t="s">
        <v>192</v>
      </c>
      <c r="B530" s="18">
        <v>852</v>
      </c>
      <c r="C530" s="40" t="s">
        <v>18</v>
      </c>
      <c r="D530" s="40" t="s">
        <v>27</v>
      </c>
      <c r="E530" s="68" t="s">
        <v>208</v>
      </c>
      <c r="F530" s="40" t="s">
        <v>183</v>
      </c>
      <c r="G530" s="21">
        <v>72000</v>
      </c>
      <c r="H530" s="21"/>
      <c r="I530" s="11">
        <f t="shared" si="197"/>
        <v>72000</v>
      </c>
      <c r="J530" s="21">
        <v>72000</v>
      </c>
      <c r="K530" s="21"/>
      <c r="L530" s="11">
        <f t="shared" si="202"/>
        <v>72000</v>
      </c>
      <c r="M530" s="21">
        <v>72000</v>
      </c>
      <c r="N530" s="21"/>
      <c r="O530" s="27">
        <f t="shared" si="203"/>
        <v>72000</v>
      </c>
      <c r="P530" s="73">
        <f>G530-'Расходы (2)'!I522</f>
        <v>0</v>
      </c>
    </row>
    <row r="531" spans="1:16" ht="47.25" x14ac:dyDescent="0.2">
      <c r="A531" s="8" t="s">
        <v>156</v>
      </c>
      <c r="B531" s="38">
        <v>853</v>
      </c>
      <c r="C531" s="37"/>
      <c r="D531" s="37"/>
      <c r="E531" s="66" t="s">
        <v>0</v>
      </c>
      <c r="F531" s="37"/>
      <c r="G531" s="9">
        <f>G532+G560</f>
        <v>19741439.09</v>
      </c>
      <c r="H531" s="9">
        <f>H532+H560</f>
        <v>292721.51</v>
      </c>
      <c r="I531" s="11">
        <f t="shared" si="197"/>
        <v>20034160.600000001</v>
      </c>
      <c r="J531" s="9">
        <f t="shared" ref="J531:O531" si="225">J532+J560</f>
        <v>19157100.25</v>
      </c>
      <c r="K531" s="9">
        <f t="shared" si="225"/>
        <v>0</v>
      </c>
      <c r="L531" s="9">
        <f t="shared" si="225"/>
        <v>19157100.25</v>
      </c>
      <c r="M531" s="9">
        <f t="shared" si="225"/>
        <v>23940296.009999998</v>
      </c>
      <c r="N531" s="9">
        <f t="shared" si="225"/>
        <v>0</v>
      </c>
      <c r="O531" s="9">
        <f t="shared" si="225"/>
        <v>23940296.009999998</v>
      </c>
      <c r="P531" s="73">
        <f>G531-'Расходы (2)'!I523</f>
        <v>0</v>
      </c>
    </row>
    <row r="532" spans="1:16" ht="25.5" customHeight="1" x14ac:dyDescent="0.2">
      <c r="A532" s="8" t="s">
        <v>24</v>
      </c>
      <c r="B532" s="37">
        <v>853</v>
      </c>
      <c r="C532" s="36" t="s">
        <v>25</v>
      </c>
      <c r="D532" s="36"/>
      <c r="E532" s="67" t="s">
        <v>0</v>
      </c>
      <c r="F532" s="36"/>
      <c r="G532" s="9">
        <f>G533+G552+G556</f>
        <v>11245939.09</v>
      </c>
      <c r="H532" s="9">
        <f>H533+H552+H556</f>
        <v>292721.51</v>
      </c>
      <c r="I532" s="11">
        <f t="shared" ref="I532:I597" si="226">G532+H532</f>
        <v>11538660.6</v>
      </c>
      <c r="J532" s="9">
        <f t="shared" ref="J532:O532" si="227">J533+J552+J556</f>
        <v>15161600.25</v>
      </c>
      <c r="K532" s="9">
        <f t="shared" si="227"/>
        <v>0</v>
      </c>
      <c r="L532" s="9">
        <f t="shared" si="227"/>
        <v>15161600.25</v>
      </c>
      <c r="M532" s="9">
        <f t="shared" si="227"/>
        <v>19944796.009999998</v>
      </c>
      <c r="N532" s="9">
        <f t="shared" si="227"/>
        <v>0</v>
      </c>
      <c r="O532" s="9">
        <f t="shared" si="227"/>
        <v>19944796.009999998</v>
      </c>
      <c r="P532" s="73">
        <f>G532-'Расходы (2)'!I524</f>
        <v>0</v>
      </c>
    </row>
    <row r="533" spans="1:16" ht="78.75" x14ac:dyDescent="0.2">
      <c r="A533" s="8" t="s">
        <v>47</v>
      </c>
      <c r="B533" s="37">
        <v>853</v>
      </c>
      <c r="C533" s="36" t="s">
        <v>25</v>
      </c>
      <c r="D533" s="36" t="s">
        <v>48</v>
      </c>
      <c r="E533" s="67" t="s">
        <v>0</v>
      </c>
      <c r="F533" s="36"/>
      <c r="G533" s="9">
        <f>G534+G543+G547</f>
        <v>10305939.09</v>
      </c>
      <c r="H533" s="9">
        <f t="shared" ref="H533:O533" si="228">H534+H543+H547</f>
        <v>292721.51</v>
      </c>
      <c r="I533" s="9">
        <f t="shared" si="228"/>
        <v>10598660.6</v>
      </c>
      <c r="J533" s="9">
        <f t="shared" si="228"/>
        <v>9425400</v>
      </c>
      <c r="K533" s="9">
        <f t="shared" si="228"/>
        <v>0</v>
      </c>
      <c r="L533" s="9">
        <f t="shared" si="228"/>
        <v>9425400</v>
      </c>
      <c r="M533" s="9">
        <f t="shared" si="228"/>
        <v>9425400</v>
      </c>
      <c r="N533" s="9">
        <f t="shared" si="228"/>
        <v>0</v>
      </c>
      <c r="O533" s="9">
        <f t="shared" si="228"/>
        <v>9425400</v>
      </c>
      <c r="P533" s="73">
        <f>G533-'Расходы (2)'!I525</f>
        <v>0</v>
      </c>
    </row>
    <row r="534" spans="1:16" ht="45" x14ac:dyDescent="0.2">
      <c r="A534" s="12" t="s">
        <v>28</v>
      </c>
      <c r="B534" s="37">
        <v>853</v>
      </c>
      <c r="C534" s="37" t="s">
        <v>29</v>
      </c>
      <c r="D534" s="37" t="s">
        <v>48</v>
      </c>
      <c r="E534" s="67" t="s">
        <v>201</v>
      </c>
      <c r="F534" s="37"/>
      <c r="G534" s="11">
        <f t="shared" ref="G534:O534" si="229">G535+G540</f>
        <v>10303539.09</v>
      </c>
      <c r="H534" s="11">
        <f t="shared" si="229"/>
        <v>0</v>
      </c>
      <c r="I534" s="11">
        <f t="shared" si="226"/>
        <v>10303539.09</v>
      </c>
      <c r="J534" s="11">
        <f t="shared" si="229"/>
        <v>9423000</v>
      </c>
      <c r="K534" s="11">
        <f t="shared" si="229"/>
        <v>0</v>
      </c>
      <c r="L534" s="11">
        <f t="shared" si="229"/>
        <v>9423000</v>
      </c>
      <c r="M534" s="11">
        <f t="shared" si="229"/>
        <v>9423000</v>
      </c>
      <c r="N534" s="11">
        <f t="shared" si="229"/>
        <v>0</v>
      </c>
      <c r="O534" s="11">
        <f t="shared" si="229"/>
        <v>9423000</v>
      </c>
      <c r="P534" s="73">
        <f>G534-'Расходы (2)'!I526</f>
        <v>0</v>
      </c>
    </row>
    <row r="535" spans="1:16" ht="105" x14ac:dyDescent="0.2">
      <c r="A535" s="12" t="s">
        <v>31</v>
      </c>
      <c r="B535" s="37">
        <v>853</v>
      </c>
      <c r="C535" s="37" t="s">
        <v>25</v>
      </c>
      <c r="D535" s="37" t="s">
        <v>48</v>
      </c>
      <c r="E535" s="67" t="s">
        <v>201</v>
      </c>
      <c r="F535" s="37" t="s">
        <v>32</v>
      </c>
      <c r="G535" s="11">
        <f t="shared" ref="G535:O535" si="230">G536</f>
        <v>10029200</v>
      </c>
      <c r="H535" s="11">
        <f t="shared" si="230"/>
        <v>0</v>
      </c>
      <c r="I535" s="11">
        <f t="shared" si="226"/>
        <v>10029200</v>
      </c>
      <c r="J535" s="11">
        <f t="shared" si="230"/>
        <v>9379000</v>
      </c>
      <c r="K535" s="11">
        <f t="shared" si="230"/>
        <v>0</v>
      </c>
      <c r="L535" s="11">
        <f t="shared" si="230"/>
        <v>9379000</v>
      </c>
      <c r="M535" s="11">
        <f t="shared" si="230"/>
        <v>9379000</v>
      </c>
      <c r="N535" s="11">
        <f t="shared" si="230"/>
        <v>0</v>
      </c>
      <c r="O535" s="11">
        <f t="shared" si="230"/>
        <v>9379000</v>
      </c>
      <c r="P535" s="73">
        <f>G535-'Расходы (2)'!I527</f>
        <v>0</v>
      </c>
    </row>
    <row r="536" spans="1:16" ht="45" x14ac:dyDescent="0.2">
      <c r="A536" s="35" t="s">
        <v>148</v>
      </c>
      <c r="B536" s="53">
        <v>853</v>
      </c>
      <c r="C536" s="49" t="s">
        <v>25</v>
      </c>
      <c r="D536" s="49" t="s">
        <v>48</v>
      </c>
      <c r="E536" s="68" t="s">
        <v>201</v>
      </c>
      <c r="F536" s="49" t="s">
        <v>33</v>
      </c>
      <c r="G536" s="21">
        <f>G537+G538+G539</f>
        <v>10029200</v>
      </c>
      <c r="H536" s="21">
        <f t="shared" ref="H536:O536" si="231">H537+H538+H539</f>
        <v>0</v>
      </c>
      <c r="I536" s="11">
        <f t="shared" si="226"/>
        <v>10029200</v>
      </c>
      <c r="J536" s="21">
        <f t="shared" si="231"/>
        <v>9379000</v>
      </c>
      <c r="K536" s="21">
        <f t="shared" si="231"/>
        <v>0</v>
      </c>
      <c r="L536" s="21">
        <f t="shared" si="231"/>
        <v>9379000</v>
      </c>
      <c r="M536" s="21">
        <f t="shared" si="231"/>
        <v>9379000</v>
      </c>
      <c r="N536" s="21">
        <f t="shared" si="231"/>
        <v>0</v>
      </c>
      <c r="O536" s="21">
        <f t="shared" si="231"/>
        <v>9379000</v>
      </c>
      <c r="P536" s="73">
        <f>G536-'Расходы (2)'!I528</f>
        <v>0</v>
      </c>
    </row>
    <row r="537" spans="1:16" ht="30" x14ac:dyDescent="0.2">
      <c r="A537" s="23" t="s">
        <v>163</v>
      </c>
      <c r="B537" s="43">
        <v>853</v>
      </c>
      <c r="C537" s="40" t="s">
        <v>25</v>
      </c>
      <c r="D537" s="40" t="s">
        <v>48</v>
      </c>
      <c r="E537" s="68" t="s">
        <v>201</v>
      </c>
      <c r="F537" s="40" t="s">
        <v>164</v>
      </c>
      <c r="G537" s="21">
        <v>7692200</v>
      </c>
      <c r="H537" s="21"/>
      <c r="I537" s="11">
        <f t="shared" si="226"/>
        <v>7692200</v>
      </c>
      <c r="J537" s="21">
        <v>7192000</v>
      </c>
      <c r="K537" s="21"/>
      <c r="L537" s="11">
        <f t="shared" si="202"/>
        <v>7192000</v>
      </c>
      <c r="M537" s="21">
        <v>7192000</v>
      </c>
      <c r="N537" s="21"/>
      <c r="O537" s="27">
        <f t="shared" si="203"/>
        <v>7192000</v>
      </c>
      <c r="P537" s="73">
        <f>G537-'Расходы (2)'!I529</f>
        <v>0</v>
      </c>
    </row>
    <row r="538" spans="1:16" ht="60" x14ac:dyDescent="0.2">
      <c r="A538" s="23" t="s">
        <v>168</v>
      </c>
      <c r="B538" s="43">
        <v>853</v>
      </c>
      <c r="C538" s="40" t="s">
        <v>25</v>
      </c>
      <c r="D538" s="40" t="s">
        <v>48</v>
      </c>
      <c r="E538" s="68" t="s">
        <v>201</v>
      </c>
      <c r="F538" s="40" t="s">
        <v>167</v>
      </c>
      <c r="G538" s="21">
        <v>14000</v>
      </c>
      <c r="H538" s="21"/>
      <c r="I538" s="11">
        <f t="shared" si="226"/>
        <v>14000</v>
      </c>
      <c r="J538" s="21">
        <v>14000</v>
      </c>
      <c r="K538" s="21"/>
      <c r="L538" s="11">
        <f t="shared" si="202"/>
        <v>14000</v>
      </c>
      <c r="M538" s="21">
        <v>14000</v>
      </c>
      <c r="N538" s="21"/>
      <c r="O538" s="27">
        <f t="shared" si="203"/>
        <v>14000</v>
      </c>
      <c r="P538" s="73">
        <f>G538-'Расходы (2)'!I530</f>
        <v>0</v>
      </c>
    </row>
    <row r="539" spans="1:16" ht="75" x14ac:dyDescent="0.2">
      <c r="A539" s="23" t="s">
        <v>165</v>
      </c>
      <c r="B539" s="43">
        <v>853</v>
      </c>
      <c r="C539" s="40" t="s">
        <v>25</v>
      </c>
      <c r="D539" s="40" t="s">
        <v>48</v>
      </c>
      <c r="E539" s="68" t="s">
        <v>201</v>
      </c>
      <c r="F539" s="40" t="s">
        <v>166</v>
      </c>
      <c r="G539" s="21">
        <v>2323000</v>
      </c>
      <c r="H539" s="21"/>
      <c r="I539" s="11">
        <f t="shared" si="226"/>
        <v>2323000</v>
      </c>
      <c r="J539" s="21">
        <v>2173000</v>
      </c>
      <c r="K539" s="21"/>
      <c r="L539" s="11">
        <f t="shared" si="202"/>
        <v>2173000</v>
      </c>
      <c r="M539" s="21">
        <v>2173000</v>
      </c>
      <c r="N539" s="21"/>
      <c r="O539" s="27">
        <f t="shared" si="203"/>
        <v>2173000</v>
      </c>
      <c r="P539" s="73">
        <f>G539-'Расходы (2)'!I531</f>
        <v>0</v>
      </c>
    </row>
    <row r="540" spans="1:16" ht="45" x14ac:dyDescent="0.2">
      <c r="A540" s="12" t="s">
        <v>34</v>
      </c>
      <c r="B540" s="37">
        <v>853</v>
      </c>
      <c r="C540" s="37" t="s">
        <v>25</v>
      </c>
      <c r="D540" s="37" t="s">
        <v>48</v>
      </c>
      <c r="E540" s="67" t="s">
        <v>201</v>
      </c>
      <c r="F540" s="37" t="s">
        <v>35</v>
      </c>
      <c r="G540" s="11">
        <f t="shared" ref="G540:O541" si="232">G541</f>
        <v>274339.09000000003</v>
      </c>
      <c r="H540" s="11">
        <f t="shared" si="232"/>
        <v>0</v>
      </c>
      <c r="I540" s="11">
        <f t="shared" si="226"/>
        <v>274339.09000000003</v>
      </c>
      <c r="J540" s="11">
        <f t="shared" si="232"/>
        <v>44000</v>
      </c>
      <c r="K540" s="11">
        <f t="shared" si="232"/>
        <v>0</v>
      </c>
      <c r="L540" s="11">
        <f t="shared" si="232"/>
        <v>44000</v>
      </c>
      <c r="M540" s="11">
        <f t="shared" si="232"/>
        <v>44000</v>
      </c>
      <c r="N540" s="11">
        <f t="shared" si="232"/>
        <v>0</v>
      </c>
      <c r="O540" s="11">
        <f t="shared" si="232"/>
        <v>44000</v>
      </c>
      <c r="P540" s="73">
        <f>G540-'Расходы (2)'!I532</f>
        <v>0</v>
      </c>
    </row>
    <row r="541" spans="1:16" ht="45" x14ac:dyDescent="0.2">
      <c r="A541" s="12" t="s">
        <v>36</v>
      </c>
      <c r="B541" s="37">
        <v>853</v>
      </c>
      <c r="C541" s="37" t="s">
        <v>25</v>
      </c>
      <c r="D541" s="37" t="s">
        <v>48</v>
      </c>
      <c r="E541" s="67" t="s">
        <v>201</v>
      </c>
      <c r="F541" s="37" t="s">
        <v>37</v>
      </c>
      <c r="G541" s="11">
        <f>G542</f>
        <v>274339.09000000003</v>
      </c>
      <c r="H541" s="11">
        <f t="shared" si="232"/>
        <v>0</v>
      </c>
      <c r="I541" s="11">
        <f t="shared" si="226"/>
        <v>274339.09000000003</v>
      </c>
      <c r="J541" s="11">
        <f t="shared" si="232"/>
        <v>44000</v>
      </c>
      <c r="K541" s="11">
        <f t="shared" si="232"/>
        <v>0</v>
      </c>
      <c r="L541" s="11">
        <f t="shared" si="232"/>
        <v>44000</v>
      </c>
      <c r="M541" s="11">
        <f t="shared" si="232"/>
        <v>44000</v>
      </c>
      <c r="N541" s="11">
        <f t="shared" si="232"/>
        <v>0</v>
      </c>
      <c r="O541" s="11">
        <f t="shared" si="232"/>
        <v>44000</v>
      </c>
      <c r="P541" s="73">
        <f>G541-'Расходы (2)'!I533</f>
        <v>0</v>
      </c>
    </row>
    <row r="542" spans="1:16" ht="37.5" customHeight="1" x14ac:dyDescent="0.2">
      <c r="A542" s="19" t="s">
        <v>162</v>
      </c>
      <c r="B542" s="43">
        <v>853</v>
      </c>
      <c r="C542" s="40" t="s">
        <v>25</v>
      </c>
      <c r="D542" s="40" t="s">
        <v>48</v>
      </c>
      <c r="E542" s="68" t="s">
        <v>201</v>
      </c>
      <c r="F542" s="40" t="s">
        <v>174</v>
      </c>
      <c r="G542" s="21">
        <v>274339.09000000003</v>
      </c>
      <c r="H542" s="21"/>
      <c r="I542" s="11">
        <f t="shared" si="226"/>
        <v>274339.09000000003</v>
      </c>
      <c r="J542" s="21">
        <v>44000</v>
      </c>
      <c r="K542" s="21"/>
      <c r="L542" s="11">
        <f t="shared" ref="L542:L597" si="233">J542+K542</f>
        <v>44000</v>
      </c>
      <c r="M542" s="21">
        <v>44000</v>
      </c>
      <c r="N542" s="21"/>
      <c r="O542" s="27">
        <f t="shared" ref="O542:O597" si="234">M542+N542</f>
        <v>44000</v>
      </c>
      <c r="P542" s="73">
        <f>G542-'Расходы (2)'!I534</f>
        <v>0</v>
      </c>
    </row>
    <row r="543" spans="1:16" ht="105" x14ac:dyDescent="0.2">
      <c r="A543" s="12" t="s">
        <v>49</v>
      </c>
      <c r="B543" s="37">
        <v>853</v>
      </c>
      <c r="C543" s="37" t="s">
        <v>25</v>
      </c>
      <c r="D543" s="37" t="s">
        <v>48</v>
      </c>
      <c r="E543" s="67" t="s">
        <v>200</v>
      </c>
      <c r="F543" s="37"/>
      <c r="G543" s="11">
        <f t="shared" ref="G543:O545" si="235">G544</f>
        <v>2400</v>
      </c>
      <c r="H543" s="11">
        <f t="shared" si="235"/>
        <v>0</v>
      </c>
      <c r="I543" s="11">
        <f t="shared" si="226"/>
        <v>2400</v>
      </c>
      <c r="J543" s="11">
        <f t="shared" si="235"/>
        <v>2400</v>
      </c>
      <c r="K543" s="11">
        <f t="shared" si="235"/>
        <v>0</v>
      </c>
      <c r="L543" s="11">
        <f t="shared" si="235"/>
        <v>2400</v>
      </c>
      <c r="M543" s="11">
        <f t="shared" si="235"/>
        <v>2400</v>
      </c>
      <c r="N543" s="11">
        <f t="shared" si="235"/>
        <v>0</v>
      </c>
      <c r="O543" s="11">
        <f t="shared" si="235"/>
        <v>2400</v>
      </c>
      <c r="P543" s="73">
        <f>G543-'Расходы (2)'!I535</f>
        <v>0</v>
      </c>
    </row>
    <row r="544" spans="1:16" ht="45" x14ac:dyDescent="0.2">
      <c r="A544" s="12" t="s">
        <v>34</v>
      </c>
      <c r="B544" s="37">
        <v>853</v>
      </c>
      <c r="C544" s="37" t="s">
        <v>25</v>
      </c>
      <c r="D544" s="37" t="s">
        <v>48</v>
      </c>
      <c r="E544" s="67" t="s">
        <v>200</v>
      </c>
      <c r="F544" s="37" t="s">
        <v>35</v>
      </c>
      <c r="G544" s="11">
        <f t="shared" si="235"/>
        <v>2400</v>
      </c>
      <c r="H544" s="11">
        <f t="shared" si="235"/>
        <v>0</v>
      </c>
      <c r="I544" s="11">
        <f t="shared" si="226"/>
        <v>2400</v>
      </c>
      <c r="J544" s="11">
        <f t="shared" si="235"/>
        <v>2400</v>
      </c>
      <c r="K544" s="11">
        <f t="shared" si="235"/>
        <v>0</v>
      </c>
      <c r="L544" s="11">
        <f t="shared" si="235"/>
        <v>2400</v>
      </c>
      <c r="M544" s="11">
        <f t="shared" si="235"/>
        <v>2400</v>
      </c>
      <c r="N544" s="11">
        <f t="shared" si="235"/>
        <v>0</v>
      </c>
      <c r="O544" s="11">
        <f t="shared" si="235"/>
        <v>2400</v>
      </c>
      <c r="P544" s="73">
        <f>G544-'Расходы (2)'!I536</f>
        <v>0</v>
      </c>
    </row>
    <row r="545" spans="1:16" ht="45" x14ac:dyDescent="0.2">
      <c r="A545" s="12" t="s">
        <v>36</v>
      </c>
      <c r="B545" s="37">
        <v>853</v>
      </c>
      <c r="C545" s="37" t="s">
        <v>25</v>
      </c>
      <c r="D545" s="37" t="s">
        <v>48</v>
      </c>
      <c r="E545" s="67" t="s">
        <v>200</v>
      </c>
      <c r="F545" s="37" t="s">
        <v>37</v>
      </c>
      <c r="G545" s="11">
        <f>G546</f>
        <v>2400</v>
      </c>
      <c r="H545" s="11">
        <f t="shared" si="235"/>
        <v>0</v>
      </c>
      <c r="I545" s="11">
        <f t="shared" si="226"/>
        <v>2400</v>
      </c>
      <c r="J545" s="11">
        <f t="shared" si="235"/>
        <v>2400</v>
      </c>
      <c r="K545" s="11">
        <f t="shared" si="235"/>
        <v>0</v>
      </c>
      <c r="L545" s="11">
        <f t="shared" si="235"/>
        <v>2400</v>
      </c>
      <c r="M545" s="11">
        <f t="shared" si="235"/>
        <v>2400</v>
      </c>
      <c r="N545" s="11">
        <f t="shared" si="235"/>
        <v>0</v>
      </c>
      <c r="O545" s="11">
        <f t="shared" si="235"/>
        <v>2400</v>
      </c>
      <c r="P545" s="73">
        <f>G545-'Расходы (2)'!I537</f>
        <v>0</v>
      </c>
    </row>
    <row r="546" spans="1:16" ht="33.75" customHeight="1" x14ac:dyDescent="0.2">
      <c r="A546" s="19" t="s">
        <v>162</v>
      </c>
      <c r="B546" s="43">
        <v>853</v>
      </c>
      <c r="C546" s="40" t="s">
        <v>25</v>
      </c>
      <c r="D546" s="40" t="s">
        <v>48</v>
      </c>
      <c r="E546" s="68" t="s">
        <v>200</v>
      </c>
      <c r="F546" s="40" t="s">
        <v>174</v>
      </c>
      <c r="G546" s="21">
        <v>2400</v>
      </c>
      <c r="H546" s="21"/>
      <c r="I546" s="11">
        <f t="shared" si="226"/>
        <v>2400</v>
      </c>
      <c r="J546" s="21">
        <v>2400</v>
      </c>
      <c r="K546" s="21"/>
      <c r="L546" s="11">
        <f t="shared" si="233"/>
        <v>2400</v>
      </c>
      <c r="M546" s="21">
        <v>2400</v>
      </c>
      <c r="N546" s="21"/>
      <c r="O546" s="27">
        <f t="shared" si="234"/>
        <v>2400</v>
      </c>
      <c r="P546" s="73">
        <f>G546-'Расходы (2)'!I538</f>
        <v>0</v>
      </c>
    </row>
    <row r="547" spans="1:16" ht="67.5" customHeight="1" x14ac:dyDescent="0.2">
      <c r="A547" s="74" t="s">
        <v>369</v>
      </c>
      <c r="B547" s="75">
        <v>853</v>
      </c>
      <c r="C547" s="56" t="s">
        <v>25</v>
      </c>
      <c r="D547" s="56" t="s">
        <v>48</v>
      </c>
      <c r="E547" s="76" t="s">
        <v>370</v>
      </c>
      <c r="F547" s="56"/>
      <c r="G547" s="58">
        <f>G548</f>
        <v>0</v>
      </c>
      <c r="H547" s="58">
        <f t="shared" ref="H547:O551" si="236">H548</f>
        <v>292721.51</v>
      </c>
      <c r="I547" s="57">
        <f t="shared" si="226"/>
        <v>292721.51</v>
      </c>
      <c r="J547" s="58">
        <f t="shared" si="236"/>
        <v>0</v>
      </c>
      <c r="K547" s="58">
        <f t="shared" si="236"/>
        <v>0</v>
      </c>
      <c r="L547" s="57">
        <f t="shared" si="233"/>
        <v>0</v>
      </c>
      <c r="M547" s="58">
        <f t="shared" si="236"/>
        <v>0</v>
      </c>
      <c r="N547" s="58">
        <f t="shared" si="236"/>
        <v>0</v>
      </c>
      <c r="O547" s="58">
        <f t="shared" si="236"/>
        <v>0</v>
      </c>
      <c r="P547" s="73"/>
    </row>
    <row r="548" spans="1:16" ht="33.75" customHeight="1" x14ac:dyDescent="0.2">
      <c r="A548" s="74" t="s">
        <v>31</v>
      </c>
      <c r="B548" s="75">
        <v>853</v>
      </c>
      <c r="C548" s="56" t="s">
        <v>25</v>
      </c>
      <c r="D548" s="56" t="s">
        <v>48</v>
      </c>
      <c r="E548" s="76" t="s">
        <v>370</v>
      </c>
      <c r="F548" s="56" t="s">
        <v>32</v>
      </c>
      <c r="G548" s="58">
        <f>G549</f>
        <v>0</v>
      </c>
      <c r="H548" s="58">
        <f t="shared" si="236"/>
        <v>292721.51</v>
      </c>
      <c r="I548" s="57">
        <f t="shared" si="226"/>
        <v>292721.51</v>
      </c>
      <c r="J548" s="58">
        <f t="shared" si="236"/>
        <v>0</v>
      </c>
      <c r="K548" s="58">
        <f t="shared" si="236"/>
        <v>0</v>
      </c>
      <c r="L548" s="57">
        <f t="shared" si="233"/>
        <v>0</v>
      </c>
      <c r="M548" s="58">
        <f t="shared" si="236"/>
        <v>0</v>
      </c>
      <c r="N548" s="58">
        <f t="shared" si="236"/>
        <v>0</v>
      </c>
      <c r="O548" s="58">
        <f t="shared" si="236"/>
        <v>0</v>
      </c>
      <c r="P548" s="73"/>
    </row>
    <row r="549" spans="1:16" ht="33.75" customHeight="1" x14ac:dyDescent="0.2">
      <c r="A549" s="74" t="s">
        <v>148</v>
      </c>
      <c r="B549" s="75">
        <v>853</v>
      </c>
      <c r="C549" s="56" t="s">
        <v>25</v>
      </c>
      <c r="D549" s="56" t="s">
        <v>48</v>
      </c>
      <c r="E549" s="76" t="s">
        <v>370</v>
      </c>
      <c r="F549" s="56" t="s">
        <v>33</v>
      </c>
      <c r="G549" s="58">
        <f>G550+G551</f>
        <v>0</v>
      </c>
      <c r="H549" s="58">
        <f t="shared" ref="H549:N549" si="237">H550+H551</f>
        <v>292721.51</v>
      </c>
      <c r="I549" s="57">
        <f t="shared" si="226"/>
        <v>292721.51</v>
      </c>
      <c r="J549" s="58">
        <f t="shared" si="237"/>
        <v>0</v>
      </c>
      <c r="K549" s="58">
        <f t="shared" si="237"/>
        <v>0</v>
      </c>
      <c r="L549" s="57">
        <f t="shared" si="233"/>
        <v>0</v>
      </c>
      <c r="M549" s="58">
        <f t="shared" si="237"/>
        <v>0</v>
      </c>
      <c r="N549" s="58">
        <f t="shared" si="237"/>
        <v>0</v>
      </c>
      <c r="O549" s="58">
        <f t="shared" si="236"/>
        <v>0</v>
      </c>
      <c r="P549" s="73"/>
    </row>
    <row r="550" spans="1:16" ht="33.75" customHeight="1" x14ac:dyDescent="0.2">
      <c r="A550" s="23" t="s">
        <v>163</v>
      </c>
      <c r="B550" s="75">
        <v>853</v>
      </c>
      <c r="C550" s="56" t="s">
        <v>25</v>
      </c>
      <c r="D550" s="56" t="s">
        <v>48</v>
      </c>
      <c r="E550" s="76" t="s">
        <v>370</v>
      </c>
      <c r="F550" s="56" t="s">
        <v>164</v>
      </c>
      <c r="G550" s="58">
        <v>0</v>
      </c>
      <c r="H550" s="77">
        <v>224824.5</v>
      </c>
      <c r="I550" s="57">
        <f t="shared" si="226"/>
        <v>224824.5</v>
      </c>
      <c r="J550" s="58"/>
      <c r="K550" s="58"/>
      <c r="L550" s="57">
        <f t="shared" si="233"/>
        <v>0</v>
      </c>
      <c r="M550" s="58"/>
      <c r="N550" s="58"/>
      <c r="O550" s="58">
        <f t="shared" si="236"/>
        <v>0</v>
      </c>
      <c r="P550" s="73"/>
    </row>
    <row r="551" spans="1:16" ht="33.75" customHeight="1" x14ac:dyDescent="0.2">
      <c r="A551" s="23" t="s">
        <v>165</v>
      </c>
      <c r="B551" s="75">
        <v>853</v>
      </c>
      <c r="C551" s="56" t="s">
        <v>25</v>
      </c>
      <c r="D551" s="56" t="s">
        <v>48</v>
      </c>
      <c r="E551" s="76" t="s">
        <v>370</v>
      </c>
      <c r="F551" s="56" t="s">
        <v>166</v>
      </c>
      <c r="G551" s="58"/>
      <c r="H551" s="77">
        <v>67897.009999999995</v>
      </c>
      <c r="I551" s="57">
        <f t="shared" si="226"/>
        <v>67897.009999999995</v>
      </c>
      <c r="J551" s="58"/>
      <c r="K551" s="58"/>
      <c r="L551" s="57">
        <f t="shared" si="233"/>
        <v>0</v>
      </c>
      <c r="M551" s="58"/>
      <c r="N551" s="58"/>
      <c r="O551" s="58">
        <f t="shared" si="236"/>
        <v>0</v>
      </c>
      <c r="P551" s="73"/>
    </row>
    <row r="552" spans="1:16" ht="15.75" x14ac:dyDescent="0.2">
      <c r="A552" s="8" t="s">
        <v>54</v>
      </c>
      <c r="B552" s="37">
        <v>853</v>
      </c>
      <c r="C552" s="36" t="s">
        <v>25</v>
      </c>
      <c r="D552" s="36" t="s">
        <v>18</v>
      </c>
      <c r="E552" s="67" t="s">
        <v>0</v>
      </c>
      <c r="F552" s="36"/>
      <c r="G552" s="9">
        <f t="shared" ref="G552:O554" si="238">G553</f>
        <v>940000</v>
      </c>
      <c r="H552" s="9">
        <f t="shared" si="238"/>
        <v>0</v>
      </c>
      <c r="I552" s="9">
        <f t="shared" si="238"/>
        <v>940000</v>
      </c>
      <c r="J552" s="9">
        <f t="shared" si="238"/>
        <v>0</v>
      </c>
      <c r="K552" s="9">
        <f t="shared" si="238"/>
        <v>0</v>
      </c>
      <c r="L552" s="9">
        <f t="shared" si="238"/>
        <v>0</v>
      </c>
      <c r="M552" s="9">
        <f t="shared" si="238"/>
        <v>0</v>
      </c>
      <c r="N552" s="9">
        <f t="shared" si="238"/>
        <v>0</v>
      </c>
      <c r="O552" s="9">
        <f t="shared" si="238"/>
        <v>0</v>
      </c>
      <c r="P552" s="73">
        <f>G552-'Расходы (2)'!I539</f>
        <v>0</v>
      </c>
    </row>
    <row r="553" spans="1:16" ht="30" x14ac:dyDescent="0.2">
      <c r="A553" s="12" t="s">
        <v>157</v>
      </c>
      <c r="B553" s="37">
        <v>853</v>
      </c>
      <c r="C553" s="37" t="s">
        <v>25</v>
      </c>
      <c r="D553" s="37" t="s">
        <v>18</v>
      </c>
      <c r="E553" s="67" t="s">
        <v>56</v>
      </c>
      <c r="F553" s="37"/>
      <c r="G553" s="11">
        <f t="shared" si="238"/>
        <v>940000</v>
      </c>
      <c r="H553" s="11">
        <f t="shared" si="238"/>
        <v>0</v>
      </c>
      <c r="I553" s="11">
        <f t="shared" si="238"/>
        <v>940000</v>
      </c>
      <c r="J553" s="11">
        <f t="shared" si="238"/>
        <v>0</v>
      </c>
      <c r="K553" s="11">
        <f t="shared" si="238"/>
        <v>0</v>
      </c>
      <c r="L553" s="11">
        <f t="shared" si="238"/>
        <v>0</v>
      </c>
      <c r="M553" s="11">
        <f t="shared" si="238"/>
        <v>0</v>
      </c>
      <c r="N553" s="11">
        <f t="shared" si="238"/>
        <v>0</v>
      </c>
      <c r="O553" s="11">
        <f t="shared" si="238"/>
        <v>0</v>
      </c>
      <c r="P553" s="73">
        <f>G553-'Расходы (2)'!I540</f>
        <v>0</v>
      </c>
    </row>
    <row r="554" spans="1:16" ht="32.25" customHeight="1" x14ac:dyDescent="0.2">
      <c r="A554" s="12" t="s">
        <v>39</v>
      </c>
      <c r="B554" s="37">
        <v>853</v>
      </c>
      <c r="C554" s="37" t="s">
        <v>25</v>
      </c>
      <c r="D554" s="37" t="s">
        <v>18</v>
      </c>
      <c r="E554" s="67" t="s">
        <v>56</v>
      </c>
      <c r="F554" s="37" t="s">
        <v>40</v>
      </c>
      <c r="G554" s="11">
        <f t="shared" si="238"/>
        <v>940000</v>
      </c>
      <c r="H554" s="11">
        <f t="shared" si="238"/>
        <v>0</v>
      </c>
      <c r="I554" s="11">
        <f t="shared" si="238"/>
        <v>940000</v>
      </c>
      <c r="J554" s="11">
        <f t="shared" si="238"/>
        <v>0</v>
      </c>
      <c r="K554" s="11">
        <f t="shared" si="238"/>
        <v>0</v>
      </c>
      <c r="L554" s="11">
        <f t="shared" si="238"/>
        <v>0</v>
      </c>
      <c r="M554" s="11">
        <f t="shared" si="238"/>
        <v>0</v>
      </c>
      <c r="N554" s="11">
        <f t="shared" si="238"/>
        <v>0</v>
      </c>
      <c r="O554" s="11">
        <f t="shared" si="238"/>
        <v>0</v>
      </c>
      <c r="P554" s="73">
        <f>G554-'Расходы (2)'!I541</f>
        <v>0</v>
      </c>
    </row>
    <row r="555" spans="1:16" s="10" customFormat="1" ht="28.5" customHeight="1" x14ac:dyDescent="0.2">
      <c r="A555" s="12" t="s">
        <v>57</v>
      </c>
      <c r="B555" s="37">
        <v>853</v>
      </c>
      <c r="C555" s="37" t="s">
        <v>25</v>
      </c>
      <c r="D555" s="37" t="s">
        <v>18</v>
      </c>
      <c r="E555" s="67" t="s">
        <v>56</v>
      </c>
      <c r="F555" s="37" t="s">
        <v>58</v>
      </c>
      <c r="G555" s="11">
        <v>940000</v>
      </c>
      <c r="H555" s="11"/>
      <c r="I555" s="11">
        <f t="shared" si="226"/>
        <v>940000</v>
      </c>
      <c r="J555" s="11"/>
      <c r="K555" s="11"/>
      <c r="L555" s="11">
        <f t="shared" si="233"/>
        <v>0</v>
      </c>
      <c r="M555" s="11"/>
      <c r="N555" s="11"/>
      <c r="O555" s="27">
        <f t="shared" si="234"/>
        <v>0</v>
      </c>
      <c r="P555" s="73">
        <f>G555-'Расходы (2)'!I542</f>
        <v>0</v>
      </c>
    </row>
    <row r="556" spans="1:16" ht="31.5" x14ac:dyDescent="0.2">
      <c r="A556" s="8" t="s">
        <v>59</v>
      </c>
      <c r="B556" s="36">
        <v>853</v>
      </c>
      <c r="C556" s="36" t="s">
        <v>25</v>
      </c>
      <c r="D556" s="36" t="s">
        <v>20</v>
      </c>
      <c r="E556" s="67" t="s">
        <v>0</v>
      </c>
      <c r="F556" s="36"/>
      <c r="G556" s="9">
        <f t="shared" ref="G556:O556" si="239">G557</f>
        <v>0</v>
      </c>
      <c r="H556" s="9">
        <f t="shared" si="239"/>
        <v>0</v>
      </c>
      <c r="I556" s="11">
        <f t="shared" si="226"/>
        <v>0</v>
      </c>
      <c r="J556" s="9">
        <f t="shared" si="239"/>
        <v>5736200.25</v>
      </c>
      <c r="K556" s="9">
        <f t="shared" si="239"/>
        <v>0</v>
      </c>
      <c r="L556" s="9">
        <f t="shared" si="239"/>
        <v>5736200.25</v>
      </c>
      <c r="M556" s="9">
        <f t="shared" si="239"/>
        <v>10519396.01</v>
      </c>
      <c r="N556" s="9">
        <f t="shared" si="239"/>
        <v>0</v>
      </c>
      <c r="O556" s="9">
        <f t="shared" si="239"/>
        <v>10519396.01</v>
      </c>
      <c r="P556" s="73">
        <f>G556-'Расходы (2)'!I543</f>
        <v>0</v>
      </c>
    </row>
    <row r="557" spans="1:16" ht="26.25" customHeight="1" x14ac:dyDescent="0.2">
      <c r="A557" s="12" t="s">
        <v>67</v>
      </c>
      <c r="B557" s="37">
        <v>853</v>
      </c>
      <c r="C557" s="37" t="s">
        <v>25</v>
      </c>
      <c r="D557" s="37" t="s">
        <v>20</v>
      </c>
      <c r="E557" s="67" t="s">
        <v>68</v>
      </c>
      <c r="F557" s="37"/>
      <c r="G557" s="11">
        <f t="shared" ref="G557:O557" si="240">G559</f>
        <v>0</v>
      </c>
      <c r="H557" s="11">
        <f t="shared" si="240"/>
        <v>0</v>
      </c>
      <c r="I557" s="11">
        <f t="shared" si="226"/>
        <v>0</v>
      </c>
      <c r="J557" s="11">
        <f t="shared" si="240"/>
        <v>5736200.25</v>
      </c>
      <c r="K557" s="11">
        <f t="shared" si="240"/>
        <v>0</v>
      </c>
      <c r="L557" s="11">
        <f t="shared" si="240"/>
        <v>5736200.25</v>
      </c>
      <c r="M557" s="11">
        <f t="shared" si="240"/>
        <v>10519396.01</v>
      </c>
      <c r="N557" s="11">
        <f t="shared" si="240"/>
        <v>0</v>
      </c>
      <c r="O557" s="11">
        <f t="shared" si="240"/>
        <v>10519396.01</v>
      </c>
      <c r="P557" s="73">
        <f>G557-'Расходы (2)'!I544</f>
        <v>0</v>
      </c>
    </row>
    <row r="558" spans="1:16" ht="28.5" customHeight="1" x14ac:dyDescent="0.2">
      <c r="A558" s="12" t="s">
        <v>39</v>
      </c>
      <c r="B558" s="37">
        <v>853</v>
      </c>
      <c r="C558" s="37" t="s">
        <v>25</v>
      </c>
      <c r="D558" s="37" t="s">
        <v>20</v>
      </c>
      <c r="E558" s="67" t="s">
        <v>68</v>
      </c>
      <c r="F558" s="37">
        <v>800</v>
      </c>
      <c r="G558" s="11">
        <f t="shared" ref="G558:O558" si="241">G559</f>
        <v>0</v>
      </c>
      <c r="H558" s="11">
        <f t="shared" si="241"/>
        <v>0</v>
      </c>
      <c r="I558" s="11">
        <f t="shared" si="226"/>
        <v>0</v>
      </c>
      <c r="J558" s="11">
        <f t="shared" si="241"/>
        <v>5736200.25</v>
      </c>
      <c r="K558" s="11">
        <f t="shared" si="241"/>
        <v>0</v>
      </c>
      <c r="L558" s="11">
        <f t="shared" si="241"/>
        <v>5736200.25</v>
      </c>
      <c r="M558" s="11">
        <f t="shared" si="241"/>
        <v>10519396.01</v>
      </c>
      <c r="N558" s="11">
        <f t="shared" si="241"/>
        <v>0</v>
      </c>
      <c r="O558" s="11">
        <f t="shared" si="241"/>
        <v>10519396.01</v>
      </c>
      <c r="P558" s="73">
        <f>G558-'Расходы (2)'!I545</f>
        <v>0</v>
      </c>
    </row>
    <row r="559" spans="1:16" ht="26.25" customHeight="1" x14ac:dyDescent="0.2">
      <c r="A559" s="12" t="s">
        <v>57</v>
      </c>
      <c r="B559" s="37">
        <v>853</v>
      </c>
      <c r="C559" s="37" t="s">
        <v>25</v>
      </c>
      <c r="D559" s="37" t="s">
        <v>20</v>
      </c>
      <c r="E559" s="67" t="s">
        <v>68</v>
      </c>
      <c r="F559" s="37" t="s">
        <v>58</v>
      </c>
      <c r="G559" s="11"/>
      <c r="H559" s="11"/>
      <c r="I559" s="11">
        <f t="shared" si="226"/>
        <v>0</v>
      </c>
      <c r="J559" s="11">
        <v>5736200.25</v>
      </c>
      <c r="K559" s="11"/>
      <c r="L559" s="11">
        <f t="shared" si="233"/>
        <v>5736200.25</v>
      </c>
      <c r="M559" s="11">
        <v>10519396.01</v>
      </c>
      <c r="N559" s="11"/>
      <c r="O559" s="27">
        <f t="shared" si="234"/>
        <v>10519396.01</v>
      </c>
      <c r="P559" s="73">
        <f>G559-'Расходы (2)'!I546</f>
        <v>0</v>
      </c>
    </row>
    <row r="560" spans="1:16" ht="63" x14ac:dyDescent="0.2">
      <c r="A560" s="8" t="s">
        <v>158</v>
      </c>
      <c r="B560" s="37">
        <v>853</v>
      </c>
      <c r="C560" s="38" t="s">
        <v>21</v>
      </c>
      <c r="D560" s="38"/>
      <c r="E560" s="67" t="s">
        <v>0</v>
      </c>
      <c r="F560" s="38"/>
      <c r="G560" s="15">
        <f t="shared" ref="G560:O560" si="242">G561+G566</f>
        <v>8495500</v>
      </c>
      <c r="H560" s="15">
        <f t="shared" si="242"/>
        <v>0</v>
      </c>
      <c r="I560" s="11">
        <f t="shared" si="226"/>
        <v>8495500</v>
      </c>
      <c r="J560" s="15">
        <f t="shared" si="242"/>
        <v>3995500</v>
      </c>
      <c r="K560" s="15">
        <f t="shared" si="242"/>
        <v>0</v>
      </c>
      <c r="L560" s="15">
        <f t="shared" si="242"/>
        <v>3995500</v>
      </c>
      <c r="M560" s="15">
        <f t="shared" si="242"/>
        <v>3995500</v>
      </c>
      <c r="N560" s="15">
        <f t="shared" si="242"/>
        <v>0</v>
      </c>
      <c r="O560" s="15">
        <f t="shared" si="242"/>
        <v>3995500</v>
      </c>
      <c r="P560" s="73">
        <f>G560-'Расходы (2)'!I547</f>
        <v>0</v>
      </c>
    </row>
    <row r="561" spans="1:16" ht="63" x14ac:dyDescent="0.2">
      <c r="A561" s="8" t="s">
        <v>142</v>
      </c>
      <c r="B561" s="37">
        <v>853</v>
      </c>
      <c r="C561" s="38" t="s">
        <v>21</v>
      </c>
      <c r="D561" s="38" t="s">
        <v>25</v>
      </c>
      <c r="E561" s="67" t="s">
        <v>0</v>
      </c>
      <c r="F561" s="38"/>
      <c r="G561" s="15">
        <f t="shared" ref="G561:O564" si="243">G562</f>
        <v>995500</v>
      </c>
      <c r="H561" s="15">
        <f t="shared" si="243"/>
        <v>0</v>
      </c>
      <c r="I561" s="11">
        <f t="shared" si="226"/>
        <v>995500</v>
      </c>
      <c r="J561" s="15">
        <f t="shared" si="243"/>
        <v>995500</v>
      </c>
      <c r="K561" s="15">
        <f t="shared" si="243"/>
        <v>0</v>
      </c>
      <c r="L561" s="15">
        <f t="shared" si="243"/>
        <v>995500</v>
      </c>
      <c r="M561" s="15">
        <f t="shared" si="243"/>
        <v>995500</v>
      </c>
      <c r="N561" s="15">
        <f t="shared" si="243"/>
        <v>0</v>
      </c>
      <c r="O561" s="15">
        <f t="shared" si="243"/>
        <v>995500</v>
      </c>
      <c r="P561" s="73">
        <f>G561-'Расходы (2)'!I548</f>
        <v>0</v>
      </c>
    </row>
    <row r="562" spans="1:16" ht="94.5" x14ac:dyDescent="0.2">
      <c r="A562" s="8" t="s">
        <v>358</v>
      </c>
      <c r="B562" s="37">
        <v>853</v>
      </c>
      <c r="C562" s="38" t="s">
        <v>21</v>
      </c>
      <c r="D562" s="38" t="s">
        <v>25</v>
      </c>
      <c r="E562" s="67" t="s">
        <v>199</v>
      </c>
      <c r="F562" s="38"/>
      <c r="G562" s="11">
        <f t="shared" si="243"/>
        <v>995500</v>
      </c>
      <c r="H562" s="11">
        <f t="shared" si="243"/>
        <v>0</v>
      </c>
      <c r="I562" s="11">
        <f t="shared" si="226"/>
        <v>995500</v>
      </c>
      <c r="J562" s="11">
        <f t="shared" si="243"/>
        <v>995500</v>
      </c>
      <c r="K562" s="11">
        <f t="shared" si="243"/>
        <v>0</v>
      </c>
      <c r="L562" s="11">
        <f t="shared" si="243"/>
        <v>995500</v>
      </c>
      <c r="M562" s="11">
        <f t="shared" si="243"/>
        <v>995500</v>
      </c>
      <c r="N562" s="11">
        <f t="shared" si="243"/>
        <v>0</v>
      </c>
      <c r="O562" s="11">
        <f t="shared" si="243"/>
        <v>995500</v>
      </c>
      <c r="P562" s="73">
        <f>G562-'Расходы (2)'!I549</f>
        <v>0</v>
      </c>
    </row>
    <row r="563" spans="1:16" ht="26.25" customHeight="1" x14ac:dyDescent="0.2">
      <c r="A563" s="12" t="s">
        <v>60</v>
      </c>
      <c r="B563" s="37">
        <v>853</v>
      </c>
      <c r="C563" s="37" t="s">
        <v>21</v>
      </c>
      <c r="D563" s="37" t="s">
        <v>25</v>
      </c>
      <c r="E563" s="67" t="s">
        <v>199</v>
      </c>
      <c r="F563" s="37" t="s">
        <v>61</v>
      </c>
      <c r="G563" s="11">
        <f t="shared" si="243"/>
        <v>995500</v>
      </c>
      <c r="H563" s="11">
        <f t="shared" si="243"/>
        <v>0</v>
      </c>
      <c r="I563" s="11">
        <f t="shared" si="226"/>
        <v>995500</v>
      </c>
      <c r="J563" s="11">
        <f t="shared" si="243"/>
        <v>995500</v>
      </c>
      <c r="K563" s="11">
        <f t="shared" si="243"/>
        <v>0</v>
      </c>
      <c r="L563" s="11">
        <f t="shared" si="243"/>
        <v>995500</v>
      </c>
      <c r="M563" s="11">
        <f t="shared" si="243"/>
        <v>995500</v>
      </c>
      <c r="N563" s="11">
        <f t="shared" si="243"/>
        <v>0</v>
      </c>
      <c r="O563" s="11">
        <f t="shared" si="243"/>
        <v>995500</v>
      </c>
      <c r="P563" s="73">
        <f>G563-'Расходы (2)'!I550</f>
        <v>0</v>
      </c>
    </row>
    <row r="564" spans="1:16" ht="24.75" customHeight="1" x14ac:dyDescent="0.2">
      <c r="A564" s="12" t="s">
        <v>144</v>
      </c>
      <c r="B564" s="37">
        <v>853</v>
      </c>
      <c r="C564" s="37" t="s">
        <v>21</v>
      </c>
      <c r="D564" s="37" t="s">
        <v>25</v>
      </c>
      <c r="E564" s="67" t="s">
        <v>199</v>
      </c>
      <c r="F564" s="37" t="s">
        <v>143</v>
      </c>
      <c r="G564" s="11">
        <f>G565</f>
        <v>995500</v>
      </c>
      <c r="H564" s="11">
        <f t="shared" si="243"/>
        <v>0</v>
      </c>
      <c r="I564" s="11">
        <f t="shared" si="226"/>
        <v>995500</v>
      </c>
      <c r="J564" s="11">
        <f t="shared" si="243"/>
        <v>995500</v>
      </c>
      <c r="K564" s="11">
        <f t="shared" si="243"/>
        <v>0</v>
      </c>
      <c r="L564" s="11">
        <f t="shared" si="243"/>
        <v>995500</v>
      </c>
      <c r="M564" s="11">
        <f t="shared" si="243"/>
        <v>995500</v>
      </c>
      <c r="N564" s="11">
        <f t="shared" si="243"/>
        <v>0</v>
      </c>
      <c r="O564" s="11">
        <f t="shared" si="243"/>
        <v>995500</v>
      </c>
      <c r="P564" s="73">
        <f>G564-'Расходы (2)'!I551</f>
        <v>0</v>
      </c>
    </row>
    <row r="565" spans="1:16" ht="30" x14ac:dyDescent="0.2">
      <c r="A565" s="24" t="s">
        <v>189</v>
      </c>
      <c r="B565" s="43">
        <v>853</v>
      </c>
      <c r="C565" s="40" t="s">
        <v>21</v>
      </c>
      <c r="D565" s="40" t="s">
        <v>25</v>
      </c>
      <c r="E565" s="68" t="s">
        <v>199</v>
      </c>
      <c r="F565" s="40" t="s">
        <v>188</v>
      </c>
      <c r="G565" s="21">
        <v>995500</v>
      </c>
      <c r="H565" s="21"/>
      <c r="I565" s="11">
        <f t="shared" si="226"/>
        <v>995500</v>
      </c>
      <c r="J565" s="21">
        <v>995500</v>
      </c>
      <c r="K565" s="21"/>
      <c r="L565" s="11">
        <f t="shared" si="233"/>
        <v>995500</v>
      </c>
      <c r="M565" s="21">
        <v>995500</v>
      </c>
      <c r="N565" s="21"/>
      <c r="O565" s="27">
        <f t="shared" si="234"/>
        <v>995500</v>
      </c>
      <c r="P565" s="73">
        <f>G565-'Расходы (2)'!I552</f>
        <v>0</v>
      </c>
    </row>
    <row r="566" spans="1:16" ht="31.5" x14ac:dyDescent="0.2">
      <c r="A566" s="8" t="s">
        <v>289</v>
      </c>
      <c r="B566" s="37">
        <v>853</v>
      </c>
      <c r="C566" s="36" t="s">
        <v>21</v>
      </c>
      <c r="D566" s="36" t="s">
        <v>27</v>
      </c>
      <c r="E566" s="67" t="s">
        <v>0</v>
      </c>
      <c r="F566" s="36"/>
      <c r="G566" s="9">
        <f t="shared" ref="G566:O568" si="244">G567</f>
        <v>7500000</v>
      </c>
      <c r="H566" s="9">
        <f t="shared" si="244"/>
        <v>0</v>
      </c>
      <c r="I566" s="11">
        <f t="shared" si="226"/>
        <v>7500000</v>
      </c>
      <c r="J566" s="9">
        <f t="shared" si="244"/>
        <v>3000000</v>
      </c>
      <c r="K566" s="9">
        <f t="shared" si="244"/>
        <v>0</v>
      </c>
      <c r="L566" s="9">
        <f t="shared" si="244"/>
        <v>3000000</v>
      </c>
      <c r="M566" s="9">
        <f t="shared" si="244"/>
        <v>3000000</v>
      </c>
      <c r="N566" s="9">
        <f t="shared" si="244"/>
        <v>0</v>
      </c>
      <c r="O566" s="9">
        <f t="shared" si="244"/>
        <v>3000000</v>
      </c>
      <c r="P566" s="73">
        <f>G566-'Расходы (2)'!I553</f>
        <v>0</v>
      </c>
    </row>
    <row r="567" spans="1:16" ht="45" x14ac:dyDescent="0.2">
      <c r="A567" s="12" t="s">
        <v>159</v>
      </c>
      <c r="B567" s="37">
        <v>853</v>
      </c>
      <c r="C567" s="37" t="s">
        <v>21</v>
      </c>
      <c r="D567" s="37" t="s">
        <v>27</v>
      </c>
      <c r="E567" s="67" t="s">
        <v>198</v>
      </c>
      <c r="F567" s="37"/>
      <c r="G567" s="11">
        <f t="shared" si="244"/>
        <v>7500000</v>
      </c>
      <c r="H567" s="11">
        <f t="shared" si="244"/>
        <v>0</v>
      </c>
      <c r="I567" s="11">
        <f t="shared" si="226"/>
        <v>7500000</v>
      </c>
      <c r="J567" s="11">
        <f t="shared" si="244"/>
        <v>3000000</v>
      </c>
      <c r="K567" s="11">
        <f t="shared" si="244"/>
        <v>0</v>
      </c>
      <c r="L567" s="11">
        <f t="shared" si="244"/>
        <v>3000000</v>
      </c>
      <c r="M567" s="11">
        <f t="shared" si="244"/>
        <v>3000000</v>
      </c>
      <c r="N567" s="11">
        <f t="shared" si="244"/>
        <v>0</v>
      </c>
      <c r="O567" s="11">
        <f t="shared" si="244"/>
        <v>3000000</v>
      </c>
      <c r="P567" s="73">
        <f>G567-'Расходы (2)'!I554</f>
        <v>0</v>
      </c>
    </row>
    <row r="568" spans="1:16" s="10" customFormat="1" ht="28.5" customHeight="1" x14ac:dyDescent="0.2">
      <c r="A568" s="12" t="s">
        <v>60</v>
      </c>
      <c r="B568" s="37">
        <v>853</v>
      </c>
      <c r="C568" s="37" t="s">
        <v>21</v>
      </c>
      <c r="D568" s="37" t="s">
        <v>27</v>
      </c>
      <c r="E568" s="67" t="s">
        <v>198</v>
      </c>
      <c r="F568" s="37" t="s">
        <v>61</v>
      </c>
      <c r="G568" s="11">
        <f t="shared" si="244"/>
        <v>7500000</v>
      </c>
      <c r="H568" s="11">
        <f t="shared" si="244"/>
        <v>0</v>
      </c>
      <c r="I568" s="11">
        <f t="shared" si="226"/>
        <v>7500000</v>
      </c>
      <c r="J568" s="11">
        <f t="shared" si="244"/>
        <v>3000000</v>
      </c>
      <c r="K568" s="11">
        <f t="shared" si="244"/>
        <v>0</v>
      </c>
      <c r="L568" s="11">
        <f t="shared" si="244"/>
        <v>3000000</v>
      </c>
      <c r="M568" s="11">
        <f t="shared" si="244"/>
        <v>3000000</v>
      </c>
      <c r="N568" s="11">
        <f t="shared" si="244"/>
        <v>0</v>
      </c>
      <c r="O568" s="11">
        <f t="shared" si="244"/>
        <v>3000000</v>
      </c>
      <c r="P568" s="73">
        <f>G568-'Расходы (2)'!I555</f>
        <v>0</v>
      </c>
    </row>
    <row r="569" spans="1:16" s="10" customFormat="1" ht="28.5" customHeight="1" x14ac:dyDescent="0.2">
      <c r="A569" s="12" t="s">
        <v>83</v>
      </c>
      <c r="B569" s="37">
        <v>853</v>
      </c>
      <c r="C569" s="37" t="s">
        <v>21</v>
      </c>
      <c r="D569" s="37" t="s">
        <v>27</v>
      </c>
      <c r="E569" s="67" t="s">
        <v>198</v>
      </c>
      <c r="F569" s="37" t="s">
        <v>84</v>
      </c>
      <c r="G569" s="11">
        <v>7500000</v>
      </c>
      <c r="H569" s="11"/>
      <c r="I569" s="11">
        <f t="shared" si="226"/>
        <v>7500000</v>
      </c>
      <c r="J569" s="11">
        <v>3000000</v>
      </c>
      <c r="K569" s="11"/>
      <c r="L569" s="11">
        <f t="shared" si="233"/>
        <v>3000000</v>
      </c>
      <c r="M569" s="11">
        <v>3000000</v>
      </c>
      <c r="N569" s="11"/>
      <c r="O569" s="27">
        <f t="shared" si="234"/>
        <v>3000000</v>
      </c>
      <c r="P569" s="73">
        <f>G569-'Расходы (2)'!I556</f>
        <v>0</v>
      </c>
    </row>
    <row r="570" spans="1:16" s="10" customFormat="1" ht="31.5" x14ac:dyDescent="0.2">
      <c r="A570" s="8" t="s">
        <v>160</v>
      </c>
      <c r="B570" s="36">
        <v>854</v>
      </c>
      <c r="C570" s="36"/>
      <c r="D570" s="36"/>
      <c r="E570" s="66" t="s">
        <v>0</v>
      </c>
      <c r="F570" s="36"/>
      <c r="G570" s="9">
        <f t="shared" ref="G570:O572" si="245">G571</f>
        <v>648000</v>
      </c>
      <c r="H570" s="9">
        <f t="shared" si="245"/>
        <v>0</v>
      </c>
      <c r="I570" s="11">
        <f t="shared" si="226"/>
        <v>648000</v>
      </c>
      <c r="J570" s="9">
        <f t="shared" si="245"/>
        <v>648000</v>
      </c>
      <c r="K570" s="9">
        <f t="shared" si="245"/>
        <v>0</v>
      </c>
      <c r="L570" s="9">
        <f t="shared" si="245"/>
        <v>648000</v>
      </c>
      <c r="M570" s="9">
        <f t="shared" si="245"/>
        <v>648000</v>
      </c>
      <c r="N570" s="9">
        <f t="shared" si="245"/>
        <v>0</v>
      </c>
      <c r="O570" s="9">
        <f t="shared" si="245"/>
        <v>648000</v>
      </c>
      <c r="P570" s="73">
        <f>G570-'Расходы (2)'!I557</f>
        <v>0</v>
      </c>
    </row>
    <row r="571" spans="1:16" ht="15.75" x14ac:dyDescent="0.2">
      <c r="A571" s="8" t="s">
        <v>24</v>
      </c>
      <c r="B571" s="39">
        <v>854</v>
      </c>
      <c r="C571" s="36" t="s">
        <v>25</v>
      </c>
      <c r="D571" s="36"/>
      <c r="E571" s="67" t="s">
        <v>0</v>
      </c>
      <c r="F571" s="36"/>
      <c r="G571" s="9">
        <f t="shared" si="245"/>
        <v>648000</v>
      </c>
      <c r="H571" s="9">
        <f t="shared" si="245"/>
        <v>0</v>
      </c>
      <c r="I571" s="11">
        <f t="shared" si="226"/>
        <v>648000</v>
      </c>
      <c r="J571" s="9">
        <f t="shared" si="245"/>
        <v>648000</v>
      </c>
      <c r="K571" s="9">
        <f t="shared" si="245"/>
        <v>0</v>
      </c>
      <c r="L571" s="9">
        <f t="shared" si="245"/>
        <v>648000</v>
      </c>
      <c r="M571" s="9">
        <f t="shared" si="245"/>
        <v>648000</v>
      </c>
      <c r="N571" s="9">
        <f t="shared" si="245"/>
        <v>0</v>
      </c>
      <c r="O571" s="9">
        <f t="shared" si="245"/>
        <v>648000</v>
      </c>
      <c r="P571" s="73">
        <f>G571-'Расходы (2)'!I558</f>
        <v>0</v>
      </c>
    </row>
    <row r="572" spans="1:16" ht="94.5" x14ac:dyDescent="0.2">
      <c r="A572" s="8" t="s">
        <v>26</v>
      </c>
      <c r="B572" s="39">
        <v>854</v>
      </c>
      <c r="C572" s="36" t="s">
        <v>25</v>
      </c>
      <c r="D572" s="36" t="s">
        <v>27</v>
      </c>
      <c r="E572" s="67" t="s">
        <v>0</v>
      </c>
      <c r="F572" s="36"/>
      <c r="G572" s="9">
        <f t="shared" si="245"/>
        <v>648000</v>
      </c>
      <c r="H572" s="9">
        <f t="shared" si="245"/>
        <v>0</v>
      </c>
      <c r="I572" s="11">
        <f t="shared" si="226"/>
        <v>648000</v>
      </c>
      <c r="J572" s="9">
        <f t="shared" si="245"/>
        <v>648000</v>
      </c>
      <c r="K572" s="9">
        <f t="shared" si="245"/>
        <v>0</v>
      </c>
      <c r="L572" s="9">
        <f t="shared" si="245"/>
        <v>648000</v>
      </c>
      <c r="M572" s="9">
        <f t="shared" si="245"/>
        <v>648000</v>
      </c>
      <c r="N572" s="9">
        <f t="shared" si="245"/>
        <v>0</v>
      </c>
      <c r="O572" s="9">
        <f t="shared" si="245"/>
        <v>648000</v>
      </c>
      <c r="P572" s="73">
        <f>G572-'Расходы (2)'!I559</f>
        <v>0</v>
      </c>
    </row>
    <row r="573" spans="1:16" ht="45" x14ac:dyDescent="0.2">
      <c r="A573" s="12" t="s">
        <v>28</v>
      </c>
      <c r="B573" s="39">
        <v>854</v>
      </c>
      <c r="C573" s="37" t="s">
        <v>29</v>
      </c>
      <c r="D573" s="37" t="s">
        <v>27</v>
      </c>
      <c r="E573" s="67" t="s">
        <v>30</v>
      </c>
      <c r="F573" s="37"/>
      <c r="G573" s="11">
        <f>G574+G578</f>
        <v>648000</v>
      </c>
      <c r="H573" s="11">
        <f t="shared" ref="H573:O573" si="246">H574+H578</f>
        <v>0</v>
      </c>
      <c r="I573" s="11">
        <f t="shared" si="226"/>
        <v>648000</v>
      </c>
      <c r="J573" s="11">
        <f t="shared" si="246"/>
        <v>648000</v>
      </c>
      <c r="K573" s="11">
        <f t="shared" si="246"/>
        <v>0</v>
      </c>
      <c r="L573" s="11">
        <f t="shared" si="246"/>
        <v>648000</v>
      </c>
      <c r="M573" s="11">
        <f t="shared" si="246"/>
        <v>648000</v>
      </c>
      <c r="N573" s="11">
        <f t="shared" si="246"/>
        <v>0</v>
      </c>
      <c r="O573" s="11">
        <f t="shared" si="246"/>
        <v>648000</v>
      </c>
      <c r="P573" s="73">
        <f>G573-'Расходы (2)'!I560</f>
        <v>0</v>
      </c>
    </row>
    <row r="574" spans="1:16" ht="105" x14ac:dyDescent="0.2">
      <c r="A574" s="12" t="s">
        <v>31</v>
      </c>
      <c r="B574" s="39">
        <v>854</v>
      </c>
      <c r="C574" s="37" t="s">
        <v>25</v>
      </c>
      <c r="D574" s="37" t="s">
        <v>27</v>
      </c>
      <c r="E574" s="67" t="s">
        <v>30</v>
      </c>
      <c r="F574" s="37" t="s">
        <v>32</v>
      </c>
      <c r="G574" s="11">
        <f t="shared" ref="G574:O574" si="247">G575</f>
        <v>593700</v>
      </c>
      <c r="H574" s="11">
        <f t="shared" si="247"/>
        <v>0</v>
      </c>
      <c r="I574" s="11">
        <f t="shared" si="226"/>
        <v>593700</v>
      </c>
      <c r="J574" s="11">
        <f t="shared" si="247"/>
        <v>593700</v>
      </c>
      <c r="K574" s="11">
        <f t="shared" si="247"/>
        <v>0</v>
      </c>
      <c r="L574" s="11">
        <f t="shared" si="247"/>
        <v>593700</v>
      </c>
      <c r="M574" s="11">
        <f t="shared" si="247"/>
        <v>593700</v>
      </c>
      <c r="N574" s="11">
        <f t="shared" si="247"/>
        <v>0</v>
      </c>
      <c r="O574" s="11">
        <f t="shared" si="247"/>
        <v>593700</v>
      </c>
      <c r="P574" s="73">
        <f>G574-'Расходы (2)'!I561</f>
        <v>0</v>
      </c>
    </row>
    <row r="575" spans="1:16" ht="45" x14ac:dyDescent="0.2">
      <c r="A575" s="12" t="s">
        <v>148</v>
      </c>
      <c r="B575" s="39">
        <v>854</v>
      </c>
      <c r="C575" s="37" t="s">
        <v>25</v>
      </c>
      <c r="D575" s="37" t="s">
        <v>27</v>
      </c>
      <c r="E575" s="67" t="s">
        <v>30</v>
      </c>
      <c r="F575" s="37" t="s">
        <v>33</v>
      </c>
      <c r="G575" s="11">
        <f>G577+G576</f>
        <v>593700</v>
      </c>
      <c r="H575" s="11">
        <f t="shared" ref="H575:O575" si="248">H577+H576</f>
        <v>0</v>
      </c>
      <c r="I575" s="11">
        <f t="shared" si="226"/>
        <v>593700</v>
      </c>
      <c r="J575" s="11">
        <f t="shared" si="248"/>
        <v>593700</v>
      </c>
      <c r="K575" s="11">
        <f t="shared" si="248"/>
        <v>0</v>
      </c>
      <c r="L575" s="11">
        <f t="shared" si="248"/>
        <v>593700</v>
      </c>
      <c r="M575" s="11">
        <f t="shared" si="248"/>
        <v>593700</v>
      </c>
      <c r="N575" s="11">
        <f t="shared" si="248"/>
        <v>0</v>
      </c>
      <c r="O575" s="11">
        <f t="shared" si="248"/>
        <v>593700</v>
      </c>
      <c r="P575" s="73">
        <f>G575-'Расходы (2)'!I562</f>
        <v>0</v>
      </c>
    </row>
    <row r="576" spans="1:16" ht="30" x14ac:dyDescent="0.2">
      <c r="A576" s="22" t="s">
        <v>163</v>
      </c>
      <c r="B576" s="18">
        <v>854</v>
      </c>
      <c r="C576" s="40" t="s">
        <v>25</v>
      </c>
      <c r="D576" s="40" t="s">
        <v>27</v>
      </c>
      <c r="E576" s="68" t="s">
        <v>30</v>
      </c>
      <c r="F576" s="40" t="s">
        <v>164</v>
      </c>
      <c r="G576" s="21">
        <v>456000</v>
      </c>
      <c r="H576" s="21"/>
      <c r="I576" s="11">
        <f t="shared" si="226"/>
        <v>456000</v>
      </c>
      <c r="J576" s="21">
        <v>456000</v>
      </c>
      <c r="K576" s="21"/>
      <c r="L576" s="11">
        <f t="shared" si="233"/>
        <v>456000</v>
      </c>
      <c r="M576" s="21">
        <v>456000</v>
      </c>
      <c r="N576" s="21"/>
      <c r="O576" s="27">
        <f t="shared" si="234"/>
        <v>456000</v>
      </c>
      <c r="P576" s="73">
        <f>G576-'Расходы (2)'!I563</f>
        <v>0</v>
      </c>
    </row>
    <row r="577" spans="1:16" ht="75" x14ac:dyDescent="0.2">
      <c r="A577" s="24" t="s">
        <v>165</v>
      </c>
      <c r="B577" s="18">
        <v>854</v>
      </c>
      <c r="C577" s="40" t="s">
        <v>25</v>
      </c>
      <c r="D577" s="40" t="s">
        <v>27</v>
      </c>
      <c r="E577" s="68" t="s">
        <v>30</v>
      </c>
      <c r="F577" s="40" t="s">
        <v>166</v>
      </c>
      <c r="G577" s="21">
        <v>137700</v>
      </c>
      <c r="H577" s="21"/>
      <c r="I577" s="11">
        <f t="shared" si="226"/>
        <v>137700</v>
      </c>
      <c r="J577" s="21">
        <v>137700</v>
      </c>
      <c r="K577" s="21"/>
      <c r="L577" s="11">
        <f t="shared" si="233"/>
        <v>137700</v>
      </c>
      <c r="M577" s="21">
        <v>137700</v>
      </c>
      <c r="N577" s="21"/>
      <c r="O577" s="27">
        <f t="shared" si="234"/>
        <v>137700</v>
      </c>
      <c r="P577" s="73">
        <f>G577-'Расходы (2)'!I564</f>
        <v>0</v>
      </c>
    </row>
    <row r="578" spans="1:16" ht="45" x14ac:dyDescent="0.2">
      <c r="A578" s="12" t="s">
        <v>34</v>
      </c>
      <c r="B578" s="39">
        <v>854</v>
      </c>
      <c r="C578" s="37" t="s">
        <v>25</v>
      </c>
      <c r="D578" s="37" t="s">
        <v>27</v>
      </c>
      <c r="E578" s="67" t="s">
        <v>30</v>
      </c>
      <c r="F578" s="37" t="s">
        <v>35</v>
      </c>
      <c r="G578" s="11">
        <f t="shared" ref="G578:O579" si="249">G579</f>
        <v>54300</v>
      </c>
      <c r="H578" s="11">
        <f t="shared" si="249"/>
        <v>0</v>
      </c>
      <c r="I578" s="11">
        <f t="shared" si="226"/>
        <v>54300</v>
      </c>
      <c r="J578" s="11">
        <f t="shared" si="249"/>
        <v>54300</v>
      </c>
      <c r="K578" s="11">
        <f t="shared" si="249"/>
        <v>0</v>
      </c>
      <c r="L578" s="11">
        <f t="shared" si="249"/>
        <v>54300</v>
      </c>
      <c r="M578" s="11">
        <f t="shared" si="249"/>
        <v>54300</v>
      </c>
      <c r="N578" s="11">
        <f t="shared" si="249"/>
        <v>0</v>
      </c>
      <c r="O578" s="11">
        <f t="shared" si="249"/>
        <v>54300</v>
      </c>
      <c r="P578" s="73">
        <f>G578-'Расходы (2)'!I565</f>
        <v>0</v>
      </c>
    </row>
    <row r="579" spans="1:16" ht="45" x14ac:dyDescent="0.2">
      <c r="A579" s="12" t="s">
        <v>36</v>
      </c>
      <c r="B579" s="39">
        <v>854</v>
      </c>
      <c r="C579" s="37" t="s">
        <v>25</v>
      </c>
      <c r="D579" s="37" t="s">
        <v>27</v>
      </c>
      <c r="E579" s="67" t="s">
        <v>30</v>
      </c>
      <c r="F579" s="37" t="s">
        <v>37</v>
      </c>
      <c r="G579" s="11">
        <f>G580</f>
        <v>54300</v>
      </c>
      <c r="H579" s="11">
        <f t="shared" si="249"/>
        <v>0</v>
      </c>
      <c r="I579" s="11">
        <f t="shared" si="226"/>
        <v>54300</v>
      </c>
      <c r="J579" s="11">
        <f t="shared" si="249"/>
        <v>54300</v>
      </c>
      <c r="K579" s="11">
        <f t="shared" si="249"/>
        <v>0</v>
      </c>
      <c r="L579" s="11">
        <f t="shared" si="249"/>
        <v>54300</v>
      </c>
      <c r="M579" s="11">
        <f t="shared" si="249"/>
        <v>54300</v>
      </c>
      <c r="N579" s="11">
        <f t="shared" si="249"/>
        <v>0</v>
      </c>
      <c r="O579" s="11">
        <f t="shared" si="249"/>
        <v>54300</v>
      </c>
      <c r="P579" s="73">
        <f>G579-'Расходы (2)'!I566</f>
        <v>0</v>
      </c>
    </row>
    <row r="580" spans="1:16" ht="27.75" customHeight="1" x14ac:dyDescent="0.2">
      <c r="A580" s="19" t="s">
        <v>162</v>
      </c>
      <c r="B580" s="18">
        <v>854</v>
      </c>
      <c r="C580" s="40" t="s">
        <v>25</v>
      </c>
      <c r="D580" s="40" t="s">
        <v>27</v>
      </c>
      <c r="E580" s="68" t="s">
        <v>30</v>
      </c>
      <c r="F580" s="40" t="s">
        <v>174</v>
      </c>
      <c r="G580" s="21">
        <v>54300</v>
      </c>
      <c r="H580" s="21"/>
      <c r="I580" s="11">
        <f t="shared" si="226"/>
        <v>54300</v>
      </c>
      <c r="J580" s="21">
        <v>54300</v>
      </c>
      <c r="K580" s="21"/>
      <c r="L580" s="11">
        <f t="shared" si="233"/>
        <v>54300</v>
      </c>
      <c r="M580" s="21">
        <v>54300</v>
      </c>
      <c r="N580" s="21"/>
      <c r="O580" s="27">
        <f t="shared" si="234"/>
        <v>54300</v>
      </c>
      <c r="P580" s="73">
        <f>G580-'Расходы (2)'!I567</f>
        <v>0</v>
      </c>
    </row>
    <row r="581" spans="1:16" s="10" customFormat="1" ht="47.25" x14ac:dyDescent="0.2">
      <c r="A581" s="8" t="s">
        <v>161</v>
      </c>
      <c r="B581" s="38">
        <v>857</v>
      </c>
      <c r="C581" s="36"/>
      <c r="D581" s="36"/>
      <c r="E581" s="66" t="s">
        <v>0</v>
      </c>
      <c r="F581" s="36"/>
      <c r="G581" s="9">
        <f t="shared" ref="G581:O582" si="250">G582</f>
        <v>1294200</v>
      </c>
      <c r="H581" s="9">
        <f t="shared" si="250"/>
        <v>0</v>
      </c>
      <c r="I581" s="11">
        <f t="shared" si="226"/>
        <v>1294200</v>
      </c>
      <c r="J581" s="9">
        <f t="shared" si="250"/>
        <v>1294200</v>
      </c>
      <c r="K581" s="9">
        <f t="shared" si="250"/>
        <v>0</v>
      </c>
      <c r="L581" s="9">
        <f t="shared" si="250"/>
        <v>1294200</v>
      </c>
      <c r="M581" s="9">
        <f t="shared" si="250"/>
        <v>1294200</v>
      </c>
      <c r="N581" s="9">
        <f t="shared" si="250"/>
        <v>0</v>
      </c>
      <c r="O581" s="9">
        <f t="shared" si="250"/>
        <v>1294200</v>
      </c>
      <c r="P581" s="73">
        <f>G581-'Расходы (2)'!I568</f>
        <v>0</v>
      </c>
    </row>
    <row r="582" spans="1:16" s="10" customFormat="1" ht="15.75" x14ac:dyDescent="0.2">
      <c r="A582" s="8" t="s">
        <v>24</v>
      </c>
      <c r="B582" s="38">
        <v>857</v>
      </c>
      <c r="C582" s="36" t="s">
        <v>25</v>
      </c>
      <c r="D582" s="36"/>
      <c r="E582" s="67" t="s">
        <v>0</v>
      </c>
      <c r="F582" s="36"/>
      <c r="G582" s="9">
        <f t="shared" si="250"/>
        <v>1294200</v>
      </c>
      <c r="H582" s="9">
        <f t="shared" si="250"/>
        <v>0</v>
      </c>
      <c r="I582" s="11">
        <f t="shared" si="226"/>
        <v>1294200</v>
      </c>
      <c r="J582" s="9">
        <f t="shared" si="250"/>
        <v>1294200</v>
      </c>
      <c r="K582" s="9">
        <f t="shared" si="250"/>
        <v>0</v>
      </c>
      <c r="L582" s="9">
        <f t="shared" si="250"/>
        <v>1294200</v>
      </c>
      <c r="M582" s="9">
        <f t="shared" si="250"/>
        <v>1294200</v>
      </c>
      <c r="N582" s="9">
        <f t="shared" si="250"/>
        <v>0</v>
      </c>
      <c r="O582" s="9">
        <f t="shared" si="250"/>
        <v>1294200</v>
      </c>
      <c r="P582" s="73">
        <f>G582-'Расходы (2)'!I569</f>
        <v>0</v>
      </c>
    </row>
    <row r="583" spans="1:16" s="10" customFormat="1" ht="78.75" x14ac:dyDescent="0.2">
      <c r="A583" s="8" t="s">
        <v>47</v>
      </c>
      <c r="B583" s="39">
        <v>857</v>
      </c>
      <c r="C583" s="36" t="s">
        <v>25</v>
      </c>
      <c r="D583" s="36" t="s">
        <v>48</v>
      </c>
      <c r="E583" s="67" t="s">
        <v>0</v>
      </c>
      <c r="F583" s="36"/>
      <c r="G583" s="9">
        <f>G584+G588+G595</f>
        <v>1294200</v>
      </c>
      <c r="H583" s="9">
        <f t="shared" ref="H583:O583" si="251">H584+H588+H595</f>
        <v>0</v>
      </c>
      <c r="I583" s="11">
        <f t="shared" si="226"/>
        <v>1294200</v>
      </c>
      <c r="J583" s="9">
        <f t="shared" si="251"/>
        <v>1294200</v>
      </c>
      <c r="K583" s="9">
        <f t="shared" si="251"/>
        <v>0</v>
      </c>
      <c r="L583" s="9">
        <f t="shared" si="251"/>
        <v>1294200</v>
      </c>
      <c r="M583" s="9">
        <f t="shared" si="251"/>
        <v>1294200</v>
      </c>
      <c r="N583" s="9">
        <f t="shared" si="251"/>
        <v>0</v>
      </c>
      <c r="O583" s="9">
        <f t="shared" si="251"/>
        <v>1294200</v>
      </c>
      <c r="P583" s="73">
        <f>G583-'Расходы (2)'!I570</f>
        <v>0</v>
      </c>
    </row>
    <row r="584" spans="1:16" s="10" customFormat="1" ht="45" x14ac:dyDescent="0.2">
      <c r="A584" s="12" t="s">
        <v>28</v>
      </c>
      <c r="B584" s="39">
        <v>857</v>
      </c>
      <c r="C584" s="37" t="s">
        <v>25</v>
      </c>
      <c r="D584" s="37" t="s">
        <v>48</v>
      </c>
      <c r="E584" s="67" t="s">
        <v>30</v>
      </c>
      <c r="F584" s="37"/>
      <c r="G584" s="11">
        <f t="shared" ref="G584:O586" si="252">G585</f>
        <v>4500</v>
      </c>
      <c r="H584" s="11">
        <f t="shared" si="252"/>
        <v>0</v>
      </c>
      <c r="I584" s="11">
        <f t="shared" si="226"/>
        <v>4500</v>
      </c>
      <c r="J584" s="11">
        <f t="shared" si="252"/>
        <v>4500</v>
      </c>
      <c r="K584" s="11">
        <f t="shared" si="252"/>
        <v>0</v>
      </c>
      <c r="L584" s="11">
        <f t="shared" si="252"/>
        <v>4500</v>
      </c>
      <c r="M584" s="11">
        <f t="shared" si="252"/>
        <v>4500</v>
      </c>
      <c r="N584" s="11">
        <f t="shared" si="252"/>
        <v>0</v>
      </c>
      <c r="O584" s="11">
        <f t="shared" si="252"/>
        <v>4500</v>
      </c>
      <c r="P584" s="73">
        <f>G584-'Расходы (2)'!I571</f>
        <v>0</v>
      </c>
    </row>
    <row r="585" spans="1:16" s="10" customFormat="1" ht="45" x14ac:dyDescent="0.2">
      <c r="A585" s="12" t="s">
        <v>34</v>
      </c>
      <c r="B585" s="39">
        <v>857</v>
      </c>
      <c r="C585" s="37" t="s">
        <v>25</v>
      </c>
      <c r="D585" s="37" t="s">
        <v>48</v>
      </c>
      <c r="E585" s="67" t="s">
        <v>30</v>
      </c>
      <c r="F585" s="37" t="s">
        <v>35</v>
      </c>
      <c r="G585" s="11">
        <f t="shared" si="252"/>
        <v>4500</v>
      </c>
      <c r="H585" s="11">
        <f t="shared" si="252"/>
        <v>0</v>
      </c>
      <c r="I585" s="11">
        <f t="shared" si="226"/>
        <v>4500</v>
      </c>
      <c r="J585" s="11">
        <f t="shared" si="252"/>
        <v>4500</v>
      </c>
      <c r="K585" s="11">
        <f t="shared" si="252"/>
        <v>0</v>
      </c>
      <c r="L585" s="11">
        <f t="shared" si="252"/>
        <v>4500</v>
      </c>
      <c r="M585" s="11">
        <f t="shared" si="252"/>
        <v>4500</v>
      </c>
      <c r="N585" s="11">
        <f t="shared" si="252"/>
        <v>0</v>
      </c>
      <c r="O585" s="11">
        <f t="shared" si="252"/>
        <v>4500</v>
      </c>
      <c r="P585" s="73">
        <f>G585-'Расходы (2)'!I572</f>
        <v>0</v>
      </c>
    </row>
    <row r="586" spans="1:16" s="10" customFormat="1" ht="45" x14ac:dyDescent="0.2">
      <c r="A586" s="12" t="s">
        <v>36</v>
      </c>
      <c r="B586" s="39">
        <v>857</v>
      </c>
      <c r="C586" s="37" t="s">
        <v>25</v>
      </c>
      <c r="D586" s="37" t="s">
        <v>48</v>
      </c>
      <c r="E586" s="67" t="s">
        <v>30</v>
      </c>
      <c r="F586" s="37" t="s">
        <v>37</v>
      </c>
      <c r="G586" s="11">
        <f>G587</f>
        <v>4500</v>
      </c>
      <c r="H586" s="11">
        <f t="shared" si="252"/>
        <v>0</v>
      </c>
      <c r="I586" s="11">
        <f t="shared" si="226"/>
        <v>4500</v>
      </c>
      <c r="J586" s="11">
        <f t="shared" si="252"/>
        <v>4500</v>
      </c>
      <c r="K586" s="11">
        <f t="shared" si="252"/>
        <v>0</v>
      </c>
      <c r="L586" s="11">
        <f t="shared" si="252"/>
        <v>4500</v>
      </c>
      <c r="M586" s="11">
        <f t="shared" si="252"/>
        <v>4500</v>
      </c>
      <c r="N586" s="11">
        <f t="shared" si="252"/>
        <v>0</v>
      </c>
      <c r="O586" s="11">
        <f t="shared" si="252"/>
        <v>4500</v>
      </c>
      <c r="P586" s="73">
        <f>G586-'Расходы (2)'!I573</f>
        <v>0</v>
      </c>
    </row>
    <row r="587" spans="1:16" s="10" customFormat="1" ht="35.25" customHeight="1" x14ac:dyDescent="0.2">
      <c r="A587" s="19" t="s">
        <v>162</v>
      </c>
      <c r="B587" s="18">
        <v>857</v>
      </c>
      <c r="C587" s="40" t="s">
        <v>25</v>
      </c>
      <c r="D587" s="40" t="s">
        <v>48</v>
      </c>
      <c r="E587" s="68" t="s">
        <v>30</v>
      </c>
      <c r="F587" s="40" t="s">
        <v>174</v>
      </c>
      <c r="G587" s="21">
        <v>4500</v>
      </c>
      <c r="H587" s="21"/>
      <c r="I587" s="11">
        <f t="shared" si="226"/>
        <v>4500</v>
      </c>
      <c r="J587" s="21">
        <v>4500</v>
      </c>
      <c r="K587" s="21"/>
      <c r="L587" s="11">
        <f t="shared" si="233"/>
        <v>4500</v>
      </c>
      <c r="M587" s="21">
        <v>4500</v>
      </c>
      <c r="N587" s="21"/>
      <c r="O587" s="27">
        <f t="shared" si="234"/>
        <v>4500</v>
      </c>
      <c r="P587" s="73">
        <f>G587-'Расходы (2)'!I574</f>
        <v>0</v>
      </c>
    </row>
    <row r="588" spans="1:16" ht="60" x14ac:dyDescent="0.2">
      <c r="A588" s="12" t="s">
        <v>50</v>
      </c>
      <c r="B588" s="39">
        <v>857</v>
      </c>
      <c r="C588" s="37" t="s">
        <v>25</v>
      </c>
      <c r="D588" s="37" t="s">
        <v>48</v>
      </c>
      <c r="E588" s="67" t="s">
        <v>51</v>
      </c>
      <c r="F588" s="37"/>
      <c r="G588" s="11">
        <f t="shared" ref="G588:O589" si="253">G589</f>
        <v>1271700</v>
      </c>
      <c r="H588" s="11">
        <f t="shared" si="253"/>
        <v>0</v>
      </c>
      <c r="I588" s="11">
        <f t="shared" si="226"/>
        <v>1271700</v>
      </c>
      <c r="J588" s="11">
        <f t="shared" si="253"/>
        <v>1271700</v>
      </c>
      <c r="K588" s="11">
        <f t="shared" si="253"/>
        <v>0</v>
      </c>
      <c r="L588" s="11">
        <f t="shared" si="253"/>
        <v>1271700</v>
      </c>
      <c r="M588" s="11">
        <f t="shared" si="253"/>
        <v>1271700</v>
      </c>
      <c r="N588" s="11">
        <f t="shared" si="253"/>
        <v>0</v>
      </c>
      <c r="O588" s="11">
        <f t="shared" si="253"/>
        <v>1271700</v>
      </c>
      <c r="P588" s="73">
        <f>G588-'Расходы (2)'!I575</f>
        <v>0</v>
      </c>
    </row>
    <row r="589" spans="1:16" ht="105" x14ac:dyDescent="0.2">
      <c r="A589" s="12" t="s">
        <v>31</v>
      </c>
      <c r="B589" s="39">
        <v>857</v>
      </c>
      <c r="C589" s="37" t="s">
        <v>29</v>
      </c>
      <c r="D589" s="37" t="s">
        <v>48</v>
      </c>
      <c r="E589" s="67" t="s">
        <v>51</v>
      </c>
      <c r="F589" s="37" t="s">
        <v>32</v>
      </c>
      <c r="G589" s="11">
        <f t="shared" si="253"/>
        <v>1271700</v>
      </c>
      <c r="H589" s="11">
        <f t="shared" si="253"/>
        <v>0</v>
      </c>
      <c r="I589" s="11">
        <f t="shared" si="226"/>
        <v>1271700</v>
      </c>
      <c r="J589" s="11">
        <f t="shared" si="253"/>
        <v>1271700</v>
      </c>
      <c r="K589" s="11">
        <f t="shared" si="253"/>
        <v>0</v>
      </c>
      <c r="L589" s="11">
        <f t="shared" si="253"/>
        <v>1271700</v>
      </c>
      <c r="M589" s="11">
        <f t="shared" si="253"/>
        <v>1271700</v>
      </c>
      <c r="N589" s="11">
        <f t="shared" si="253"/>
        <v>0</v>
      </c>
      <c r="O589" s="11">
        <f t="shared" si="253"/>
        <v>1271700</v>
      </c>
      <c r="P589" s="73">
        <f>G589-'Расходы (2)'!I576</f>
        <v>0</v>
      </c>
    </row>
    <row r="590" spans="1:16" ht="45" x14ac:dyDescent="0.2">
      <c r="A590" s="12" t="s">
        <v>148</v>
      </c>
      <c r="B590" s="39">
        <v>857</v>
      </c>
      <c r="C590" s="37" t="s">
        <v>25</v>
      </c>
      <c r="D590" s="37" t="s">
        <v>48</v>
      </c>
      <c r="E590" s="67" t="s">
        <v>51</v>
      </c>
      <c r="F590" s="37" t="s">
        <v>33</v>
      </c>
      <c r="G590" s="11">
        <f>G591+G592+G593</f>
        <v>1271700</v>
      </c>
      <c r="H590" s="11">
        <f t="shared" ref="H590:O590" si="254">H591+H592+H593</f>
        <v>0</v>
      </c>
      <c r="I590" s="11">
        <f t="shared" si="226"/>
        <v>1271700</v>
      </c>
      <c r="J590" s="11">
        <f t="shared" si="254"/>
        <v>1271700</v>
      </c>
      <c r="K590" s="11">
        <f t="shared" si="254"/>
        <v>0</v>
      </c>
      <c r="L590" s="11">
        <f t="shared" si="254"/>
        <v>1271700</v>
      </c>
      <c r="M590" s="11">
        <f t="shared" si="254"/>
        <v>1271700</v>
      </c>
      <c r="N590" s="11">
        <f t="shared" si="254"/>
        <v>0</v>
      </c>
      <c r="O590" s="11">
        <f t="shared" si="254"/>
        <v>1271700</v>
      </c>
      <c r="P590" s="73">
        <f>G590-'Расходы (2)'!I577</f>
        <v>0</v>
      </c>
    </row>
    <row r="591" spans="1:16" ht="30" x14ac:dyDescent="0.2">
      <c r="A591" s="23" t="s">
        <v>163</v>
      </c>
      <c r="B591" s="18">
        <v>857</v>
      </c>
      <c r="C591" s="40" t="s">
        <v>29</v>
      </c>
      <c r="D591" s="40" t="s">
        <v>48</v>
      </c>
      <c r="E591" s="68" t="s">
        <v>51</v>
      </c>
      <c r="F591" s="40" t="s">
        <v>164</v>
      </c>
      <c r="G591" s="21">
        <v>974900</v>
      </c>
      <c r="H591" s="21"/>
      <c r="I591" s="11">
        <f t="shared" si="226"/>
        <v>974900</v>
      </c>
      <c r="J591" s="21">
        <v>974900</v>
      </c>
      <c r="K591" s="21"/>
      <c r="L591" s="11">
        <f t="shared" si="233"/>
        <v>974900</v>
      </c>
      <c r="M591" s="21">
        <v>974900</v>
      </c>
      <c r="N591" s="21"/>
      <c r="O591" s="27">
        <f t="shared" si="234"/>
        <v>974900</v>
      </c>
      <c r="P591" s="73">
        <f>G591-'Расходы (2)'!I578</f>
        <v>0</v>
      </c>
    </row>
    <row r="592" spans="1:16" ht="60" x14ac:dyDescent="0.2">
      <c r="A592" s="23" t="s">
        <v>168</v>
      </c>
      <c r="B592" s="18">
        <v>857</v>
      </c>
      <c r="C592" s="40" t="s">
        <v>29</v>
      </c>
      <c r="D592" s="40" t="s">
        <v>48</v>
      </c>
      <c r="E592" s="68" t="s">
        <v>51</v>
      </c>
      <c r="F592" s="40" t="s">
        <v>167</v>
      </c>
      <c r="G592" s="21">
        <v>2400</v>
      </c>
      <c r="H592" s="21"/>
      <c r="I592" s="11">
        <f t="shared" si="226"/>
        <v>2400</v>
      </c>
      <c r="J592" s="21">
        <v>2400</v>
      </c>
      <c r="K592" s="21"/>
      <c r="L592" s="11">
        <f t="shared" si="233"/>
        <v>2400</v>
      </c>
      <c r="M592" s="21">
        <v>2400</v>
      </c>
      <c r="N592" s="21"/>
      <c r="O592" s="27">
        <f t="shared" si="234"/>
        <v>2400</v>
      </c>
      <c r="P592" s="73">
        <f>G592-'Расходы (2)'!I579</f>
        <v>0</v>
      </c>
    </row>
    <row r="593" spans="1:16" ht="75" x14ac:dyDescent="0.2">
      <c r="A593" s="23" t="s">
        <v>165</v>
      </c>
      <c r="B593" s="18">
        <v>857</v>
      </c>
      <c r="C593" s="40" t="s">
        <v>25</v>
      </c>
      <c r="D593" s="40" t="s">
        <v>48</v>
      </c>
      <c r="E593" s="68" t="s">
        <v>51</v>
      </c>
      <c r="F593" s="40" t="s">
        <v>166</v>
      </c>
      <c r="G593" s="21">
        <v>294400</v>
      </c>
      <c r="H593" s="21"/>
      <c r="I593" s="11">
        <f t="shared" si="226"/>
        <v>294400</v>
      </c>
      <c r="J593" s="21">
        <v>294400</v>
      </c>
      <c r="K593" s="21"/>
      <c r="L593" s="11">
        <f t="shared" si="233"/>
        <v>294400</v>
      </c>
      <c r="M593" s="21">
        <v>294400</v>
      </c>
      <c r="N593" s="21"/>
      <c r="O593" s="27">
        <f t="shared" si="234"/>
        <v>294400</v>
      </c>
      <c r="P593" s="73">
        <f>G593-'Расходы (2)'!I580</f>
        <v>0</v>
      </c>
    </row>
    <row r="594" spans="1:16" ht="105" x14ac:dyDescent="0.2">
      <c r="A594" s="12" t="s">
        <v>52</v>
      </c>
      <c r="B594" s="39">
        <v>857</v>
      </c>
      <c r="C594" s="37" t="s">
        <v>29</v>
      </c>
      <c r="D594" s="37" t="s">
        <v>48</v>
      </c>
      <c r="E594" s="67" t="s">
        <v>53</v>
      </c>
      <c r="F594" s="37"/>
      <c r="G594" s="11">
        <f t="shared" ref="G594:O596" si="255">G595</f>
        <v>18000</v>
      </c>
      <c r="H594" s="11">
        <f t="shared" si="255"/>
        <v>0</v>
      </c>
      <c r="I594" s="11">
        <f t="shared" si="226"/>
        <v>18000</v>
      </c>
      <c r="J594" s="11">
        <f t="shared" si="255"/>
        <v>18000</v>
      </c>
      <c r="K594" s="11">
        <f t="shared" si="255"/>
        <v>0</v>
      </c>
      <c r="L594" s="11">
        <f t="shared" si="255"/>
        <v>18000</v>
      </c>
      <c r="M594" s="11">
        <f t="shared" si="255"/>
        <v>18000</v>
      </c>
      <c r="N594" s="11">
        <f t="shared" si="255"/>
        <v>0</v>
      </c>
      <c r="O594" s="11">
        <f t="shared" si="255"/>
        <v>18000</v>
      </c>
      <c r="P594" s="73">
        <f>G594-'Расходы (2)'!I581</f>
        <v>0</v>
      </c>
    </row>
    <row r="595" spans="1:16" ht="45" x14ac:dyDescent="0.2">
      <c r="A595" s="12" t="s">
        <v>34</v>
      </c>
      <c r="B595" s="39">
        <v>857</v>
      </c>
      <c r="C595" s="37" t="s">
        <v>25</v>
      </c>
      <c r="D595" s="37" t="s">
        <v>48</v>
      </c>
      <c r="E595" s="67" t="s">
        <v>53</v>
      </c>
      <c r="F595" s="37" t="s">
        <v>35</v>
      </c>
      <c r="G595" s="11">
        <f t="shared" si="255"/>
        <v>18000</v>
      </c>
      <c r="H595" s="11">
        <f t="shared" si="255"/>
        <v>0</v>
      </c>
      <c r="I595" s="11">
        <f t="shared" si="226"/>
        <v>18000</v>
      </c>
      <c r="J595" s="11">
        <f t="shared" si="255"/>
        <v>18000</v>
      </c>
      <c r="K595" s="11">
        <f t="shared" si="255"/>
        <v>0</v>
      </c>
      <c r="L595" s="11">
        <f t="shared" si="255"/>
        <v>18000</v>
      </c>
      <c r="M595" s="11">
        <f t="shared" si="255"/>
        <v>18000</v>
      </c>
      <c r="N595" s="11">
        <f t="shared" si="255"/>
        <v>0</v>
      </c>
      <c r="O595" s="11">
        <f t="shared" si="255"/>
        <v>18000</v>
      </c>
      <c r="P595" s="73">
        <f>G595-'Расходы (2)'!I582</f>
        <v>0</v>
      </c>
    </row>
    <row r="596" spans="1:16" ht="45" x14ac:dyDescent="0.2">
      <c r="A596" s="12" t="s">
        <v>36</v>
      </c>
      <c r="B596" s="39">
        <v>857</v>
      </c>
      <c r="C596" s="37" t="s">
        <v>25</v>
      </c>
      <c r="D596" s="37" t="s">
        <v>48</v>
      </c>
      <c r="E596" s="67" t="s">
        <v>53</v>
      </c>
      <c r="F596" s="37" t="s">
        <v>37</v>
      </c>
      <c r="G596" s="11">
        <f>G597</f>
        <v>18000</v>
      </c>
      <c r="H596" s="11">
        <f t="shared" si="255"/>
        <v>0</v>
      </c>
      <c r="I596" s="11">
        <f t="shared" si="226"/>
        <v>18000</v>
      </c>
      <c r="J596" s="11">
        <f t="shared" si="255"/>
        <v>18000</v>
      </c>
      <c r="K596" s="11">
        <f t="shared" si="255"/>
        <v>0</v>
      </c>
      <c r="L596" s="11">
        <f t="shared" si="255"/>
        <v>18000</v>
      </c>
      <c r="M596" s="11">
        <f t="shared" si="255"/>
        <v>18000</v>
      </c>
      <c r="N596" s="11">
        <f t="shared" si="255"/>
        <v>0</v>
      </c>
      <c r="O596" s="11">
        <f t="shared" si="255"/>
        <v>18000</v>
      </c>
      <c r="P596" s="73">
        <f>G596-'Расходы (2)'!I583</f>
        <v>0</v>
      </c>
    </row>
    <row r="597" spans="1:16" ht="28.5" customHeight="1" x14ac:dyDescent="0.2">
      <c r="A597" s="19" t="s">
        <v>162</v>
      </c>
      <c r="B597" s="18">
        <v>857</v>
      </c>
      <c r="C597" s="40" t="s">
        <v>25</v>
      </c>
      <c r="D597" s="40" t="s">
        <v>48</v>
      </c>
      <c r="E597" s="68" t="s">
        <v>53</v>
      </c>
      <c r="F597" s="40" t="s">
        <v>174</v>
      </c>
      <c r="G597" s="21">
        <v>18000</v>
      </c>
      <c r="H597" s="21"/>
      <c r="I597" s="11">
        <f t="shared" si="226"/>
        <v>18000</v>
      </c>
      <c r="J597" s="21">
        <v>18000</v>
      </c>
      <c r="K597" s="21"/>
      <c r="L597" s="11">
        <f t="shared" si="233"/>
        <v>18000</v>
      </c>
      <c r="M597" s="21">
        <v>18000</v>
      </c>
      <c r="N597" s="21"/>
      <c r="O597" s="27">
        <f t="shared" si="234"/>
        <v>18000</v>
      </c>
      <c r="P597" s="73">
        <f>G597-'Расходы (2)'!I584</f>
        <v>0</v>
      </c>
    </row>
    <row r="598" spans="1:16" ht="32.25" customHeight="1" x14ac:dyDescent="0.2">
      <c r="A598" s="8" t="s">
        <v>145</v>
      </c>
      <c r="B598" s="38"/>
      <c r="C598" s="36"/>
      <c r="D598" s="36"/>
      <c r="E598" s="66"/>
      <c r="F598" s="36"/>
      <c r="G598" s="9">
        <f t="shared" ref="G598:O598" si="256">G6+G371+G531+G570+G581</f>
        <v>755682730.79000008</v>
      </c>
      <c r="H598" s="9">
        <f t="shared" si="256"/>
        <v>6559939.9100000001</v>
      </c>
      <c r="I598" s="9">
        <f t="shared" si="256"/>
        <v>762242670.70000005</v>
      </c>
      <c r="J598" s="9">
        <f t="shared" si="256"/>
        <v>484100049.81999999</v>
      </c>
      <c r="K598" s="9">
        <f t="shared" si="256"/>
        <v>0</v>
      </c>
      <c r="L598" s="9">
        <f t="shared" si="256"/>
        <v>484100049.81999999</v>
      </c>
      <c r="M598" s="9">
        <f t="shared" si="256"/>
        <v>456797181.99000001</v>
      </c>
      <c r="N598" s="9">
        <f t="shared" si="256"/>
        <v>0</v>
      </c>
      <c r="O598" s="9">
        <f t="shared" si="256"/>
        <v>456797181.99000001</v>
      </c>
      <c r="P598" s="73">
        <f>G598-'Расходы (2)'!I585</f>
        <v>0</v>
      </c>
    </row>
    <row r="599" spans="1:16" x14ac:dyDescent="0.2">
      <c r="A599" s="2"/>
      <c r="B599" s="3"/>
      <c r="C599" s="3"/>
      <c r="D599" s="3"/>
      <c r="E599" s="5"/>
      <c r="F599" s="3"/>
      <c r="G599" s="3"/>
      <c r="H599" s="3"/>
      <c r="I599" s="3"/>
      <c r="J599" s="3"/>
      <c r="K599" s="3"/>
      <c r="L599" s="3"/>
      <c r="M599" s="3"/>
      <c r="N599" s="2"/>
      <c r="O599" s="20"/>
    </row>
    <row r="600" spans="1:16" x14ac:dyDescent="0.2">
      <c r="A600" s="4"/>
      <c r="B600" s="6"/>
      <c r="C600" s="6"/>
      <c r="D600" s="6"/>
      <c r="F600" s="6"/>
      <c r="G600" s="63">
        <v>634634957.46000004</v>
      </c>
      <c r="H600" s="63">
        <f>'[1]3.ВС'!$N$458</f>
        <v>111385958.52999999</v>
      </c>
      <c r="I600" s="63">
        <f>G598+H598</f>
        <v>762242670.70000005</v>
      </c>
      <c r="J600" s="63">
        <v>484100049.81999999</v>
      </c>
      <c r="K600" s="63"/>
      <c r="L600" s="63">
        <f>'[1]3.ВС'!$AT$458</f>
        <v>484100049.81999999</v>
      </c>
      <c r="M600" s="63">
        <v>456797181.99000001</v>
      </c>
      <c r="N600" s="63"/>
      <c r="O600" s="63">
        <f>'[1]3.ВС'!$BN$458</f>
        <v>454624921.99000001</v>
      </c>
    </row>
    <row r="601" spans="1:16" x14ac:dyDescent="0.2">
      <c r="A601" s="4"/>
      <c r="B601" s="6"/>
      <c r="C601" s="6"/>
      <c r="D601" s="6"/>
      <c r="F601" s="6"/>
      <c r="G601" s="63">
        <f>G598-G600</f>
        <v>121047773.33000004</v>
      </c>
      <c r="H601" s="63">
        <f t="shared" ref="H601:O601" si="257">H598-H600</f>
        <v>-104826018.61999999</v>
      </c>
      <c r="I601" s="63">
        <f>I598-I600</f>
        <v>0</v>
      </c>
      <c r="J601" s="63">
        <f t="shared" si="257"/>
        <v>0</v>
      </c>
      <c r="K601" s="63">
        <f t="shared" si="257"/>
        <v>0</v>
      </c>
      <c r="L601" s="63">
        <f t="shared" si="257"/>
        <v>0</v>
      </c>
      <c r="M601" s="63">
        <f t="shared" si="257"/>
        <v>0</v>
      </c>
      <c r="N601" s="63">
        <f t="shared" si="257"/>
        <v>0</v>
      </c>
      <c r="O601" s="63">
        <f t="shared" si="257"/>
        <v>2172260</v>
      </c>
    </row>
    <row r="602" spans="1:16" x14ac:dyDescent="0.2">
      <c r="A602" s="4"/>
      <c r="B602" s="6"/>
      <c r="C602" s="6"/>
      <c r="D602" s="6"/>
      <c r="F602" s="6"/>
      <c r="G602" s="63"/>
      <c r="H602" s="63"/>
      <c r="I602" s="63"/>
      <c r="J602" s="63"/>
      <c r="K602" s="63"/>
      <c r="L602" s="63"/>
      <c r="M602" s="63"/>
      <c r="N602" s="63"/>
      <c r="O602" s="63"/>
    </row>
    <row r="603" spans="1:16" x14ac:dyDescent="0.2">
      <c r="A603" s="4"/>
      <c r="B603" s="6"/>
      <c r="C603" s="6"/>
      <c r="D603" s="6"/>
      <c r="F603" s="6"/>
      <c r="G603" s="63"/>
      <c r="H603" s="63"/>
      <c r="I603" s="63"/>
      <c r="J603" s="63"/>
      <c r="K603" s="63"/>
      <c r="L603" s="63"/>
      <c r="M603" s="63"/>
      <c r="N603" s="63"/>
      <c r="O603" s="63"/>
    </row>
    <row r="604" spans="1:16" x14ac:dyDescent="0.2">
      <c r="A604" s="4"/>
      <c r="B604" s="6"/>
      <c r="C604" s="6"/>
      <c r="D604" s="6"/>
      <c r="F604" s="6"/>
      <c r="G604" s="64"/>
      <c r="H604" s="64"/>
      <c r="I604" s="64"/>
      <c r="J604" s="64"/>
      <c r="K604" s="64"/>
      <c r="L604" s="64"/>
      <c r="M604" s="64"/>
      <c r="N604" s="65"/>
      <c r="O604" s="65"/>
    </row>
    <row r="605" spans="1:16" x14ac:dyDescent="0.2">
      <c r="A605" s="4"/>
      <c r="B605" s="6"/>
      <c r="C605" s="6"/>
      <c r="D605" s="6"/>
      <c r="F605" s="6"/>
      <c r="G605" s="64"/>
      <c r="H605" s="64"/>
      <c r="I605" s="64"/>
      <c r="J605" s="64"/>
      <c r="K605" s="64"/>
      <c r="L605" s="64"/>
      <c r="M605" s="64"/>
      <c r="N605" s="65"/>
      <c r="O605" s="65"/>
    </row>
    <row r="606" spans="1:16" x14ac:dyDescent="0.2">
      <c r="A606" s="4"/>
      <c r="B606" s="6"/>
      <c r="C606" s="6"/>
      <c r="D606" s="6"/>
      <c r="F606" s="6"/>
      <c r="G606" s="64"/>
      <c r="H606" s="64"/>
      <c r="I606" s="64"/>
      <c r="J606" s="64"/>
      <c r="K606" s="64"/>
      <c r="L606" s="64"/>
      <c r="M606" s="64"/>
      <c r="N606" s="65"/>
      <c r="O606" s="65"/>
    </row>
    <row r="607" spans="1:16" x14ac:dyDescent="0.2">
      <c r="A607" s="4"/>
      <c r="B607" s="6"/>
      <c r="C607" s="6"/>
      <c r="D607" s="6"/>
      <c r="F607" s="6"/>
      <c r="G607" s="6"/>
      <c r="H607" s="6"/>
      <c r="I607" s="6"/>
      <c r="J607" s="6"/>
      <c r="K607" s="6"/>
      <c r="L607" s="6"/>
      <c r="M607" s="6"/>
    </row>
    <row r="608" spans="1:16" x14ac:dyDescent="0.2">
      <c r="A608" s="4"/>
      <c r="B608" s="6"/>
      <c r="C608" s="6"/>
      <c r="D608" s="6"/>
      <c r="F608" s="6"/>
      <c r="G608" s="6"/>
      <c r="H608" s="6"/>
      <c r="I608" s="6"/>
      <c r="J608" s="6"/>
      <c r="K608" s="6"/>
      <c r="L608" s="6"/>
      <c r="M608" s="6"/>
    </row>
    <row r="609" spans="1:13" x14ac:dyDescent="0.2">
      <c r="A609" s="4"/>
      <c r="B609" s="6"/>
      <c r="C609" s="6"/>
      <c r="D609" s="6"/>
      <c r="F609" s="6"/>
      <c r="G609" s="6"/>
      <c r="H609" s="6"/>
      <c r="I609" s="6"/>
      <c r="J609" s="6"/>
      <c r="K609" s="6"/>
      <c r="L609" s="6"/>
      <c r="M609" s="6"/>
    </row>
    <row r="610" spans="1:13" x14ac:dyDescent="0.2">
      <c r="A610" s="4"/>
      <c r="B610" s="6"/>
      <c r="C610" s="6"/>
      <c r="D610" s="6"/>
      <c r="F610" s="6"/>
      <c r="G610" s="6"/>
      <c r="H610" s="6"/>
      <c r="I610" s="6"/>
      <c r="J610" s="6"/>
      <c r="K610" s="6"/>
      <c r="L610" s="6"/>
      <c r="M610" s="6"/>
    </row>
    <row r="611" spans="1:13" x14ac:dyDescent="0.2">
      <c r="A611" s="4"/>
      <c r="B611" s="6"/>
      <c r="C611" s="6"/>
      <c r="D611" s="6"/>
      <c r="F611" s="6"/>
      <c r="G611" s="6"/>
      <c r="H611" s="6"/>
      <c r="I611" s="6"/>
      <c r="J611" s="6"/>
      <c r="K611" s="6"/>
      <c r="L611" s="6"/>
      <c r="M611" s="6"/>
    </row>
    <row r="612" spans="1:13" x14ac:dyDescent="0.2">
      <c r="A612" s="4"/>
      <c r="B612" s="6"/>
      <c r="C612" s="6"/>
      <c r="D612" s="6"/>
      <c r="F612" s="6"/>
      <c r="G612" s="6"/>
      <c r="H612" s="6"/>
      <c r="I612" s="6"/>
      <c r="J612" s="6"/>
      <c r="K612" s="6"/>
      <c r="L612" s="6"/>
      <c r="M612" s="6"/>
    </row>
    <row r="613" spans="1:13" x14ac:dyDescent="0.2">
      <c r="A613" s="4"/>
      <c r="B613" s="6"/>
      <c r="C613" s="6"/>
      <c r="D613" s="6"/>
      <c r="F613" s="6"/>
      <c r="G613" s="6"/>
      <c r="H613" s="6"/>
      <c r="I613" s="6"/>
      <c r="J613" s="6"/>
      <c r="K613" s="6"/>
      <c r="L613" s="6"/>
      <c r="M613" s="6"/>
    </row>
    <row r="614" spans="1:13" x14ac:dyDescent="0.2">
      <c r="A614" s="4"/>
      <c r="B614" s="6"/>
      <c r="C614" s="6"/>
      <c r="D614" s="6"/>
      <c r="F614" s="6"/>
      <c r="G614" s="6"/>
      <c r="H614" s="6"/>
      <c r="I614" s="6"/>
      <c r="J614" s="6"/>
      <c r="K614" s="6"/>
      <c r="L614" s="6"/>
      <c r="M614" s="6"/>
    </row>
    <row r="615" spans="1:13" x14ac:dyDescent="0.2">
      <c r="A615" s="4"/>
      <c r="B615" s="6"/>
      <c r="C615" s="6"/>
      <c r="D615" s="6"/>
      <c r="F615" s="6"/>
      <c r="G615" s="6"/>
      <c r="H615" s="6"/>
      <c r="I615" s="6"/>
      <c r="J615" s="6"/>
      <c r="K615" s="6"/>
      <c r="L615" s="6"/>
      <c r="M615" s="6"/>
    </row>
    <row r="616" spans="1:13" x14ac:dyDescent="0.2">
      <c r="A616" s="4"/>
      <c r="B616" s="6"/>
      <c r="C616" s="6"/>
      <c r="D616" s="6"/>
      <c r="F616" s="6"/>
      <c r="G616" s="6"/>
      <c r="H616" s="6"/>
      <c r="I616" s="6"/>
      <c r="J616" s="6"/>
      <c r="K616" s="6"/>
      <c r="L616" s="6"/>
      <c r="M616" s="6"/>
    </row>
    <row r="617" spans="1:13" x14ac:dyDescent="0.2">
      <c r="A617" s="4"/>
      <c r="B617" s="6"/>
      <c r="C617" s="6"/>
      <c r="D617" s="6"/>
      <c r="F617" s="6"/>
      <c r="G617" s="6"/>
      <c r="H617" s="6"/>
      <c r="I617" s="6"/>
      <c r="J617" s="6"/>
      <c r="K617" s="6"/>
      <c r="L617" s="6"/>
      <c r="M617" s="6"/>
    </row>
    <row r="618" spans="1:13" x14ac:dyDescent="0.2">
      <c r="A618" s="4"/>
      <c r="B618" s="6"/>
      <c r="C618" s="6"/>
      <c r="D618" s="6"/>
      <c r="F618" s="6"/>
      <c r="G618" s="6"/>
      <c r="H618" s="6"/>
      <c r="I618" s="6"/>
      <c r="J618" s="6"/>
      <c r="K618" s="6"/>
      <c r="L618" s="6"/>
      <c r="M618" s="6"/>
    </row>
    <row r="619" spans="1:13" x14ac:dyDescent="0.2">
      <c r="A619" s="4"/>
      <c r="B619" s="6"/>
      <c r="C619" s="6"/>
      <c r="D619" s="6"/>
      <c r="F619" s="6"/>
      <c r="G619" s="6"/>
      <c r="H619" s="6"/>
      <c r="I619" s="6"/>
      <c r="J619" s="6"/>
      <c r="K619" s="6"/>
      <c r="L619" s="6"/>
      <c r="M619" s="6"/>
    </row>
    <row r="620" spans="1:13" x14ac:dyDescent="0.2">
      <c r="A620" s="4"/>
      <c r="B620" s="6"/>
      <c r="C620" s="6"/>
      <c r="D620" s="6"/>
      <c r="F620" s="6"/>
      <c r="G620" s="6"/>
      <c r="H620" s="6"/>
      <c r="I620" s="6"/>
      <c r="J620" s="6"/>
      <c r="K620" s="6"/>
      <c r="L620" s="6"/>
      <c r="M620" s="6"/>
    </row>
    <row r="621" spans="1:13" x14ac:dyDescent="0.2">
      <c r="A621" s="4"/>
      <c r="B621" s="6"/>
      <c r="C621" s="6"/>
      <c r="D621" s="6"/>
      <c r="F621" s="6"/>
      <c r="G621" s="6"/>
      <c r="H621" s="6"/>
      <c r="I621" s="6"/>
      <c r="J621" s="6"/>
      <c r="K621" s="6"/>
      <c r="L621" s="6"/>
      <c r="M621" s="6"/>
    </row>
    <row r="622" spans="1:13" x14ac:dyDescent="0.2">
      <c r="A622" s="4"/>
      <c r="B622" s="6"/>
      <c r="C622" s="6"/>
      <c r="D622" s="6"/>
      <c r="F622" s="6"/>
      <c r="G622" s="6"/>
      <c r="H622" s="6"/>
      <c r="I622" s="6"/>
      <c r="J622" s="6"/>
      <c r="K622" s="6"/>
      <c r="L622" s="6"/>
      <c r="M622" s="6"/>
    </row>
    <row r="623" spans="1:13" x14ac:dyDescent="0.2">
      <c r="A623" s="4"/>
      <c r="B623" s="6"/>
      <c r="C623" s="6"/>
      <c r="D623" s="6"/>
      <c r="F623" s="6"/>
      <c r="G623" s="6"/>
      <c r="H623" s="6"/>
      <c r="I623" s="6"/>
      <c r="J623" s="6"/>
      <c r="K623" s="6"/>
      <c r="L623" s="6"/>
      <c r="M623" s="6"/>
    </row>
    <row r="624" spans="1:13" x14ac:dyDescent="0.2">
      <c r="A624" s="4"/>
      <c r="B624" s="6"/>
      <c r="C624" s="6"/>
      <c r="D624" s="6"/>
      <c r="F624" s="6"/>
      <c r="G624" s="6"/>
      <c r="H624" s="6"/>
      <c r="I624" s="6"/>
      <c r="J624" s="6"/>
      <c r="K624" s="6"/>
      <c r="L624" s="6"/>
      <c r="M624" s="6"/>
    </row>
    <row r="625" spans="1:13" x14ac:dyDescent="0.2">
      <c r="A625" s="4"/>
      <c r="B625" s="6"/>
      <c r="C625" s="6"/>
      <c r="D625" s="6"/>
      <c r="F625" s="6"/>
      <c r="G625" s="6"/>
      <c r="H625" s="6"/>
      <c r="I625" s="6"/>
      <c r="J625" s="6"/>
      <c r="K625" s="6"/>
      <c r="L625" s="6"/>
      <c r="M625" s="6"/>
    </row>
    <row r="626" spans="1:13" x14ac:dyDescent="0.2">
      <c r="A626" s="4"/>
      <c r="B626" s="6"/>
      <c r="C626" s="6"/>
      <c r="D626" s="6"/>
      <c r="F626" s="6"/>
      <c r="G626" s="6"/>
      <c r="H626" s="6"/>
      <c r="I626" s="6"/>
      <c r="J626" s="6"/>
      <c r="K626" s="6"/>
      <c r="L626" s="6"/>
      <c r="M626" s="6"/>
    </row>
    <row r="627" spans="1:13" x14ac:dyDescent="0.2">
      <c r="A627" s="4"/>
      <c r="B627" s="6"/>
      <c r="C627" s="6"/>
      <c r="D627" s="6"/>
      <c r="F627" s="6"/>
      <c r="G627" s="6"/>
      <c r="H627" s="6"/>
      <c r="I627" s="6"/>
      <c r="J627" s="6"/>
      <c r="K627" s="6"/>
      <c r="L627" s="6"/>
      <c r="M627" s="6"/>
    </row>
    <row r="628" spans="1:13" x14ac:dyDescent="0.2">
      <c r="A628" s="4"/>
      <c r="B628" s="6"/>
      <c r="C628" s="6"/>
      <c r="D628" s="6"/>
      <c r="F628" s="6"/>
      <c r="G628" s="6"/>
      <c r="H628" s="6"/>
      <c r="I628" s="6"/>
      <c r="J628" s="6"/>
      <c r="K628" s="6"/>
      <c r="L628" s="6"/>
      <c r="M628" s="6"/>
    </row>
    <row r="629" spans="1:13" x14ac:dyDescent="0.2">
      <c r="A629" s="4"/>
      <c r="B629" s="6"/>
      <c r="C629" s="6"/>
      <c r="D629" s="6"/>
      <c r="F629" s="6"/>
      <c r="G629" s="6"/>
      <c r="H629" s="6"/>
      <c r="I629" s="6"/>
      <c r="J629" s="6"/>
      <c r="K629" s="6"/>
      <c r="L629" s="6"/>
      <c r="M629" s="6"/>
    </row>
    <row r="630" spans="1:13" x14ac:dyDescent="0.2">
      <c r="A630" s="4"/>
      <c r="B630" s="6"/>
      <c r="C630" s="6"/>
      <c r="D630" s="6"/>
      <c r="F630" s="6"/>
      <c r="G630" s="6"/>
      <c r="H630" s="6"/>
      <c r="I630" s="6"/>
      <c r="J630" s="6"/>
      <c r="K630" s="6"/>
      <c r="L630" s="6"/>
      <c r="M630" s="6"/>
    </row>
    <row r="631" spans="1:13" x14ac:dyDescent="0.2">
      <c r="A631" s="4"/>
      <c r="B631" s="6"/>
      <c r="C631" s="6"/>
      <c r="D631" s="6"/>
      <c r="F631" s="6"/>
      <c r="G631" s="6"/>
      <c r="H631" s="6"/>
      <c r="I631" s="6"/>
      <c r="J631" s="6"/>
      <c r="K631" s="6"/>
      <c r="L631" s="6"/>
      <c r="M631" s="6"/>
    </row>
    <row r="632" spans="1:13" x14ac:dyDescent="0.2">
      <c r="A632" s="4"/>
      <c r="B632" s="6"/>
      <c r="C632" s="6"/>
      <c r="D632" s="6"/>
      <c r="F632" s="6"/>
      <c r="G632" s="6"/>
      <c r="H632" s="6"/>
      <c r="I632" s="6"/>
      <c r="J632" s="6"/>
      <c r="K632" s="6"/>
      <c r="L632" s="6"/>
      <c r="M632" s="6"/>
    </row>
    <row r="633" spans="1:13" x14ac:dyDescent="0.2">
      <c r="A633" s="4"/>
      <c r="B633" s="6"/>
      <c r="C633" s="6"/>
      <c r="D633" s="6"/>
      <c r="F633" s="6"/>
      <c r="G633" s="6"/>
      <c r="H633" s="6"/>
      <c r="I633" s="6"/>
      <c r="J633" s="6"/>
      <c r="K633" s="6"/>
      <c r="L633" s="6"/>
      <c r="M633" s="6"/>
    </row>
    <row r="634" spans="1:13" x14ac:dyDescent="0.2">
      <c r="A634" s="4"/>
      <c r="B634" s="6"/>
      <c r="C634" s="6"/>
      <c r="D634" s="6"/>
      <c r="F634" s="6"/>
      <c r="G634" s="6"/>
      <c r="H634" s="6"/>
      <c r="I634" s="6"/>
      <c r="J634" s="6"/>
      <c r="K634" s="6"/>
      <c r="L634" s="6"/>
      <c r="M634" s="6"/>
    </row>
    <row r="635" spans="1:13" x14ac:dyDescent="0.2">
      <c r="A635" s="4"/>
      <c r="B635" s="6"/>
      <c r="C635" s="6"/>
      <c r="D635" s="6"/>
      <c r="F635" s="6"/>
      <c r="G635" s="6"/>
      <c r="H635" s="6"/>
      <c r="I635" s="6"/>
      <c r="J635" s="6"/>
      <c r="K635" s="6"/>
      <c r="L635" s="6"/>
      <c r="M635" s="6"/>
    </row>
    <row r="636" spans="1:13" x14ac:dyDescent="0.2">
      <c r="A636" s="4"/>
      <c r="B636" s="6"/>
      <c r="C636" s="6"/>
      <c r="D636" s="6"/>
      <c r="F636" s="6"/>
      <c r="G636" s="6"/>
      <c r="H636" s="6"/>
      <c r="I636" s="6"/>
      <c r="J636" s="6"/>
      <c r="K636" s="6"/>
      <c r="L636" s="6"/>
      <c r="M636" s="6"/>
    </row>
    <row r="637" spans="1:13" x14ac:dyDescent="0.2">
      <c r="A637" s="4"/>
      <c r="B637" s="6"/>
      <c r="C637" s="6"/>
      <c r="D637" s="6"/>
      <c r="F637" s="6"/>
      <c r="G637" s="6"/>
      <c r="H637" s="6"/>
      <c r="I637" s="6"/>
      <c r="J637" s="6"/>
      <c r="K637" s="6"/>
      <c r="L637" s="6"/>
      <c r="M637" s="6"/>
    </row>
    <row r="638" spans="1:13" x14ac:dyDescent="0.2">
      <c r="A638" s="4"/>
      <c r="B638" s="6"/>
      <c r="C638" s="6"/>
      <c r="D638" s="6"/>
      <c r="F638" s="6"/>
      <c r="G638" s="6"/>
      <c r="H638" s="6"/>
      <c r="I638" s="6"/>
      <c r="J638" s="6"/>
      <c r="K638" s="6"/>
      <c r="L638" s="6"/>
      <c r="M638" s="6"/>
    </row>
    <row r="639" spans="1:13" x14ac:dyDescent="0.2">
      <c r="A639" s="4"/>
      <c r="B639" s="6"/>
      <c r="C639" s="6"/>
      <c r="D639" s="6"/>
      <c r="F639" s="6"/>
      <c r="G639" s="6"/>
      <c r="H639" s="6"/>
      <c r="I639" s="6"/>
      <c r="J639" s="6"/>
      <c r="K639" s="6"/>
      <c r="L639" s="6"/>
      <c r="M639" s="6"/>
    </row>
    <row r="640" spans="1:13" x14ac:dyDescent="0.2">
      <c r="A640" s="4"/>
      <c r="B640" s="6"/>
      <c r="C640" s="6"/>
      <c r="D640" s="6"/>
      <c r="F640" s="6"/>
      <c r="G640" s="6"/>
      <c r="H640" s="6"/>
      <c r="I640" s="6"/>
      <c r="J640" s="6"/>
      <c r="K640" s="6"/>
      <c r="L640" s="6"/>
      <c r="M640" s="6"/>
    </row>
    <row r="641" spans="1:13" x14ac:dyDescent="0.2">
      <c r="A641" s="4"/>
      <c r="B641" s="6"/>
      <c r="C641" s="6"/>
      <c r="D641" s="6"/>
      <c r="F641" s="6"/>
      <c r="G641" s="6"/>
      <c r="H641" s="6"/>
      <c r="I641" s="6"/>
      <c r="J641" s="6"/>
      <c r="K641" s="6"/>
      <c r="L641" s="6"/>
      <c r="M641" s="6"/>
    </row>
    <row r="642" spans="1:13" x14ac:dyDescent="0.2">
      <c r="A642" s="4"/>
      <c r="B642" s="6"/>
      <c r="C642" s="6"/>
      <c r="D642" s="6"/>
      <c r="F642" s="6"/>
      <c r="G642" s="6"/>
      <c r="H642" s="6"/>
      <c r="I642" s="6"/>
      <c r="J642" s="6"/>
      <c r="K642" s="6"/>
      <c r="L642" s="6"/>
      <c r="M642" s="6"/>
    </row>
    <row r="643" spans="1:13" x14ac:dyDescent="0.2">
      <c r="A643" s="4"/>
      <c r="B643" s="6"/>
      <c r="C643" s="6"/>
      <c r="D643" s="6"/>
      <c r="F643" s="6"/>
      <c r="G643" s="6"/>
      <c r="H643" s="6"/>
      <c r="I643" s="6"/>
      <c r="J643" s="6"/>
      <c r="K643" s="6"/>
      <c r="L643" s="6"/>
      <c r="M643" s="6"/>
    </row>
    <row r="644" spans="1:13" x14ac:dyDescent="0.2">
      <c r="A644" s="4"/>
      <c r="B644" s="6"/>
      <c r="C644" s="6"/>
      <c r="D644" s="6"/>
      <c r="F644" s="6"/>
      <c r="G644" s="6"/>
      <c r="H644" s="6"/>
      <c r="I644" s="6"/>
      <c r="J644" s="6"/>
      <c r="K644" s="6"/>
      <c r="L644" s="6"/>
      <c r="M644" s="6"/>
    </row>
    <row r="645" spans="1:13" x14ac:dyDescent="0.2">
      <c r="A645" s="4"/>
      <c r="B645" s="6"/>
      <c r="C645" s="6"/>
      <c r="D645" s="6"/>
      <c r="F645" s="6"/>
      <c r="G645" s="6"/>
      <c r="H645" s="6"/>
      <c r="I645" s="6"/>
      <c r="J645" s="6"/>
      <c r="K645" s="6"/>
      <c r="L645" s="6"/>
      <c r="M645" s="6"/>
    </row>
    <row r="646" spans="1:13" x14ac:dyDescent="0.2">
      <c r="A646" s="4"/>
      <c r="B646" s="6"/>
      <c r="C646" s="6"/>
      <c r="D646" s="6"/>
      <c r="F646" s="6"/>
      <c r="G646" s="6"/>
      <c r="H646" s="6"/>
      <c r="I646" s="6"/>
      <c r="J646" s="6"/>
      <c r="K646" s="6"/>
      <c r="L646" s="6"/>
      <c r="M646" s="6"/>
    </row>
    <row r="647" spans="1:13" x14ac:dyDescent="0.2">
      <c r="A647" s="4"/>
      <c r="B647" s="6"/>
      <c r="C647" s="6"/>
      <c r="D647" s="6"/>
      <c r="F647" s="6"/>
      <c r="G647" s="6"/>
      <c r="H647" s="6"/>
      <c r="I647" s="6"/>
      <c r="J647" s="6"/>
      <c r="K647" s="6"/>
      <c r="L647" s="6"/>
      <c r="M647" s="6"/>
    </row>
    <row r="648" spans="1:13" x14ac:dyDescent="0.2">
      <c r="A648" s="4"/>
      <c r="B648" s="6"/>
      <c r="C648" s="6"/>
      <c r="D648" s="6"/>
      <c r="F648" s="6"/>
      <c r="G648" s="6"/>
      <c r="H648" s="6"/>
      <c r="I648" s="6"/>
      <c r="J648" s="6"/>
      <c r="K648" s="6"/>
      <c r="L648" s="6"/>
      <c r="M648" s="6"/>
    </row>
    <row r="649" spans="1:13" x14ac:dyDescent="0.2">
      <c r="A649" s="4"/>
      <c r="B649" s="6"/>
      <c r="C649" s="6"/>
      <c r="D649" s="6"/>
      <c r="F649" s="6"/>
      <c r="G649" s="6"/>
      <c r="H649" s="6"/>
      <c r="I649" s="6"/>
      <c r="J649" s="6"/>
      <c r="K649" s="6"/>
      <c r="L649" s="6"/>
      <c r="M649" s="6"/>
    </row>
    <row r="650" spans="1:13" x14ac:dyDescent="0.2">
      <c r="A650" s="4"/>
      <c r="B650" s="6"/>
      <c r="C650" s="6"/>
      <c r="D650" s="6"/>
      <c r="F650" s="6"/>
      <c r="G650" s="6"/>
      <c r="H650" s="6"/>
      <c r="I650" s="6"/>
      <c r="J650" s="6"/>
      <c r="K650" s="6"/>
      <c r="L650" s="6"/>
      <c r="M650" s="6"/>
    </row>
    <row r="651" spans="1:13" x14ac:dyDescent="0.2">
      <c r="A651" s="4"/>
      <c r="B651" s="6"/>
      <c r="C651" s="6"/>
      <c r="D651" s="6"/>
      <c r="F651" s="6"/>
      <c r="G651" s="6"/>
      <c r="H651" s="6"/>
      <c r="I651" s="6"/>
      <c r="J651" s="6"/>
      <c r="K651" s="6"/>
      <c r="L651" s="6"/>
      <c r="M651" s="6"/>
    </row>
    <row r="652" spans="1:13" x14ac:dyDescent="0.2">
      <c r="A652" s="4"/>
      <c r="B652" s="6"/>
      <c r="C652" s="6"/>
      <c r="D652" s="6"/>
      <c r="F652" s="6"/>
      <c r="G652" s="6"/>
      <c r="H652" s="6"/>
      <c r="I652" s="6"/>
      <c r="J652" s="6"/>
      <c r="K652" s="6"/>
      <c r="L652" s="6"/>
      <c r="M652" s="6"/>
    </row>
    <row r="653" spans="1:13" x14ac:dyDescent="0.2">
      <c r="A653" s="4"/>
      <c r="B653" s="6"/>
      <c r="C653" s="6"/>
      <c r="D653" s="6"/>
      <c r="F653" s="6"/>
      <c r="G653" s="6"/>
      <c r="H653" s="6"/>
      <c r="I653" s="6"/>
      <c r="J653" s="6"/>
      <c r="K653" s="6"/>
      <c r="L653" s="6"/>
      <c r="M653" s="6"/>
    </row>
    <row r="654" spans="1:13" x14ac:dyDescent="0.2">
      <c r="A654" s="4"/>
      <c r="B654" s="6"/>
      <c r="C654" s="6"/>
      <c r="D654" s="6"/>
      <c r="F654" s="6"/>
      <c r="G654" s="6"/>
      <c r="H654" s="6"/>
      <c r="I654" s="6"/>
      <c r="J654" s="6"/>
      <c r="K654" s="6"/>
      <c r="L654" s="6"/>
      <c r="M654" s="6"/>
    </row>
    <row r="655" spans="1:13" x14ac:dyDescent="0.2">
      <c r="A655" s="4"/>
      <c r="B655" s="6"/>
      <c r="C655" s="6"/>
      <c r="D655" s="6"/>
      <c r="F655" s="6"/>
      <c r="G655" s="6"/>
      <c r="H655" s="6"/>
      <c r="I655" s="6"/>
      <c r="J655" s="6"/>
      <c r="K655" s="6"/>
      <c r="L655" s="6"/>
      <c r="M655" s="6"/>
    </row>
    <row r="656" spans="1:13" x14ac:dyDescent="0.2">
      <c r="A656" s="4"/>
      <c r="B656" s="6"/>
      <c r="C656" s="6"/>
      <c r="D656" s="6"/>
      <c r="F656" s="6"/>
      <c r="G656" s="6"/>
      <c r="H656" s="6"/>
      <c r="I656" s="6"/>
      <c r="J656" s="6"/>
      <c r="K656" s="6"/>
      <c r="L656" s="6"/>
      <c r="M656" s="6"/>
    </row>
    <row r="657" spans="1:13" x14ac:dyDescent="0.2">
      <c r="A657" s="4"/>
      <c r="B657" s="6"/>
      <c r="C657" s="6"/>
      <c r="D657" s="6"/>
      <c r="F657" s="6"/>
      <c r="G657" s="6"/>
      <c r="H657" s="6"/>
      <c r="I657" s="6"/>
      <c r="J657" s="6"/>
      <c r="K657" s="6"/>
      <c r="L657" s="6"/>
      <c r="M657" s="6"/>
    </row>
    <row r="658" spans="1:13" x14ac:dyDescent="0.2">
      <c r="A658" s="4"/>
      <c r="B658" s="6"/>
      <c r="C658" s="6"/>
      <c r="D658" s="6"/>
      <c r="F658" s="6"/>
      <c r="G658" s="6"/>
      <c r="H658" s="6"/>
      <c r="I658" s="6"/>
      <c r="J658" s="6"/>
      <c r="K658" s="6"/>
      <c r="L658" s="6"/>
      <c r="M658" s="6"/>
    </row>
    <row r="659" spans="1:13" x14ac:dyDescent="0.2">
      <c r="A659" s="4"/>
      <c r="B659" s="6"/>
      <c r="C659" s="6"/>
      <c r="D659" s="6"/>
      <c r="F659" s="6"/>
      <c r="G659" s="6"/>
      <c r="H659" s="6"/>
      <c r="I659" s="6"/>
      <c r="J659" s="6"/>
      <c r="K659" s="6"/>
      <c r="L659" s="6"/>
      <c r="M659" s="6"/>
    </row>
    <row r="660" spans="1:13" x14ac:dyDescent="0.2">
      <c r="A660" s="4"/>
      <c r="B660" s="6"/>
      <c r="C660" s="6"/>
      <c r="D660" s="6"/>
      <c r="F660" s="6"/>
      <c r="G660" s="6"/>
      <c r="H660" s="6"/>
      <c r="I660" s="6"/>
      <c r="J660" s="6"/>
      <c r="K660" s="6"/>
      <c r="L660" s="6"/>
      <c r="M660" s="6"/>
    </row>
    <row r="661" spans="1:13" x14ac:dyDescent="0.2">
      <c r="A661" s="4"/>
      <c r="B661" s="6"/>
      <c r="C661" s="6"/>
      <c r="D661" s="6"/>
      <c r="F661" s="6"/>
      <c r="G661" s="6"/>
      <c r="H661" s="6"/>
      <c r="I661" s="6"/>
      <c r="J661" s="6"/>
      <c r="K661" s="6"/>
      <c r="L661" s="6"/>
      <c r="M661" s="6"/>
    </row>
    <row r="662" spans="1:13" x14ac:dyDescent="0.2">
      <c r="A662" s="4"/>
      <c r="B662" s="6"/>
      <c r="C662" s="6"/>
      <c r="D662" s="6"/>
      <c r="F662" s="6"/>
      <c r="G662" s="6"/>
      <c r="H662" s="6"/>
      <c r="I662" s="6"/>
      <c r="J662" s="6"/>
      <c r="K662" s="6"/>
      <c r="L662" s="6"/>
      <c r="M662" s="6"/>
    </row>
    <row r="663" spans="1:13" x14ac:dyDescent="0.2">
      <c r="A663" s="4"/>
      <c r="B663" s="6"/>
      <c r="C663" s="6"/>
      <c r="D663" s="6"/>
      <c r="F663" s="6"/>
      <c r="G663" s="6"/>
      <c r="H663" s="6"/>
      <c r="I663" s="6"/>
      <c r="J663" s="6"/>
      <c r="K663" s="6"/>
      <c r="L663" s="6"/>
      <c r="M663" s="6"/>
    </row>
    <row r="664" spans="1:13" x14ac:dyDescent="0.2">
      <c r="A664" s="4"/>
      <c r="B664" s="6"/>
      <c r="C664" s="6"/>
      <c r="D664" s="6"/>
      <c r="F664" s="6"/>
      <c r="G664" s="6"/>
      <c r="H664" s="6"/>
      <c r="I664" s="6"/>
      <c r="J664" s="6"/>
      <c r="K664" s="6"/>
      <c r="L664" s="6"/>
      <c r="M664" s="6"/>
    </row>
    <row r="665" spans="1:13" x14ac:dyDescent="0.2">
      <c r="A665" s="4"/>
      <c r="B665" s="6"/>
      <c r="C665" s="6"/>
      <c r="D665" s="6"/>
      <c r="F665" s="6"/>
      <c r="G665" s="6"/>
      <c r="H665" s="6"/>
      <c r="I665" s="6"/>
      <c r="J665" s="6"/>
      <c r="K665" s="6"/>
      <c r="L665" s="6"/>
      <c r="M665" s="6"/>
    </row>
    <row r="666" spans="1:13" x14ac:dyDescent="0.2">
      <c r="A666" s="4"/>
      <c r="B666" s="6"/>
      <c r="C666" s="6"/>
      <c r="D666" s="6"/>
      <c r="F666" s="6"/>
      <c r="G666" s="6"/>
      <c r="H666" s="6"/>
      <c r="I666" s="6"/>
      <c r="J666" s="6"/>
      <c r="K666" s="6"/>
      <c r="L666" s="6"/>
      <c r="M666" s="6"/>
    </row>
    <row r="667" spans="1:13" x14ac:dyDescent="0.2">
      <c r="A667" s="4"/>
      <c r="B667" s="6"/>
      <c r="C667" s="6"/>
      <c r="D667" s="6"/>
      <c r="F667" s="6"/>
      <c r="G667" s="6"/>
      <c r="H667" s="6"/>
      <c r="I667" s="6"/>
      <c r="J667" s="6"/>
      <c r="K667" s="6"/>
      <c r="L667" s="6"/>
      <c r="M667" s="6"/>
    </row>
    <row r="668" spans="1:13" x14ac:dyDescent="0.2">
      <c r="A668" s="4"/>
      <c r="B668" s="6"/>
      <c r="C668" s="6"/>
      <c r="D668" s="6"/>
      <c r="F668" s="6"/>
      <c r="G668" s="6"/>
      <c r="H668" s="6"/>
      <c r="I668" s="6"/>
      <c r="J668" s="6"/>
      <c r="K668" s="6"/>
      <c r="L668" s="6"/>
      <c r="M668" s="6"/>
    </row>
    <row r="669" spans="1:13" x14ac:dyDescent="0.2">
      <c r="A669" s="4"/>
      <c r="B669" s="6"/>
      <c r="C669" s="6"/>
      <c r="D669" s="6"/>
      <c r="F669" s="6"/>
      <c r="G669" s="6"/>
      <c r="H669" s="6"/>
      <c r="I669" s="6"/>
      <c r="J669" s="6"/>
      <c r="K669" s="6"/>
      <c r="L669" s="6"/>
      <c r="M669" s="6"/>
    </row>
    <row r="670" spans="1:13" x14ac:dyDescent="0.2">
      <c r="A670" s="4"/>
      <c r="B670" s="6"/>
      <c r="C670" s="6"/>
      <c r="D670" s="6"/>
      <c r="F670" s="6"/>
      <c r="G670" s="6"/>
      <c r="H670" s="6"/>
      <c r="I670" s="6"/>
      <c r="J670" s="6"/>
      <c r="K670" s="6"/>
      <c r="L670" s="6"/>
      <c r="M670" s="6"/>
    </row>
    <row r="671" spans="1:13" x14ac:dyDescent="0.2">
      <c r="A671" s="4"/>
      <c r="B671" s="6"/>
      <c r="C671" s="6"/>
      <c r="D671" s="6"/>
      <c r="F671" s="6"/>
      <c r="G671" s="6"/>
      <c r="H671" s="6"/>
      <c r="I671" s="6"/>
      <c r="J671" s="6"/>
      <c r="K671" s="6"/>
      <c r="L671" s="6"/>
      <c r="M671" s="6"/>
    </row>
    <row r="672" spans="1:13" x14ac:dyDescent="0.2">
      <c r="A672" s="4"/>
      <c r="B672" s="6"/>
      <c r="C672" s="6"/>
      <c r="D672" s="6"/>
      <c r="F672" s="6"/>
      <c r="G672" s="6"/>
      <c r="H672" s="6"/>
      <c r="I672" s="6"/>
      <c r="J672" s="6"/>
      <c r="K672" s="6"/>
      <c r="L672" s="6"/>
      <c r="M672" s="6"/>
    </row>
    <row r="673" spans="1:13" x14ac:dyDescent="0.2">
      <c r="A673" s="4"/>
      <c r="B673" s="6"/>
      <c r="C673" s="6"/>
      <c r="D673" s="6"/>
      <c r="F673" s="6"/>
      <c r="G673" s="6"/>
      <c r="H673" s="6"/>
      <c r="I673" s="6"/>
      <c r="J673" s="6"/>
      <c r="K673" s="6"/>
      <c r="L673" s="6"/>
      <c r="M673" s="6"/>
    </row>
    <row r="674" spans="1:13" x14ac:dyDescent="0.2">
      <c r="A674" s="4"/>
      <c r="B674" s="6"/>
      <c r="C674" s="6"/>
      <c r="D674" s="6"/>
      <c r="F674" s="6"/>
      <c r="G674" s="6"/>
      <c r="H674" s="6"/>
      <c r="I674" s="6"/>
      <c r="J674" s="6"/>
      <c r="K674" s="6"/>
      <c r="L674" s="6"/>
      <c r="M674" s="6"/>
    </row>
    <row r="675" spans="1:13" x14ac:dyDescent="0.2">
      <c r="A675" s="4"/>
      <c r="B675" s="6"/>
      <c r="C675" s="6"/>
      <c r="D675" s="6"/>
      <c r="F675" s="6"/>
      <c r="G675" s="6"/>
      <c r="H675" s="6"/>
      <c r="I675" s="6"/>
      <c r="J675" s="6"/>
      <c r="K675" s="6"/>
      <c r="L675" s="6"/>
      <c r="M675" s="6"/>
    </row>
    <row r="676" spans="1:13" x14ac:dyDescent="0.2">
      <c r="A676" s="4"/>
      <c r="B676" s="6"/>
      <c r="C676" s="6"/>
      <c r="D676" s="6"/>
      <c r="F676" s="6"/>
      <c r="G676" s="6"/>
      <c r="H676" s="6"/>
      <c r="I676" s="6"/>
      <c r="J676" s="6"/>
      <c r="K676" s="6"/>
      <c r="L676" s="6"/>
      <c r="M676" s="6"/>
    </row>
    <row r="677" spans="1:13" x14ac:dyDescent="0.2">
      <c r="A677" s="4"/>
      <c r="B677" s="6"/>
      <c r="C677" s="6"/>
      <c r="D677" s="6"/>
      <c r="F677" s="6"/>
      <c r="G677" s="6"/>
      <c r="H677" s="6"/>
      <c r="I677" s="6"/>
      <c r="J677" s="6"/>
      <c r="K677" s="6"/>
      <c r="L677" s="6"/>
      <c r="M677" s="6"/>
    </row>
    <row r="678" spans="1:13" x14ac:dyDescent="0.2">
      <c r="A678" s="4"/>
      <c r="B678" s="6"/>
      <c r="C678" s="6"/>
      <c r="D678" s="6"/>
      <c r="F678" s="6"/>
      <c r="G678" s="6"/>
      <c r="H678" s="6"/>
      <c r="I678" s="6"/>
      <c r="J678" s="6"/>
      <c r="K678" s="6"/>
      <c r="L678" s="6"/>
      <c r="M678" s="6"/>
    </row>
    <row r="679" spans="1:13" x14ac:dyDescent="0.2">
      <c r="A679" s="4"/>
      <c r="B679" s="6"/>
      <c r="C679" s="6"/>
      <c r="D679" s="6"/>
      <c r="F679" s="6"/>
      <c r="G679" s="6"/>
      <c r="H679" s="6"/>
      <c r="I679" s="6"/>
      <c r="J679" s="6"/>
      <c r="K679" s="6"/>
      <c r="L679" s="6"/>
      <c r="M679" s="6"/>
    </row>
    <row r="680" spans="1:13" x14ac:dyDescent="0.2">
      <c r="A680" s="4"/>
      <c r="B680" s="6"/>
      <c r="C680" s="6"/>
      <c r="D680" s="6"/>
      <c r="F680" s="6"/>
      <c r="G680" s="6"/>
      <c r="H680" s="6"/>
      <c r="I680" s="6"/>
      <c r="J680" s="6"/>
      <c r="K680" s="6"/>
      <c r="L680" s="6"/>
      <c r="M680" s="6"/>
    </row>
    <row r="681" spans="1:13" x14ac:dyDescent="0.2">
      <c r="A681" s="4"/>
      <c r="B681" s="6"/>
      <c r="C681" s="6"/>
      <c r="D681" s="6"/>
      <c r="F681" s="6"/>
      <c r="G681" s="6"/>
      <c r="H681" s="6"/>
      <c r="I681" s="6"/>
      <c r="J681" s="6"/>
      <c r="K681" s="6"/>
      <c r="L681" s="6"/>
      <c r="M681" s="6"/>
    </row>
    <row r="682" spans="1:13" x14ac:dyDescent="0.2">
      <c r="A682" s="4"/>
      <c r="B682" s="6"/>
      <c r="C682" s="6"/>
      <c r="D682" s="6"/>
      <c r="F682" s="6"/>
      <c r="G682" s="6"/>
      <c r="H682" s="6"/>
      <c r="I682" s="6"/>
      <c r="J682" s="6"/>
      <c r="K682" s="6"/>
      <c r="L682" s="6"/>
      <c r="M682" s="6"/>
    </row>
    <row r="683" spans="1:13" x14ac:dyDescent="0.2">
      <c r="A683" s="4"/>
      <c r="B683" s="6"/>
      <c r="C683" s="6"/>
      <c r="D683" s="6"/>
      <c r="F683" s="6"/>
      <c r="G683" s="6"/>
      <c r="H683" s="6"/>
      <c r="I683" s="6"/>
      <c r="J683" s="6"/>
      <c r="K683" s="6"/>
      <c r="L683" s="6"/>
      <c r="M683" s="6"/>
    </row>
    <row r="684" spans="1:13" x14ac:dyDescent="0.2">
      <c r="A684" s="4"/>
      <c r="B684" s="6"/>
      <c r="C684" s="6"/>
      <c r="D684" s="6"/>
      <c r="F684" s="6"/>
      <c r="G684" s="6"/>
      <c r="H684" s="6"/>
      <c r="I684" s="6"/>
      <c r="J684" s="6"/>
      <c r="K684" s="6"/>
      <c r="L684" s="6"/>
      <c r="M684" s="6"/>
    </row>
    <row r="685" spans="1:13" x14ac:dyDescent="0.2">
      <c r="A685" s="4"/>
      <c r="B685" s="6"/>
      <c r="C685" s="6"/>
      <c r="D685" s="6"/>
      <c r="F685" s="6"/>
      <c r="G685" s="6"/>
      <c r="H685" s="6"/>
      <c r="I685" s="6"/>
      <c r="J685" s="6"/>
      <c r="K685" s="6"/>
      <c r="L685" s="6"/>
      <c r="M685" s="6"/>
    </row>
    <row r="686" spans="1:13" x14ac:dyDescent="0.2">
      <c r="A686" s="4"/>
      <c r="B686" s="6"/>
      <c r="C686" s="6"/>
      <c r="D686" s="6"/>
      <c r="F686" s="6"/>
      <c r="G686" s="6"/>
      <c r="H686" s="6"/>
      <c r="I686" s="6"/>
      <c r="J686" s="6"/>
      <c r="K686" s="6"/>
      <c r="L686" s="6"/>
      <c r="M686" s="6"/>
    </row>
    <row r="687" spans="1:13" x14ac:dyDescent="0.2">
      <c r="A687" s="4"/>
      <c r="B687" s="6"/>
      <c r="C687" s="6"/>
      <c r="D687" s="6"/>
      <c r="F687" s="6"/>
      <c r="G687" s="6"/>
      <c r="H687" s="6"/>
      <c r="I687" s="6"/>
      <c r="J687" s="6"/>
      <c r="K687" s="6"/>
      <c r="L687" s="6"/>
      <c r="M687" s="6"/>
    </row>
    <row r="688" spans="1:13" x14ac:dyDescent="0.2">
      <c r="A688" s="4"/>
      <c r="B688" s="6"/>
      <c r="C688" s="6"/>
      <c r="D688" s="6"/>
      <c r="F688" s="6"/>
      <c r="G688" s="6"/>
      <c r="H688" s="6"/>
      <c r="I688" s="6"/>
      <c r="J688" s="6"/>
      <c r="K688" s="6"/>
      <c r="L688" s="6"/>
      <c r="M688" s="6"/>
    </row>
    <row r="689" spans="1:13" x14ac:dyDescent="0.2">
      <c r="A689" s="4"/>
      <c r="B689" s="6"/>
      <c r="C689" s="6"/>
      <c r="D689" s="6"/>
      <c r="F689" s="6"/>
      <c r="G689" s="6"/>
      <c r="H689" s="6"/>
      <c r="I689" s="6"/>
      <c r="J689" s="6"/>
      <c r="K689" s="6"/>
      <c r="L689" s="6"/>
      <c r="M689" s="6"/>
    </row>
    <row r="690" spans="1:13" x14ac:dyDescent="0.2">
      <c r="A690" s="4"/>
      <c r="B690" s="6"/>
      <c r="C690" s="6"/>
      <c r="D690" s="6"/>
      <c r="F690" s="6"/>
      <c r="G690" s="6"/>
      <c r="H690" s="6"/>
      <c r="I690" s="6"/>
      <c r="J690" s="6"/>
      <c r="K690" s="6"/>
      <c r="L690" s="6"/>
      <c r="M690" s="6"/>
    </row>
    <row r="691" spans="1:13" x14ac:dyDescent="0.2">
      <c r="A691" s="4"/>
      <c r="B691" s="6"/>
      <c r="C691" s="6"/>
      <c r="D691" s="6"/>
      <c r="F691" s="6"/>
      <c r="G691" s="6"/>
      <c r="H691" s="6"/>
      <c r="I691" s="6"/>
      <c r="J691" s="6"/>
      <c r="K691" s="6"/>
      <c r="L691" s="6"/>
      <c r="M691" s="6"/>
    </row>
    <row r="692" spans="1:13" x14ac:dyDescent="0.2">
      <c r="A692" s="4"/>
      <c r="B692" s="6"/>
      <c r="C692" s="6"/>
      <c r="D692" s="6"/>
      <c r="F692" s="6"/>
      <c r="G692" s="6"/>
      <c r="H692" s="6"/>
      <c r="I692" s="6"/>
      <c r="J692" s="6"/>
      <c r="K692" s="6"/>
      <c r="L692" s="6"/>
      <c r="M692" s="6"/>
    </row>
    <row r="693" spans="1:13" x14ac:dyDescent="0.2">
      <c r="A693" s="4"/>
      <c r="B693" s="6"/>
      <c r="C693" s="6"/>
      <c r="D693" s="6"/>
      <c r="F693" s="6"/>
      <c r="G693" s="6"/>
      <c r="H693" s="6"/>
      <c r="I693" s="6"/>
      <c r="J693" s="6"/>
      <c r="K693" s="6"/>
      <c r="L693" s="6"/>
      <c r="M693" s="6"/>
    </row>
    <row r="694" spans="1:13" x14ac:dyDescent="0.2">
      <c r="A694" s="4"/>
      <c r="B694" s="6"/>
      <c r="C694" s="6"/>
      <c r="D694" s="6"/>
      <c r="F694" s="6"/>
      <c r="G694" s="6"/>
      <c r="H694" s="6"/>
      <c r="I694" s="6"/>
      <c r="J694" s="6"/>
      <c r="K694" s="6"/>
      <c r="L694" s="6"/>
      <c r="M694" s="6"/>
    </row>
    <row r="695" spans="1:13" x14ac:dyDescent="0.2">
      <c r="A695" s="4"/>
      <c r="B695" s="6"/>
      <c r="C695" s="6"/>
      <c r="D695" s="6"/>
      <c r="F695" s="6"/>
      <c r="G695" s="6"/>
      <c r="H695" s="6"/>
      <c r="I695" s="6"/>
      <c r="J695" s="6"/>
      <c r="K695" s="6"/>
      <c r="L695" s="6"/>
      <c r="M695" s="6"/>
    </row>
    <row r="696" spans="1:13" x14ac:dyDescent="0.2">
      <c r="A696" s="4"/>
      <c r="B696" s="6"/>
      <c r="C696" s="6"/>
      <c r="D696" s="6"/>
      <c r="F696" s="6"/>
      <c r="G696" s="6"/>
      <c r="H696" s="6"/>
      <c r="I696" s="6"/>
      <c r="J696" s="6"/>
      <c r="K696" s="6"/>
      <c r="L696" s="6"/>
      <c r="M696" s="6"/>
    </row>
    <row r="697" spans="1:13" x14ac:dyDescent="0.2">
      <c r="A697" s="4"/>
      <c r="B697" s="6"/>
      <c r="C697" s="6"/>
      <c r="D697" s="6"/>
      <c r="F697" s="6"/>
      <c r="G697" s="6"/>
      <c r="H697" s="6"/>
      <c r="I697" s="6"/>
      <c r="J697" s="6"/>
      <c r="K697" s="6"/>
      <c r="L697" s="6"/>
      <c r="M697" s="6"/>
    </row>
    <row r="698" spans="1:13" x14ac:dyDescent="0.2">
      <c r="A698" s="4"/>
      <c r="B698" s="6"/>
      <c r="C698" s="6"/>
      <c r="D698" s="6"/>
      <c r="F698" s="6"/>
      <c r="G698" s="6"/>
      <c r="H698" s="6"/>
      <c r="I698" s="6"/>
      <c r="J698" s="6"/>
      <c r="K698" s="6"/>
      <c r="L698" s="6"/>
      <c r="M698" s="6"/>
    </row>
    <row r="699" spans="1:13" x14ac:dyDescent="0.2">
      <c r="A699" s="4"/>
      <c r="B699" s="6"/>
      <c r="C699" s="6"/>
      <c r="D699" s="6"/>
      <c r="F699" s="6"/>
      <c r="G699" s="6"/>
      <c r="H699" s="6"/>
      <c r="I699" s="6"/>
      <c r="J699" s="6"/>
      <c r="K699" s="6"/>
      <c r="L699" s="6"/>
      <c r="M699" s="6"/>
    </row>
    <row r="700" spans="1:13" x14ac:dyDescent="0.2">
      <c r="A700" s="4"/>
      <c r="B700" s="6"/>
      <c r="C700" s="6"/>
      <c r="D700" s="6"/>
      <c r="F700" s="6"/>
      <c r="G700" s="6"/>
      <c r="H700" s="6"/>
      <c r="I700" s="6"/>
      <c r="J700" s="6"/>
      <c r="K700" s="6"/>
      <c r="L700" s="6"/>
      <c r="M700" s="6"/>
    </row>
    <row r="701" spans="1:13" x14ac:dyDescent="0.2">
      <c r="A701" s="4"/>
      <c r="B701" s="6"/>
      <c r="C701" s="6"/>
      <c r="D701" s="6"/>
      <c r="F701" s="6"/>
      <c r="G701" s="6"/>
      <c r="H701" s="6"/>
      <c r="I701" s="6"/>
      <c r="J701" s="6"/>
      <c r="K701" s="6"/>
      <c r="L701" s="6"/>
      <c r="M701" s="6"/>
    </row>
    <row r="702" spans="1:13" x14ac:dyDescent="0.2">
      <c r="A702" s="4"/>
      <c r="B702" s="6"/>
      <c r="C702" s="6"/>
      <c r="D702" s="6"/>
      <c r="F702" s="6"/>
      <c r="G702" s="6"/>
      <c r="H702" s="6"/>
      <c r="I702" s="6"/>
      <c r="J702" s="6"/>
      <c r="K702" s="6"/>
      <c r="L702" s="6"/>
      <c r="M702" s="6"/>
    </row>
    <row r="703" spans="1:13" x14ac:dyDescent="0.2">
      <c r="A703" s="4"/>
      <c r="B703" s="6"/>
      <c r="C703" s="6"/>
      <c r="D703" s="6"/>
      <c r="F703" s="6"/>
      <c r="G703" s="6"/>
      <c r="H703" s="6"/>
      <c r="I703" s="6"/>
      <c r="J703" s="6"/>
      <c r="K703" s="6"/>
      <c r="L703" s="6"/>
      <c r="M703" s="6"/>
    </row>
    <row r="704" spans="1:13" x14ac:dyDescent="0.2">
      <c r="A704" s="4"/>
      <c r="B704" s="6"/>
      <c r="C704" s="6"/>
      <c r="D704" s="6"/>
      <c r="F704" s="6"/>
      <c r="G704" s="6"/>
      <c r="H704" s="6"/>
      <c r="I704" s="6"/>
      <c r="J704" s="6"/>
      <c r="K704" s="6"/>
      <c r="L704" s="6"/>
      <c r="M704" s="6"/>
    </row>
    <row r="705" spans="1:13" x14ac:dyDescent="0.2">
      <c r="A705" s="4"/>
      <c r="B705" s="6"/>
      <c r="C705" s="6"/>
      <c r="D705" s="6"/>
      <c r="F705" s="6"/>
      <c r="G705" s="6"/>
      <c r="H705" s="6"/>
      <c r="I705" s="6"/>
      <c r="J705" s="6"/>
      <c r="K705" s="6"/>
      <c r="L705" s="6"/>
      <c r="M705" s="6"/>
    </row>
    <row r="706" spans="1:13" x14ac:dyDescent="0.2">
      <c r="A706" s="4"/>
      <c r="B706" s="6"/>
      <c r="C706" s="6"/>
      <c r="D706" s="6"/>
      <c r="F706" s="6"/>
      <c r="G706" s="6"/>
      <c r="H706" s="6"/>
      <c r="I706" s="6"/>
      <c r="J706" s="6"/>
      <c r="K706" s="6"/>
      <c r="L706" s="6"/>
      <c r="M706" s="6"/>
    </row>
    <row r="707" spans="1:13" x14ac:dyDescent="0.2">
      <c r="A707" s="4"/>
      <c r="B707" s="6"/>
      <c r="C707" s="6"/>
      <c r="D707" s="6"/>
      <c r="F707" s="6"/>
      <c r="G707" s="6"/>
      <c r="H707" s="6"/>
      <c r="I707" s="6"/>
      <c r="J707" s="6"/>
      <c r="K707" s="6"/>
      <c r="L707" s="6"/>
      <c r="M707" s="6"/>
    </row>
    <row r="708" spans="1:13" x14ac:dyDescent="0.2">
      <c r="A708" s="4"/>
      <c r="B708" s="6"/>
      <c r="C708" s="6"/>
      <c r="D708" s="6"/>
      <c r="F708" s="6"/>
      <c r="G708" s="6"/>
      <c r="H708" s="6"/>
      <c r="I708" s="6"/>
      <c r="J708" s="6"/>
      <c r="K708" s="6"/>
      <c r="L708" s="6"/>
      <c r="M708" s="6"/>
    </row>
    <row r="709" spans="1:13" x14ac:dyDescent="0.2">
      <c r="A709" s="4"/>
      <c r="B709" s="6"/>
      <c r="C709" s="6"/>
      <c r="D709" s="6"/>
      <c r="F709" s="6"/>
      <c r="G709" s="6"/>
      <c r="H709" s="6"/>
      <c r="I709" s="6"/>
      <c r="J709" s="6"/>
      <c r="K709" s="6"/>
      <c r="L709" s="6"/>
      <c r="M709" s="6"/>
    </row>
    <row r="710" spans="1:13" x14ac:dyDescent="0.2">
      <c r="A710" s="4"/>
      <c r="B710" s="6"/>
      <c r="C710" s="6"/>
      <c r="D710" s="6"/>
      <c r="F710" s="6"/>
      <c r="G710" s="6"/>
      <c r="H710" s="6"/>
      <c r="I710" s="6"/>
      <c r="J710" s="6"/>
      <c r="K710" s="6"/>
      <c r="L710" s="6"/>
      <c r="M710" s="6"/>
    </row>
    <row r="711" spans="1:13" x14ac:dyDescent="0.2">
      <c r="A711" s="4"/>
      <c r="B711" s="6"/>
      <c r="C711" s="6"/>
      <c r="D711" s="6"/>
      <c r="F711" s="6"/>
      <c r="G711" s="6"/>
      <c r="H711" s="6"/>
      <c r="I711" s="6"/>
      <c r="J711" s="6"/>
      <c r="K711" s="6"/>
      <c r="L711" s="6"/>
      <c r="M711" s="6"/>
    </row>
    <row r="712" spans="1:13" x14ac:dyDescent="0.2">
      <c r="A712" s="4"/>
      <c r="B712" s="6"/>
      <c r="C712" s="6"/>
      <c r="D712" s="6"/>
      <c r="F712" s="6"/>
      <c r="G712" s="6"/>
      <c r="H712" s="6"/>
      <c r="I712" s="6"/>
      <c r="J712" s="6"/>
      <c r="K712" s="6"/>
      <c r="L712" s="6"/>
      <c r="M712" s="6"/>
    </row>
    <row r="713" spans="1:13" x14ac:dyDescent="0.2">
      <c r="A713" s="4"/>
      <c r="B713" s="6"/>
      <c r="C713" s="6"/>
      <c r="D713" s="6"/>
      <c r="F713" s="6"/>
      <c r="G713" s="6"/>
      <c r="H713" s="6"/>
      <c r="I713" s="6"/>
      <c r="J713" s="6"/>
      <c r="K713" s="6"/>
      <c r="L713" s="6"/>
      <c r="M713" s="6"/>
    </row>
    <row r="714" spans="1:13" x14ac:dyDescent="0.2">
      <c r="A714" s="4"/>
      <c r="B714" s="6"/>
      <c r="C714" s="6"/>
      <c r="D714" s="6"/>
      <c r="F714" s="6"/>
      <c r="G714" s="6"/>
      <c r="H714" s="6"/>
      <c r="I714" s="6"/>
      <c r="J714" s="6"/>
      <c r="K714" s="6"/>
      <c r="L714" s="6"/>
      <c r="M714" s="6"/>
    </row>
    <row r="715" spans="1:13" x14ac:dyDescent="0.2">
      <c r="A715" s="4"/>
      <c r="B715" s="6"/>
      <c r="C715" s="6"/>
      <c r="D715" s="6"/>
      <c r="F715" s="6"/>
      <c r="G715" s="6"/>
      <c r="H715" s="6"/>
      <c r="I715" s="6"/>
      <c r="J715" s="6"/>
      <c r="K715" s="6"/>
      <c r="L715" s="6"/>
      <c r="M715" s="6"/>
    </row>
    <row r="716" spans="1:13" x14ac:dyDescent="0.2">
      <c r="A716" s="4"/>
      <c r="B716" s="6"/>
      <c r="C716" s="6"/>
      <c r="D716" s="6"/>
      <c r="F716" s="6"/>
      <c r="G716" s="6"/>
      <c r="H716" s="6"/>
      <c r="I716" s="6"/>
      <c r="J716" s="6"/>
      <c r="K716" s="6"/>
      <c r="L716" s="6"/>
      <c r="M716" s="6"/>
    </row>
    <row r="717" spans="1:13" x14ac:dyDescent="0.2">
      <c r="A717" s="4"/>
      <c r="B717" s="6"/>
      <c r="C717" s="6"/>
      <c r="D717" s="6"/>
      <c r="F717" s="6"/>
      <c r="G717" s="6"/>
      <c r="H717" s="6"/>
      <c r="I717" s="6"/>
      <c r="J717" s="6"/>
      <c r="K717" s="6"/>
      <c r="L717" s="6"/>
      <c r="M717" s="6"/>
    </row>
    <row r="718" spans="1:13" x14ac:dyDescent="0.2">
      <c r="A718" s="4"/>
      <c r="B718" s="6"/>
      <c r="C718" s="6"/>
      <c r="D718" s="6"/>
      <c r="F718" s="6"/>
      <c r="G718" s="6"/>
      <c r="H718" s="6"/>
      <c r="I718" s="6"/>
      <c r="J718" s="6"/>
      <c r="K718" s="6"/>
      <c r="L718" s="6"/>
      <c r="M718" s="6"/>
    </row>
    <row r="719" spans="1:13" x14ac:dyDescent="0.2">
      <c r="A719" s="4"/>
      <c r="B719" s="6"/>
      <c r="C719" s="6"/>
      <c r="D719" s="6"/>
      <c r="F719" s="6"/>
      <c r="G719" s="6"/>
      <c r="H719" s="6"/>
      <c r="I719" s="6"/>
      <c r="J719" s="6"/>
      <c r="K719" s="6"/>
      <c r="L719" s="6"/>
      <c r="M719" s="6"/>
    </row>
    <row r="720" spans="1:13" x14ac:dyDescent="0.2">
      <c r="A720" s="4"/>
      <c r="B720" s="6"/>
      <c r="C720" s="6"/>
      <c r="D720" s="6"/>
      <c r="F720" s="6"/>
      <c r="G720" s="6"/>
      <c r="H720" s="6"/>
      <c r="I720" s="6"/>
      <c r="J720" s="6"/>
      <c r="K720" s="6"/>
      <c r="L720" s="6"/>
      <c r="M720" s="6"/>
    </row>
    <row r="721" spans="1:13" x14ac:dyDescent="0.2">
      <c r="A721" s="4"/>
      <c r="B721" s="6"/>
      <c r="C721" s="6"/>
      <c r="D721" s="6"/>
      <c r="F721" s="6"/>
      <c r="G721" s="6"/>
      <c r="H721" s="6"/>
      <c r="I721" s="6"/>
      <c r="J721" s="6"/>
      <c r="K721" s="6"/>
      <c r="L721" s="6"/>
      <c r="M721" s="6"/>
    </row>
    <row r="722" spans="1:13" x14ac:dyDescent="0.2">
      <c r="A722" s="4"/>
      <c r="B722" s="6"/>
      <c r="C722" s="6"/>
      <c r="D722" s="6"/>
      <c r="F722" s="6"/>
      <c r="G722" s="6"/>
      <c r="H722" s="6"/>
      <c r="I722" s="6"/>
      <c r="J722" s="6"/>
      <c r="K722" s="6"/>
      <c r="L722" s="6"/>
      <c r="M722" s="6"/>
    </row>
    <row r="723" spans="1:13" x14ac:dyDescent="0.2">
      <c r="A723" s="4"/>
      <c r="B723" s="6"/>
      <c r="C723" s="6"/>
      <c r="D723" s="6"/>
      <c r="F723" s="6"/>
      <c r="G723" s="6"/>
      <c r="H723" s="6"/>
      <c r="I723" s="6"/>
      <c r="J723" s="6"/>
      <c r="K723" s="6"/>
      <c r="L723" s="6"/>
      <c r="M723" s="6"/>
    </row>
    <row r="724" spans="1:13" x14ac:dyDescent="0.2">
      <c r="A724" s="4"/>
      <c r="B724" s="6"/>
      <c r="C724" s="6"/>
      <c r="D724" s="6"/>
      <c r="F724" s="6"/>
      <c r="G724" s="6"/>
      <c r="H724" s="6"/>
      <c r="I724" s="6"/>
      <c r="J724" s="6"/>
      <c r="K724" s="6"/>
      <c r="L724" s="6"/>
      <c r="M724" s="6"/>
    </row>
    <row r="725" spans="1:13" x14ac:dyDescent="0.2">
      <c r="A725" s="4"/>
      <c r="B725" s="6"/>
      <c r="C725" s="6"/>
      <c r="D725" s="6"/>
      <c r="F725" s="6"/>
      <c r="G725" s="6"/>
      <c r="H725" s="6"/>
      <c r="I725" s="6"/>
      <c r="J725" s="6"/>
      <c r="K725" s="6"/>
      <c r="L725" s="6"/>
      <c r="M725" s="6"/>
    </row>
    <row r="726" spans="1:13" x14ac:dyDescent="0.2">
      <c r="A726" s="4"/>
      <c r="B726" s="6"/>
      <c r="C726" s="6"/>
      <c r="D726" s="6"/>
      <c r="F726" s="6"/>
      <c r="G726" s="6"/>
      <c r="H726" s="6"/>
      <c r="I726" s="6"/>
      <c r="J726" s="6"/>
      <c r="K726" s="6"/>
      <c r="L726" s="6"/>
      <c r="M726" s="6"/>
    </row>
    <row r="727" spans="1:13" x14ac:dyDescent="0.2">
      <c r="A727" s="4"/>
      <c r="B727" s="6"/>
      <c r="C727" s="6"/>
      <c r="D727" s="6"/>
      <c r="F727" s="6"/>
      <c r="G727" s="6"/>
      <c r="H727" s="6"/>
      <c r="I727" s="6"/>
      <c r="J727" s="6"/>
      <c r="K727" s="6"/>
      <c r="L727" s="6"/>
      <c r="M727" s="6"/>
    </row>
    <row r="728" spans="1:13" x14ac:dyDescent="0.2">
      <c r="A728" s="4"/>
      <c r="B728" s="6"/>
      <c r="C728" s="6"/>
      <c r="D728" s="6"/>
      <c r="F728" s="6"/>
      <c r="G728" s="6"/>
      <c r="H728" s="6"/>
      <c r="I728" s="6"/>
      <c r="J728" s="6"/>
      <c r="K728" s="6"/>
      <c r="L728" s="6"/>
      <c r="M728" s="6"/>
    </row>
    <row r="729" spans="1:13" x14ac:dyDescent="0.2">
      <c r="A729" s="4"/>
      <c r="B729" s="6"/>
      <c r="C729" s="6"/>
      <c r="D729" s="6"/>
      <c r="F729" s="6"/>
      <c r="G729" s="6"/>
      <c r="H729" s="6"/>
      <c r="I729" s="6"/>
      <c r="J729" s="6"/>
      <c r="K729" s="6"/>
      <c r="L729" s="6"/>
      <c r="M729" s="6"/>
    </row>
    <row r="730" spans="1:13" x14ac:dyDescent="0.2">
      <c r="A730" s="4"/>
      <c r="B730" s="6"/>
      <c r="C730" s="6"/>
      <c r="D730" s="6"/>
      <c r="F730" s="6"/>
      <c r="G730" s="6"/>
      <c r="H730" s="6"/>
      <c r="I730" s="6"/>
      <c r="J730" s="6"/>
      <c r="K730" s="6"/>
      <c r="L730" s="6"/>
      <c r="M730" s="6"/>
    </row>
    <row r="731" spans="1:13" x14ac:dyDescent="0.2">
      <c r="A731" s="4"/>
      <c r="B731" s="6"/>
      <c r="C731" s="6"/>
      <c r="D731" s="6"/>
      <c r="F731" s="6"/>
      <c r="G731" s="6"/>
      <c r="H731" s="6"/>
      <c r="I731" s="6"/>
      <c r="J731" s="6"/>
      <c r="K731" s="6"/>
      <c r="L731" s="6"/>
      <c r="M731" s="6"/>
    </row>
    <row r="732" spans="1:13" x14ac:dyDescent="0.2">
      <c r="A732" s="4"/>
      <c r="B732" s="6"/>
      <c r="C732" s="6"/>
      <c r="D732" s="6"/>
      <c r="F732" s="6"/>
      <c r="G732" s="6"/>
      <c r="H732" s="6"/>
      <c r="I732" s="6"/>
      <c r="J732" s="6"/>
      <c r="K732" s="6"/>
      <c r="L732" s="6"/>
      <c r="M732" s="6"/>
    </row>
    <row r="733" spans="1:13" x14ac:dyDescent="0.2">
      <c r="A733" s="4"/>
      <c r="B733" s="6"/>
      <c r="C733" s="6"/>
      <c r="D733" s="6"/>
      <c r="F733" s="6"/>
      <c r="G733" s="6"/>
      <c r="H733" s="6"/>
      <c r="I733" s="6"/>
      <c r="J733" s="6"/>
      <c r="K733" s="6"/>
      <c r="L733" s="6"/>
      <c r="M733" s="6"/>
    </row>
    <row r="734" spans="1:13" x14ac:dyDescent="0.2">
      <c r="A734" s="4"/>
      <c r="B734" s="6"/>
      <c r="C734" s="6"/>
      <c r="D734" s="6"/>
      <c r="F734" s="6"/>
      <c r="G734" s="6"/>
      <c r="H734" s="6"/>
      <c r="I734" s="6"/>
      <c r="J734" s="6"/>
      <c r="K734" s="6"/>
      <c r="L734" s="6"/>
      <c r="M734" s="6"/>
    </row>
    <row r="735" spans="1:13" x14ac:dyDescent="0.2">
      <c r="A735" s="4"/>
      <c r="B735" s="6"/>
      <c r="C735" s="6"/>
      <c r="D735" s="6"/>
      <c r="F735" s="6"/>
      <c r="G735" s="6"/>
      <c r="H735" s="6"/>
      <c r="I735" s="6"/>
      <c r="J735" s="6"/>
      <c r="K735" s="6"/>
      <c r="L735" s="6"/>
      <c r="M735" s="6"/>
    </row>
    <row r="736" spans="1:13" x14ac:dyDescent="0.2">
      <c r="A736" s="4"/>
      <c r="B736" s="6"/>
      <c r="C736" s="6"/>
      <c r="D736" s="6"/>
      <c r="F736" s="6"/>
      <c r="G736" s="6"/>
      <c r="H736" s="6"/>
      <c r="I736" s="6"/>
      <c r="J736" s="6"/>
      <c r="K736" s="6"/>
      <c r="L736" s="6"/>
      <c r="M736" s="6"/>
    </row>
    <row r="737" spans="1:13" x14ac:dyDescent="0.2">
      <c r="A737" s="4"/>
      <c r="B737" s="6"/>
      <c r="C737" s="6"/>
      <c r="D737" s="6"/>
      <c r="F737" s="6"/>
      <c r="G737" s="6"/>
      <c r="H737" s="6"/>
      <c r="I737" s="6"/>
      <c r="J737" s="6"/>
      <c r="K737" s="6"/>
      <c r="L737" s="6"/>
      <c r="M737" s="6"/>
    </row>
    <row r="738" spans="1:13" x14ac:dyDescent="0.2">
      <c r="A738" s="4"/>
      <c r="B738" s="6"/>
      <c r="C738" s="6"/>
      <c r="D738" s="6"/>
      <c r="F738" s="6"/>
      <c r="G738" s="6"/>
      <c r="H738" s="6"/>
      <c r="I738" s="6"/>
      <c r="J738" s="6"/>
      <c r="K738" s="6"/>
      <c r="L738" s="6"/>
      <c r="M738" s="6"/>
    </row>
    <row r="739" spans="1:13" x14ac:dyDescent="0.2">
      <c r="A739" s="4"/>
      <c r="B739" s="6"/>
      <c r="C739" s="6"/>
      <c r="D739" s="6"/>
      <c r="F739" s="6"/>
      <c r="G739" s="6"/>
      <c r="H739" s="6"/>
      <c r="I739" s="6"/>
      <c r="J739" s="6"/>
      <c r="K739" s="6"/>
      <c r="L739" s="6"/>
      <c r="M739" s="6"/>
    </row>
    <row r="740" spans="1:13" x14ac:dyDescent="0.2">
      <c r="A740" s="4"/>
      <c r="B740" s="6"/>
      <c r="C740" s="6"/>
      <c r="D740" s="6"/>
      <c r="F740" s="6"/>
      <c r="G740" s="6"/>
      <c r="H740" s="6"/>
      <c r="I740" s="6"/>
      <c r="J740" s="6"/>
      <c r="K740" s="6"/>
      <c r="L740" s="6"/>
      <c r="M740" s="6"/>
    </row>
    <row r="741" spans="1:13" x14ac:dyDescent="0.2">
      <c r="A741" s="4"/>
      <c r="B741" s="6"/>
      <c r="C741" s="6"/>
      <c r="D741" s="6"/>
      <c r="F741" s="6"/>
      <c r="G741" s="6"/>
      <c r="H741" s="6"/>
      <c r="I741" s="6"/>
      <c r="J741" s="6"/>
      <c r="K741" s="6"/>
      <c r="L741" s="6"/>
      <c r="M741" s="6"/>
    </row>
    <row r="742" spans="1:13" x14ac:dyDescent="0.2">
      <c r="A742" s="4"/>
      <c r="B742" s="6"/>
      <c r="C742" s="6"/>
      <c r="D742" s="6"/>
      <c r="F742" s="6"/>
      <c r="G742" s="6"/>
      <c r="H742" s="6"/>
      <c r="I742" s="6"/>
      <c r="J742" s="6"/>
      <c r="K742" s="6"/>
      <c r="L742" s="6"/>
      <c r="M742" s="6"/>
    </row>
    <row r="743" spans="1:13" x14ac:dyDescent="0.2">
      <c r="A743" s="4"/>
      <c r="B743" s="6"/>
      <c r="C743" s="6"/>
      <c r="D743" s="6"/>
      <c r="F743" s="6"/>
      <c r="G743" s="6"/>
      <c r="H743" s="6"/>
      <c r="I743" s="6"/>
      <c r="J743" s="6"/>
      <c r="K743" s="6"/>
      <c r="L743" s="6"/>
      <c r="M743" s="6"/>
    </row>
    <row r="744" spans="1:13" x14ac:dyDescent="0.2">
      <c r="A744" s="4"/>
      <c r="B744" s="6"/>
      <c r="C744" s="6"/>
      <c r="D744" s="6"/>
      <c r="F744" s="6"/>
      <c r="G744" s="6"/>
      <c r="H744" s="6"/>
      <c r="I744" s="6"/>
      <c r="J744" s="6"/>
      <c r="K744" s="6"/>
      <c r="L744" s="6"/>
      <c r="M744" s="6"/>
    </row>
    <row r="745" spans="1:13" x14ac:dyDescent="0.2">
      <c r="A745" s="4"/>
      <c r="B745" s="6"/>
      <c r="C745" s="6"/>
      <c r="D745" s="6"/>
      <c r="F745" s="6"/>
      <c r="G745" s="6"/>
      <c r="H745" s="6"/>
      <c r="I745" s="6"/>
      <c r="J745" s="6"/>
      <c r="K745" s="6"/>
      <c r="L745" s="6"/>
      <c r="M745" s="6"/>
    </row>
    <row r="746" spans="1:13" x14ac:dyDescent="0.2">
      <c r="A746" s="4"/>
      <c r="B746" s="6"/>
      <c r="C746" s="6"/>
      <c r="D746" s="6"/>
      <c r="F746" s="6"/>
      <c r="G746" s="6"/>
      <c r="H746" s="6"/>
      <c r="I746" s="6"/>
      <c r="J746" s="6"/>
      <c r="K746" s="6"/>
      <c r="L746" s="6"/>
      <c r="M746" s="6"/>
    </row>
    <row r="747" spans="1:13" x14ac:dyDescent="0.2">
      <c r="A747" s="4"/>
      <c r="B747" s="6"/>
      <c r="C747" s="6"/>
      <c r="D747" s="6"/>
      <c r="F747" s="6"/>
      <c r="G747" s="6"/>
      <c r="H747" s="6"/>
      <c r="I747" s="6"/>
      <c r="J747" s="6"/>
      <c r="K747" s="6"/>
      <c r="L747" s="6"/>
      <c r="M747" s="6"/>
    </row>
    <row r="748" spans="1:13" x14ac:dyDescent="0.2">
      <c r="A748" s="4"/>
      <c r="B748" s="6"/>
      <c r="C748" s="6"/>
      <c r="D748" s="6"/>
      <c r="F748" s="6"/>
      <c r="G748" s="6"/>
      <c r="H748" s="6"/>
      <c r="I748" s="6"/>
      <c r="J748" s="6"/>
      <c r="K748" s="6"/>
      <c r="L748" s="6"/>
      <c r="M748" s="6"/>
    </row>
    <row r="749" spans="1:13" x14ac:dyDescent="0.2">
      <c r="A749" s="4"/>
      <c r="B749" s="6"/>
      <c r="C749" s="6"/>
      <c r="D749" s="6"/>
      <c r="F749" s="6"/>
      <c r="G749" s="6"/>
      <c r="H749" s="6"/>
      <c r="I749" s="6"/>
      <c r="J749" s="6"/>
      <c r="K749" s="6"/>
      <c r="L749" s="6"/>
      <c r="M749" s="6"/>
    </row>
    <row r="750" spans="1:13" x14ac:dyDescent="0.2">
      <c r="A750" s="4"/>
      <c r="B750" s="6"/>
      <c r="C750" s="6"/>
      <c r="D750" s="6"/>
      <c r="F750" s="6"/>
      <c r="G750" s="6"/>
      <c r="H750" s="6"/>
      <c r="I750" s="6"/>
      <c r="J750" s="6"/>
      <c r="K750" s="6"/>
      <c r="L750" s="6"/>
      <c r="M750" s="6"/>
    </row>
    <row r="751" spans="1:13" x14ac:dyDescent="0.2">
      <c r="A751" s="4"/>
      <c r="B751" s="6"/>
      <c r="C751" s="6"/>
      <c r="D751" s="6"/>
      <c r="F751" s="6"/>
      <c r="G751" s="6"/>
      <c r="H751" s="6"/>
      <c r="I751" s="6"/>
      <c r="J751" s="6"/>
      <c r="K751" s="6"/>
      <c r="L751" s="6"/>
      <c r="M751" s="6"/>
    </row>
    <row r="752" spans="1:13" x14ac:dyDescent="0.2">
      <c r="A752" s="4"/>
      <c r="B752" s="6"/>
      <c r="C752" s="6"/>
      <c r="D752" s="6"/>
      <c r="F752" s="6"/>
      <c r="G752" s="6"/>
      <c r="H752" s="6"/>
      <c r="I752" s="6"/>
      <c r="J752" s="6"/>
      <c r="K752" s="6"/>
      <c r="L752" s="6"/>
      <c r="M752" s="6"/>
    </row>
    <row r="753" spans="1:13" x14ac:dyDescent="0.2">
      <c r="A753" s="4"/>
      <c r="B753" s="6"/>
      <c r="C753" s="6"/>
      <c r="D753" s="6"/>
      <c r="F753" s="6"/>
      <c r="G753" s="6"/>
      <c r="H753" s="6"/>
      <c r="I753" s="6"/>
      <c r="J753" s="6"/>
      <c r="K753" s="6"/>
      <c r="L753" s="6"/>
      <c r="M753" s="6"/>
    </row>
    <row r="754" spans="1:13" x14ac:dyDescent="0.2">
      <c r="A754" s="4"/>
      <c r="B754" s="6"/>
      <c r="C754" s="6"/>
      <c r="D754" s="6"/>
      <c r="F754" s="6"/>
      <c r="G754" s="6"/>
      <c r="H754" s="6"/>
      <c r="I754" s="6"/>
      <c r="J754" s="6"/>
      <c r="K754" s="6"/>
      <c r="L754" s="6"/>
      <c r="M754" s="6"/>
    </row>
    <row r="755" spans="1:13" x14ac:dyDescent="0.2">
      <c r="A755" s="4"/>
      <c r="B755" s="6"/>
      <c r="C755" s="6"/>
      <c r="D755" s="6"/>
      <c r="F755" s="6"/>
      <c r="G755" s="6"/>
      <c r="H755" s="6"/>
      <c r="I755" s="6"/>
      <c r="J755" s="6"/>
      <c r="K755" s="6"/>
      <c r="L755" s="6"/>
      <c r="M755" s="6"/>
    </row>
    <row r="756" spans="1:13" x14ac:dyDescent="0.2">
      <c r="A756" s="4"/>
      <c r="B756" s="6"/>
      <c r="C756" s="6"/>
      <c r="D756" s="6"/>
      <c r="F756" s="6"/>
      <c r="G756" s="6"/>
      <c r="H756" s="6"/>
      <c r="I756" s="6"/>
      <c r="J756" s="6"/>
      <c r="K756" s="6"/>
      <c r="L756" s="6"/>
      <c r="M756" s="6"/>
    </row>
    <row r="757" spans="1:13" x14ac:dyDescent="0.2">
      <c r="A757" s="4"/>
      <c r="B757" s="6"/>
      <c r="C757" s="6"/>
      <c r="D757" s="6"/>
      <c r="F757" s="6"/>
      <c r="G757" s="6"/>
      <c r="H757" s="6"/>
      <c r="I757" s="6"/>
      <c r="J757" s="6"/>
      <c r="K757" s="6"/>
      <c r="L757" s="6"/>
      <c r="M757" s="6"/>
    </row>
    <row r="758" spans="1:13" x14ac:dyDescent="0.2">
      <c r="A758" s="4"/>
      <c r="B758" s="6"/>
      <c r="C758" s="6"/>
      <c r="D758" s="6"/>
      <c r="F758" s="6"/>
      <c r="G758" s="6"/>
      <c r="H758" s="6"/>
      <c r="I758" s="6"/>
      <c r="J758" s="6"/>
      <c r="K758" s="6"/>
      <c r="L758" s="6"/>
      <c r="M758" s="6"/>
    </row>
    <row r="759" spans="1:13" x14ac:dyDescent="0.2">
      <c r="A759" s="4"/>
      <c r="B759" s="6"/>
      <c r="C759" s="6"/>
      <c r="D759" s="6"/>
      <c r="F759" s="6"/>
      <c r="G759" s="6"/>
      <c r="H759" s="6"/>
      <c r="I759" s="6"/>
      <c r="J759" s="6"/>
      <c r="K759" s="6"/>
      <c r="L759" s="6"/>
      <c r="M759" s="6"/>
    </row>
    <row r="760" spans="1:13" x14ac:dyDescent="0.2">
      <c r="A760" s="4"/>
      <c r="B760" s="6"/>
      <c r="C760" s="6"/>
      <c r="D760" s="6"/>
      <c r="F760" s="6"/>
      <c r="G760" s="6"/>
      <c r="H760" s="6"/>
      <c r="I760" s="6"/>
      <c r="J760" s="6"/>
      <c r="K760" s="6"/>
      <c r="L760" s="6"/>
      <c r="M760" s="6"/>
    </row>
    <row r="761" spans="1:13" x14ac:dyDescent="0.2">
      <c r="A761" s="4"/>
      <c r="B761" s="6"/>
      <c r="C761" s="6"/>
      <c r="D761" s="6"/>
      <c r="F761" s="6"/>
      <c r="G761" s="6"/>
      <c r="H761" s="6"/>
      <c r="I761" s="6"/>
      <c r="J761" s="6"/>
      <c r="K761" s="6"/>
      <c r="L761" s="6"/>
      <c r="M761" s="6"/>
    </row>
    <row r="762" spans="1:13" x14ac:dyDescent="0.2">
      <c r="A762" s="4"/>
      <c r="B762" s="6"/>
      <c r="C762" s="6"/>
      <c r="D762" s="6"/>
      <c r="F762" s="6"/>
      <c r="G762" s="6"/>
      <c r="H762" s="6"/>
      <c r="I762" s="6"/>
      <c r="J762" s="6"/>
      <c r="K762" s="6"/>
      <c r="L762" s="6"/>
      <c r="M762" s="6"/>
    </row>
    <row r="763" spans="1:13" x14ac:dyDescent="0.2">
      <c r="A763" s="4"/>
      <c r="B763" s="6"/>
      <c r="C763" s="6"/>
      <c r="D763" s="6"/>
      <c r="F763" s="6"/>
      <c r="G763" s="6"/>
      <c r="H763" s="6"/>
      <c r="I763" s="6"/>
      <c r="J763" s="6"/>
      <c r="K763" s="6"/>
      <c r="L763" s="6"/>
      <c r="M763" s="6"/>
    </row>
    <row r="764" spans="1:13" x14ac:dyDescent="0.2">
      <c r="A764" s="4"/>
      <c r="B764" s="6"/>
      <c r="C764" s="6"/>
      <c r="D764" s="6"/>
      <c r="F764" s="6"/>
      <c r="G764" s="6"/>
      <c r="H764" s="6"/>
      <c r="I764" s="6"/>
      <c r="J764" s="6"/>
      <c r="K764" s="6"/>
      <c r="L764" s="6"/>
      <c r="M764" s="6"/>
    </row>
    <row r="765" spans="1:13" x14ac:dyDescent="0.2">
      <c r="A765" s="4"/>
      <c r="B765" s="6"/>
      <c r="C765" s="6"/>
      <c r="D765" s="6"/>
      <c r="F765" s="6"/>
      <c r="G765" s="6"/>
      <c r="H765" s="6"/>
      <c r="I765" s="6"/>
      <c r="J765" s="6"/>
      <c r="K765" s="6"/>
      <c r="L765" s="6"/>
      <c r="M765" s="6"/>
    </row>
    <row r="766" spans="1:13" x14ac:dyDescent="0.2">
      <c r="A766" s="4"/>
      <c r="B766" s="6"/>
      <c r="C766" s="6"/>
      <c r="D766" s="6"/>
      <c r="F766" s="6"/>
      <c r="G766" s="6"/>
      <c r="H766" s="6"/>
      <c r="I766" s="6"/>
      <c r="J766" s="6"/>
      <c r="K766" s="6"/>
      <c r="L766" s="6"/>
      <c r="M766" s="6"/>
    </row>
    <row r="767" spans="1:13" x14ac:dyDescent="0.2">
      <c r="A767" s="4"/>
      <c r="B767" s="6"/>
      <c r="C767" s="6"/>
      <c r="D767" s="6"/>
      <c r="F767" s="6"/>
      <c r="G767" s="6"/>
      <c r="H767" s="6"/>
      <c r="I767" s="6"/>
      <c r="J767" s="6"/>
      <c r="K767" s="6"/>
      <c r="L767" s="6"/>
      <c r="M767" s="6"/>
    </row>
    <row r="768" spans="1:13" x14ac:dyDescent="0.2">
      <c r="A768" s="4"/>
      <c r="B768" s="6"/>
      <c r="C768" s="6"/>
      <c r="D768" s="6"/>
      <c r="F768" s="6"/>
      <c r="G768" s="6"/>
      <c r="H768" s="6"/>
      <c r="I768" s="6"/>
      <c r="J768" s="6"/>
      <c r="K768" s="6"/>
      <c r="L768" s="6"/>
      <c r="M768" s="6"/>
    </row>
    <row r="769" spans="1:13" x14ac:dyDescent="0.2">
      <c r="A769" s="4"/>
      <c r="B769" s="6"/>
      <c r="C769" s="6"/>
      <c r="D769" s="6"/>
      <c r="F769" s="6"/>
      <c r="G769" s="6"/>
      <c r="H769" s="6"/>
      <c r="I769" s="6"/>
      <c r="J769" s="6"/>
      <c r="K769" s="6"/>
      <c r="L769" s="6"/>
      <c r="M769" s="6"/>
    </row>
    <row r="770" spans="1:13" x14ac:dyDescent="0.2">
      <c r="A770" s="4"/>
      <c r="B770" s="6"/>
      <c r="C770" s="6"/>
      <c r="D770" s="6"/>
      <c r="F770" s="6"/>
      <c r="G770" s="6"/>
      <c r="H770" s="6"/>
      <c r="I770" s="6"/>
      <c r="J770" s="6"/>
      <c r="K770" s="6"/>
      <c r="L770" s="6"/>
      <c r="M770" s="6"/>
    </row>
    <row r="771" spans="1:13" x14ac:dyDescent="0.2">
      <c r="A771" s="4"/>
      <c r="B771" s="6"/>
      <c r="C771" s="6"/>
      <c r="D771" s="6"/>
      <c r="F771" s="6"/>
      <c r="G771" s="6"/>
      <c r="H771" s="6"/>
      <c r="I771" s="6"/>
      <c r="J771" s="6"/>
      <c r="K771" s="6"/>
      <c r="L771" s="6"/>
      <c r="M771" s="6"/>
    </row>
    <row r="772" spans="1:13" x14ac:dyDescent="0.2">
      <c r="A772" s="4"/>
      <c r="B772" s="6"/>
      <c r="C772" s="6"/>
      <c r="D772" s="6"/>
      <c r="F772" s="6"/>
      <c r="G772" s="6"/>
      <c r="H772" s="6"/>
      <c r="I772" s="6"/>
      <c r="J772" s="6"/>
      <c r="K772" s="6"/>
      <c r="L772" s="6"/>
      <c r="M772" s="6"/>
    </row>
    <row r="773" spans="1:13" x14ac:dyDescent="0.2">
      <c r="A773" s="4"/>
      <c r="B773" s="6"/>
      <c r="C773" s="6"/>
      <c r="D773" s="6"/>
      <c r="F773" s="6"/>
      <c r="G773" s="6"/>
      <c r="H773" s="6"/>
      <c r="I773" s="6"/>
      <c r="J773" s="6"/>
      <c r="K773" s="6"/>
      <c r="L773" s="6"/>
      <c r="M773" s="6"/>
    </row>
    <row r="774" spans="1:13" x14ac:dyDescent="0.2">
      <c r="A774" s="4"/>
      <c r="B774" s="6"/>
      <c r="C774" s="6"/>
      <c r="D774" s="6"/>
      <c r="F774" s="6"/>
      <c r="G774" s="6"/>
      <c r="H774" s="6"/>
      <c r="I774" s="6"/>
      <c r="J774" s="6"/>
      <c r="K774" s="6"/>
      <c r="L774" s="6"/>
      <c r="M774" s="6"/>
    </row>
    <row r="775" spans="1:13" x14ac:dyDescent="0.2">
      <c r="A775" s="4"/>
      <c r="B775" s="6"/>
      <c r="C775" s="6"/>
      <c r="D775" s="6"/>
      <c r="F775" s="6"/>
      <c r="G775" s="6"/>
      <c r="H775" s="6"/>
      <c r="I775" s="6"/>
      <c r="J775" s="6"/>
      <c r="K775" s="6"/>
      <c r="L775" s="6"/>
      <c r="M775" s="6"/>
    </row>
    <row r="776" spans="1:13" x14ac:dyDescent="0.2">
      <c r="A776" s="4"/>
      <c r="B776" s="6"/>
      <c r="C776" s="6"/>
      <c r="D776" s="6"/>
      <c r="F776" s="6"/>
      <c r="G776" s="6"/>
      <c r="H776" s="6"/>
      <c r="I776" s="6"/>
      <c r="J776" s="6"/>
      <c r="K776" s="6"/>
      <c r="L776" s="6"/>
      <c r="M776" s="6"/>
    </row>
    <row r="777" spans="1:13" x14ac:dyDescent="0.2">
      <c r="A777" s="4"/>
      <c r="B777" s="6"/>
      <c r="C777" s="6"/>
      <c r="D777" s="6"/>
      <c r="F777" s="6"/>
      <c r="G777" s="6"/>
      <c r="H777" s="6"/>
      <c r="I777" s="6"/>
      <c r="J777" s="6"/>
      <c r="K777" s="6"/>
      <c r="L777" s="6"/>
      <c r="M777" s="6"/>
    </row>
    <row r="778" spans="1:13" x14ac:dyDescent="0.2">
      <c r="A778" s="4"/>
      <c r="B778" s="6"/>
      <c r="C778" s="6"/>
      <c r="D778" s="6"/>
      <c r="F778" s="6"/>
      <c r="G778" s="6"/>
      <c r="H778" s="6"/>
      <c r="I778" s="6"/>
      <c r="J778" s="6"/>
      <c r="K778" s="6"/>
      <c r="L778" s="6"/>
      <c r="M778" s="6"/>
    </row>
    <row r="779" spans="1:13" x14ac:dyDescent="0.2">
      <c r="A779" s="4"/>
      <c r="B779" s="6"/>
      <c r="C779" s="6"/>
      <c r="D779" s="6"/>
      <c r="F779" s="6"/>
      <c r="G779" s="6"/>
      <c r="H779" s="6"/>
      <c r="I779" s="6"/>
      <c r="J779" s="6"/>
      <c r="K779" s="6"/>
      <c r="L779" s="6"/>
      <c r="M779" s="6"/>
    </row>
    <row r="780" spans="1:13" x14ac:dyDescent="0.2">
      <c r="A780" s="4"/>
      <c r="B780" s="6"/>
      <c r="C780" s="6"/>
      <c r="D780" s="6"/>
      <c r="F780" s="6"/>
      <c r="G780" s="6"/>
      <c r="H780" s="6"/>
      <c r="I780" s="6"/>
      <c r="J780" s="6"/>
      <c r="K780" s="6"/>
      <c r="L780" s="6"/>
      <c r="M780" s="6"/>
    </row>
    <row r="781" spans="1:13" x14ac:dyDescent="0.2">
      <c r="A781" s="4"/>
      <c r="B781" s="6"/>
      <c r="C781" s="6"/>
      <c r="D781" s="6"/>
      <c r="F781" s="6"/>
      <c r="G781" s="6"/>
      <c r="H781" s="6"/>
      <c r="I781" s="6"/>
      <c r="J781" s="6"/>
      <c r="K781" s="6"/>
      <c r="L781" s="6"/>
      <c r="M781" s="6"/>
    </row>
    <row r="782" spans="1:13" x14ac:dyDescent="0.2">
      <c r="A782" s="4"/>
      <c r="B782" s="6"/>
      <c r="C782" s="6"/>
      <c r="D782" s="6"/>
      <c r="F782" s="6"/>
      <c r="G782" s="6"/>
      <c r="H782" s="6"/>
      <c r="I782" s="6"/>
      <c r="J782" s="6"/>
      <c r="K782" s="6"/>
      <c r="L782" s="6"/>
      <c r="M782" s="6"/>
    </row>
    <row r="783" spans="1:13" x14ac:dyDescent="0.2">
      <c r="A783" s="4"/>
      <c r="B783" s="6"/>
      <c r="C783" s="6"/>
      <c r="D783" s="6"/>
      <c r="F783" s="6"/>
      <c r="G783" s="6"/>
      <c r="H783" s="6"/>
      <c r="I783" s="6"/>
      <c r="J783" s="6"/>
      <c r="K783" s="6"/>
      <c r="L783" s="6"/>
      <c r="M783" s="6"/>
    </row>
    <row r="784" spans="1:13" x14ac:dyDescent="0.2">
      <c r="A784" s="4"/>
      <c r="B784" s="6"/>
      <c r="C784" s="6"/>
      <c r="D784" s="6"/>
      <c r="F784" s="6"/>
      <c r="G784" s="6"/>
      <c r="H784" s="6"/>
      <c r="I784" s="6"/>
      <c r="J784" s="6"/>
      <c r="K784" s="6"/>
      <c r="L784" s="6"/>
      <c r="M784" s="6"/>
    </row>
    <row r="785" spans="1:13" x14ac:dyDescent="0.2">
      <c r="A785" s="4"/>
      <c r="B785" s="6"/>
      <c r="C785" s="6"/>
      <c r="D785" s="6"/>
      <c r="F785" s="6"/>
      <c r="G785" s="6"/>
      <c r="H785" s="6"/>
      <c r="I785" s="6"/>
      <c r="J785" s="6"/>
      <c r="K785" s="6"/>
      <c r="L785" s="6"/>
      <c r="M785" s="6"/>
    </row>
    <row r="786" spans="1:13" x14ac:dyDescent="0.2">
      <c r="A786" s="4"/>
      <c r="B786" s="6"/>
      <c r="C786" s="6"/>
      <c r="D786" s="6"/>
      <c r="F786" s="6"/>
      <c r="G786" s="6"/>
      <c r="H786" s="6"/>
      <c r="I786" s="6"/>
      <c r="J786" s="6"/>
      <c r="K786" s="6"/>
      <c r="L786" s="6"/>
      <c r="M786" s="6"/>
    </row>
    <row r="787" spans="1:13" x14ac:dyDescent="0.2">
      <c r="A787" s="4"/>
      <c r="B787" s="6"/>
      <c r="C787" s="6"/>
      <c r="D787" s="6"/>
      <c r="F787" s="6"/>
      <c r="G787" s="6"/>
      <c r="H787" s="6"/>
      <c r="I787" s="6"/>
      <c r="J787" s="6"/>
      <c r="K787" s="6"/>
      <c r="L787" s="6"/>
      <c r="M787" s="6"/>
    </row>
    <row r="788" spans="1:13" x14ac:dyDescent="0.2">
      <c r="A788" s="4"/>
      <c r="B788" s="6"/>
      <c r="C788" s="6"/>
      <c r="D788" s="6"/>
      <c r="F788" s="6"/>
      <c r="G788" s="6"/>
      <c r="H788" s="6"/>
      <c r="I788" s="6"/>
      <c r="J788" s="6"/>
      <c r="K788" s="6"/>
      <c r="L788" s="6"/>
      <c r="M788" s="6"/>
    </row>
    <row r="789" spans="1:13" x14ac:dyDescent="0.2">
      <c r="A789" s="4"/>
      <c r="B789" s="6"/>
      <c r="C789" s="6"/>
      <c r="D789" s="6"/>
      <c r="F789" s="6"/>
      <c r="G789" s="6"/>
      <c r="H789" s="6"/>
      <c r="I789" s="6"/>
      <c r="J789" s="6"/>
      <c r="K789" s="6"/>
      <c r="L789" s="6"/>
      <c r="M789" s="6"/>
    </row>
    <row r="790" spans="1:13" x14ac:dyDescent="0.2">
      <c r="A790" s="4"/>
      <c r="B790" s="6"/>
      <c r="C790" s="6"/>
      <c r="D790" s="6"/>
      <c r="F790" s="6"/>
      <c r="G790" s="6"/>
      <c r="H790" s="6"/>
      <c r="I790" s="6"/>
      <c r="J790" s="6"/>
      <c r="K790" s="6"/>
      <c r="L790" s="6"/>
      <c r="M790" s="6"/>
    </row>
    <row r="791" spans="1:13" x14ac:dyDescent="0.2">
      <c r="A791" s="4"/>
      <c r="B791" s="6"/>
      <c r="C791" s="6"/>
      <c r="D791" s="6"/>
      <c r="F791" s="6"/>
      <c r="G791" s="6"/>
      <c r="H791" s="6"/>
      <c r="I791" s="6"/>
      <c r="J791" s="6"/>
      <c r="K791" s="6"/>
      <c r="L791" s="6"/>
      <c r="M791" s="6"/>
    </row>
    <row r="792" spans="1:13" x14ac:dyDescent="0.2">
      <c r="A792" s="4"/>
      <c r="B792" s="6"/>
      <c r="C792" s="6"/>
      <c r="D792" s="6"/>
      <c r="F792" s="6"/>
      <c r="G792" s="6"/>
      <c r="H792" s="6"/>
      <c r="I792" s="6"/>
      <c r="J792" s="6"/>
      <c r="K792" s="6"/>
      <c r="L792" s="6"/>
      <c r="M792" s="6"/>
    </row>
    <row r="793" spans="1:13" x14ac:dyDescent="0.2">
      <c r="A793" s="4"/>
      <c r="B793" s="6"/>
      <c r="C793" s="6"/>
      <c r="D793" s="6"/>
      <c r="F793" s="6"/>
      <c r="G793" s="6"/>
      <c r="H793" s="6"/>
      <c r="I793" s="6"/>
      <c r="J793" s="6"/>
      <c r="K793" s="6"/>
      <c r="L793" s="6"/>
      <c r="M793" s="6"/>
    </row>
    <row r="794" spans="1:13" x14ac:dyDescent="0.2">
      <c r="A794" s="4"/>
      <c r="B794" s="6"/>
      <c r="C794" s="6"/>
      <c r="D794" s="6"/>
      <c r="F794" s="6"/>
      <c r="G794" s="6"/>
      <c r="H794" s="6"/>
      <c r="I794" s="6"/>
      <c r="J794" s="6"/>
      <c r="K794" s="6"/>
      <c r="L794" s="6"/>
      <c r="M794" s="6"/>
    </row>
    <row r="795" spans="1:13" x14ac:dyDescent="0.2">
      <c r="A795" s="4"/>
      <c r="B795" s="6"/>
      <c r="C795" s="6"/>
      <c r="D795" s="6"/>
      <c r="F795" s="6"/>
      <c r="G795" s="6"/>
      <c r="H795" s="6"/>
      <c r="I795" s="6"/>
      <c r="J795" s="6"/>
      <c r="K795" s="6"/>
      <c r="L795" s="6"/>
      <c r="M795" s="6"/>
    </row>
    <row r="796" spans="1:13" x14ac:dyDescent="0.2">
      <c r="A796" s="4"/>
      <c r="B796" s="6"/>
      <c r="C796" s="6"/>
      <c r="D796" s="6"/>
      <c r="F796" s="6"/>
      <c r="G796" s="6"/>
      <c r="H796" s="6"/>
      <c r="I796" s="6"/>
      <c r="J796" s="6"/>
      <c r="K796" s="6"/>
      <c r="L796" s="6"/>
      <c r="M796" s="6"/>
    </row>
    <row r="797" spans="1:13" x14ac:dyDescent="0.2">
      <c r="A797" s="4"/>
      <c r="B797" s="6"/>
      <c r="C797" s="6"/>
      <c r="D797" s="6"/>
      <c r="F797" s="6"/>
      <c r="G797" s="6"/>
      <c r="H797" s="6"/>
      <c r="I797" s="6"/>
      <c r="J797" s="6"/>
      <c r="K797" s="6"/>
      <c r="L797" s="6"/>
      <c r="M797" s="6"/>
    </row>
    <row r="798" spans="1:13" x14ac:dyDescent="0.2">
      <c r="A798" s="4"/>
      <c r="B798" s="6"/>
      <c r="C798" s="6"/>
      <c r="D798" s="6"/>
      <c r="F798" s="6"/>
      <c r="G798" s="6"/>
      <c r="H798" s="6"/>
      <c r="I798" s="6"/>
      <c r="J798" s="6"/>
      <c r="K798" s="6"/>
      <c r="L798" s="6"/>
      <c r="M798" s="6"/>
    </row>
    <row r="799" spans="1:13" x14ac:dyDescent="0.2">
      <c r="A799" s="4"/>
      <c r="B799" s="6"/>
      <c r="C799" s="6"/>
      <c r="D799" s="6"/>
      <c r="F799" s="6"/>
      <c r="G799" s="6"/>
      <c r="H799" s="6"/>
      <c r="I799" s="6"/>
      <c r="J799" s="6"/>
      <c r="K799" s="6"/>
      <c r="L799" s="6"/>
      <c r="M799" s="6"/>
    </row>
    <row r="800" spans="1:13" x14ac:dyDescent="0.2">
      <c r="A800" s="4"/>
      <c r="B800" s="6"/>
      <c r="C800" s="6"/>
      <c r="D800" s="6"/>
      <c r="F800" s="6"/>
      <c r="G800" s="6"/>
      <c r="H800" s="6"/>
      <c r="I800" s="6"/>
      <c r="J800" s="6"/>
      <c r="K800" s="6"/>
      <c r="L800" s="6"/>
      <c r="M800" s="6"/>
    </row>
    <row r="801" spans="1:13" x14ac:dyDescent="0.2">
      <c r="A801" s="4"/>
      <c r="B801" s="6"/>
      <c r="C801" s="6"/>
      <c r="D801" s="6"/>
      <c r="F801" s="6"/>
      <c r="G801" s="6"/>
      <c r="H801" s="6"/>
      <c r="I801" s="6"/>
      <c r="J801" s="6"/>
      <c r="K801" s="6"/>
      <c r="L801" s="6"/>
      <c r="M801" s="6"/>
    </row>
    <row r="802" spans="1:13" x14ac:dyDescent="0.2">
      <c r="A802" s="4"/>
      <c r="B802" s="6"/>
      <c r="C802" s="6"/>
      <c r="D802" s="6"/>
      <c r="F802" s="6"/>
      <c r="G802" s="6"/>
      <c r="H802" s="6"/>
      <c r="I802" s="6"/>
      <c r="J802" s="6"/>
      <c r="K802" s="6"/>
      <c r="L802" s="6"/>
      <c r="M802" s="6"/>
    </row>
    <row r="803" spans="1:13" x14ac:dyDescent="0.2">
      <c r="A803" s="4"/>
      <c r="B803" s="6"/>
      <c r="C803" s="6"/>
      <c r="D803" s="6"/>
      <c r="F803" s="6"/>
      <c r="G803" s="6"/>
      <c r="H803" s="6"/>
      <c r="I803" s="6"/>
      <c r="J803" s="6"/>
      <c r="K803" s="6"/>
      <c r="L803" s="6"/>
      <c r="M803" s="6"/>
    </row>
    <row r="804" spans="1:13" x14ac:dyDescent="0.2">
      <c r="A804" s="4"/>
      <c r="B804" s="6"/>
      <c r="C804" s="6"/>
      <c r="D804" s="6"/>
      <c r="F804" s="6"/>
      <c r="G804" s="6"/>
      <c r="H804" s="6"/>
      <c r="I804" s="6"/>
      <c r="J804" s="6"/>
      <c r="K804" s="6"/>
      <c r="L804" s="6"/>
      <c r="M804" s="6"/>
    </row>
    <row r="805" spans="1:13" x14ac:dyDescent="0.2">
      <c r="A805" s="4"/>
      <c r="B805" s="6"/>
      <c r="C805" s="6"/>
      <c r="D805" s="6"/>
      <c r="F805" s="6"/>
      <c r="G805" s="6"/>
      <c r="H805" s="6"/>
      <c r="I805" s="6"/>
      <c r="J805" s="6"/>
      <c r="K805" s="6"/>
      <c r="L805" s="6"/>
      <c r="M805" s="6"/>
    </row>
    <row r="806" spans="1:13" x14ac:dyDescent="0.2">
      <c r="A806" s="4"/>
      <c r="B806" s="6"/>
      <c r="C806" s="6"/>
      <c r="D806" s="6"/>
      <c r="F806" s="6"/>
      <c r="G806" s="6"/>
      <c r="H806" s="6"/>
      <c r="I806" s="6"/>
      <c r="J806" s="6"/>
      <c r="K806" s="6"/>
      <c r="L806" s="6"/>
      <c r="M806" s="6"/>
    </row>
    <row r="807" spans="1:13" x14ac:dyDescent="0.2">
      <c r="A807" s="4"/>
      <c r="B807" s="6"/>
      <c r="C807" s="6"/>
      <c r="D807" s="6"/>
      <c r="F807" s="6"/>
      <c r="G807" s="6"/>
      <c r="H807" s="6"/>
      <c r="I807" s="6"/>
      <c r="J807" s="6"/>
      <c r="K807" s="6"/>
      <c r="L807" s="6"/>
      <c r="M807" s="6"/>
    </row>
    <row r="808" spans="1:13" x14ac:dyDescent="0.2">
      <c r="A808" s="4"/>
      <c r="B808" s="6"/>
      <c r="C808" s="6"/>
      <c r="D808" s="6"/>
      <c r="F808" s="6"/>
      <c r="G808" s="6"/>
      <c r="H808" s="6"/>
      <c r="I808" s="6"/>
      <c r="J808" s="6"/>
      <c r="K808" s="6"/>
      <c r="L808" s="6"/>
      <c r="M808" s="6"/>
    </row>
    <row r="809" spans="1:13" x14ac:dyDescent="0.2">
      <c r="A809" s="4"/>
      <c r="B809" s="6"/>
      <c r="C809" s="6"/>
      <c r="D809" s="6"/>
      <c r="F809" s="6"/>
      <c r="G809" s="6"/>
      <c r="H809" s="6"/>
      <c r="I809" s="6"/>
      <c r="J809" s="6"/>
      <c r="K809" s="6"/>
      <c r="L809" s="6"/>
      <c r="M809" s="6"/>
    </row>
    <row r="810" spans="1:13" x14ac:dyDescent="0.2">
      <c r="A810" s="4"/>
      <c r="B810" s="6"/>
      <c r="C810" s="6"/>
      <c r="D810" s="6"/>
      <c r="F810" s="6"/>
      <c r="G810" s="6"/>
      <c r="H810" s="6"/>
      <c r="I810" s="6"/>
      <c r="J810" s="6"/>
      <c r="K810" s="6"/>
      <c r="L810" s="6"/>
      <c r="M810" s="6"/>
    </row>
    <row r="811" spans="1:13" x14ac:dyDescent="0.2">
      <c r="A811" s="4"/>
      <c r="B811" s="6"/>
      <c r="C811" s="6"/>
      <c r="D811" s="6"/>
      <c r="F811" s="6"/>
      <c r="G811" s="6"/>
      <c r="H811" s="6"/>
      <c r="I811" s="6"/>
      <c r="J811" s="6"/>
      <c r="K811" s="6"/>
      <c r="L811" s="6"/>
      <c r="M811" s="6"/>
    </row>
    <row r="812" spans="1:13" x14ac:dyDescent="0.2">
      <c r="A812" s="4"/>
      <c r="B812" s="6"/>
      <c r="C812" s="6"/>
      <c r="D812" s="6"/>
      <c r="F812" s="6"/>
      <c r="G812" s="6"/>
      <c r="H812" s="6"/>
      <c r="I812" s="6"/>
      <c r="J812" s="6"/>
      <c r="K812" s="6"/>
      <c r="L812" s="6"/>
      <c r="M812" s="6"/>
    </row>
    <row r="813" spans="1:13" x14ac:dyDescent="0.2">
      <c r="A813" s="4"/>
      <c r="B813" s="6"/>
      <c r="C813" s="6"/>
      <c r="D813" s="6"/>
      <c r="F813" s="6"/>
      <c r="G813" s="6"/>
      <c r="H813" s="6"/>
      <c r="I813" s="6"/>
      <c r="J813" s="6"/>
      <c r="K813" s="6"/>
      <c r="L813" s="6"/>
      <c r="M813" s="6"/>
    </row>
    <row r="814" spans="1:13" x14ac:dyDescent="0.2">
      <c r="A814" s="4"/>
      <c r="B814" s="6"/>
      <c r="C814" s="6"/>
      <c r="D814" s="6"/>
      <c r="F814" s="6"/>
      <c r="G814" s="6"/>
      <c r="H814" s="6"/>
      <c r="I814" s="6"/>
      <c r="J814" s="6"/>
      <c r="K814" s="6"/>
      <c r="L814" s="6"/>
      <c r="M814" s="6"/>
    </row>
    <row r="815" spans="1:13" x14ac:dyDescent="0.2">
      <c r="A815" s="4"/>
      <c r="B815" s="6"/>
      <c r="C815" s="6"/>
      <c r="D815" s="6"/>
      <c r="F815" s="6"/>
      <c r="G815" s="6"/>
      <c r="H815" s="6"/>
      <c r="I815" s="6"/>
      <c r="J815" s="6"/>
      <c r="K815" s="6"/>
      <c r="L815" s="6"/>
      <c r="M815" s="6"/>
    </row>
    <row r="816" spans="1:13" x14ac:dyDescent="0.2">
      <c r="A816" s="4"/>
      <c r="B816" s="6"/>
      <c r="C816" s="6"/>
      <c r="D816" s="6"/>
      <c r="F816" s="6"/>
      <c r="G816" s="6"/>
      <c r="H816" s="6"/>
      <c r="I816" s="6"/>
      <c r="J816" s="6"/>
      <c r="K816" s="6"/>
      <c r="L816" s="6"/>
      <c r="M816" s="6"/>
    </row>
    <row r="817" spans="1:13" x14ac:dyDescent="0.2">
      <c r="A817" s="4"/>
      <c r="B817" s="6"/>
      <c r="C817" s="6"/>
      <c r="D817" s="6"/>
      <c r="F817" s="6"/>
      <c r="G817" s="6"/>
      <c r="H817" s="6"/>
      <c r="I817" s="6"/>
      <c r="J817" s="6"/>
      <c r="K817" s="6"/>
      <c r="L817" s="6"/>
      <c r="M817" s="6"/>
    </row>
    <row r="818" spans="1:13" x14ac:dyDescent="0.2">
      <c r="A818" s="4"/>
      <c r="B818" s="6"/>
      <c r="C818" s="6"/>
      <c r="D818" s="6"/>
      <c r="F818" s="6"/>
      <c r="G818" s="6"/>
      <c r="H818" s="6"/>
      <c r="I818" s="6"/>
      <c r="J818" s="6"/>
      <c r="K818" s="6"/>
      <c r="L818" s="6"/>
      <c r="M818" s="6"/>
    </row>
  </sheetData>
  <mergeCells count="3">
    <mergeCell ref="A1:O1"/>
    <mergeCell ref="A2:O2"/>
    <mergeCell ref="A3:O3"/>
  </mergeCells>
  <pageMargins left="0.59055118110236227" right="0.55118110236220474" top="0.31496062992125984" bottom="0.31496062992125984" header="0.31496062992125984" footer="0.31496062992125984"/>
  <pageSetup paperSize="9" scale="43" fitToHeight="3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Расходы (2)</vt:lpstr>
      <vt:lpstr>Расходы </vt: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2026-10-06T12:42:44Z</dcterms:modified>
</cp:coreProperties>
</file>