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465" windowWidth="15765" windowHeight="12375"/>
  </bookViews>
  <sheets>
    <sheet name="Приложение к ПЗ доходы" sheetId="5" r:id="rId1"/>
  </sheets>
  <definedNames>
    <definedName name="_xlnm._FilterDatabase" localSheetId="0" hidden="1">'Приложение к ПЗ доходы'!$A$4:$K$33</definedName>
    <definedName name="_xlnm.Print_Titles" localSheetId="0">'Приложение к ПЗ доходы'!$4:$4</definedName>
    <definedName name="_xlnm.Print_Area" localSheetId="0">'Приложение к ПЗ доходы'!$A$1:$K$45</definedName>
  </definedNames>
  <calcPr calcId="145621"/>
</workbook>
</file>

<file path=xl/calcChain.xml><?xml version="1.0" encoding="utf-8"?>
<calcChain xmlns="http://schemas.openxmlformats.org/spreadsheetml/2006/main">
  <c r="D35" i="5" l="1"/>
  <c r="C35" i="5"/>
  <c r="D33" i="5" l="1"/>
  <c r="K38" i="5"/>
  <c r="H38" i="5"/>
  <c r="E38" i="5"/>
  <c r="K37" i="5"/>
  <c r="H37" i="5"/>
  <c r="E37" i="5"/>
  <c r="K36" i="5"/>
  <c r="H36" i="5"/>
  <c r="E36" i="5"/>
  <c r="E35" i="5" s="1"/>
  <c r="I35" i="5"/>
  <c r="K35" i="5" s="1"/>
  <c r="F35" i="5"/>
  <c r="H35" i="5" s="1"/>
  <c r="C7" i="5"/>
  <c r="E34" i="5"/>
  <c r="H34" i="5"/>
  <c r="C25" i="5" l="1"/>
  <c r="H33" i="5"/>
  <c r="K34" i="5" l="1"/>
  <c r="C11" i="5" l="1"/>
  <c r="J11" i="5" l="1"/>
  <c r="I11" i="5"/>
  <c r="G11" i="5"/>
  <c r="K12" i="5"/>
  <c r="H12" i="5"/>
  <c r="D11" i="5"/>
  <c r="E12" i="5"/>
  <c r="K40" i="5" l="1"/>
  <c r="K39" i="5" s="1"/>
  <c r="J39" i="5"/>
  <c r="I39" i="5"/>
  <c r="H40" i="5"/>
  <c r="H39" i="5" s="1"/>
  <c r="G39" i="5"/>
  <c r="F39" i="5"/>
  <c r="E40" i="5"/>
  <c r="E39" i="5" s="1"/>
  <c r="D39" i="5"/>
  <c r="C39" i="5"/>
  <c r="E33" i="5"/>
  <c r="K29" i="5" l="1"/>
  <c r="H29" i="5"/>
  <c r="E29" i="5"/>
  <c r="D25" i="5"/>
  <c r="E25" i="5" s="1"/>
  <c r="E11" i="5"/>
  <c r="K28" i="5" l="1"/>
  <c r="H28" i="5"/>
  <c r="E28" i="5"/>
  <c r="K13" i="5" l="1"/>
  <c r="K14" i="5"/>
  <c r="K15" i="5"/>
  <c r="K16" i="5"/>
  <c r="K17" i="5"/>
  <c r="K18" i="5"/>
  <c r="H13" i="5"/>
  <c r="H14" i="5"/>
  <c r="H15" i="5"/>
  <c r="H16" i="5"/>
  <c r="H17" i="5"/>
  <c r="H18" i="5"/>
  <c r="E13" i="5"/>
  <c r="E14" i="5"/>
  <c r="E15" i="5"/>
  <c r="E16" i="5"/>
  <c r="E17" i="5"/>
  <c r="E18" i="5"/>
  <c r="D20" i="5"/>
  <c r="D10" i="5" s="1"/>
  <c r="K21" i="5"/>
  <c r="H21" i="5"/>
  <c r="E21" i="5"/>
  <c r="E10" i="5" l="1"/>
  <c r="E20" i="5"/>
  <c r="D31" i="5"/>
  <c r="E31" i="5" s="1"/>
  <c r="H32" i="5" l="1"/>
  <c r="E42" i="5"/>
  <c r="E44" i="5"/>
  <c r="K41" i="5"/>
  <c r="K42" i="5"/>
  <c r="K44" i="5"/>
  <c r="H41" i="5"/>
  <c r="H42" i="5"/>
  <c r="H44" i="5"/>
  <c r="I25" i="5" l="1"/>
  <c r="K25" i="5" s="1"/>
  <c r="F25" i="5"/>
  <c r="H27" i="5"/>
  <c r="K23" i="5"/>
  <c r="H23" i="5"/>
  <c r="E23" i="5"/>
  <c r="K22" i="5"/>
  <c r="H22" i="5"/>
  <c r="E22" i="5"/>
  <c r="H20" i="5"/>
  <c r="H24" i="5"/>
  <c r="K19" i="5"/>
  <c r="K20" i="5"/>
  <c r="K24" i="5"/>
  <c r="K26" i="5"/>
  <c r="K27" i="5"/>
  <c r="K32" i="5"/>
  <c r="K33" i="5"/>
  <c r="E19" i="5"/>
  <c r="H19" i="5"/>
  <c r="K11" i="5"/>
  <c r="H11" i="5"/>
  <c r="E27" i="5" l="1"/>
  <c r="K9" i="5" l="1"/>
  <c r="H9" i="5"/>
  <c r="E5" i="5"/>
  <c r="F7" i="5"/>
  <c r="I7" i="5"/>
  <c r="J10" i="5"/>
  <c r="E9" i="5"/>
  <c r="D8" i="5"/>
  <c r="J31" i="5"/>
  <c r="K31" i="5" s="1"/>
  <c r="G31" i="5"/>
  <c r="D30" i="5"/>
  <c r="D7" i="5" s="1"/>
  <c r="E32" i="5"/>
  <c r="E8" i="5" l="1"/>
  <c r="G30" i="5"/>
  <c r="H31" i="5"/>
  <c r="J30" i="5"/>
  <c r="K30" i="5" s="1"/>
  <c r="J7" i="5" l="1"/>
  <c r="G25" i="5"/>
  <c r="H26" i="5"/>
  <c r="E26" i="5"/>
  <c r="E24" i="5"/>
  <c r="H25" i="5" l="1"/>
  <c r="G10" i="5"/>
  <c r="G7" i="5" s="1"/>
  <c r="D41" i="5"/>
  <c r="C41" i="5"/>
  <c r="D43" i="5"/>
  <c r="D6" i="5" s="1"/>
  <c r="D45" i="5" s="1"/>
  <c r="F43" i="5"/>
  <c r="G43" i="5"/>
  <c r="I43" i="5"/>
  <c r="J43" i="5"/>
  <c r="J6" i="5" s="1"/>
  <c r="C43" i="5"/>
  <c r="E41" i="5" l="1"/>
  <c r="E43" i="5"/>
  <c r="C45" i="5"/>
  <c r="I6" i="5"/>
  <c r="K43" i="5"/>
  <c r="F6" i="5"/>
  <c r="H43" i="5"/>
  <c r="G6" i="5"/>
  <c r="H30" i="5" l="1"/>
  <c r="K10" i="5"/>
  <c r="H10" i="5"/>
  <c r="K8" i="5"/>
  <c r="H8" i="5"/>
  <c r="I45" i="5"/>
  <c r="F45" i="5"/>
  <c r="H7" i="5" l="1"/>
  <c r="H6" i="5" s="1"/>
  <c r="K7" i="5"/>
  <c r="K6" i="5" s="1"/>
  <c r="G45" i="5"/>
  <c r="E30" i="5"/>
  <c r="E7" i="5" s="1"/>
  <c r="E6" i="5" s="1"/>
  <c r="E45" i="5" l="1"/>
  <c r="J45" i="5"/>
  <c r="K5" i="5" l="1"/>
  <c r="K45" i="5" s="1"/>
  <c r="H5" i="5"/>
  <c r="H45" i="5" s="1"/>
</calcChain>
</file>

<file path=xl/sharedStrings.xml><?xml version="1.0" encoding="utf-8"?>
<sst xmlns="http://schemas.openxmlformats.org/spreadsheetml/2006/main" count="84" uniqueCount="84">
  <si>
    <t>ИТОГО:</t>
  </si>
  <si>
    <t>Наименование доходов</t>
  </si>
  <si>
    <t>1 00 00000 00 0000 000</t>
  </si>
  <si>
    <t>НАЛОГОВЫЕ И НЕНАЛОГОВЫЕ ДОХОДЫ</t>
  </si>
  <si>
    <t>2 00 00000 00 0000 000</t>
  </si>
  <si>
    <t>БЕЗВОЗМЕЗДНЫЕ ПОСТУПЛЕНИЯ</t>
  </si>
  <si>
    <t>рублей</t>
  </si>
  <si>
    <t>Код бюджетной классификации</t>
  </si>
  <si>
    <t xml:space="preserve">Приложение 1 к пояснительной записке
</t>
  </si>
  <si>
    <t>2 02 00000 00 0000 000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</si>
  <si>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</si>
  <si>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</si>
  <si>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2 02 20000 00 0000 000</t>
  </si>
  <si>
    <t>2 02 10000 00 0000 150</t>
  </si>
  <si>
    <t>Дотации бюджетам бюджетной системы Российской Федерации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</si>
  <si>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</si>
  <si>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</si>
  <si>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</si>
  <si>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</si>
  <si>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Сумма на 2026 год с учетом изменений</t>
  </si>
  <si>
    <t>Сумма на 2026 год</t>
  </si>
  <si>
    <t>Изменение на 2026 год (+/-)</t>
  </si>
  <si>
    <t>218 00000 00 0000 000</t>
  </si>
  <si>
    <t>Доходы бюджетов муниципальных районов от возврата прочих остатков межбюджетных трансфертов, имеющих целевое назначение, прошлых лет из бюджетов субъектов Российской Федерации</t>
  </si>
  <si>
    <t xml:space="preserve"> 2 18 60030 05 0000 150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</si>
  <si>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</si>
  <si>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</si>
  <si>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</si>
  <si>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</si>
  <si>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</si>
  <si>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Сумма на 2027 год</t>
  </si>
  <si>
    <t>Изменение на 2027 год (+/-)</t>
  </si>
  <si>
    <t>Сумма на 2027 год с учетом изменений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</si>
  <si>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</si>
  <si>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</si>
  <si>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2 02 25348 05 0000 150</t>
  </si>
  <si>
    <t>Субсидии бюджетам муниципальных районов на модернизацию региональных и муниципальных библиотек</t>
  </si>
  <si>
    <t>2 02  27139  05 0000 150</t>
  </si>
  <si>
    <t>Субсидии бюджетам муниципальных районов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</si>
  <si>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2 02 29999 05 0000 150</t>
  </si>
  <si>
    <t xml:space="preserve">Прочие субсидии бюджетам муниципальных районов </t>
  </si>
  <si>
    <t>2 02 25519 05 0000 150</t>
  </si>
  <si>
    <t xml:space="preserve"> Субсидия бюджетам муниципальных районов на поддержку отрасли культуры</t>
  </si>
  <si>
    <t>Субвенции бюджетам муниципальных районов на выполнение передаваемых полномочий субъектов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</si>
  <si>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</si>
  <si>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</si>
  <si>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 xml:space="preserve">2 02 25372 05 0000 150
</t>
  </si>
  <si>
    <t xml:space="preserve">Субсидии бюджетам муниципальных районов на развитие транспортной инфраструктуры на сельских территориях
</t>
  </si>
  <si>
    <t>Анализ изменения доходов бюджета Клетнянского муниципального района Брянской области на 2026 - 2028 годы</t>
  </si>
  <si>
    <t>Сумма на 2028 год</t>
  </si>
  <si>
    <t>Изменение на 2028 год (+/-)</t>
  </si>
  <si>
    <t>Сумма на 2028 год с учетом изменений</t>
  </si>
  <si>
    <t>2 02 25513 05 0000 150</t>
  </si>
  <si>
    <t xml:space="preserve"> Субсидия бюджетам муниципальных районов на развитие сети учреждений культурно- досугового типа</t>
  </si>
  <si>
    <t>2 02 25203 05 0000 150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</si>
  <si>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
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</si>
  <si>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</si>
  <si>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</si>
  <si>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2 02 25590 05 0000 150</t>
  </si>
  <si>
    <t xml:space="preserve"> Субсидия бюджетам муниципальных районов на на техническое оснащение региональных и муниципальных музеев</t>
  </si>
  <si>
    <t>2 02 25467 05 0000 150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</si>
  <si>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</si>
  <si>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</si>
  <si>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</si>
  <si>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202 25753 05 0000 150</t>
  </si>
  <si>
    <t>Субсидии бюджетам муниципальных районов на софинансирование закупки и монтажа оборудования для создания "умных" спортивных площадок</t>
  </si>
  <si>
    <t xml:space="preserve"> - субсидия  бюджетам муниципальных районов (муниципальных округов, городских округов) на реализацию мероприятий по предоставлению бесплатного питания обучающимся в муниципальных общеобразовательных организациях из многодетных семей в рамках комплекса процессных мероприятий "Повышение доступности и качества предоставления дошкольного, общего и дополнительного образования детей" государственной программы "Развитие образования и науки Брянской области"</t>
  </si>
  <si>
    <t xml:space="preserve"> - субсидия на мероприятия по проведению оздоровительной кампании детей </t>
  </si>
  <si>
    <t>2 02 35082 05 0000 150</t>
  </si>
  <si>
    <t>2 02 49999 05 0000 150</t>
  </si>
  <si>
    <t>Прочие межбюджетные трансферты, передаваемые бюджетам муниципальных районов</t>
  </si>
  <si>
    <t xml:space="preserve"> - ВУС</t>
  </si>
  <si>
    <t xml:space="preserve"> - Государственная поддержка отрасли культуры (Лучшим сельским учреждениям культуры предоставлено денежное поощрение)</t>
  </si>
  <si>
    <t xml:space="preserve"> - строительство (реконструкцию) объектов физической культуры и спорта (спортивно-оздоровительный комплекс в п. Клетня Клетнянского р-на)</t>
  </si>
  <si>
    <t xml:space="preserve"> - 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</si>
  <si>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 xml:space="preserve"> - субсидия на укрепление материально-технической базы образовательных организаций, в том числе проведение капитального (текущего) ремонта зданий и сооружений, инженерных сетей</t>
  </si>
  <si>
    <t xml:space="preserve"> - субсидия на развитиие материально-технической базы муниципальных образовательных организаций, в сфере физической культуры и спорта в рамках регионального проекта "Развитие физической культуры и спорта Брянской области"</t>
  </si>
  <si>
    <t>2 07  00000 00 0000 000</t>
  </si>
  <si>
    <t>Прочие  безвозмездные поступления</t>
  </si>
  <si>
    <t xml:space="preserve">2 07 05010 05 0000 150
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</si>
  <si>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районов
</t>
  </si>
  <si>
    <t xml:space="preserve"> -Достижение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</si>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</sst>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49" fontId="9" fillId="0" borderId="2">
      <alignment horizontal="center"/>
    </xf>
    <xf numFmtId="0" fontId="9" fillId="0" borderId="4">
      <alignment horizontal="left" wrapText="1" indent="2"/>
    </xf>
  </cellStyleXfs>
  <cellXfs count="38">
    <xf numFmtId="0" fontId="0" fillId="0" borderId="0" xfId="0"/>
    <xf numFmtId="0" fontId="7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10" applyNumberFormat="1" applyFont="1" applyBorder="1" applyAlignment="1" applyProtection="1">
      <alignment horizontal="left" vertical="top" wrapText="1"/>
    </xf>
    <xf numFmtId="49" fontId="7" fillId="0" borderId="1" xfId="9" applyNumberFormat="1" applyFont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0" fillId="0" borderId="1" xfId="10" applyNumberFormat="1" applyFont="1" applyBorder="1" applyAlignment="1" applyProtection="1">
      <alignment horizontal="left" vertical="top" wrapText="1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justify" vertical="top" wrapText="1"/>
    </xf>
    <xf numFmtId="49" fontId="10" fillId="0" borderId="5" xfId="9" applyNumberFormat="1" applyFont="1" applyBorder="1" applyAlignment="1" applyProtection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4" fontId="7" fillId="2" borderId="0" xfId="0" applyNumberFormat="1" applyFont="1" applyFill="1" applyAlignment="1">
      <alignment horizontal="right" vertical="top" wrapText="1"/>
    </xf>
    <xf numFmtId="0" fontId="7" fillId="2" borderId="1" xfId="0" applyFont="1" applyFill="1" applyBorder="1" applyAlignment="1">
      <alignment horizontal="center" vertical="center" wrapText="1"/>
    </xf>
  </cellXfs>
  <cellStyles count="11">
    <cellStyle name="xl26" xfId="8"/>
    <cellStyle name="xl31" xfId="10"/>
    <cellStyle name="xl38" xfId="1"/>
    <cellStyle name="xl42" xfId="2"/>
    <cellStyle name="xl43" xfId="9"/>
    <cellStyle name="xl63" xfId="7"/>
    <cellStyle name="Обычный" xfId="0" builtinId="0"/>
    <cellStyle name="Обычный 2" xfId="3"/>
    <cellStyle name="Обычный 3" xfId="4"/>
    <cellStyle name="Стиль 1" xfId="5"/>
    <cellStyle name="Финансовый 2" xf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tabSelected="1" view="pageBreakPreview" zoomScale="80" zoomScaleNormal="80" zoomScaleSheetLayoutView="80" workbookViewId="0">
      <pane ySplit="4" topLeftCell="A11" activePane="bottomLeft" state="frozen"/>
      <selection pane="bottomLeft" activeCell="B34" sqref="B34"/>
    </sheetView>
  </sheetViews>
  <sheetFormatPr defaultRowHeight="15" x14ac:dyDescent="0.25"/>
  <cols>
    <col min="1" max="1" width="14.7109375" style="12" customWidth="1"/>
    <col min="2" max="2" width="43.28515625" style="7" customWidth="1"/>
    <col min="3" max="3" width="17.85546875" style="11" customWidth="1" collapsed="1"/>
    <col min="4" max="5" width="17.85546875" style="11" customWidth="1"/>
    <col min="6" max="6" width="17.85546875" style="7" customWidth="1" collapsed="1"/>
    <col min="7" max="8" width="17.85546875" style="7" customWidth="1"/>
    <col min="9" max="9" width="17.85546875" style="7" customWidth="1" collapsed="1"/>
    <col min="10" max="11" width="17.85546875" style="7" customWidth="1"/>
    <col min="12" max="12" width="15.28515625" style="7" customWidth="1"/>
    <col min="13" max="14" width="9.140625" style="7"/>
    <col min="15" max="15" width="9.140625" style="7" customWidth="1"/>
    <col min="16" max="224" width="9.140625" style="7"/>
    <col min="225" max="226" width="12.28515625" style="7" customWidth="1"/>
    <col min="227" max="227" width="13.42578125" style="7" customWidth="1"/>
    <col min="228" max="228" width="59.140625" style="7" customWidth="1"/>
    <col min="229" max="229" width="18.140625" style="7" customWidth="1"/>
    <col min="230" max="230" width="32.140625" style="7" customWidth="1"/>
    <col min="231" max="231" width="86.7109375" style="7" customWidth="1"/>
    <col min="232" max="240" width="23.140625" style="7" customWidth="1"/>
    <col min="241" max="241" width="91.42578125" style="7" customWidth="1"/>
    <col min="242" max="247" width="19.140625" style="7" customWidth="1"/>
    <col min="248" max="480" width="9.140625" style="7"/>
    <col min="481" max="482" width="12.28515625" style="7" customWidth="1"/>
    <col min="483" max="483" width="13.42578125" style="7" customWidth="1"/>
    <col min="484" max="484" width="59.140625" style="7" customWidth="1"/>
    <col min="485" max="485" width="18.140625" style="7" customWidth="1"/>
    <col min="486" max="486" width="32.140625" style="7" customWidth="1"/>
    <col min="487" max="487" width="86.7109375" style="7" customWidth="1"/>
    <col min="488" max="496" width="23.140625" style="7" customWidth="1"/>
    <col min="497" max="497" width="91.42578125" style="7" customWidth="1"/>
    <col min="498" max="503" width="19.140625" style="7" customWidth="1"/>
    <col min="504" max="736" width="9.140625" style="7"/>
    <col min="737" max="738" width="12.28515625" style="7" customWidth="1"/>
    <col min="739" max="739" width="13.42578125" style="7" customWidth="1"/>
    <col min="740" max="740" width="59.140625" style="7" customWidth="1"/>
    <col min="741" max="741" width="18.140625" style="7" customWidth="1"/>
    <col min="742" max="742" width="32.140625" style="7" customWidth="1"/>
    <col min="743" max="743" width="86.7109375" style="7" customWidth="1"/>
    <col min="744" max="752" width="23.140625" style="7" customWidth="1"/>
    <col min="753" max="753" width="91.42578125" style="7" customWidth="1"/>
    <col min="754" max="759" width="19.140625" style="7" customWidth="1"/>
    <col min="760" max="992" width="9.140625" style="7"/>
    <col min="993" max="994" width="12.28515625" style="7" customWidth="1"/>
    <col min="995" max="995" width="13.42578125" style="7" customWidth="1"/>
    <col min="996" max="996" width="59.140625" style="7" customWidth="1"/>
    <col min="997" max="997" width="18.140625" style="7" customWidth="1"/>
    <col min="998" max="998" width="32.140625" style="7" customWidth="1"/>
    <col min="999" max="999" width="86.7109375" style="7" customWidth="1"/>
    <col min="1000" max="1008" width="23.140625" style="7" customWidth="1"/>
    <col min="1009" max="1009" width="91.42578125" style="7" customWidth="1"/>
    <col min="1010" max="1015" width="19.140625" style="7" customWidth="1"/>
    <col min="1016" max="1248" width="9.140625" style="7"/>
    <col min="1249" max="1250" width="12.28515625" style="7" customWidth="1"/>
    <col min="1251" max="1251" width="13.42578125" style="7" customWidth="1"/>
    <col min="1252" max="1252" width="59.140625" style="7" customWidth="1"/>
    <col min="1253" max="1253" width="18.140625" style="7" customWidth="1"/>
    <col min="1254" max="1254" width="32.140625" style="7" customWidth="1"/>
    <col min="1255" max="1255" width="86.7109375" style="7" customWidth="1"/>
    <col min="1256" max="1264" width="23.140625" style="7" customWidth="1"/>
    <col min="1265" max="1265" width="91.42578125" style="7" customWidth="1"/>
    <col min="1266" max="1271" width="19.140625" style="7" customWidth="1"/>
    <col min="1272" max="1504" width="9.140625" style="7"/>
    <col min="1505" max="1506" width="12.28515625" style="7" customWidth="1"/>
    <col min="1507" max="1507" width="13.42578125" style="7" customWidth="1"/>
    <col min="1508" max="1508" width="59.140625" style="7" customWidth="1"/>
    <col min="1509" max="1509" width="18.140625" style="7" customWidth="1"/>
    <col min="1510" max="1510" width="32.140625" style="7" customWidth="1"/>
    <col min="1511" max="1511" width="86.7109375" style="7" customWidth="1"/>
    <col min="1512" max="1520" width="23.140625" style="7" customWidth="1"/>
    <col min="1521" max="1521" width="91.42578125" style="7" customWidth="1"/>
    <col min="1522" max="1527" width="19.140625" style="7" customWidth="1"/>
    <col min="1528" max="1760" width="9.140625" style="7"/>
    <col min="1761" max="1762" width="12.28515625" style="7" customWidth="1"/>
    <col min="1763" max="1763" width="13.42578125" style="7" customWidth="1"/>
    <col min="1764" max="1764" width="59.140625" style="7" customWidth="1"/>
    <col min="1765" max="1765" width="18.140625" style="7" customWidth="1"/>
    <col min="1766" max="1766" width="32.140625" style="7" customWidth="1"/>
    <col min="1767" max="1767" width="86.7109375" style="7" customWidth="1"/>
    <col min="1768" max="1776" width="23.140625" style="7" customWidth="1"/>
    <col min="1777" max="1777" width="91.42578125" style="7" customWidth="1"/>
    <col min="1778" max="1783" width="19.140625" style="7" customWidth="1"/>
    <col min="1784" max="2016" width="9.140625" style="7"/>
    <col min="2017" max="2018" width="12.28515625" style="7" customWidth="1"/>
    <col min="2019" max="2019" width="13.42578125" style="7" customWidth="1"/>
    <col min="2020" max="2020" width="59.140625" style="7" customWidth="1"/>
    <col min="2021" max="2021" width="18.140625" style="7" customWidth="1"/>
    <col min="2022" max="2022" width="32.140625" style="7" customWidth="1"/>
    <col min="2023" max="2023" width="86.7109375" style="7" customWidth="1"/>
    <col min="2024" max="2032" width="23.140625" style="7" customWidth="1"/>
    <col min="2033" max="2033" width="91.42578125" style="7" customWidth="1"/>
    <col min="2034" max="2039" width="19.140625" style="7" customWidth="1"/>
    <col min="2040" max="2272" width="9.140625" style="7"/>
    <col min="2273" max="2274" width="12.28515625" style="7" customWidth="1"/>
    <col min="2275" max="2275" width="13.42578125" style="7" customWidth="1"/>
    <col min="2276" max="2276" width="59.140625" style="7" customWidth="1"/>
    <col min="2277" max="2277" width="18.140625" style="7" customWidth="1"/>
    <col min="2278" max="2278" width="32.140625" style="7" customWidth="1"/>
    <col min="2279" max="2279" width="86.7109375" style="7" customWidth="1"/>
    <col min="2280" max="2288" width="23.140625" style="7" customWidth="1"/>
    <col min="2289" max="2289" width="91.42578125" style="7" customWidth="1"/>
    <col min="2290" max="2295" width="19.140625" style="7" customWidth="1"/>
    <col min="2296" max="2528" width="9.140625" style="7"/>
    <col min="2529" max="2530" width="12.28515625" style="7" customWidth="1"/>
    <col min="2531" max="2531" width="13.42578125" style="7" customWidth="1"/>
    <col min="2532" max="2532" width="59.140625" style="7" customWidth="1"/>
    <col min="2533" max="2533" width="18.140625" style="7" customWidth="1"/>
    <col min="2534" max="2534" width="32.140625" style="7" customWidth="1"/>
    <col min="2535" max="2535" width="86.7109375" style="7" customWidth="1"/>
    <col min="2536" max="2544" width="23.140625" style="7" customWidth="1"/>
    <col min="2545" max="2545" width="91.42578125" style="7" customWidth="1"/>
    <col min="2546" max="2551" width="19.140625" style="7" customWidth="1"/>
    <col min="2552" max="2784" width="9.140625" style="7"/>
    <col min="2785" max="2786" width="12.28515625" style="7" customWidth="1"/>
    <col min="2787" max="2787" width="13.42578125" style="7" customWidth="1"/>
    <col min="2788" max="2788" width="59.140625" style="7" customWidth="1"/>
    <col min="2789" max="2789" width="18.140625" style="7" customWidth="1"/>
    <col min="2790" max="2790" width="32.140625" style="7" customWidth="1"/>
    <col min="2791" max="2791" width="86.7109375" style="7" customWidth="1"/>
    <col min="2792" max="2800" width="23.140625" style="7" customWidth="1"/>
    <col min="2801" max="2801" width="91.42578125" style="7" customWidth="1"/>
    <col min="2802" max="2807" width="19.140625" style="7" customWidth="1"/>
    <col min="2808" max="3040" width="9.140625" style="7"/>
    <col min="3041" max="3042" width="12.28515625" style="7" customWidth="1"/>
    <col min="3043" max="3043" width="13.42578125" style="7" customWidth="1"/>
    <col min="3044" max="3044" width="59.140625" style="7" customWidth="1"/>
    <col min="3045" max="3045" width="18.140625" style="7" customWidth="1"/>
    <col min="3046" max="3046" width="32.140625" style="7" customWidth="1"/>
    <col min="3047" max="3047" width="86.7109375" style="7" customWidth="1"/>
    <col min="3048" max="3056" width="23.140625" style="7" customWidth="1"/>
    <col min="3057" max="3057" width="91.42578125" style="7" customWidth="1"/>
    <col min="3058" max="3063" width="19.140625" style="7" customWidth="1"/>
    <col min="3064" max="3296" width="9.140625" style="7"/>
    <col min="3297" max="3298" width="12.28515625" style="7" customWidth="1"/>
    <col min="3299" max="3299" width="13.42578125" style="7" customWidth="1"/>
    <col min="3300" max="3300" width="59.140625" style="7" customWidth="1"/>
    <col min="3301" max="3301" width="18.140625" style="7" customWidth="1"/>
    <col min="3302" max="3302" width="32.140625" style="7" customWidth="1"/>
    <col min="3303" max="3303" width="86.7109375" style="7" customWidth="1"/>
    <col min="3304" max="3312" width="23.140625" style="7" customWidth="1"/>
    <col min="3313" max="3313" width="91.42578125" style="7" customWidth="1"/>
    <col min="3314" max="3319" width="19.140625" style="7" customWidth="1"/>
    <col min="3320" max="3552" width="9.140625" style="7"/>
    <col min="3553" max="3554" width="12.28515625" style="7" customWidth="1"/>
    <col min="3555" max="3555" width="13.42578125" style="7" customWidth="1"/>
    <col min="3556" max="3556" width="59.140625" style="7" customWidth="1"/>
    <col min="3557" max="3557" width="18.140625" style="7" customWidth="1"/>
    <col min="3558" max="3558" width="32.140625" style="7" customWidth="1"/>
    <col min="3559" max="3559" width="86.7109375" style="7" customWidth="1"/>
    <col min="3560" max="3568" width="23.140625" style="7" customWidth="1"/>
    <col min="3569" max="3569" width="91.42578125" style="7" customWidth="1"/>
    <col min="3570" max="3575" width="19.140625" style="7" customWidth="1"/>
    <col min="3576" max="3808" width="9.140625" style="7"/>
    <col min="3809" max="3810" width="12.28515625" style="7" customWidth="1"/>
    <col min="3811" max="3811" width="13.42578125" style="7" customWidth="1"/>
    <col min="3812" max="3812" width="59.140625" style="7" customWidth="1"/>
    <col min="3813" max="3813" width="18.140625" style="7" customWidth="1"/>
    <col min="3814" max="3814" width="32.140625" style="7" customWidth="1"/>
    <col min="3815" max="3815" width="86.7109375" style="7" customWidth="1"/>
    <col min="3816" max="3824" width="23.140625" style="7" customWidth="1"/>
    <col min="3825" max="3825" width="91.42578125" style="7" customWidth="1"/>
    <col min="3826" max="3831" width="19.140625" style="7" customWidth="1"/>
    <col min="3832" max="4064" width="9.140625" style="7"/>
    <col min="4065" max="4066" width="12.28515625" style="7" customWidth="1"/>
    <col min="4067" max="4067" width="13.42578125" style="7" customWidth="1"/>
    <col min="4068" max="4068" width="59.140625" style="7" customWidth="1"/>
    <col min="4069" max="4069" width="18.140625" style="7" customWidth="1"/>
    <col min="4070" max="4070" width="32.140625" style="7" customWidth="1"/>
    <col min="4071" max="4071" width="86.7109375" style="7" customWidth="1"/>
    <col min="4072" max="4080" width="23.140625" style="7" customWidth="1"/>
    <col min="4081" max="4081" width="91.42578125" style="7" customWidth="1"/>
    <col min="4082" max="4087" width="19.140625" style="7" customWidth="1"/>
    <col min="4088" max="4320" width="9.140625" style="7"/>
    <col min="4321" max="4322" width="12.28515625" style="7" customWidth="1"/>
    <col min="4323" max="4323" width="13.42578125" style="7" customWidth="1"/>
    <col min="4324" max="4324" width="59.140625" style="7" customWidth="1"/>
    <col min="4325" max="4325" width="18.140625" style="7" customWidth="1"/>
    <col min="4326" max="4326" width="32.140625" style="7" customWidth="1"/>
    <col min="4327" max="4327" width="86.7109375" style="7" customWidth="1"/>
    <col min="4328" max="4336" width="23.140625" style="7" customWidth="1"/>
    <col min="4337" max="4337" width="91.42578125" style="7" customWidth="1"/>
    <col min="4338" max="4343" width="19.140625" style="7" customWidth="1"/>
    <col min="4344" max="4576" width="9.140625" style="7"/>
    <col min="4577" max="4578" width="12.28515625" style="7" customWidth="1"/>
    <col min="4579" max="4579" width="13.42578125" style="7" customWidth="1"/>
    <col min="4580" max="4580" width="59.140625" style="7" customWidth="1"/>
    <col min="4581" max="4581" width="18.140625" style="7" customWidth="1"/>
    <col min="4582" max="4582" width="32.140625" style="7" customWidth="1"/>
    <col min="4583" max="4583" width="86.7109375" style="7" customWidth="1"/>
    <col min="4584" max="4592" width="23.140625" style="7" customWidth="1"/>
    <col min="4593" max="4593" width="91.42578125" style="7" customWidth="1"/>
    <col min="4594" max="4599" width="19.140625" style="7" customWidth="1"/>
    <col min="4600" max="4832" width="9.140625" style="7"/>
    <col min="4833" max="4834" width="12.28515625" style="7" customWidth="1"/>
    <col min="4835" max="4835" width="13.42578125" style="7" customWidth="1"/>
    <col min="4836" max="4836" width="59.140625" style="7" customWidth="1"/>
    <col min="4837" max="4837" width="18.140625" style="7" customWidth="1"/>
    <col min="4838" max="4838" width="32.140625" style="7" customWidth="1"/>
    <col min="4839" max="4839" width="86.7109375" style="7" customWidth="1"/>
    <col min="4840" max="4848" width="23.140625" style="7" customWidth="1"/>
    <col min="4849" max="4849" width="91.42578125" style="7" customWidth="1"/>
    <col min="4850" max="4855" width="19.140625" style="7" customWidth="1"/>
    <col min="4856" max="5088" width="9.140625" style="7"/>
    <col min="5089" max="5090" width="12.28515625" style="7" customWidth="1"/>
    <col min="5091" max="5091" width="13.42578125" style="7" customWidth="1"/>
    <col min="5092" max="5092" width="59.140625" style="7" customWidth="1"/>
    <col min="5093" max="5093" width="18.140625" style="7" customWidth="1"/>
    <col min="5094" max="5094" width="32.140625" style="7" customWidth="1"/>
    <col min="5095" max="5095" width="86.7109375" style="7" customWidth="1"/>
    <col min="5096" max="5104" width="23.140625" style="7" customWidth="1"/>
    <col min="5105" max="5105" width="91.42578125" style="7" customWidth="1"/>
    <col min="5106" max="5111" width="19.140625" style="7" customWidth="1"/>
    <col min="5112" max="5344" width="9.140625" style="7"/>
    <col min="5345" max="5346" width="12.28515625" style="7" customWidth="1"/>
    <col min="5347" max="5347" width="13.42578125" style="7" customWidth="1"/>
    <col min="5348" max="5348" width="59.140625" style="7" customWidth="1"/>
    <col min="5349" max="5349" width="18.140625" style="7" customWidth="1"/>
    <col min="5350" max="5350" width="32.140625" style="7" customWidth="1"/>
    <col min="5351" max="5351" width="86.7109375" style="7" customWidth="1"/>
    <col min="5352" max="5360" width="23.140625" style="7" customWidth="1"/>
    <col min="5361" max="5361" width="91.42578125" style="7" customWidth="1"/>
    <col min="5362" max="5367" width="19.140625" style="7" customWidth="1"/>
    <col min="5368" max="5600" width="9.140625" style="7"/>
    <col min="5601" max="5602" width="12.28515625" style="7" customWidth="1"/>
    <col min="5603" max="5603" width="13.42578125" style="7" customWidth="1"/>
    <col min="5604" max="5604" width="59.140625" style="7" customWidth="1"/>
    <col min="5605" max="5605" width="18.140625" style="7" customWidth="1"/>
    <col min="5606" max="5606" width="32.140625" style="7" customWidth="1"/>
    <col min="5607" max="5607" width="86.7109375" style="7" customWidth="1"/>
    <col min="5608" max="5616" width="23.140625" style="7" customWidth="1"/>
    <col min="5617" max="5617" width="91.42578125" style="7" customWidth="1"/>
    <col min="5618" max="5623" width="19.140625" style="7" customWidth="1"/>
    <col min="5624" max="5856" width="9.140625" style="7"/>
    <col min="5857" max="5858" width="12.28515625" style="7" customWidth="1"/>
    <col min="5859" max="5859" width="13.42578125" style="7" customWidth="1"/>
    <col min="5860" max="5860" width="59.140625" style="7" customWidth="1"/>
    <col min="5861" max="5861" width="18.140625" style="7" customWidth="1"/>
    <col min="5862" max="5862" width="32.140625" style="7" customWidth="1"/>
    <col min="5863" max="5863" width="86.7109375" style="7" customWidth="1"/>
    <col min="5864" max="5872" width="23.140625" style="7" customWidth="1"/>
    <col min="5873" max="5873" width="91.42578125" style="7" customWidth="1"/>
    <col min="5874" max="5879" width="19.140625" style="7" customWidth="1"/>
    <col min="5880" max="6112" width="9.140625" style="7"/>
    <col min="6113" max="6114" width="12.28515625" style="7" customWidth="1"/>
    <col min="6115" max="6115" width="13.42578125" style="7" customWidth="1"/>
    <col min="6116" max="6116" width="59.140625" style="7" customWidth="1"/>
    <col min="6117" max="6117" width="18.140625" style="7" customWidth="1"/>
    <col min="6118" max="6118" width="32.140625" style="7" customWidth="1"/>
    <col min="6119" max="6119" width="86.7109375" style="7" customWidth="1"/>
    <col min="6120" max="6128" width="23.140625" style="7" customWidth="1"/>
    <col min="6129" max="6129" width="91.42578125" style="7" customWidth="1"/>
    <col min="6130" max="6135" width="19.140625" style="7" customWidth="1"/>
    <col min="6136" max="6368" width="9.140625" style="7"/>
    <col min="6369" max="6370" width="12.28515625" style="7" customWidth="1"/>
    <col min="6371" max="6371" width="13.42578125" style="7" customWidth="1"/>
    <col min="6372" max="6372" width="59.140625" style="7" customWidth="1"/>
    <col min="6373" max="6373" width="18.140625" style="7" customWidth="1"/>
    <col min="6374" max="6374" width="32.140625" style="7" customWidth="1"/>
    <col min="6375" max="6375" width="86.7109375" style="7" customWidth="1"/>
    <col min="6376" max="6384" width="23.140625" style="7" customWidth="1"/>
    <col min="6385" max="6385" width="91.42578125" style="7" customWidth="1"/>
    <col min="6386" max="6391" width="19.140625" style="7" customWidth="1"/>
    <col min="6392" max="6624" width="9.140625" style="7"/>
    <col min="6625" max="6626" width="12.28515625" style="7" customWidth="1"/>
    <col min="6627" max="6627" width="13.42578125" style="7" customWidth="1"/>
    <col min="6628" max="6628" width="59.140625" style="7" customWidth="1"/>
    <col min="6629" max="6629" width="18.140625" style="7" customWidth="1"/>
    <col min="6630" max="6630" width="32.140625" style="7" customWidth="1"/>
    <col min="6631" max="6631" width="86.7109375" style="7" customWidth="1"/>
    <col min="6632" max="6640" width="23.140625" style="7" customWidth="1"/>
    <col min="6641" max="6641" width="91.42578125" style="7" customWidth="1"/>
    <col min="6642" max="6647" width="19.140625" style="7" customWidth="1"/>
    <col min="6648" max="6880" width="9.140625" style="7"/>
    <col min="6881" max="6882" width="12.28515625" style="7" customWidth="1"/>
    <col min="6883" max="6883" width="13.42578125" style="7" customWidth="1"/>
    <col min="6884" max="6884" width="59.140625" style="7" customWidth="1"/>
    <col min="6885" max="6885" width="18.140625" style="7" customWidth="1"/>
    <col min="6886" max="6886" width="32.140625" style="7" customWidth="1"/>
    <col min="6887" max="6887" width="86.7109375" style="7" customWidth="1"/>
    <col min="6888" max="6896" width="23.140625" style="7" customWidth="1"/>
    <col min="6897" max="6897" width="91.42578125" style="7" customWidth="1"/>
    <col min="6898" max="6903" width="19.140625" style="7" customWidth="1"/>
    <col min="6904" max="7136" width="9.140625" style="7"/>
    <col min="7137" max="7138" width="12.28515625" style="7" customWidth="1"/>
    <col min="7139" max="7139" width="13.42578125" style="7" customWidth="1"/>
    <col min="7140" max="7140" width="59.140625" style="7" customWidth="1"/>
    <col min="7141" max="7141" width="18.140625" style="7" customWidth="1"/>
    <col min="7142" max="7142" width="32.140625" style="7" customWidth="1"/>
    <col min="7143" max="7143" width="86.7109375" style="7" customWidth="1"/>
    <col min="7144" max="7152" width="23.140625" style="7" customWidth="1"/>
    <col min="7153" max="7153" width="91.42578125" style="7" customWidth="1"/>
    <col min="7154" max="7159" width="19.140625" style="7" customWidth="1"/>
    <col min="7160" max="7392" width="9.140625" style="7"/>
    <col min="7393" max="7394" width="12.28515625" style="7" customWidth="1"/>
    <col min="7395" max="7395" width="13.42578125" style="7" customWidth="1"/>
    <col min="7396" max="7396" width="59.140625" style="7" customWidth="1"/>
    <col min="7397" max="7397" width="18.140625" style="7" customWidth="1"/>
    <col min="7398" max="7398" width="32.140625" style="7" customWidth="1"/>
    <col min="7399" max="7399" width="86.7109375" style="7" customWidth="1"/>
    <col min="7400" max="7408" width="23.140625" style="7" customWidth="1"/>
    <col min="7409" max="7409" width="91.42578125" style="7" customWidth="1"/>
    <col min="7410" max="7415" width="19.140625" style="7" customWidth="1"/>
    <col min="7416" max="7648" width="9.140625" style="7"/>
    <col min="7649" max="7650" width="12.28515625" style="7" customWidth="1"/>
    <col min="7651" max="7651" width="13.42578125" style="7" customWidth="1"/>
    <col min="7652" max="7652" width="59.140625" style="7" customWidth="1"/>
    <col min="7653" max="7653" width="18.140625" style="7" customWidth="1"/>
    <col min="7654" max="7654" width="32.140625" style="7" customWidth="1"/>
    <col min="7655" max="7655" width="86.7109375" style="7" customWidth="1"/>
    <col min="7656" max="7664" width="23.140625" style="7" customWidth="1"/>
    <col min="7665" max="7665" width="91.42578125" style="7" customWidth="1"/>
    <col min="7666" max="7671" width="19.140625" style="7" customWidth="1"/>
    <col min="7672" max="7904" width="9.140625" style="7"/>
    <col min="7905" max="7906" width="12.28515625" style="7" customWidth="1"/>
    <col min="7907" max="7907" width="13.42578125" style="7" customWidth="1"/>
    <col min="7908" max="7908" width="59.140625" style="7" customWidth="1"/>
    <col min="7909" max="7909" width="18.140625" style="7" customWidth="1"/>
    <col min="7910" max="7910" width="32.140625" style="7" customWidth="1"/>
    <col min="7911" max="7911" width="86.7109375" style="7" customWidth="1"/>
    <col min="7912" max="7920" width="23.140625" style="7" customWidth="1"/>
    <col min="7921" max="7921" width="91.42578125" style="7" customWidth="1"/>
    <col min="7922" max="7927" width="19.140625" style="7" customWidth="1"/>
    <col min="7928" max="8160" width="9.140625" style="7"/>
    <col min="8161" max="8162" width="12.28515625" style="7" customWidth="1"/>
    <col min="8163" max="8163" width="13.42578125" style="7" customWidth="1"/>
    <col min="8164" max="8164" width="59.140625" style="7" customWidth="1"/>
    <col min="8165" max="8165" width="18.140625" style="7" customWidth="1"/>
    <col min="8166" max="8166" width="32.140625" style="7" customWidth="1"/>
    <col min="8167" max="8167" width="86.7109375" style="7" customWidth="1"/>
    <col min="8168" max="8176" width="23.140625" style="7" customWidth="1"/>
    <col min="8177" max="8177" width="91.42578125" style="7" customWidth="1"/>
    <col min="8178" max="8183" width="19.140625" style="7" customWidth="1"/>
    <col min="8184" max="8416" width="9.140625" style="7"/>
    <col min="8417" max="8418" width="12.28515625" style="7" customWidth="1"/>
    <col min="8419" max="8419" width="13.42578125" style="7" customWidth="1"/>
    <col min="8420" max="8420" width="59.140625" style="7" customWidth="1"/>
    <col min="8421" max="8421" width="18.140625" style="7" customWidth="1"/>
    <col min="8422" max="8422" width="32.140625" style="7" customWidth="1"/>
    <col min="8423" max="8423" width="86.7109375" style="7" customWidth="1"/>
    <col min="8424" max="8432" width="23.140625" style="7" customWidth="1"/>
    <col min="8433" max="8433" width="91.42578125" style="7" customWidth="1"/>
    <col min="8434" max="8439" width="19.140625" style="7" customWidth="1"/>
    <col min="8440" max="8672" width="9.140625" style="7"/>
    <col min="8673" max="8674" width="12.28515625" style="7" customWidth="1"/>
    <col min="8675" max="8675" width="13.42578125" style="7" customWidth="1"/>
    <col min="8676" max="8676" width="59.140625" style="7" customWidth="1"/>
    <col min="8677" max="8677" width="18.140625" style="7" customWidth="1"/>
    <col min="8678" max="8678" width="32.140625" style="7" customWidth="1"/>
    <col min="8679" max="8679" width="86.7109375" style="7" customWidth="1"/>
    <col min="8680" max="8688" width="23.140625" style="7" customWidth="1"/>
    <col min="8689" max="8689" width="91.42578125" style="7" customWidth="1"/>
    <col min="8690" max="8695" width="19.140625" style="7" customWidth="1"/>
    <col min="8696" max="8928" width="9.140625" style="7"/>
    <col min="8929" max="8930" width="12.28515625" style="7" customWidth="1"/>
    <col min="8931" max="8931" width="13.42578125" style="7" customWidth="1"/>
    <col min="8932" max="8932" width="59.140625" style="7" customWidth="1"/>
    <col min="8933" max="8933" width="18.140625" style="7" customWidth="1"/>
    <col min="8934" max="8934" width="32.140625" style="7" customWidth="1"/>
    <col min="8935" max="8935" width="86.7109375" style="7" customWidth="1"/>
    <col min="8936" max="8944" width="23.140625" style="7" customWidth="1"/>
    <col min="8945" max="8945" width="91.42578125" style="7" customWidth="1"/>
    <col min="8946" max="8951" width="19.140625" style="7" customWidth="1"/>
    <col min="8952" max="9184" width="9.140625" style="7"/>
    <col min="9185" max="9186" width="12.28515625" style="7" customWidth="1"/>
    <col min="9187" max="9187" width="13.42578125" style="7" customWidth="1"/>
    <col min="9188" max="9188" width="59.140625" style="7" customWidth="1"/>
    <col min="9189" max="9189" width="18.140625" style="7" customWidth="1"/>
    <col min="9190" max="9190" width="32.140625" style="7" customWidth="1"/>
    <col min="9191" max="9191" width="86.7109375" style="7" customWidth="1"/>
    <col min="9192" max="9200" width="23.140625" style="7" customWidth="1"/>
    <col min="9201" max="9201" width="91.42578125" style="7" customWidth="1"/>
    <col min="9202" max="9207" width="19.140625" style="7" customWidth="1"/>
    <col min="9208" max="9440" width="9.140625" style="7"/>
    <col min="9441" max="9442" width="12.28515625" style="7" customWidth="1"/>
    <col min="9443" max="9443" width="13.42578125" style="7" customWidth="1"/>
    <col min="9444" max="9444" width="59.140625" style="7" customWidth="1"/>
    <col min="9445" max="9445" width="18.140625" style="7" customWidth="1"/>
    <col min="9446" max="9446" width="32.140625" style="7" customWidth="1"/>
    <col min="9447" max="9447" width="86.7109375" style="7" customWidth="1"/>
    <col min="9448" max="9456" width="23.140625" style="7" customWidth="1"/>
    <col min="9457" max="9457" width="91.42578125" style="7" customWidth="1"/>
    <col min="9458" max="9463" width="19.140625" style="7" customWidth="1"/>
    <col min="9464" max="9696" width="9.140625" style="7"/>
    <col min="9697" max="9698" width="12.28515625" style="7" customWidth="1"/>
    <col min="9699" max="9699" width="13.42578125" style="7" customWidth="1"/>
    <col min="9700" max="9700" width="59.140625" style="7" customWidth="1"/>
    <col min="9701" max="9701" width="18.140625" style="7" customWidth="1"/>
    <col min="9702" max="9702" width="32.140625" style="7" customWidth="1"/>
    <col min="9703" max="9703" width="86.7109375" style="7" customWidth="1"/>
    <col min="9704" max="9712" width="23.140625" style="7" customWidth="1"/>
    <col min="9713" max="9713" width="91.42578125" style="7" customWidth="1"/>
    <col min="9714" max="9719" width="19.140625" style="7" customWidth="1"/>
    <col min="9720" max="9952" width="9.140625" style="7"/>
    <col min="9953" max="9954" width="12.28515625" style="7" customWidth="1"/>
    <col min="9955" max="9955" width="13.42578125" style="7" customWidth="1"/>
    <col min="9956" max="9956" width="59.140625" style="7" customWidth="1"/>
    <col min="9957" max="9957" width="18.140625" style="7" customWidth="1"/>
    <col min="9958" max="9958" width="32.140625" style="7" customWidth="1"/>
    <col min="9959" max="9959" width="86.7109375" style="7" customWidth="1"/>
    <col min="9960" max="9968" width="23.140625" style="7" customWidth="1"/>
    <col min="9969" max="9969" width="91.42578125" style="7" customWidth="1"/>
    <col min="9970" max="9975" width="19.140625" style="7" customWidth="1"/>
    <col min="9976" max="10208" width="9.140625" style="7"/>
    <col min="10209" max="10210" width="12.28515625" style="7" customWidth="1"/>
    <col min="10211" max="10211" width="13.42578125" style="7" customWidth="1"/>
    <col min="10212" max="10212" width="59.140625" style="7" customWidth="1"/>
    <col min="10213" max="10213" width="18.140625" style="7" customWidth="1"/>
    <col min="10214" max="10214" width="32.140625" style="7" customWidth="1"/>
    <col min="10215" max="10215" width="86.7109375" style="7" customWidth="1"/>
    <col min="10216" max="10224" width="23.140625" style="7" customWidth="1"/>
    <col min="10225" max="10225" width="91.42578125" style="7" customWidth="1"/>
    <col min="10226" max="10231" width="19.140625" style="7" customWidth="1"/>
    <col min="10232" max="10464" width="9.140625" style="7"/>
    <col min="10465" max="10466" width="12.28515625" style="7" customWidth="1"/>
    <col min="10467" max="10467" width="13.42578125" style="7" customWidth="1"/>
    <col min="10468" max="10468" width="59.140625" style="7" customWidth="1"/>
    <col min="10469" max="10469" width="18.140625" style="7" customWidth="1"/>
    <col min="10470" max="10470" width="32.140625" style="7" customWidth="1"/>
    <col min="10471" max="10471" width="86.7109375" style="7" customWidth="1"/>
    <col min="10472" max="10480" width="23.140625" style="7" customWidth="1"/>
    <col min="10481" max="10481" width="91.42578125" style="7" customWidth="1"/>
    <col min="10482" max="10487" width="19.140625" style="7" customWidth="1"/>
    <col min="10488" max="10720" width="9.140625" style="7"/>
    <col min="10721" max="10722" width="12.28515625" style="7" customWidth="1"/>
    <col min="10723" max="10723" width="13.42578125" style="7" customWidth="1"/>
    <col min="10724" max="10724" width="59.140625" style="7" customWidth="1"/>
    <col min="10725" max="10725" width="18.140625" style="7" customWidth="1"/>
    <col min="10726" max="10726" width="32.140625" style="7" customWidth="1"/>
    <col min="10727" max="10727" width="86.7109375" style="7" customWidth="1"/>
    <col min="10728" max="10736" width="23.140625" style="7" customWidth="1"/>
    <col min="10737" max="10737" width="91.42578125" style="7" customWidth="1"/>
    <col min="10738" max="10743" width="19.140625" style="7" customWidth="1"/>
    <col min="10744" max="10976" width="9.140625" style="7"/>
    <col min="10977" max="10978" width="12.28515625" style="7" customWidth="1"/>
    <col min="10979" max="10979" width="13.42578125" style="7" customWidth="1"/>
    <col min="10980" max="10980" width="59.140625" style="7" customWidth="1"/>
    <col min="10981" max="10981" width="18.140625" style="7" customWidth="1"/>
    <col min="10982" max="10982" width="32.140625" style="7" customWidth="1"/>
    <col min="10983" max="10983" width="86.7109375" style="7" customWidth="1"/>
    <col min="10984" max="10992" width="23.140625" style="7" customWidth="1"/>
    <col min="10993" max="10993" width="91.42578125" style="7" customWidth="1"/>
    <col min="10994" max="10999" width="19.140625" style="7" customWidth="1"/>
    <col min="11000" max="11232" width="9.140625" style="7"/>
    <col min="11233" max="11234" width="12.28515625" style="7" customWidth="1"/>
    <col min="11235" max="11235" width="13.42578125" style="7" customWidth="1"/>
    <col min="11236" max="11236" width="59.140625" style="7" customWidth="1"/>
    <col min="11237" max="11237" width="18.140625" style="7" customWidth="1"/>
    <col min="11238" max="11238" width="32.140625" style="7" customWidth="1"/>
    <col min="11239" max="11239" width="86.7109375" style="7" customWidth="1"/>
    <col min="11240" max="11248" width="23.140625" style="7" customWidth="1"/>
    <col min="11249" max="11249" width="91.42578125" style="7" customWidth="1"/>
    <col min="11250" max="11255" width="19.140625" style="7" customWidth="1"/>
    <col min="11256" max="11488" width="9.140625" style="7"/>
    <col min="11489" max="11490" width="12.28515625" style="7" customWidth="1"/>
    <col min="11491" max="11491" width="13.42578125" style="7" customWidth="1"/>
    <col min="11492" max="11492" width="59.140625" style="7" customWidth="1"/>
    <col min="11493" max="11493" width="18.140625" style="7" customWidth="1"/>
    <col min="11494" max="11494" width="32.140625" style="7" customWidth="1"/>
    <col min="11495" max="11495" width="86.7109375" style="7" customWidth="1"/>
    <col min="11496" max="11504" width="23.140625" style="7" customWidth="1"/>
    <col min="11505" max="11505" width="91.42578125" style="7" customWidth="1"/>
    <col min="11506" max="11511" width="19.140625" style="7" customWidth="1"/>
    <col min="11512" max="11744" width="9.140625" style="7"/>
    <col min="11745" max="11746" width="12.28515625" style="7" customWidth="1"/>
    <col min="11747" max="11747" width="13.42578125" style="7" customWidth="1"/>
    <col min="11748" max="11748" width="59.140625" style="7" customWidth="1"/>
    <col min="11749" max="11749" width="18.140625" style="7" customWidth="1"/>
    <col min="11750" max="11750" width="32.140625" style="7" customWidth="1"/>
    <col min="11751" max="11751" width="86.7109375" style="7" customWidth="1"/>
    <col min="11752" max="11760" width="23.140625" style="7" customWidth="1"/>
    <col min="11761" max="11761" width="91.42578125" style="7" customWidth="1"/>
    <col min="11762" max="11767" width="19.140625" style="7" customWidth="1"/>
    <col min="11768" max="12000" width="9.140625" style="7"/>
    <col min="12001" max="12002" width="12.28515625" style="7" customWidth="1"/>
    <col min="12003" max="12003" width="13.42578125" style="7" customWidth="1"/>
    <col min="12004" max="12004" width="59.140625" style="7" customWidth="1"/>
    <col min="12005" max="12005" width="18.140625" style="7" customWidth="1"/>
    <col min="12006" max="12006" width="32.140625" style="7" customWidth="1"/>
    <col min="12007" max="12007" width="86.7109375" style="7" customWidth="1"/>
    <col min="12008" max="12016" width="23.140625" style="7" customWidth="1"/>
    <col min="12017" max="12017" width="91.42578125" style="7" customWidth="1"/>
    <col min="12018" max="12023" width="19.140625" style="7" customWidth="1"/>
    <col min="12024" max="12256" width="9.140625" style="7"/>
    <col min="12257" max="12258" width="12.28515625" style="7" customWidth="1"/>
    <col min="12259" max="12259" width="13.42578125" style="7" customWidth="1"/>
    <col min="12260" max="12260" width="59.140625" style="7" customWidth="1"/>
    <col min="12261" max="12261" width="18.140625" style="7" customWidth="1"/>
    <col min="12262" max="12262" width="32.140625" style="7" customWidth="1"/>
    <col min="12263" max="12263" width="86.7109375" style="7" customWidth="1"/>
    <col min="12264" max="12272" width="23.140625" style="7" customWidth="1"/>
    <col min="12273" max="12273" width="91.42578125" style="7" customWidth="1"/>
    <col min="12274" max="12279" width="19.140625" style="7" customWidth="1"/>
    <col min="12280" max="12512" width="9.140625" style="7"/>
    <col min="12513" max="12514" width="12.28515625" style="7" customWidth="1"/>
    <col min="12515" max="12515" width="13.42578125" style="7" customWidth="1"/>
    <col min="12516" max="12516" width="59.140625" style="7" customWidth="1"/>
    <col min="12517" max="12517" width="18.140625" style="7" customWidth="1"/>
    <col min="12518" max="12518" width="32.140625" style="7" customWidth="1"/>
    <col min="12519" max="12519" width="86.7109375" style="7" customWidth="1"/>
    <col min="12520" max="12528" width="23.140625" style="7" customWidth="1"/>
    <col min="12529" max="12529" width="91.42578125" style="7" customWidth="1"/>
    <col min="12530" max="12535" width="19.140625" style="7" customWidth="1"/>
    <col min="12536" max="12768" width="9.140625" style="7"/>
    <col min="12769" max="12770" width="12.28515625" style="7" customWidth="1"/>
    <col min="12771" max="12771" width="13.42578125" style="7" customWidth="1"/>
    <col min="12772" max="12772" width="59.140625" style="7" customWidth="1"/>
    <col min="12773" max="12773" width="18.140625" style="7" customWidth="1"/>
    <col min="12774" max="12774" width="32.140625" style="7" customWidth="1"/>
    <col min="12775" max="12775" width="86.7109375" style="7" customWidth="1"/>
    <col min="12776" max="12784" width="23.140625" style="7" customWidth="1"/>
    <col min="12785" max="12785" width="91.42578125" style="7" customWidth="1"/>
    <col min="12786" max="12791" width="19.140625" style="7" customWidth="1"/>
    <col min="12792" max="13024" width="9.140625" style="7"/>
    <col min="13025" max="13026" width="12.28515625" style="7" customWidth="1"/>
    <col min="13027" max="13027" width="13.42578125" style="7" customWidth="1"/>
    <col min="13028" max="13028" width="59.140625" style="7" customWidth="1"/>
    <col min="13029" max="13029" width="18.140625" style="7" customWidth="1"/>
    <col min="13030" max="13030" width="32.140625" style="7" customWidth="1"/>
    <col min="13031" max="13031" width="86.7109375" style="7" customWidth="1"/>
    <col min="13032" max="13040" width="23.140625" style="7" customWidth="1"/>
    <col min="13041" max="13041" width="91.42578125" style="7" customWidth="1"/>
    <col min="13042" max="13047" width="19.140625" style="7" customWidth="1"/>
    <col min="13048" max="13280" width="9.140625" style="7"/>
    <col min="13281" max="13282" width="12.28515625" style="7" customWidth="1"/>
    <col min="13283" max="13283" width="13.42578125" style="7" customWidth="1"/>
    <col min="13284" max="13284" width="59.140625" style="7" customWidth="1"/>
    <col min="13285" max="13285" width="18.140625" style="7" customWidth="1"/>
    <col min="13286" max="13286" width="32.140625" style="7" customWidth="1"/>
    <col min="13287" max="13287" width="86.7109375" style="7" customWidth="1"/>
    <col min="13288" max="13296" width="23.140625" style="7" customWidth="1"/>
    <col min="13297" max="13297" width="91.42578125" style="7" customWidth="1"/>
    <col min="13298" max="13303" width="19.140625" style="7" customWidth="1"/>
    <col min="13304" max="13536" width="9.140625" style="7"/>
    <col min="13537" max="13538" width="12.28515625" style="7" customWidth="1"/>
    <col min="13539" max="13539" width="13.42578125" style="7" customWidth="1"/>
    <col min="13540" max="13540" width="59.140625" style="7" customWidth="1"/>
    <col min="13541" max="13541" width="18.140625" style="7" customWidth="1"/>
    <col min="13542" max="13542" width="32.140625" style="7" customWidth="1"/>
    <col min="13543" max="13543" width="86.7109375" style="7" customWidth="1"/>
    <col min="13544" max="13552" width="23.140625" style="7" customWidth="1"/>
    <col min="13553" max="13553" width="91.42578125" style="7" customWidth="1"/>
    <col min="13554" max="13559" width="19.140625" style="7" customWidth="1"/>
    <col min="13560" max="13792" width="9.140625" style="7"/>
    <col min="13793" max="13794" width="12.28515625" style="7" customWidth="1"/>
    <col min="13795" max="13795" width="13.42578125" style="7" customWidth="1"/>
    <col min="13796" max="13796" width="59.140625" style="7" customWidth="1"/>
    <col min="13797" max="13797" width="18.140625" style="7" customWidth="1"/>
    <col min="13798" max="13798" width="32.140625" style="7" customWidth="1"/>
    <col min="13799" max="13799" width="86.7109375" style="7" customWidth="1"/>
    <col min="13800" max="13808" width="23.140625" style="7" customWidth="1"/>
    <col min="13809" max="13809" width="91.42578125" style="7" customWidth="1"/>
    <col min="13810" max="13815" width="19.140625" style="7" customWidth="1"/>
    <col min="13816" max="14048" width="9.140625" style="7"/>
    <col min="14049" max="14050" width="12.28515625" style="7" customWidth="1"/>
    <col min="14051" max="14051" width="13.42578125" style="7" customWidth="1"/>
    <col min="14052" max="14052" width="59.140625" style="7" customWidth="1"/>
    <col min="14053" max="14053" width="18.140625" style="7" customWidth="1"/>
    <col min="14054" max="14054" width="32.140625" style="7" customWidth="1"/>
    <col min="14055" max="14055" width="86.7109375" style="7" customWidth="1"/>
    <col min="14056" max="14064" width="23.140625" style="7" customWidth="1"/>
    <col min="14065" max="14065" width="91.42578125" style="7" customWidth="1"/>
    <col min="14066" max="14071" width="19.140625" style="7" customWidth="1"/>
    <col min="14072" max="14304" width="9.140625" style="7"/>
    <col min="14305" max="14306" width="12.28515625" style="7" customWidth="1"/>
    <col min="14307" max="14307" width="13.42578125" style="7" customWidth="1"/>
    <col min="14308" max="14308" width="59.140625" style="7" customWidth="1"/>
    <col min="14309" max="14309" width="18.140625" style="7" customWidth="1"/>
    <col min="14310" max="14310" width="32.140625" style="7" customWidth="1"/>
    <col min="14311" max="14311" width="86.7109375" style="7" customWidth="1"/>
    <col min="14312" max="14320" width="23.140625" style="7" customWidth="1"/>
    <col min="14321" max="14321" width="91.42578125" style="7" customWidth="1"/>
    <col min="14322" max="14327" width="19.140625" style="7" customWidth="1"/>
    <col min="14328" max="14560" width="9.140625" style="7"/>
    <col min="14561" max="14562" width="12.28515625" style="7" customWidth="1"/>
    <col min="14563" max="14563" width="13.42578125" style="7" customWidth="1"/>
    <col min="14564" max="14564" width="59.140625" style="7" customWidth="1"/>
    <col min="14565" max="14565" width="18.140625" style="7" customWidth="1"/>
    <col min="14566" max="14566" width="32.140625" style="7" customWidth="1"/>
    <col min="14567" max="14567" width="86.7109375" style="7" customWidth="1"/>
    <col min="14568" max="14576" width="23.140625" style="7" customWidth="1"/>
    <col min="14577" max="14577" width="91.42578125" style="7" customWidth="1"/>
    <col min="14578" max="14583" width="19.140625" style="7" customWidth="1"/>
    <col min="14584" max="14816" width="9.140625" style="7"/>
    <col min="14817" max="14818" width="12.28515625" style="7" customWidth="1"/>
    <col min="14819" max="14819" width="13.42578125" style="7" customWidth="1"/>
    <col min="14820" max="14820" width="59.140625" style="7" customWidth="1"/>
    <col min="14821" max="14821" width="18.140625" style="7" customWidth="1"/>
    <col min="14822" max="14822" width="32.140625" style="7" customWidth="1"/>
    <col min="14823" max="14823" width="86.7109375" style="7" customWidth="1"/>
    <col min="14824" max="14832" width="23.140625" style="7" customWidth="1"/>
    <col min="14833" max="14833" width="91.42578125" style="7" customWidth="1"/>
    <col min="14834" max="14839" width="19.140625" style="7" customWidth="1"/>
    <col min="14840" max="15072" width="9.140625" style="7"/>
    <col min="15073" max="15074" width="12.28515625" style="7" customWidth="1"/>
    <col min="15075" max="15075" width="13.42578125" style="7" customWidth="1"/>
    <col min="15076" max="15076" width="59.140625" style="7" customWidth="1"/>
    <col min="15077" max="15077" width="18.140625" style="7" customWidth="1"/>
    <col min="15078" max="15078" width="32.140625" style="7" customWidth="1"/>
    <col min="15079" max="15079" width="86.7109375" style="7" customWidth="1"/>
    <col min="15080" max="15088" width="23.140625" style="7" customWidth="1"/>
    <col min="15089" max="15089" width="91.42578125" style="7" customWidth="1"/>
    <col min="15090" max="15095" width="19.140625" style="7" customWidth="1"/>
    <col min="15096" max="15328" width="9.140625" style="7"/>
    <col min="15329" max="15330" width="12.28515625" style="7" customWidth="1"/>
    <col min="15331" max="15331" width="13.42578125" style="7" customWidth="1"/>
    <col min="15332" max="15332" width="59.140625" style="7" customWidth="1"/>
    <col min="15333" max="15333" width="18.140625" style="7" customWidth="1"/>
    <col min="15334" max="15334" width="32.140625" style="7" customWidth="1"/>
    <col min="15335" max="15335" width="86.7109375" style="7" customWidth="1"/>
    <col min="15336" max="15344" width="23.140625" style="7" customWidth="1"/>
    <col min="15345" max="15345" width="91.42578125" style="7" customWidth="1"/>
    <col min="15346" max="15351" width="19.140625" style="7" customWidth="1"/>
    <col min="15352" max="15584" width="9.140625" style="7"/>
    <col min="15585" max="15586" width="12.28515625" style="7" customWidth="1"/>
    <col min="15587" max="15587" width="13.42578125" style="7" customWidth="1"/>
    <col min="15588" max="15588" width="59.140625" style="7" customWidth="1"/>
    <col min="15589" max="15589" width="18.140625" style="7" customWidth="1"/>
    <col min="15590" max="15590" width="32.140625" style="7" customWidth="1"/>
    <col min="15591" max="15591" width="86.7109375" style="7" customWidth="1"/>
    <col min="15592" max="15600" width="23.140625" style="7" customWidth="1"/>
    <col min="15601" max="15601" width="91.42578125" style="7" customWidth="1"/>
    <col min="15602" max="15607" width="19.140625" style="7" customWidth="1"/>
    <col min="15608" max="15840" width="9.140625" style="7"/>
    <col min="15841" max="15842" width="12.28515625" style="7" customWidth="1"/>
    <col min="15843" max="15843" width="13.42578125" style="7" customWidth="1"/>
    <col min="15844" max="15844" width="59.140625" style="7" customWidth="1"/>
    <col min="15845" max="15845" width="18.140625" style="7" customWidth="1"/>
    <col min="15846" max="15846" width="32.140625" style="7" customWidth="1"/>
    <col min="15847" max="15847" width="86.7109375" style="7" customWidth="1"/>
    <col min="15848" max="15856" width="23.140625" style="7" customWidth="1"/>
    <col min="15857" max="15857" width="91.42578125" style="7" customWidth="1"/>
    <col min="15858" max="15863" width="19.140625" style="7" customWidth="1"/>
    <col min="15864" max="16096" width="9.140625" style="7"/>
    <col min="16097" max="16098" width="12.28515625" style="7" customWidth="1"/>
    <col min="16099" max="16099" width="13.42578125" style="7" customWidth="1"/>
    <col min="16100" max="16100" width="59.140625" style="7" customWidth="1"/>
    <col min="16101" max="16101" width="18.140625" style="7" customWidth="1"/>
    <col min="16102" max="16102" width="32.140625" style="7" customWidth="1"/>
    <col min="16103" max="16103" width="86.7109375" style="7" customWidth="1"/>
    <col min="16104" max="16112" width="23.140625" style="7" customWidth="1"/>
    <col min="16113" max="16113" width="91.42578125" style="7" customWidth="1"/>
    <col min="16114" max="16119" width="19.140625" style="7" customWidth="1"/>
    <col min="16120" max="16384" width="9.140625" style="7"/>
  </cols>
  <sheetData>
    <row r="1" spans="1:11" ht="18.75" customHeight="1" x14ac:dyDescent="0.25">
      <c r="C1" s="36" t="s">
        <v>8</v>
      </c>
      <c r="D1" s="36"/>
      <c r="E1" s="36"/>
      <c r="F1" s="36"/>
      <c r="G1" s="36"/>
      <c r="H1" s="36"/>
      <c r="I1" s="36"/>
      <c r="J1" s="36"/>
      <c r="K1" s="36"/>
    </row>
    <row r="2" spans="1:11" ht="12.75" customHeight="1" x14ac:dyDescent="0.25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7.25" customHeight="1" x14ac:dyDescent="0.25">
      <c r="A3" s="34" t="s">
        <v>6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45" x14ac:dyDescent="0.25">
      <c r="A4" s="2" t="s">
        <v>7</v>
      </c>
      <c r="B4" s="8" t="s">
        <v>1</v>
      </c>
      <c r="C4" s="6" t="s">
        <v>20</v>
      </c>
      <c r="D4" s="6" t="s">
        <v>21</v>
      </c>
      <c r="E4" s="6" t="s">
        <v>19</v>
      </c>
      <c r="F4" s="6" t="s">
        <v>30</v>
      </c>
      <c r="G4" s="6" t="s">
        <v>31</v>
      </c>
      <c r="H4" s="6" t="s">
        <v>32</v>
      </c>
      <c r="I4" s="6" t="s">
        <v>49</v>
      </c>
      <c r="J4" s="6" t="s">
        <v>50</v>
      </c>
      <c r="K4" s="6" t="s">
        <v>51</v>
      </c>
    </row>
    <row r="5" spans="1:11" ht="30" x14ac:dyDescent="0.25">
      <c r="A5" s="1" t="s">
        <v>2</v>
      </c>
      <c r="B5" s="9" t="s">
        <v>3</v>
      </c>
      <c r="C5" s="6">
        <v>145664800</v>
      </c>
      <c r="D5" s="6">
        <v>0</v>
      </c>
      <c r="E5" s="6">
        <f>C5+D5</f>
        <v>145664800</v>
      </c>
      <c r="F5" s="6">
        <v>153203800</v>
      </c>
      <c r="G5" s="6">
        <v>0</v>
      </c>
      <c r="H5" s="6">
        <f>F5+G5</f>
        <v>153203800</v>
      </c>
      <c r="I5" s="6">
        <v>166254000</v>
      </c>
      <c r="J5" s="6">
        <v>0</v>
      </c>
      <c r="K5" s="6">
        <f>I5+J5</f>
        <v>166254000</v>
      </c>
    </row>
    <row r="6" spans="1:11" ht="30" x14ac:dyDescent="0.25">
      <c r="A6" s="1" t="s">
        <v>4</v>
      </c>
      <c r="B6" s="9" t="s">
        <v>5</v>
      </c>
      <c r="C6" s="6">
        <v>589393066.64999998</v>
      </c>
      <c r="D6" s="6">
        <f>D7+D39+D43</f>
        <v>6611366.3099999996</v>
      </c>
      <c r="E6" s="6">
        <f>E7+E39+E41+E43</f>
        <v>596004432.96000004</v>
      </c>
      <c r="F6" s="6">
        <f t="shared" ref="F6:K6" si="0">F7+F41+F43</f>
        <v>330896249.81999999</v>
      </c>
      <c r="G6" s="6">
        <f t="shared" si="0"/>
        <v>0</v>
      </c>
      <c r="H6" s="6">
        <f t="shared" si="0"/>
        <v>330896249.81999999</v>
      </c>
      <c r="I6" s="6">
        <f t="shared" si="0"/>
        <v>290543181.99000001</v>
      </c>
      <c r="J6" s="6">
        <f t="shared" si="0"/>
        <v>0</v>
      </c>
      <c r="K6" s="6">
        <f t="shared" si="0"/>
        <v>290543181.99000001</v>
      </c>
    </row>
    <row r="7" spans="1:11" ht="45" x14ac:dyDescent="0.25">
      <c r="A7" s="1" t="s">
        <v>9</v>
      </c>
      <c r="B7" s="9" t="s">
        <v>10</v>
      </c>
      <c r="C7" s="6">
        <f>C8+C10+C30+C33</f>
        <v>571703118.38999999</v>
      </c>
      <c r="D7" s="6">
        <f>D8+D10+D30+D33</f>
        <v>6611366.3099999996</v>
      </c>
      <c r="E7" s="6">
        <f>E8+E10+E30+E33</f>
        <v>578314484.69999993</v>
      </c>
      <c r="F7" s="6">
        <f t="shared" ref="F7:K7" si="1">F8+F10+F30+F33</f>
        <v>330896249.81999999</v>
      </c>
      <c r="G7" s="6">
        <f t="shared" si="1"/>
        <v>0</v>
      </c>
      <c r="H7" s="6">
        <f t="shared" si="1"/>
        <v>330896249.81999999</v>
      </c>
      <c r="I7" s="6">
        <f t="shared" si="1"/>
        <v>290543181.99000001</v>
      </c>
      <c r="J7" s="6">
        <f t="shared" si="1"/>
        <v>0</v>
      </c>
      <c r="K7" s="6">
        <f t="shared" si="1"/>
        <v>290543181.99000001</v>
      </c>
    </row>
    <row r="8" spans="1:11" ht="30" x14ac:dyDescent="0.25">
      <c r="A8" s="2" t="s">
        <v>13</v>
      </c>
      <c r="B8" s="13" t="s">
        <v>14</v>
      </c>
      <c r="C8" s="10">
        <v>76253000</v>
      </c>
      <c r="D8" s="6">
        <f>D9</f>
        <v>10600000</v>
      </c>
      <c r="E8" s="6">
        <f>C8+D8</f>
        <v>86853000</v>
      </c>
      <c r="F8" s="6">
        <v>44727000</v>
      </c>
      <c r="G8" s="6">
        <v>0</v>
      </c>
      <c r="H8" s="6">
        <f>F8+G8</f>
        <v>44727000</v>
      </c>
      <c r="I8" s="6">
        <v>36013000</v>
      </c>
      <c r="J8" s="6">
        <v>0</v>
      </c>
      <c r="K8" s="6">
        <f t="shared" ref="K8:K10" si="2">I8+J8</f>
        <v>36013000</v>
      </c>
    </row>
    <row r="9" spans="1:11" ht="45" x14ac:dyDescent="0.25">
      <c r="A9" s="20" t="s">
        <v>44</v>
      </c>
      <c r="B9" s="23" t="s">
        <v>45</v>
      </c>
      <c r="C9" s="10">
        <v>4228000</v>
      </c>
      <c r="D9" s="6">
        <v>10600000</v>
      </c>
      <c r="E9" s="6">
        <f>C9+D9</f>
        <v>14828000</v>
      </c>
      <c r="F9" s="6">
        <v>0</v>
      </c>
      <c r="G9" s="6">
        <v>0</v>
      </c>
      <c r="H9" s="6">
        <f>F9+G9</f>
        <v>0</v>
      </c>
      <c r="I9" s="6">
        <v>0</v>
      </c>
      <c r="J9" s="6">
        <v>0</v>
      </c>
      <c r="K9" s="6">
        <f>I9+J9</f>
        <v>0</v>
      </c>
    </row>
    <row r="10" spans="1:11" ht="45" x14ac:dyDescent="0.25">
      <c r="A10" s="1" t="s">
        <v>12</v>
      </c>
      <c r="B10" s="9" t="s">
        <v>11</v>
      </c>
      <c r="C10" s="10">
        <v>261619812.22</v>
      </c>
      <c r="D10" s="6">
        <f>D11+D18+D19+D20+D22+D25</f>
        <v>-5091213.6900000004</v>
      </c>
      <c r="E10" s="6">
        <f>C10+D10</f>
        <v>256528598.53</v>
      </c>
      <c r="F10" s="6">
        <v>48862870.579999998</v>
      </c>
      <c r="G10" s="6">
        <f>SUM(G11:G25)</f>
        <v>0</v>
      </c>
      <c r="H10" s="6">
        <f t="shared" ref="H10" si="3">F10+G10</f>
        <v>48862870.579999998</v>
      </c>
      <c r="I10" s="6">
        <v>14105220.470000001</v>
      </c>
      <c r="J10" s="6">
        <f>SUM(J11:J25)</f>
        <v>0</v>
      </c>
      <c r="K10" s="6">
        <f t="shared" si="2"/>
        <v>14105220.470000001</v>
      </c>
    </row>
    <row r="11" spans="1:11" ht="45.75" customHeight="1" x14ac:dyDescent="0.25">
      <c r="A11" s="22" t="s">
        <v>33</v>
      </c>
      <c r="B11" s="18" t="s">
        <v>34</v>
      </c>
      <c r="C11" s="17">
        <f>C12</f>
        <v>70262722</v>
      </c>
      <c r="D11" s="17">
        <f>D12</f>
        <v>-5091213.6900000004</v>
      </c>
      <c r="E11" s="17">
        <f>C11+D11</f>
        <v>65171508.310000002</v>
      </c>
      <c r="F11" s="6">
        <v>0</v>
      </c>
      <c r="G11" s="6">
        <f>G12</f>
        <v>0</v>
      </c>
      <c r="H11" s="6">
        <f t="shared" ref="H11:H19" si="4">F11+G11</f>
        <v>0</v>
      </c>
      <c r="I11" s="6">
        <f>I12</f>
        <v>0</v>
      </c>
      <c r="J11" s="6">
        <f>J12</f>
        <v>0</v>
      </c>
      <c r="K11" s="6">
        <f>I11+J11</f>
        <v>0</v>
      </c>
    </row>
    <row r="12" spans="1:11" ht="61.5" customHeight="1" x14ac:dyDescent="0.25">
      <c r="A12" s="20"/>
      <c r="B12" s="27" t="s">
        <v>73</v>
      </c>
      <c r="C12" s="17">
        <v>70262722</v>
      </c>
      <c r="D12" s="17">
        <v>-5091213.6900000004</v>
      </c>
      <c r="E12" s="17">
        <f t="shared" ref="E12" si="5">C12+D12</f>
        <v>65171508.310000002</v>
      </c>
      <c r="F12" s="17">
        <v>0</v>
      </c>
      <c r="G12" s="17">
        <v>0</v>
      </c>
      <c r="H12" s="6">
        <f t="shared" ref="H12" si="6">F12+G12</f>
        <v>0</v>
      </c>
      <c r="I12" s="17">
        <v>0</v>
      </c>
      <c r="J12" s="10">
        <v>0</v>
      </c>
      <c r="K12" s="6">
        <f t="shared" ref="K12" si="7">I12+J12</f>
        <v>0</v>
      </c>
    </row>
    <row r="13" spans="1:11" ht="45.75" hidden="1" customHeight="1" x14ac:dyDescent="0.25">
      <c r="A13" s="22" t="s">
        <v>54</v>
      </c>
      <c r="B13" s="18" t="s">
        <v>55</v>
      </c>
      <c r="C13" s="17">
        <v>752688.09</v>
      </c>
      <c r="D13" s="17">
        <v>0</v>
      </c>
      <c r="E13" s="17">
        <f t="shared" ref="E13:E18" si="8">C13+D13</f>
        <v>752688.09</v>
      </c>
      <c r="F13" s="6">
        <v>645161.22</v>
      </c>
      <c r="G13" s="6">
        <v>0</v>
      </c>
      <c r="H13" s="6">
        <f t="shared" si="4"/>
        <v>645161.22</v>
      </c>
      <c r="I13" s="6">
        <v>2150537.4</v>
      </c>
      <c r="J13" s="6">
        <v>0</v>
      </c>
      <c r="K13" s="6">
        <f t="shared" ref="K13:K18" si="9">I13+J13</f>
        <v>2150537.4</v>
      </c>
    </row>
    <row r="14" spans="1:11" ht="45.75" hidden="1" customHeight="1" x14ac:dyDescent="0.25">
      <c r="A14" s="22" t="s">
        <v>56</v>
      </c>
      <c r="B14" s="18" t="s">
        <v>57</v>
      </c>
      <c r="C14" s="17">
        <v>4610805.91</v>
      </c>
      <c r="D14" s="17"/>
      <c r="E14" s="17">
        <f t="shared" si="8"/>
        <v>4610805.91</v>
      </c>
      <c r="F14" s="6">
        <v>4472599.8600000003</v>
      </c>
      <c r="G14" s="6">
        <v>0</v>
      </c>
      <c r="H14" s="6">
        <f t="shared" si="4"/>
        <v>4472599.8600000003</v>
      </c>
      <c r="I14" s="6">
        <v>4218266.57</v>
      </c>
      <c r="J14" s="6">
        <v>0</v>
      </c>
      <c r="K14" s="6">
        <f t="shared" si="9"/>
        <v>4218266.57</v>
      </c>
    </row>
    <row r="15" spans="1:11" ht="45" hidden="1" x14ac:dyDescent="0.25">
      <c r="A15" s="22" t="s">
        <v>35</v>
      </c>
      <c r="B15" s="18" t="s">
        <v>36</v>
      </c>
      <c r="C15" s="17">
        <v>0</v>
      </c>
      <c r="D15" s="17">
        <v>0</v>
      </c>
      <c r="E15" s="17">
        <f t="shared" si="8"/>
        <v>0</v>
      </c>
      <c r="F15" s="6">
        <v>0</v>
      </c>
      <c r="G15" s="17">
        <v>0</v>
      </c>
      <c r="H15" s="6">
        <f t="shared" si="4"/>
        <v>0</v>
      </c>
      <c r="I15" s="10">
        <v>0</v>
      </c>
      <c r="J15" s="10">
        <v>0</v>
      </c>
      <c r="K15" s="6">
        <f t="shared" si="9"/>
        <v>0</v>
      </c>
    </row>
    <row r="16" spans="1:11" ht="50.25" hidden="1" customHeight="1" x14ac:dyDescent="0.25">
      <c r="A16" s="20" t="s">
        <v>46</v>
      </c>
      <c r="B16" s="21" t="s">
        <v>47</v>
      </c>
      <c r="C16" s="17">
        <v>165027979.78999999</v>
      </c>
      <c r="D16" s="17"/>
      <c r="E16" s="17">
        <f t="shared" si="8"/>
        <v>165027979.78999999</v>
      </c>
      <c r="F16" s="17">
        <v>0</v>
      </c>
      <c r="G16" s="17">
        <v>0</v>
      </c>
      <c r="H16" s="6">
        <f t="shared" si="4"/>
        <v>0</v>
      </c>
      <c r="I16" s="10">
        <v>0</v>
      </c>
      <c r="J16" s="10">
        <v>0</v>
      </c>
      <c r="K16" s="6">
        <f t="shared" si="9"/>
        <v>0</v>
      </c>
    </row>
    <row r="17" spans="1:11" ht="50.25" hidden="1" customHeight="1" x14ac:dyDescent="0.25">
      <c r="A17" s="20" t="s">
        <v>60</v>
      </c>
      <c r="B17" s="21" t="s">
        <v>61</v>
      </c>
      <c r="C17" s="17">
        <v>0</v>
      </c>
      <c r="D17" s="17">
        <v>0</v>
      </c>
      <c r="E17" s="17">
        <f t="shared" si="8"/>
        <v>0</v>
      </c>
      <c r="F17" s="17">
        <v>504900</v>
      </c>
      <c r="G17" s="17">
        <v>0</v>
      </c>
      <c r="H17" s="6">
        <f t="shared" si="4"/>
        <v>504900</v>
      </c>
      <c r="I17" s="10">
        <v>0</v>
      </c>
      <c r="J17" s="10">
        <v>0</v>
      </c>
      <c r="K17" s="6">
        <f t="shared" si="9"/>
        <v>0</v>
      </c>
    </row>
    <row r="18" spans="1:11" ht="50.25" hidden="1" customHeight="1" x14ac:dyDescent="0.25">
      <c r="A18" s="20" t="s">
        <v>62</v>
      </c>
      <c r="B18" s="21" t="s">
        <v>63</v>
      </c>
      <c r="C18" s="17">
        <v>4576887</v>
      </c>
      <c r="D18" s="17">
        <v>0</v>
      </c>
      <c r="E18" s="17">
        <f t="shared" si="8"/>
        <v>4576887</v>
      </c>
      <c r="F18" s="17">
        <v>4249966.5</v>
      </c>
      <c r="G18" s="17">
        <v>0</v>
      </c>
      <c r="H18" s="6">
        <f t="shared" si="4"/>
        <v>4249966.5</v>
      </c>
      <c r="I18" s="17">
        <v>4249966.5</v>
      </c>
      <c r="J18" s="10">
        <v>0</v>
      </c>
      <c r="K18" s="6">
        <f t="shared" si="9"/>
        <v>4249966.5</v>
      </c>
    </row>
    <row r="19" spans="1:11" ht="50.25" hidden="1" customHeight="1" x14ac:dyDescent="0.25">
      <c r="A19" s="20" t="s">
        <v>52</v>
      </c>
      <c r="B19" s="21" t="s">
        <v>53</v>
      </c>
      <c r="C19" s="17">
        <v>3430303</v>
      </c>
      <c r="D19" s="17">
        <v>0</v>
      </c>
      <c r="E19" s="17">
        <f t="shared" ref="E19" si="10">C19+D19</f>
        <v>3430303</v>
      </c>
      <c r="F19" s="17">
        <v>0</v>
      </c>
      <c r="G19" s="17">
        <v>0</v>
      </c>
      <c r="H19" s="19">
        <f t="shared" si="4"/>
        <v>0</v>
      </c>
      <c r="I19" s="10">
        <v>0</v>
      </c>
      <c r="J19" s="10">
        <v>0</v>
      </c>
      <c r="K19" s="6">
        <f t="shared" ref="K19:K44" si="11">I19+J19</f>
        <v>0</v>
      </c>
    </row>
    <row r="20" spans="1:11" ht="30" hidden="1" x14ac:dyDescent="0.25">
      <c r="A20" s="20" t="s">
        <v>41</v>
      </c>
      <c r="B20" s="23" t="s">
        <v>42</v>
      </c>
      <c r="C20" s="17">
        <v>169757</v>
      </c>
      <c r="D20" s="17">
        <f>D21</f>
        <v>0</v>
      </c>
      <c r="E20" s="17">
        <f>C20+D20</f>
        <v>169757</v>
      </c>
      <c r="F20" s="17">
        <v>63517</v>
      </c>
      <c r="G20" s="17">
        <v>0</v>
      </c>
      <c r="H20" s="19">
        <f t="shared" ref="H20:H24" si="12">F20+G20</f>
        <v>63517</v>
      </c>
      <c r="I20" s="10">
        <v>64673</v>
      </c>
      <c r="J20" s="10">
        <v>0</v>
      </c>
      <c r="K20" s="6">
        <f t="shared" si="11"/>
        <v>64673</v>
      </c>
    </row>
    <row r="21" spans="1:11" ht="60" hidden="1" x14ac:dyDescent="0.25">
      <c r="A21" s="20"/>
      <c r="B21" s="26" t="s">
        <v>72</v>
      </c>
      <c r="C21" s="17">
        <v>107527</v>
      </c>
      <c r="D21" s="17">
        <v>0</v>
      </c>
      <c r="E21" s="17">
        <f t="shared" ref="E21:E23" si="13">C21+D21</f>
        <v>107527</v>
      </c>
      <c r="F21" s="17">
        <v>0</v>
      </c>
      <c r="G21" s="17">
        <v>0</v>
      </c>
      <c r="H21" s="19">
        <f t="shared" si="12"/>
        <v>0</v>
      </c>
      <c r="I21" s="10">
        <v>0</v>
      </c>
      <c r="J21" s="10">
        <v>0</v>
      </c>
      <c r="K21" s="6">
        <f t="shared" si="11"/>
        <v>0</v>
      </c>
    </row>
    <row r="22" spans="1:11" ht="45" hidden="1" x14ac:dyDescent="0.25">
      <c r="A22" s="20" t="s">
        <v>58</v>
      </c>
      <c r="B22" s="23" t="s">
        <v>59</v>
      </c>
      <c r="C22" s="17">
        <v>0</v>
      </c>
      <c r="D22" s="17">
        <v>0</v>
      </c>
      <c r="E22" s="17">
        <f t="shared" si="13"/>
        <v>0</v>
      </c>
      <c r="F22" s="17">
        <v>13618860</v>
      </c>
      <c r="G22" s="17">
        <v>0</v>
      </c>
      <c r="H22" s="19">
        <f t="shared" si="12"/>
        <v>13618860</v>
      </c>
      <c r="I22" s="10">
        <v>0</v>
      </c>
      <c r="J22" s="10">
        <v>0</v>
      </c>
      <c r="K22" s="6">
        <f t="shared" si="11"/>
        <v>0</v>
      </c>
    </row>
    <row r="23" spans="1:11" ht="60" hidden="1" x14ac:dyDescent="0.25">
      <c r="A23" s="20" t="s">
        <v>64</v>
      </c>
      <c r="B23" s="23" t="s">
        <v>65</v>
      </c>
      <c r="C23" s="17">
        <v>0</v>
      </c>
      <c r="D23" s="17">
        <v>0</v>
      </c>
      <c r="E23" s="17">
        <f t="shared" si="13"/>
        <v>0</v>
      </c>
      <c r="F23" s="17">
        <v>22000000</v>
      </c>
      <c r="G23" s="17"/>
      <c r="H23" s="19">
        <f t="shared" si="12"/>
        <v>22000000</v>
      </c>
      <c r="I23" s="10">
        <v>0</v>
      </c>
      <c r="J23" s="10"/>
      <c r="K23" s="6">
        <f t="shared" si="11"/>
        <v>0</v>
      </c>
    </row>
    <row r="24" spans="1:11" ht="120.75" hidden="1" customHeight="1" x14ac:dyDescent="0.25">
      <c r="A24" s="20" t="s">
        <v>37</v>
      </c>
      <c r="B24" s="3" t="s">
        <v>38</v>
      </c>
      <c r="C24" s="17">
        <v>0</v>
      </c>
      <c r="D24" s="17">
        <v>0</v>
      </c>
      <c r="E24" s="17">
        <f t="shared" ref="E24" si="14">C24+D24</f>
        <v>0</v>
      </c>
      <c r="F24" s="6"/>
      <c r="G24" s="6"/>
      <c r="H24" s="19">
        <f t="shared" si="12"/>
        <v>0</v>
      </c>
      <c r="I24" s="6"/>
      <c r="J24" s="6"/>
      <c r="K24" s="6">
        <f t="shared" si="11"/>
        <v>0</v>
      </c>
    </row>
    <row r="25" spans="1:11" ht="30" hidden="1" x14ac:dyDescent="0.25">
      <c r="A25" s="20" t="s">
        <v>39</v>
      </c>
      <c r="B25" s="21" t="s">
        <v>40</v>
      </c>
      <c r="C25" s="17">
        <f>C26+C27+C28+C29</f>
        <v>12788669.43</v>
      </c>
      <c r="D25" s="17">
        <f>D28+D29</f>
        <v>0</v>
      </c>
      <c r="E25" s="17">
        <f>C25+D25</f>
        <v>12788669.43</v>
      </c>
      <c r="F25" s="6">
        <f>F26+F27</f>
        <v>3307866</v>
      </c>
      <c r="G25" s="17">
        <f>G26</f>
        <v>0</v>
      </c>
      <c r="H25" s="19">
        <f t="shared" ref="H25:H29" si="15">F25+G25</f>
        <v>3307866</v>
      </c>
      <c r="I25" s="6">
        <f>I26+I27</f>
        <v>3421777</v>
      </c>
      <c r="J25" s="6"/>
      <c r="K25" s="6">
        <f t="shared" si="11"/>
        <v>3421777</v>
      </c>
    </row>
    <row r="26" spans="1:11" ht="195" hidden="1" x14ac:dyDescent="0.25">
      <c r="A26" s="20"/>
      <c r="B26" s="23" t="s">
        <v>66</v>
      </c>
      <c r="C26" s="17">
        <v>2738216</v>
      </c>
      <c r="D26" s="17">
        <v>0</v>
      </c>
      <c r="E26" s="17">
        <f t="shared" ref="E26:E29" si="16">C26+D26</f>
        <v>2738216</v>
      </c>
      <c r="F26" s="17">
        <v>2847786</v>
      </c>
      <c r="G26" s="17">
        <v>0</v>
      </c>
      <c r="H26" s="19">
        <f t="shared" si="15"/>
        <v>2847786</v>
      </c>
      <c r="I26" s="6">
        <v>2961697</v>
      </c>
      <c r="J26" s="6"/>
      <c r="K26" s="6">
        <f t="shared" si="11"/>
        <v>2961697</v>
      </c>
    </row>
    <row r="27" spans="1:11" ht="30" hidden="1" x14ac:dyDescent="0.25">
      <c r="A27" s="20"/>
      <c r="B27" s="23" t="s">
        <v>67</v>
      </c>
      <c r="C27" s="17">
        <v>460080</v>
      </c>
      <c r="D27" s="17">
        <v>0</v>
      </c>
      <c r="E27" s="17">
        <f t="shared" si="16"/>
        <v>460080</v>
      </c>
      <c r="F27" s="17">
        <v>460080</v>
      </c>
      <c r="G27" s="17">
        <v>0</v>
      </c>
      <c r="H27" s="19">
        <f t="shared" si="15"/>
        <v>460080</v>
      </c>
      <c r="I27" s="17">
        <v>460080</v>
      </c>
      <c r="J27" s="6"/>
      <c r="K27" s="6">
        <f t="shared" si="11"/>
        <v>460080</v>
      </c>
    </row>
    <row r="28" spans="1:11" ht="75" hidden="1" x14ac:dyDescent="0.25">
      <c r="A28" s="20"/>
      <c r="B28" s="23" t="s">
        <v>75</v>
      </c>
      <c r="C28" s="17">
        <v>9524218.9900000002</v>
      </c>
      <c r="D28" s="17">
        <v>0</v>
      </c>
      <c r="E28" s="17">
        <f t="shared" si="16"/>
        <v>9524218.9900000002</v>
      </c>
      <c r="F28" s="17">
        <v>0</v>
      </c>
      <c r="G28" s="17">
        <v>0</v>
      </c>
      <c r="H28" s="19">
        <f t="shared" si="15"/>
        <v>0</v>
      </c>
      <c r="I28" s="17">
        <v>0</v>
      </c>
      <c r="J28" s="6">
        <v>0</v>
      </c>
      <c r="K28" s="6">
        <f t="shared" si="11"/>
        <v>0</v>
      </c>
    </row>
    <row r="29" spans="1:11" ht="88.5" hidden="1" customHeight="1" x14ac:dyDescent="0.25">
      <c r="A29" s="20"/>
      <c r="B29" s="23" t="s">
        <v>76</v>
      </c>
      <c r="C29" s="17">
        <v>66154.44</v>
      </c>
      <c r="D29" s="17">
        <v>0</v>
      </c>
      <c r="E29" s="17">
        <f t="shared" si="16"/>
        <v>66154.44</v>
      </c>
      <c r="F29" s="17">
        <v>0</v>
      </c>
      <c r="G29" s="17">
        <v>0</v>
      </c>
      <c r="H29" s="19">
        <f t="shared" si="15"/>
        <v>0</v>
      </c>
      <c r="I29" s="17">
        <v>0</v>
      </c>
      <c r="J29" s="6">
        <v>0</v>
      </c>
      <c r="K29" s="6">
        <f t="shared" si="11"/>
        <v>0</v>
      </c>
    </row>
    <row r="30" spans="1:11" ht="30" hidden="1" x14ac:dyDescent="0.25">
      <c r="A30" s="5" t="s">
        <v>15</v>
      </c>
      <c r="B30" s="4" t="s">
        <v>16</v>
      </c>
      <c r="C30" s="10">
        <v>211502510.12</v>
      </c>
      <c r="D30" s="6">
        <f>D31</f>
        <v>0</v>
      </c>
      <c r="E30" s="6">
        <f t="shared" ref="E30:E32" si="17">C30+D30</f>
        <v>211502510.12</v>
      </c>
      <c r="F30" s="6">
        <v>214810039.68000001</v>
      </c>
      <c r="G30" s="6">
        <f>G31</f>
        <v>0</v>
      </c>
      <c r="H30" s="6">
        <f t="shared" ref="H30:H32" si="18">F30+G30</f>
        <v>214810039.68000001</v>
      </c>
      <c r="I30" s="6">
        <v>218057202.96000001</v>
      </c>
      <c r="J30" s="6">
        <f>J31</f>
        <v>0</v>
      </c>
      <c r="K30" s="6">
        <f t="shared" si="11"/>
        <v>218057202.96000001</v>
      </c>
    </row>
    <row r="31" spans="1:11" ht="48" hidden="1" customHeight="1" x14ac:dyDescent="0.25">
      <c r="A31" s="20" t="s">
        <v>68</v>
      </c>
      <c r="B31" s="23" t="s">
        <v>43</v>
      </c>
      <c r="C31" s="10">
        <v>22377519.120000001</v>
      </c>
      <c r="D31" s="6">
        <f>D32</f>
        <v>0</v>
      </c>
      <c r="E31" s="6">
        <f>C31+D31</f>
        <v>22377519.120000001</v>
      </c>
      <c r="F31" s="10">
        <v>25724719.68</v>
      </c>
      <c r="G31" s="6">
        <f>G32</f>
        <v>0</v>
      </c>
      <c r="H31" s="6">
        <f t="shared" si="18"/>
        <v>25724719.68</v>
      </c>
      <c r="I31" s="10">
        <v>28971528.960000001</v>
      </c>
      <c r="J31" s="6">
        <f>J32</f>
        <v>0</v>
      </c>
      <c r="K31" s="6">
        <f t="shared" si="11"/>
        <v>28971528.960000001</v>
      </c>
    </row>
    <row r="32" spans="1:11" ht="123" hidden="1" customHeight="1" x14ac:dyDescent="0.25">
      <c r="A32" s="5"/>
      <c r="B32" s="26" t="s">
        <v>74</v>
      </c>
      <c r="C32" s="10">
        <v>3146418</v>
      </c>
      <c r="D32" s="6">
        <v>0</v>
      </c>
      <c r="E32" s="6">
        <f t="shared" si="17"/>
        <v>3146418</v>
      </c>
      <c r="F32" s="6">
        <v>0</v>
      </c>
      <c r="G32" s="6">
        <v>0</v>
      </c>
      <c r="H32" s="6">
        <f t="shared" si="18"/>
        <v>0</v>
      </c>
      <c r="I32" s="6">
        <v>0</v>
      </c>
      <c r="J32" s="6">
        <v>0</v>
      </c>
      <c r="K32" s="6">
        <f t="shared" si="11"/>
        <v>0</v>
      </c>
    </row>
    <row r="33" spans="1:11" ht="30" x14ac:dyDescent="0.25">
      <c r="A33" s="2" t="s">
        <v>17</v>
      </c>
      <c r="B33" s="14" t="s">
        <v>18</v>
      </c>
      <c r="C33" s="6">
        <v>22327796.050000001</v>
      </c>
      <c r="D33" s="6">
        <f>D34+D35</f>
        <v>1102580</v>
      </c>
      <c r="E33" s="6">
        <f>C33+D33</f>
        <v>23430376.050000001</v>
      </c>
      <c r="F33" s="6">
        <v>22496339.559999999</v>
      </c>
      <c r="G33" s="6">
        <v>0</v>
      </c>
      <c r="H33" s="6">
        <f>F33+G33</f>
        <v>22496339.559999999</v>
      </c>
      <c r="I33" s="6">
        <v>22367758.559999999</v>
      </c>
      <c r="J33" s="6">
        <v>0</v>
      </c>
      <c r="K33" s="6">
        <f t="shared" si="11"/>
        <v>22367758.559999999</v>
      </c>
    </row>
    <row r="34" spans="1:11" s="31" customFormat="1" ht="175.5" customHeight="1" x14ac:dyDescent="0.25">
      <c r="A34" s="5" t="s">
        <v>82</v>
      </c>
      <c r="B34" s="4" t="s">
        <v>83</v>
      </c>
      <c r="C34" s="32">
        <v>598920</v>
      </c>
      <c r="D34" s="32">
        <v>-52080</v>
      </c>
      <c r="E34" s="32">
        <f>C34+D34</f>
        <v>546840</v>
      </c>
      <c r="F34" s="32">
        <v>703080</v>
      </c>
      <c r="G34" s="30">
        <v>0</v>
      </c>
      <c r="H34" s="32">
        <f>F34+G34</f>
        <v>703080</v>
      </c>
      <c r="I34" s="32">
        <v>703080</v>
      </c>
      <c r="J34" s="30">
        <v>0</v>
      </c>
      <c r="K34" s="29">
        <f t="shared" si="11"/>
        <v>703080</v>
      </c>
    </row>
    <row r="35" spans="1:11" ht="48.75" customHeight="1" x14ac:dyDescent="0.25">
      <c r="A35" s="20" t="s">
        <v>69</v>
      </c>
      <c r="B35" s="23" t="s">
        <v>70</v>
      </c>
      <c r="C35" s="6">
        <f>C36+C37+C38</f>
        <v>1120010</v>
      </c>
      <c r="D35" s="6">
        <f>D36+D37+D38</f>
        <v>1154660</v>
      </c>
      <c r="E35" s="6">
        <f t="shared" ref="E35" si="19">E36+E37+E38</f>
        <v>2274670</v>
      </c>
      <c r="F35" s="6">
        <f>200+1248705</f>
        <v>1248905</v>
      </c>
      <c r="G35" s="6">
        <v>0</v>
      </c>
      <c r="H35" s="6">
        <f t="shared" ref="H35:H38" si="20">F35+G35</f>
        <v>1248905</v>
      </c>
      <c r="I35" s="6">
        <f>200+1588844</f>
        <v>1589044</v>
      </c>
      <c r="J35" s="6">
        <v>0</v>
      </c>
      <c r="K35" s="6">
        <f t="shared" ref="K35:K38" si="21">I35+J35</f>
        <v>1589044</v>
      </c>
    </row>
    <row r="36" spans="1:11" ht="24.75" hidden="1" customHeight="1" x14ac:dyDescent="0.25">
      <c r="A36" s="20"/>
      <c r="B36" s="23"/>
      <c r="C36" s="6">
        <v>200</v>
      </c>
      <c r="D36" s="17">
        <v>0</v>
      </c>
      <c r="E36" s="6">
        <f t="shared" ref="E36:E38" si="22">C36+D36</f>
        <v>200</v>
      </c>
      <c r="F36" s="6"/>
      <c r="G36" s="6"/>
      <c r="H36" s="6">
        <f t="shared" si="20"/>
        <v>0</v>
      </c>
      <c r="I36" s="6"/>
      <c r="J36" s="6"/>
      <c r="K36" s="6">
        <f t="shared" si="21"/>
        <v>0</v>
      </c>
    </row>
    <row r="37" spans="1:11" ht="16.5" hidden="1" customHeight="1" x14ac:dyDescent="0.25">
      <c r="A37" s="20"/>
      <c r="B37" s="24" t="s">
        <v>71</v>
      </c>
      <c r="C37" s="6">
        <v>1119810</v>
      </c>
      <c r="D37" s="17">
        <v>0</v>
      </c>
      <c r="E37" s="6">
        <f t="shared" si="22"/>
        <v>1119810</v>
      </c>
      <c r="F37" s="6"/>
      <c r="G37" s="6"/>
      <c r="H37" s="6">
        <f t="shared" si="20"/>
        <v>0</v>
      </c>
      <c r="I37" s="6"/>
      <c r="J37" s="6"/>
      <c r="K37" s="6">
        <f t="shared" si="21"/>
        <v>0</v>
      </c>
    </row>
    <row r="38" spans="1:11" ht="79.5" customHeight="1" x14ac:dyDescent="0.25">
      <c r="A38" s="20"/>
      <c r="B38" s="33" t="s">
        <v>81</v>
      </c>
      <c r="C38" s="25">
        <v>0</v>
      </c>
      <c r="D38" s="17">
        <v>1154660</v>
      </c>
      <c r="E38" s="6">
        <f t="shared" si="22"/>
        <v>1154660</v>
      </c>
      <c r="F38" s="6">
        <v>0</v>
      </c>
      <c r="G38" s="6">
        <v>0</v>
      </c>
      <c r="H38" s="6">
        <f t="shared" si="20"/>
        <v>0</v>
      </c>
      <c r="I38" s="6">
        <v>0</v>
      </c>
      <c r="J38" s="6">
        <v>0</v>
      </c>
      <c r="K38" s="6">
        <f t="shared" si="21"/>
        <v>0</v>
      </c>
    </row>
    <row r="39" spans="1:11" ht="32.25" hidden="1" customHeight="1" x14ac:dyDescent="0.25">
      <c r="A39" s="28" t="s">
        <v>77</v>
      </c>
      <c r="B39" s="14" t="s">
        <v>78</v>
      </c>
      <c r="C39" s="6">
        <f t="shared" ref="C39:K39" si="23">C40</f>
        <v>17710435.190000001</v>
      </c>
      <c r="D39" s="6">
        <f t="shared" si="23"/>
        <v>0</v>
      </c>
      <c r="E39" s="6">
        <f t="shared" si="23"/>
        <v>17710435.190000001</v>
      </c>
      <c r="F39" s="6">
        <f t="shared" si="23"/>
        <v>0</v>
      </c>
      <c r="G39" s="6">
        <f t="shared" si="23"/>
        <v>0</v>
      </c>
      <c r="H39" s="6">
        <f t="shared" si="23"/>
        <v>0</v>
      </c>
      <c r="I39" s="6">
        <f t="shared" si="23"/>
        <v>0</v>
      </c>
      <c r="J39" s="6">
        <f t="shared" si="23"/>
        <v>0</v>
      </c>
      <c r="K39" s="6">
        <f t="shared" si="23"/>
        <v>0</v>
      </c>
    </row>
    <row r="40" spans="1:11" ht="72.75" hidden="1" customHeight="1" x14ac:dyDescent="0.25">
      <c r="A40" s="28" t="s">
        <v>79</v>
      </c>
      <c r="B40" s="14" t="s">
        <v>80</v>
      </c>
      <c r="C40" s="6">
        <v>17710435.190000001</v>
      </c>
      <c r="D40" s="6">
        <v>0</v>
      </c>
      <c r="E40" s="6">
        <f>C40+D40</f>
        <v>17710435.190000001</v>
      </c>
      <c r="F40" s="6">
        <v>0</v>
      </c>
      <c r="G40" s="6">
        <v>0</v>
      </c>
      <c r="H40" s="6">
        <f>F40+G40</f>
        <v>0</v>
      </c>
      <c r="I40" s="6">
        <v>0</v>
      </c>
      <c r="J40" s="6">
        <v>0</v>
      </c>
      <c r="K40" s="6">
        <f>I40+J40</f>
        <v>0</v>
      </c>
    </row>
    <row r="41" spans="1:11" ht="75" hidden="1" customHeight="1" x14ac:dyDescent="0.25">
      <c r="A41" s="5" t="s">
        <v>22</v>
      </c>
      <c r="B41" s="15" t="s">
        <v>29</v>
      </c>
      <c r="C41" s="6">
        <f>C42</f>
        <v>0</v>
      </c>
      <c r="D41" s="6">
        <f t="shared" ref="D41" si="24">D42</f>
        <v>0</v>
      </c>
      <c r="E41" s="6">
        <f t="shared" ref="E41:E44" si="25">C41+D41</f>
        <v>0</v>
      </c>
      <c r="F41" s="6">
        <v>0</v>
      </c>
      <c r="G41" s="6"/>
      <c r="H41" s="6">
        <f t="shared" ref="H41:H44" si="26">F41+G41</f>
        <v>0</v>
      </c>
      <c r="I41" s="6">
        <v>0</v>
      </c>
      <c r="J41" s="6"/>
      <c r="K41" s="6">
        <f t="shared" si="11"/>
        <v>0</v>
      </c>
    </row>
    <row r="42" spans="1:11" ht="75" hidden="1" customHeight="1" x14ac:dyDescent="0.25">
      <c r="A42" s="5" t="s">
        <v>24</v>
      </c>
      <c r="B42" s="4" t="s">
        <v>23</v>
      </c>
      <c r="C42" s="6">
        <v>0</v>
      </c>
      <c r="D42" s="6">
        <v>0</v>
      </c>
      <c r="E42" s="6">
        <f t="shared" si="25"/>
        <v>0</v>
      </c>
      <c r="F42" s="6">
        <v>0</v>
      </c>
      <c r="G42" s="6"/>
      <c r="H42" s="6">
        <f t="shared" si="26"/>
        <v>0</v>
      </c>
      <c r="I42" s="6">
        <v>0</v>
      </c>
      <c r="J42" s="6"/>
      <c r="K42" s="6">
        <f t="shared" si="11"/>
        <v>0</v>
      </c>
    </row>
    <row r="43" spans="1:11" ht="45" hidden="1" customHeight="1" x14ac:dyDescent="0.25">
      <c r="A43" s="16" t="s">
        <v>26</v>
      </c>
      <c r="B43" s="15" t="s">
        <v>25</v>
      </c>
      <c r="C43" s="6">
        <f>C44</f>
        <v>-20486.93</v>
      </c>
      <c r="D43" s="6">
        <f t="shared" ref="D43:J43" si="27">D44</f>
        <v>0</v>
      </c>
      <c r="E43" s="6">
        <f t="shared" si="25"/>
        <v>-20486.93</v>
      </c>
      <c r="F43" s="6">
        <f t="shared" si="27"/>
        <v>0</v>
      </c>
      <c r="G43" s="6">
        <f t="shared" si="27"/>
        <v>0</v>
      </c>
      <c r="H43" s="6">
        <f t="shared" si="26"/>
        <v>0</v>
      </c>
      <c r="I43" s="6">
        <f t="shared" si="27"/>
        <v>0</v>
      </c>
      <c r="J43" s="6">
        <f t="shared" si="27"/>
        <v>0</v>
      </c>
      <c r="K43" s="6">
        <f t="shared" si="11"/>
        <v>0</v>
      </c>
    </row>
    <row r="44" spans="1:11" ht="75" hidden="1" customHeight="1" x14ac:dyDescent="0.25">
      <c r="A44" s="16" t="s">
        <v>27</v>
      </c>
      <c r="B44" s="15" t="s">
        <v>28</v>
      </c>
      <c r="C44" s="6">
        <v>-20486.93</v>
      </c>
      <c r="D44" s="17">
        <v>0</v>
      </c>
      <c r="E44" s="6">
        <f t="shared" si="25"/>
        <v>-20486.93</v>
      </c>
      <c r="F44" s="6"/>
      <c r="G44" s="6"/>
      <c r="H44" s="6">
        <f t="shared" si="26"/>
        <v>0</v>
      </c>
      <c r="I44" s="6"/>
      <c r="J44" s="6"/>
      <c r="K44" s="6">
        <f t="shared" si="11"/>
        <v>0</v>
      </c>
    </row>
    <row r="45" spans="1:11" x14ac:dyDescent="0.25">
      <c r="A45" s="37" t="s">
        <v>0</v>
      </c>
      <c r="B45" s="37"/>
      <c r="C45" s="6">
        <f t="shared" ref="C45:K45" si="28">C5+C6</f>
        <v>735057866.64999998</v>
      </c>
      <c r="D45" s="6">
        <f t="shared" si="28"/>
        <v>6611366.3099999996</v>
      </c>
      <c r="E45" s="6">
        <f t="shared" si="28"/>
        <v>741669232.96000004</v>
      </c>
      <c r="F45" s="6">
        <f t="shared" si="28"/>
        <v>484100049.81999999</v>
      </c>
      <c r="G45" s="6">
        <f t="shared" si="28"/>
        <v>0</v>
      </c>
      <c r="H45" s="6">
        <f t="shared" si="28"/>
        <v>484100049.81999999</v>
      </c>
      <c r="I45" s="6">
        <f t="shared" si="28"/>
        <v>456797181.99000001</v>
      </c>
      <c r="J45" s="6">
        <f t="shared" si="28"/>
        <v>0</v>
      </c>
      <c r="K45" s="6">
        <f t="shared" si="28"/>
        <v>456797181.99000001</v>
      </c>
    </row>
    <row r="49" spans="3:5" x14ac:dyDescent="0.25">
      <c r="C49" s="7"/>
      <c r="D49" s="7"/>
      <c r="E49" s="7"/>
    </row>
    <row r="50" spans="3:5" x14ac:dyDescent="0.25">
      <c r="C50" s="7"/>
      <c r="D50" s="7"/>
      <c r="E50" s="7"/>
    </row>
  </sheetData>
  <autoFilter ref="A4:K33"/>
  <sortState ref="A266:L277">
    <sortCondition ref="A266:A277"/>
  </sortState>
  <mergeCells count="4">
    <mergeCell ref="A3:K3"/>
    <mergeCell ref="A2:K2"/>
    <mergeCell ref="C1:K1"/>
    <mergeCell ref="A45:B45"/>
  </mergeCells>
  <pageMargins left="0.15748031496062992" right="7.874015748031496E-2" top="0.51181102362204722" bottom="0.15748031496062992" header="0.15748031496062992" footer="0.15748031496062992"/>
  <pageSetup paperSize="9" scale="66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к ПЗ доходы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SWETLANA-Z</cp:lastModifiedBy>
  <cp:lastPrinted>2026-10-06T09:02:23Z</cp:lastPrinted>
  <dcterms:created xsi:type="dcterms:W3CDTF">2018-12-25T15:55:39Z</dcterms:created>
  <dcterms:modified xsi:type="dcterms:W3CDTF">2026-10-06T12:13:34Z</dcterms:modified>
</cp:coreProperties>
</file>