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МП" sheetId="3" r:id="rId1"/>
  </sheets>
  <externalReferences>
    <externalReference r:id="rId2"/>
  </externalReferences>
  <definedNames>
    <definedName name="_xlnm.Print_Titles" localSheetId="0">МП!$3:$4</definedName>
  </definedNames>
  <calcPr calcId="145621" iterate="1"/>
</workbook>
</file>

<file path=xl/calcChain.xml><?xml version="1.0" encoding="utf-8"?>
<calcChain xmlns="http://schemas.openxmlformats.org/spreadsheetml/2006/main">
  <c r="G62" i="3" l="1"/>
  <c r="H62" i="3"/>
  <c r="H59" i="3" s="1"/>
  <c r="G59" i="3"/>
  <c r="G95" i="3" l="1"/>
  <c r="H95" i="3"/>
  <c r="F95" i="3"/>
  <c r="I90" i="3"/>
  <c r="I91" i="3"/>
  <c r="H51" i="3"/>
  <c r="I46" i="3" l="1"/>
  <c r="I7" i="3"/>
  <c r="I9" i="3"/>
  <c r="I11" i="3"/>
  <c r="I13" i="3"/>
  <c r="I15" i="3"/>
  <c r="I17" i="3"/>
  <c r="I19" i="3"/>
  <c r="I21" i="3"/>
  <c r="I23" i="3"/>
  <c r="I27" i="3"/>
  <c r="I29" i="3"/>
  <c r="I31" i="3"/>
  <c r="I33" i="3"/>
  <c r="I35" i="3"/>
  <c r="I37" i="3"/>
  <c r="I39" i="3"/>
  <c r="I41" i="3"/>
  <c r="I43" i="3"/>
  <c r="I48" i="3"/>
  <c r="I50" i="3"/>
  <c r="I52" i="3"/>
  <c r="I55" i="3"/>
  <c r="I58" i="3"/>
  <c r="I61" i="3"/>
  <c r="I63" i="3"/>
  <c r="I66" i="3"/>
  <c r="I69" i="3"/>
  <c r="I71" i="3"/>
  <c r="I73" i="3"/>
  <c r="I75" i="3"/>
  <c r="I77" i="3"/>
  <c r="I79" i="3"/>
  <c r="I81" i="3"/>
  <c r="I83" i="3"/>
  <c r="I86" i="3"/>
  <c r="I88" i="3"/>
  <c r="I92" i="3"/>
  <c r="I93" i="3"/>
  <c r="H42" i="3" l="1"/>
  <c r="G42" i="3"/>
  <c r="F42" i="3"/>
  <c r="I42" i="3" l="1"/>
  <c r="H40" i="3"/>
  <c r="G40" i="3"/>
  <c r="F40" i="3"/>
  <c r="H38" i="3"/>
  <c r="G38" i="3"/>
  <c r="F38" i="3"/>
  <c r="H30" i="3"/>
  <c r="I40" i="3" l="1"/>
  <c r="I38" i="3"/>
  <c r="H89" i="3" l="1"/>
  <c r="G89" i="3"/>
  <c r="F89" i="3"/>
  <c r="H87" i="3"/>
  <c r="G87" i="3"/>
  <c r="F87" i="3"/>
  <c r="H85" i="3"/>
  <c r="G85" i="3"/>
  <c r="F85" i="3"/>
  <c r="H82" i="3"/>
  <c r="G82" i="3"/>
  <c r="F82" i="3"/>
  <c r="H80" i="3"/>
  <c r="G80" i="3"/>
  <c r="F80" i="3"/>
  <c r="H78" i="3"/>
  <c r="G78" i="3"/>
  <c r="F78" i="3"/>
  <c r="H76" i="3"/>
  <c r="G76" i="3"/>
  <c r="F76" i="3"/>
  <c r="H74" i="3"/>
  <c r="G74" i="3"/>
  <c r="F74" i="3"/>
  <c r="H72" i="3"/>
  <c r="G72" i="3"/>
  <c r="F72" i="3"/>
  <c r="H70" i="3"/>
  <c r="G70" i="3"/>
  <c r="F70" i="3"/>
  <c r="H68" i="3"/>
  <c r="G68" i="3"/>
  <c r="F68" i="3"/>
  <c r="H65" i="3"/>
  <c r="G65" i="3"/>
  <c r="G64" i="3" s="1"/>
  <c r="F65" i="3"/>
  <c r="F64" i="3" s="1"/>
  <c r="I62" i="3"/>
  <c r="F62" i="3"/>
  <c r="H60" i="3"/>
  <c r="G60" i="3"/>
  <c r="F60" i="3"/>
  <c r="H57" i="3"/>
  <c r="G57" i="3"/>
  <c r="G56" i="3" s="1"/>
  <c r="F57" i="3"/>
  <c r="F56" i="3" s="1"/>
  <c r="H54" i="3"/>
  <c r="G54" i="3"/>
  <c r="G53" i="3" s="1"/>
  <c r="F54" i="3"/>
  <c r="F53" i="3" s="1"/>
  <c r="G51" i="3"/>
  <c r="I51" i="3" s="1"/>
  <c r="F51" i="3"/>
  <c r="H49" i="3"/>
  <c r="G49" i="3"/>
  <c r="F49" i="3"/>
  <c r="H47" i="3"/>
  <c r="G47" i="3"/>
  <c r="F47" i="3"/>
  <c r="H45" i="3"/>
  <c r="G45" i="3"/>
  <c r="F45" i="3"/>
  <c r="H36" i="3"/>
  <c r="G36" i="3"/>
  <c r="F36" i="3"/>
  <c r="H34" i="3"/>
  <c r="G34" i="3"/>
  <c r="F34" i="3"/>
  <c r="H32" i="3"/>
  <c r="G32" i="3"/>
  <c r="F32" i="3"/>
  <c r="G30" i="3"/>
  <c r="I30" i="3" s="1"/>
  <c r="F30" i="3"/>
  <c r="H28" i="3"/>
  <c r="G28" i="3"/>
  <c r="F28" i="3"/>
  <c r="H26" i="3"/>
  <c r="G26" i="3"/>
  <c r="F26" i="3"/>
  <c r="G24" i="3"/>
  <c r="F24" i="3"/>
  <c r="H22" i="3"/>
  <c r="G22" i="3"/>
  <c r="F22" i="3"/>
  <c r="H20" i="3"/>
  <c r="G20" i="3"/>
  <c r="F20" i="3"/>
  <c r="H18" i="3"/>
  <c r="G18" i="3"/>
  <c r="F18" i="3"/>
  <c r="H16" i="3"/>
  <c r="G16" i="3"/>
  <c r="F16" i="3"/>
  <c r="H14" i="3"/>
  <c r="G14" i="3"/>
  <c r="F14" i="3"/>
  <c r="H12" i="3"/>
  <c r="G12" i="3"/>
  <c r="F12" i="3"/>
  <c r="H10" i="3"/>
  <c r="G10" i="3"/>
  <c r="F10" i="3"/>
  <c r="H8" i="3"/>
  <c r="G8" i="3"/>
  <c r="F8" i="3"/>
  <c r="H6" i="3"/>
  <c r="G6" i="3"/>
  <c r="F6" i="3"/>
  <c r="I20" i="3" l="1"/>
  <c r="I26" i="3"/>
  <c r="F84" i="3"/>
  <c r="I12" i="3"/>
  <c r="I47" i="3"/>
  <c r="I54" i="3"/>
  <c r="I80" i="3"/>
  <c r="I72" i="3"/>
  <c r="G67" i="3"/>
  <c r="I89" i="3"/>
  <c r="H67" i="3"/>
  <c r="I45" i="3"/>
  <c r="I32" i="3"/>
  <c r="I10" i="3"/>
  <c r="I18" i="3"/>
  <c r="I70" i="3"/>
  <c r="I78" i="3"/>
  <c r="G84" i="3"/>
  <c r="I87" i="3"/>
  <c r="I8" i="3"/>
  <c r="I16" i="3"/>
  <c r="I36" i="3"/>
  <c r="I60" i="3"/>
  <c r="I68" i="3"/>
  <c r="I76" i="3"/>
  <c r="I85" i="3"/>
  <c r="I14" i="3"/>
  <c r="I22" i="3"/>
  <c r="I28" i="3"/>
  <c r="I34" i="3"/>
  <c r="I49" i="3"/>
  <c r="I57" i="3"/>
  <c r="H64" i="3"/>
  <c r="I64" i="3" s="1"/>
  <c r="I65" i="3"/>
  <c r="I74" i="3"/>
  <c r="I82" i="3"/>
  <c r="H56" i="3"/>
  <c r="I56" i="3" s="1"/>
  <c r="H53" i="3"/>
  <c r="I53" i="3" s="1"/>
  <c r="F67" i="3"/>
  <c r="I6" i="3"/>
  <c r="G44" i="3"/>
  <c r="F44" i="3"/>
  <c r="F59" i="3"/>
  <c r="I59" i="3"/>
  <c r="H84" i="3"/>
  <c r="I84" i="3" s="1"/>
  <c r="H44" i="3"/>
  <c r="G5" i="3" l="1"/>
  <c r="I44" i="3"/>
  <c r="F5" i="3"/>
  <c r="F94" i="3" s="1"/>
  <c r="I67" i="3"/>
  <c r="H5" i="3"/>
  <c r="G94" i="3"/>
  <c r="I5" i="3" l="1"/>
  <c r="H94" i="3"/>
  <c r="I94" i="3"/>
</calcChain>
</file>

<file path=xl/sharedStrings.xml><?xml version="1.0" encoding="utf-8"?>
<sst xmlns="http://schemas.openxmlformats.org/spreadsheetml/2006/main" count="211" uniqueCount="98">
  <si>
    <t>(в рублях)</t>
  </si>
  <si>
    <t>Наименование</t>
  </si>
  <si>
    <t>МП</t>
  </si>
  <si>
    <t>ППМП</t>
  </si>
  <si>
    <t>ОМ</t>
  </si>
  <si>
    <t>ГРБС</t>
  </si>
  <si>
    <t>Процент исполнения к уточненной бюджетной росписи</t>
  </si>
  <si>
    <t>51</t>
  </si>
  <si>
    <t>0</t>
  </si>
  <si>
    <t>Администрация Клетнянского района</t>
  </si>
  <si>
    <t>851</t>
  </si>
  <si>
    <t xml:space="preserve">Повышение защиты населения и территории Клетнянского района от чрезвычайных ситуаций природного и техногенного характера </t>
  </si>
  <si>
    <t>13</t>
  </si>
  <si>
    <t>Повышение качества и доступности предоставления муниципальных услуг в Клетнянском районе</t>
  </si>
  <si>
    <t>Предупреждение и ликвидация заразных и иных болезней</t>
  </si>
  <si>
    <t>Обеспечение реализации отдельных государственных полномочий Брянской области, включая переданные на муниципальный уровень полномочия</t>
  </si>
  <si>
    <t>Обеспечение устойчивой работы и развития автотранспортного комплекса</t>
  </si>
  <si>
    <t>Обеспечение свободы творчества и прав граждан на участие в культурной жизни, на равный доступ к культурным ценностям</t>
  </si>
  <si>
    <t>Укрепление общественной безопасности, вовлечение в эту деятельность государственных и муниципальных органов, общественных формирований и населения</t>
  </si>
  <si>
    <t>Развитие физической культуры и спорта на территории Клетнянского района</t>
  </si>
  <si>
    <t>Защита прав и законных интересов несовершеннолетних, лиц из числа детей-сирот и детей, оставшихся без попечения родителей</t>
  </si>
  <si>
    <t>Осуществление муниципальной поддержки молодых семей в улучшении жилищных условий</t>
  </si>
  <si>
    <t>Реализация муниципальной политики в сфере образования на территории Клетнянского района</t>
  </si>
  <si>
    <t>Управление по делам образования, демографии, молодежной политике, ФК и массовому спорту</t>
  </si>
  <si>
    <t>Реализация мер государственной поддержки работников образования</t>
  </si>
  <si>
    <t>Создание условий эффективной самореализации молодежи</t>
  </si>
  <si>
    <t>Проведение оздоровительной кампании детей и молодежи</t>
  </si>
  <si>
    <t>Финансовое управление администрации Клетнянского района</t>
  </si>
  <si>
    <t xml:space="preserve">Непрограммная деятельность </t>
  </si>
  <si>
    <t>00</t>
  </si>
  <si>
    <t>Клетнянский районный Совет народных депутатов</t>
  </si>
  <si>
    <t>Контрольно-счетная палата Клетнянского муниципального района</t>
  </si>
  <si>
    <t>Всего расходов</t>
  </si>
  <si>
    <t>тел.9 18 31</t>
  </si>
  <si>
    <t>Повышение эффективности и безопасности функционирования автомобильных дорог общего пользования местного значения</t>
  </si>
  <si>
    <t xml:space="preserve">Обеспечние реализации полномочий Клетнянского муниципального района </t>
  </si>
  <si>
    <t xml:space="preserve">Развитие системы образования Клетнянского муниципального  района </t>
  </si>
  <si>
    <t xml:space="preserve">Подпрограмма "Комплексные меры противодействия злоупотреблению наркотиками и их незаконному обороту" </t>
  </si>
  <si>
    <t xml:space="preserve">Подпрограмма "Социальная политика Клетнянского района" </t>
  </si>
  <si>
    <t>Подпрограмма "Культура Клетнянского района"</t>
  </si>
  <si>
    <t>Повышение доступности и качества предоставления дополнительного образования детей</t>
  </si>
  <si>
    <t>Подпрограмма "Развитие молодежной политики, физической культуры и спорта Клетнянского района"</t>
  </si>
  <si>
    <t xml:space="preserve">Подпрограмма "Обеспечение жильем молодых семей  Клетнянского района" </t>
  </si>
  <si>
    <t>Управление муниципальными финансами Клетнянского муниципального района</t>
  </si>
  <si>
    <t xml:space="preserve">Обеспечение эффективной деятельности главы и аппарата исполнительно-распорядительного органа муниципального образования </t>
  </si>
  <si>
    <t>01</t>
  </si>
  <si>
    <t>Обеспечение эффективного управления муниципальным имуществом</t>
  </si>
  <si>
    <t>02</t>
  </si>
  <si>
    <t>03</t>
  </si>
  <si>
    <t>04</t>
  </si>
  <si>
    <t>05</t>
  </si>
  <si>
    <t>06</t>
  </si>
  <si>
    <t>07</t>
  </si>
  <si>
    <t>08</t>
  </si>
  <si>
    <t>Содействие реформированию жилищно-коммунального хозяйства; создание благоприятных условий проживания граждан</t>
  </si>
  <si>
    <t>09</t>
  </si>
  <si>
    <t>Реализация мер государственной поддержки работников культуры</t>
  </si>
  <si>
    <t>14</t>
  </si>
  <si>
    <t>16</t>
  </si>
  <si>
    <t>20</t>
  </si>
  <si>
    <t>Осуществление мер по улучшению положения отдельных категорий граждан</t>
  </si>
  <si>
    <t>17</t>
  </si>
  <si>
    <t>18</t>
  </si>
  <si>
    <t>19</t>
  </si>
  <si>
    <t>Повышение доступности и качества предоставления дошкольного, общего и дополнительного образования детей</t>
  </si>
  <si>
    <t>Реализация мероприятий по усовершенствованию инфраструктуры сферы образования</t>
  </si>
  <si>
    <t>Защита прав и законных интересов детей, в том числе детей-сирот и детей, оставшихся без попечения родителей</t>
  </si>
  <si>
    <t>Обеспечение долгосрочной устойчивости бюджета Клетнянского муниципального района и повышение эффективности управления муниципальными финансами</t>
  </si>
  <si>
    <t xml:space="preserve">Выравнивание бюджетной обеспеченности, поддержка мер по обеспечению сбалансированности местных бюджетов </t>
  </si>
  <si>
    <t>Реализация мероприятий по проведению работ по ремонту, реставрации, благоустройству воинских захоронений</t>
  </si>
  <si>
    <t>10</t>
  </si>
  <si>
    <t>Реализация мероприятий по улучшению экологической обстановки на территории Клетнянского района</t>
  </si>
  <si>
    <t>23</t>
  </si>
  <si>
    <t>Обеспечение сохранности и использования объектов культурного наследия, популяризация объектов культурного наследия</t>
  </si>
  <si>
    <t>2</t>
  </si>
  <si>
    <t>15</t>
  </si>
  <si>
    <t>Повышение эффективности государственного управления в сфере архитектуры и градостроительства</t>
  </si>
  <si>
    <t>24</t>
  </si>
  <si>
    <t>Управление образования администрации Клетнянского района</t>
  </si>
  <si>
    <t>Повышение безопасности и надежности гидротехнических сооружений, в том числе безхозяйственных, путем приведения к безопасному техническому состоянию</t>
  </si>
  <si>
    <t>25</t>
  </si>
  <si>
    <t>Региональный проект "Развитие инфраструктуры сферы спорта"</t>
  </si>
  <si>
    <t>26</t>
  </si>
  <si>
    <t>Региональный проект "Семейные ценности и инфраструктура культуры" (Брянская область)</t>
  </si>
  <si>
    <t>Я5</t>
  </si>
  <si>
    <t>Региональный проект "Педагоги и наставники (Брянская область)"</t>
  </si>
  <si>
    <t>Ю6</t>
  </si>
  <si>
    <t>И.о.заместителя главы администрации - начальника финансового управления администрации Клетнянского района</t>
  </si>
  <si>
    <t>С.Н.Запецкая</t>
  </si>
  <si>
    <t>Утверждено на 2026 год</t>
  </si>
  <si>
    <t>Уточненная бюджетная роспись                            на 2026 год</t>
  </si>
  <si>
    <t>Региональный проект "Развитие транспортной инфраструктуры на сельских территориях"</t>
  </si>
  <si>
    <t>27</t>
  </si>
  <si>
    <t>Региональный проект "Сохранение культурного и исторического наследия"</t>
  </si>
  <si>
    <t>28</t>
  </si>
  <si>
    <t>Исп.С.А.Кащеева</t>
  </si>
  <si>
    <t>Сведения об исполнении бюджета Клетнянского муниципального района Брянской области по муниципальным программам и непрограммным направлениям деятельности в сравнении  с запланированными значениями за 9 месяцев 2026 года</t>
  </si>
  <si>
    <t>Кассовое исполнение                             за 9 месяцев                   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</si>
</sst>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b/>
      <sz val="12"/>
      <color rgb="FF000000"/>
      <name val="Arial Cyr"/>
      <family val="2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 Cyr"/>
      <family val="2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C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 wrapText="1"/>
    </xf>
    <xf numFmtId="0" fontId="4" fillId="0" borderId="0">
      <alignment horizontal="right"/>
    </xf>
    <xf numFmtId="49" fontId="4" fillId="0" borderId="2">
      <alignment horizontal="left" vertical="top" wrapText="1"/>
    </xf>
    <xf numFmtId="4" fontId="4" fillId="3" borderId="2">
      <alignment horizontal="right" vertical="top" shrinkToFit="1"/>
    </xf>
  </cellStyleXfs>
  <cellXfs count="58">
    <xf numFmtId="0" fontId="0" fillId="0" borderId="0" xfId="0"/>
    <xf numFmtId="0" fontId="3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3" xfId="0" applyFont="1" applyFill="1" applyBorder="1" applyAlignment="1">
      <alignment horizontal="left" vertical="top" wrapText="1"/>
    </xf>
    <xf numFmtId="49" fontId="5" fillId="0" borderId="3" xfId="3" applyNumberFormat="1" applyFont="1" applyBorder="1" applyAlignment="1" applyProtection="1">
      <alignment horizontal="center" vertical="top" wrapText="1"/>
      <protection locked="0"/>
    </xf>
    <xf numFmtId="4" fontId="5" fillId="0" borderId="3" xfId="4" applyNumberFormat="1" applyFont="1" applyFill="1" applyBorder="1" applyAlignment="1" applyProtection="1">
      <alignment horizontal="right" vertical="top" shrinkToFit="1"/>
      <protection locked="0"/>
    </xf>
    <xf numFmtId="0" fontId="9" fillId="0" borderId="3" xfId="0" applyFont="1" applyFill="1" applyBorder="1" applyAlignment="1">
      <alignment vertical="top" wrapText="1"/>
    </xf>
    <xf numFmtId="4" fontId="3" fillId="0" borderId="3" xfId="0" applyNumberFormat="1" applyFont="1" applyBorder="1" applyAlignment="1">
      <alignment vertical="top"/>
    </xf>
    <xf numFmtId="49" fontId="5" fillId="0" borderId="3" xfId="3" applyNumberFormat="1" applyFont="1" applyBorder="1" applyAlignment="1" applyProtection="1">
      <alignment horizontal="left" vertical="top" wrapText="1"/>
      <protection locked="0"/>
    </xf>
    <xf numFmtId="49" fontId="9" fillId="0" borderId="3" xfId="0" applyNumberFormat="1" applyFont="1" applyFill="1" applyBorder="1" applyAlignment="1">
      <alignment horizontal="center" vertical="top"/>
    </xf>
    <xf numFmtId="49" fontId="9" fillId="0" borderId="3" xfId="0" applyNumberFormat="1" applyFont="1" applyFill="1" applyBorder="1" applyAlignment="1">
      <alignment horizontal="center" vertical="top" wrapText="1"/>
    </xf>
    <xf numFmtId="164" fontId="5" fillId="0" borderId="3" xfId="4" applyNumberFormat="1" applyFont="1" applyFill="1" applyBorder="1" applyAlignment="1" applyProtection="1">
      <alignment horizontal="center" vertical="top" shrinkToFit="1"/>
      <protection locked="0"/>
    </xf>
    <xf numFmtId="0" fontId="10" fillId="0" borderId="3" xfId="0" applyFont="1" applyFill="1" applyBorder="1" applyAlignment="1">
      <alignment horizontal="left" vertical="top" wrapText="1"/>
    </xf>
    <xf numFmtId="4" fontId="8" fillId="0" borderId="3" xfId="0" applyNumberFormat="1" applyFont="1" applyBorder="1" applyAlignment="1">
      <alignment vertical="top"/>
    </xf>
    <xf numFmtId="0" fontId="9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49" fontId="10" fillId="0" borderId="3" xfId="0" applyNumberFormat="1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vertical="top" wrapText="1"/>
    </xf>
    <xf numFmtId="0" fontId="8" fillId="0" borderId="3" xfId="0" applyFont="1" applyBorder="1" applyAlignment="1">
      <alignment vertical="top"/>
    </xf>
    <xf numFmtId="0" fontId="3" fillId="0" borderId="0" xfId="0" applyFont="1" applyAlignment="1">
      <alignment horizontal="center" vertical="top"/>
    </xf>
    <xf numFmtId="0" fontId="11" fillId="0" borderId="0" xfId="0" applyFont="1"/>
    <xf numFmtId="0" fontId="3" fillId="0" borderId="0" xfId="0" applyFont="1"/>
    <xf numFmtId="4" fontId="0" fillId="0" borderId="0" xfId="0" applyNumberFormat="1"/>
    <xf numFmtId="49" fontId="2" fillId="0" borderId="3" xfId="3" applyNumberFormat="1" applyFont="1" applyBorder="1" applyAlignment="1" applyProtection="1">
      <alignment horizontal="left" vertical="top" wrapText="1"/>
      <protection locked="0"/>
    </xf>
    <xf numFmtId="49" fontId="2" fillId="0" borderId="3" xfId="3" applyNumberFormat="1" applyFont="1" applyBorder="1" applyAlignment="1" applyProtection="1">
      <alignment horizontal="center" vertical="top" wrapText="1"/>
      <protection locked="0"/>
    </xf>
    <xf numFmtId="4" fontId="2" fillId="0" borderId="3" xfId="4" applyNumberFormat="1" applyFont="1" applyFill="1" applyBorder="1" applyAlignment="1" applyProtection="1">
      <alignment horizontal="right" vertical="top" shrinkToFit="1"/>
      <protection locked="0"/>
    </xf>
    <xf numFmtId="49" fontId="3" fillId="0" borderId="3" xfId="0" applyNumberFormat="1" applyFont="1" applyBorder="1" applyAlignment="1">
      <alignment horizontal="center" vertical="top"/>
    </xf>
    <xf numFmtId="49" fontId="10" fillId="0" borderId="3" xfId="0" applyNumberFormat="1" applyFont="1" applyFill="1" applyBorder="1" applyAlignment="1">
      <alignment horizontal="center" vertical="top"/>
    </xf>
    <xf numFmtId="49" fontId="10" fillId="0" borderId="3" xfId="0" applyNumberFormat="1" applyFont="1" applyFill="1" applyBorder="1" applyAlignment="1">
      <alignment vertical="top"/>
    </xf>
    <xf numFmtId="49" fontId="9" fillId="0" borderId="3" xfId="0" applyNumberFormat="1" applyFont="1" applyFill="1" applyBorder="1" applyAlignment="1">
      <alignment vertical="top"/>
    </xf>
    <xf numFmtId="0" fontId="10" fillId="0" borderId="3" xfId="0" applyFont="1" applyFill="1" applyBorder="1" applyAlignment="1">
      <alignment vertical="top" wrapText="1"/>
    </xf>
    <xf numFmtId="49" fontId="8" fillId="0" borderId="3" xfId="0" applyNumberFormat="1" applyFont="1" applyBorder="1" applyAlignment="1">
      <alignment horizontal="center" vertical="top"/>
    </xf>
    <xf numFmtId="49" fontId="0" fillId="0" borderId="0" xfId="0" applyNumberFormat="1"/>
    <xf numFmtId="49" fontId="3" fillId="0" borderId="0" xfId="0" applyNumberFormat="1" applyFont="1" applyAlignment="1">
      <alignment horizontal="center" vertical="top"/>
    </xf>
    <xf numFmtId="0" fontId="9" fillId="0" borderId="4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vertical="top"/>
    </xf>
    <xf numFmtId="49" fontId="8" fillId="0" borderId="0" xfId="0" applyNumberFormat="1" applyFont="1" applyBorder="1" applyAlignment="1">
      <alignment horizontal="center" vertical="top"/>
    </xf>
    <xf numFmtId="0" fontId="9" fillId="0" borderId="0" xfId="0" applyFont="1" applyFill="1" applyAlignment="1">
      <alignment vertical="top" wrapText="1"/>
    </xf>
    <xf numFmtId="0" fontId="9" fillId="0" borderId="3" xfId="0" applyFont="1" applyFill="1" applyBorder="1" applyAlignment="1">
      <alignment horizontal="center" vertical="top"/>
    </xf>
    <xf numFmtId="164" fontId="2" fillId="0" borderId="3" xfId="4" applyNumberFormat="1" applyFont="1" applyFill="1" applyBorder="1" applyAlignment="1" applyProtection="1">
      <alignment horizontal="center" vertical="top" shrinkToFit="1"/>
      <protection locked="0"/>
    </xf>
    <xf numFmtId="0" fontId="9" fillId="0" borderId="3" xfId="0" applyFont="1" applyFill="1" applyBorder="1" applyAlignment="1">
      <alignment horizontal="center" vertical="top" wrapText="1"/>
    </xf>
    <xf numFmtId="0" fontId="11" fillId="0" borderId="0" xfId="0" applyFont="1" applyAlignment="1"/>
    <xf numFmtId="0" fontId="14" fillId="0" borderId="3" xfId="0" applyFont="1" applyFill="1" applyBorder="1" applyAlignment="1">
      <alignment horizontal="center" vertical="top" wrapText="1"/>
    </xf>
    <xf numFmtId="49" fontId="14" fillId="0" borderId="3" xfId="0" applyNumberFormat="1" applyFont="1" applyFill="1" applyBorder="1" applyAlignment="1">
      <alignment horizontal="center" vertical="top"/>
    </xf>
    <xf numFmtId="0" fontId="13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top" wrapText="1"/>
    </xf>
    <xf numFmtId="0" fontId="14" fillId="0" borderId="3" xfId="0" applyFont="1" applyFill="1" applyBorder="1" applyAlignment="1">
      <alignment horizontal="left" vertical="top" wrapText="1"/>
    </xf>
    <xf numFmtId="4" fontId="15" fillId="0" borderId="0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0" fontId="2" fillId="0" borderId="0" xfId="1" applyNumberFormat="1" applyFont="1" applyBorder="1" applyAlignment="1" applyProtection="1">
      <alignment horizontal="center" vertical="top" wrapText="1"/>
      <protection locked="0"/>
    </xf>
    <xf numFmtId="0" fontId="11" fillId="0" borderId="0" xfId="0" applyFont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49" fontId="6" fillId="2" borderId="3" xfId="0" applyNumberFormat="1" applyFont="1" applyFill="1" applyBorder="1" applyAlignment="1">
      <alignment horizontal="center" vertical="top" wrapText="1"/>
    </xf>
    <xf numFmtId="0" fontId="5" fillId="0" borderId="1" xfId="2" applyNumberFormat="1" applyFont="1" applyBorder="1" applyAlignment="1" applyProtection="1">
      <alignment horizontal="right" vertical="top"/>
      <protection locked="0"/>
    </xf>
  </cellXfs>
  <cellStyles count="5">
    <cellStyle name="xl24" xfId="1"/>
    <cellStyle name="xl27" xfId="2"/>
    <cellStyle name="xl38" xfId="3"/>
    <cellStyle name="xl39" xf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41;&#1102;&#1076;&#1078;&#1077;&#1090;%202026/&#1054;&#1090;&#1095;&#1077;&#1090;&#1099;%20&#1074;%20&#1057;&#1086;&#1074;&#1077;&#1090;%202026/1-%20&#1087;&#1086;&#1083;&#1091;&#1075;&#1086;&#1076;&#1080;&#1077;%20%202026/&#1055;&#1088;&#1080;&#1083;_%202026-2028%20&#1087;&#1086;&#1076;&#1088;1%20&#1087;&#1086;&#1083;&#1091;&#1075;&#1086;&#1076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ированный"/>
      <sheetName val="Остатки"/>
      <sheetName val="От пос"/>
      <sheetName val="пос-м"/>
      <sheetName val="Расчет ПО"/>
      <sheetName val="Публ"/>
      <sheetName val="Инвест "/>
      <sheetName val="Пояснит.сентябрь"/>
      <sheetName val="Пояснит.июнь"/>
      <sheetName val="Пояснит.апрель"/>
      <sheetName val="Пояснит.март"/>
      <sheetName val="1.Дох"/>
      <sheetName val="2.Норм"/>
      <sheetName val="3.ВС"/>
      <sheetName val="4.ФС"/>
      <sheetName val="5.ПС"/>
      <sheetName val="6.1.Выр"/>
      <sheetName val="7.1.Сбал"/>
      <sheetName val="7.2.Дороги"/>
      <sheetName val="7.3.Жилье"/>
      <sheetName val="8.Ист"/>
      <sheetName val="9.МВЗ"/>
      <sheetName val="10.МГ"/>
      <sheetName val="ОМ ПСР"/>
      <sheetName val="Соглашения"/>
      <sheetName val="3.ВС (2)"/>
      <sheetName val="4.ФС (2)"/>
      <sheetName val="5.ПС (2)"/>
      <sheetName val="5.ПС (3)"/>
      <sheetName val="8.Ист (2)"/>
      <sheetName val="ВС"/>
      <sheetName val="Безв"/>
      <sheetName val="ФС"/>
      <sheetName val="Лист1 (2)"/>
      <sheetName val="Лист1"/>
      <sheetName val="Лист2"/>
      <sheetName val="Лист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26">
          <cell r="G426">
            <v>746020915.99000013</v>
          </cell>
          <cell r="H426">
            <v>758817992.94000018</v>
          </cell>
          <cell r="I426">
            <v>273178477.44999993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workbookViewId="0">
      <pane xSplit="5" ySplit="4" topLeftCell="F80" activePane="bottomRight" state="frozen"/>
      <selection pane="topRight" activeCell="F1" sqref="F1"/>
      <selection pane="bottomLeft" activeCell="A5" sqref="A5"/>
      <selection pane="bottomRight" activeCell="F94" sqref="F94"/>
    </sheetView>
  </sheetViews>
  <sheetFormatPr defaultRowHeight="15" x14ac:dyDescent="0.25"/>
  <cols>
    <col min="1" max="1" width="78.140625" style="1" customWidth="1"/>
    <col min="2" max="2" width="5" style="35" customWidth="1"/>
    <col min="3" max="3" width="4.7109375" style="35" customWidth="1"/>
    <col min="4" max="4" width="6.140625" style="35" customWidth="1"/>
    <col min="5" max="5" width="5" style="35" customWidth="1"/>
    <col min="6" max="6" width="18" style="21" customWidth="1"/>
    <col min="7" max="7" width="18.42578125" style="1" customWidth="1"/>
    <col min="8" max="8" width="17.5703125" style="1" customWidth="1"/>
    <col min="9" max="16384" width="9.140625" style="1"/>
  </cols>
  <sheetData>
    <row r="1" spans="1:9" ht="33.75" customHeight="1" x14ac:dyDescent="0.25">
      <c r="A1" s="51" t="s">
        <v>96</v>
      </c>
      <c r="B1" s="51"/>
      <c r="C1" s="51"/>
      <c r="D1" s="51"/>
      <c r="E1" s="51"/>
      <c r="F1" s="51"/>
      <c r="G1" s="51"/>
      <c r="H1" s="51"/>
      <c r="I1" s="51"/>
    </row>
    <row r="2" spans="1:9" x14ac:dyDescent="0.25">
      <c r="A2" s="57" t="s">
        <v>0</v>
      </c>
      <c r="B2" s="57"/>
      <c r="C2" s="57"/>
      <c r="D2" s="57"/>
      <c r="E2" s="57"/>
      <c r="F2" s="57"/>
      <c r="G2" s="57"/>
      <c r="H2" s="57"/>
    </row>
    <row r="3" spans="1:9" s="2" customFormat="1" ht="12" customHeight="1" x14ac:dyDescent="0.25">
      <c r="A3" s="53" t="s">
        <v>1</v>
      </c>
      <c r="B3" s="56" t="s">
        <v>2</v>
      </c>
      <c r="C3" s="56" t="s">
        <v>3</v>
      </c>
      <c r="D3" s="56" t="s">
        <v>4</v>
      </c>
      <c r="E3" s="56" t="s">
        <v>5</v>
      </c>
      <c r="F3" s="53" t="s">
        <v>89</v>
      </c>
      <c r="G3" s="54" t="s">
        <v>90</v>
      </c>
      <c r="H3" s="54" t="s">
        <v>97</v>
      </c>
      <c r="I3" s="55" t="s">
        <v>6</v>
      </c>
    </row>
    <row r="4" spans="1:9" s="2" customFormat="1" ht="46.5" customHeight="1" x14ac:dyDescent="0.25">
      <c r="A4" s="53"/>
      <c r="B4" s="56"/>
      <c r="C4" s="56"/>
      <c r="D4" s="56"/>
      <c r="E4" s="56"/>
      <c r="F4" s="53"/>
      <c r="G4" s="54"/>
      <c r="H4" s="54"/>
      <c r="I4" s="55"/>
    </row>
    <row r="5" spans="1:9" s="3" customFormat="1" ht="29.25" customHeight="1" x14ac:dyDescent="0.25">
      <c r="A5" s="25" t="s">
        <v>35</v>
      </c>
      <c r="B5" s="26" t="s">
        <v>7</v>
      </c>
      <c r="C5" s="26"/>
      <c r="D5" s="26"/>
      <c r="E5" s="26"/>
      <c r="F5" s="27">
        <f>F6+F8+F10+F12+F14+F16+F18+F20+F22+F24+F26+F28+F30+F34+F36+F44+F53+F56+F59+F64+F32+F38+F40+F42</f>
        <v>430358799.58999997</v>
      </c>
      <c r="G5" s="27">
        <f t="shared" ref="G5:H5" si="0">G6+G8+G10+G12+G14+G16+G18+G20+G22+G24+G26+G28+G30+G34+G36+G44+G53+G56+G59+G64+G32+G38+G40+G42</f>
        <v>425267585.89999998</v>
      </c>
      <c r="H5" s="27">
        <f t="shared" si="0"/>
        <v>164838260.31999999</v>
      </c>
      <c r="I5" s="41">
        <f>H5/G5*100</f>
        <v>38.76106850964208</v>
      </c>
    </row>
    <row r="6" spans="1:9" ht="33" customHeight="1" x14ac:dyDescent="0.25">
      <c r="A6" s="9" t="s">
        <v>44</v>
      </c>
      <c r="B6" s="5" t="s">
        <v>7</v>
      </c>
      <c r="C6" s="5" t="s">
        <v>8</v>
      </c>
      <c r="D6" s="5" t="s">
        <v>45</v>
      </c>
      <c r="E6" s="5"/>
      <c r="F6" s="6">
        <f>F7</f>
        <v>41821828</v>
      </c>
      <c r="G6" s="6">
        <f>G7</f>
        <v>41821828</v>
      </c>
      <c r="H6" s="6">
        <f>H7</f>
        <v>26517949.25</v>
      </c>
      <c r="I6" s="12">
        <f t="shared" ref="I6:I73" si="1">H6/G6*100</f>
        <v>63.406958801513888</v>
      </c>
    </row>
    <row r="7" spans="1:9" ht="15.75" customHeight="1" x14ac:dyDescent="0.25">
      <c r="A7" s="9" t="s">
        <v>9</v>
      </c>
      <c r="B7" s="5" t="s">
        <v>7</v>
      </c>
      <c r="C7" s="5" t="s">
        <v>8</v>
      </c>
      <c r="D7" s="5" t="s">
        <v>45</v>
      </c>
      <c r="E7" s="5" t="s">
        <v>10</v>
      </c>
      <c r="F7" s="6">
        <v>41821828</v>
      </c>
      <c r="G7" s="6">
        <v>41821828</v>
      </c>
      <c r="H7" s="6">
        <v>26517949.25</v>
      </c>
      <c r="I7" s="12">
        <f t="shared" si="1"/>
        <v>63.406958801513888</v>
      </c>
    </row>
    <row r="8" spans="1:9" ht="16.5" customHeight="1" x14ac:dyDescent="0.25">
      <c r="A8" s="4" t="s">
        <v>46</v>
      </c>
      <c r="B8" s="5" t="s">
        <v>7</v>
      </c>
      <c r="C8" s="5" t="s">
        <v>8</v>
      </c>
      <c r="D8" s="5" t="s">
        <v>47</v>
      </c>
      <c r="E8" s="5"/>
      <c r="F8" s="6">
        <f>F9</f>
        <v>1109841.8799999999</v>
      </c>
      <c r="G8" s="6">
        <f>G9</f>
        <v>1109841.8799999999</v>
      </c>
      <c r="H8" s="6">
        <f t="shared" ref="H8" si="2">H9</f>
        <v>566649.18999999994</v>
      </c>
      <c r="I8" s="12">
        <f t="shared" si="1"/>
        <v>51.056749633560415</v>
      </c>
    </row>
    <row r="9" spans="1:9" ht="16.5" customHeight="1" x14ac:dyDescent="0.25">
      <c r="A9" s="9" t="s">
        <v>9</v>
      </c>
      <c r="B9" s="5" t="s">
        <v>7</v>
      </c>
      <c r="C9" s="5" t="s">
        <v>8</v>
      </c>
      <c r="D9" s="5" t="s">
        <v>47</v>
      </c>
      <c r="E9" s="5" t="s">
        <v>10</v>
      </c>
      <c r="F9" s="6">
        <v>1109841.8799999999</v>
      </c>
      <c r="G9" s="6">
        <v>1109841.8799999999</v>
      </c>
      <c r="H9" s="6">
        <v>566649.18999999994</v>
      </c>
      <c r="I9" s="12">
        <f t="shared" si="1"/>
        <v>51.056749633560415</v>
      </c>
    </row>
    <row r="10" spans="1:9" ht="30.75" customHeight="1" x14ac:dyDescent="0.25">
      <c r="A10" s="19" t="s">
        <v>13</v>
      </c>
      <c r="B10" s="28">
        <v>51</v>
      </c>
      <c r="C10" s="28">
        <v>0</v>
      </c>
      <c r="D10" s="28" t="s">
        <v>48</v>
      </c>
      <c r="E10" s="28"/>
      <c r="F10" s="8">
        <f>F11</f>
        <v>5044100</v>
      </c>
      <c r="G10" s="8">
        <f>G11</f>
        <v>5044100</v>
      </c>
      <c r="H10" s="8">
        <f t="shared" ref="H10" si="3">H11</f>
        <v>3602990</v>
      </c>
      <c r="I10" s="12">
        <f t="shared" si="1"/>
        <v>71.429789258737927</v>
      </c>
    </row>
    <row r="11" spans="1:9" ht="16.5" customHeight="1" x14ac:dyDescent="0.25">
      <c r="A11" s="9" t="s">
        <v>9</v>
      </c>
      <c r="B11" s="28">
        <v>51</v>
      </c>
      <c r="C11" s="28">
        <v>0</v>
      </c>
      <c r="D11" s="28" t="s">
        <v>48</v>
      </c>
      <c r="E11" s="28">
        <v>851</v>
      </c>
      <c r="F11" s="6">
        <v>5044100</v>
      </c>
      <c r="G11" s="6">
        <v>5044100</v>
      </c>
      <c r="H11" s="6">
        <v>3602990</v>
      </c>
      <c r="I11" s="12">
        <f t="shared" si="1"/>
        <v>71.429789258737927</v>
      </c>
    </row>
    <row r="12" spans="1:9" ht="30.75" customHeight="1" x14ac:dyDescent="0.25">
      <c r="A12" s="19" t="s">
        <v>15</v>
      </c>
      <c r="B12" s="28">
        <v>51</v>
      </c>
      <c r="C12" s="28">
        <v>0</v>
      </c>
      <c r="D12" s="28" t="s">
        <v>49</v>
      </c>
      <c r="E12" s="28"/>
      <c r="F12" s="8">
        <f>F13</f>
        <v>1163789</v>
      </c>
      <c r="G12" s="8">
        <f>G13</f>
        <v>1163789</v>
      </c>
      <c r="H12" s="8">
        <f t="shared" ref="H12" si="4">H13</f>
        <v>857836.56</v>
      </c>
      <c r="I12" s="12">
        <f t="shared" si="1"/>
        <v>73.710660609440367</v>
      </c>
    </row>
    <row r="13" spans="1:9" ht="16.5" customHeight="1" x14ac:dyDescent="0.25">
      <c r="A13" s="9" t="s">
        <v>9</v>
      </c>
      <c r="B13" s="28">
        <v>51</v>
      </c>
      <c r="C13" s="28">
        <v>0</v>
      </c>
      <c r="D13" s="28" t="s">
        <v>49</v>
      </c>
      <c r="E13" s="28">
        <v>851</v>
      </c>
      <c r="F13" s="6">
        <v>1163789</v>
      </c>
      <c r="G13" s="6">
        <v>1163789</v>
      </c>
      <c r="H13" s="6">
        <v>857836.56</v>
      </c>
      <c r="I13" s="12">
        <f t="shared" si="1"/>
        <v>73.710660609440367</v>
      </c>
    </row>
    <row r="14" spans="1:9" ht="31.5" customHeight="1" x14ac:dyDescent="0.25">
      <c r="A14" s="19" t="s">
        <v>11</v>
      </c>
      <c r="B14" s="5" t="s">
        <v>7</v>
      </c>
      <c r="C14" s="5" t="s">
        <v>8</v>
      </c>
      <c r="D14" s="5" t="s">
        <v>50</v>
      </c>
      <c r="E14" s="5"/>
      <c r="F14" s="6">
        <f>F15</f>
        <v>6969400</v>
      </c>
      <c r="G14" s="6">
        <f>G15</f>
        <v>6969400</v>
      </c>
      <c r="H14" s="6">
        <f>H15</f>
        <v>4358490.17</v>
      </c>
      <c r="I14" s="12">
        <f t="shared" si="1"/>
        <v>62.537523603179615</v>
      </c>
    </row>
    <row r="15" spans="1:9" ht="16.5" customHeight="1" x14ac:dyDescent="0.25">
      <c r="A15" s="9" t="s">
        <v>9</v>
      </c>
      <c r="B15" s="5" t="s">
        <v>7</v>
      </c>
      <c r="C15" s="5" t="s">
        <v>8</v>
      </c>
      <c r="D15" s="5" t="s">
        <v>50</v>
      </c>
      <c r="E15" s="5" t="s">
        <v>10</v>
      </c>
      <c r="F15" s="6">
        <v>6969400</v>
      </c>
      <c r="G15" s="6">
        <v>6969400</v>
      </c>
      <c r="H15" s="6">
        <v>4358490.17</v>
      </c>
      <c r="I15" s="12">
        <f t="shared" si="1"/>
        <v>62.537523603179615</v>
      </c>
    </row>
    <row r="16" spans="1:9" ht="17.25" customHeight="1" x14ac:dyDescent="0.25">
      <c r="A16" s="19" t="s">
        <v>14</v>
      </c>
      <c r="B16" s="28">
        <v>51</v>
      </c>
      <c r="C16" s="28">
        <v>0</v>
      </c>
      <c r="D16" s="28" t="s">
        <v>51</v>
      </c>
      <c r="E16" s="28"/>
      <c r="F16" s="8">
        <f>F17</f>
        <v>307240</v>
      </c>
      <c r="G16" s="8">
        <f>G17</f>
        <v>307240</v>
      </c>
      <c r="H16" s="8">
        <f t="shared" ref="H16" si="5">H17</f>
        <v>191160</v>
      </c>
      <c r="I16" s="12">
        <f t="shared" si="1"/>
        <v>62.218461137872673</v>
      </c>
    </row>
    <row r="17" spans="1:9" ht="15" customHeight="1" x14ac:dyDescent="0.25">
      <c r="A17" s="9" t="s">
        <v>9</v>
      </c>
      <c r="B17" s="28">
        <v>51</v>
      </c>
      <c r="C17" s="28">
        <v>0</v>
      </c>
      <c r="D17" s="28" t="s">
        <v>51</v>
      </c>
      <c r="E17" s="28">
        <v>851</v>
      </c>
      <c r="F17" s="6">
        <v>307240</v>
      </c>
      <c r="G17" s="6">
        <v>307240</v>
      </c>
      <c r="H17" s="6">
        <v>191160</v>
      </c>
      <c r="I17" s="12">
        <f t="shared" si="1"/>
        <v>62.218461137872673</v>
      </c>
    </row>
    <row r="18" spans="1:9" ht="30" customHeight="1" x14ac:dyDescent="0.25">
      <c r="A18" s="19" t="s">
        <v>16</v>
      </c>
      <c r="B18" s="28">
        <v>51</v>
      </c>
      <c r="C18" s="28">
        <v>0</v>
      </c>
      <c r="D18" s="28" t="s">
        <v>52</v>
      </c>
      <c r="E18" s="28"/>
      <c r="F18" s="8">
        <f>F19</f>
        <v>6666000</v>
      </c>
      <c r="G18" s="8">
        <f>G19</f>
        <v>6666000</v>
      </c>
      <c r="H18" s="8">
        <f t="shared" ref="H18" si="6">H19</f>
        <v>4455750</v>
      </c>
      <c r="I18" s="12">
        <f t="shared" si="1"/>
        <v>66.842934293429352</v>
      </c>
    </row>
    <row r="19" spans="1:9" ht="15" customHeight="1" x14ac:dyDescent="0.25">
      <c r="A19" s="9" t="s">
        <v>9</v>
      </c>
      <c r="B19" s="28">
        <v>51</v>
      </c>
      <c r="C19" s="28">
        <v>0</v>
      </c>
      <c r="D19" s="28" t="s">
        <v>52</v>
      </c>
      <c r="E19" s="28">
        <v>851</v>
      </c>
      <c r="F19" s="6">
        <v>6666000</v>
      </c>
      <c r="G19" s="6">
        <v>6666000</v>
      </c>
      <c r="H19" s="6">
        <v>4455750</v>
      </c>
      <c r="I19" s="12">
        <f t="shared" si="1"/>
        <v>66.842934293429352</v>
      </c>
    </row>
    <row r="20" spans="1:9" ht="31.5" customHeight="1" x14ac:dyDescent="0.25">
      <c r="A20" s="19" t="s">
        <v>34</v>
      </c>
      <c r="B20" s="28">
        <v>51</v>
      </c>
      <c r="C20" s="28">
        <v>0</v>
      </c>
      <c r="D20" s="28" t="s">
        <v>53</v>
      </c>
      <c r="E20" s="28"/>
      <c r="F20" s="8">
        <f>F21</f>
        <v>9395181.3399999999</v>
      </c>
      <c r="G20" s="8">
        <f>G21</f>
        <v>9395181.3399999999</v>
      </c>
      <c r="H20" s="8">
        <f>H21</f>
        <v>4319795.99</v>
      </c>
      <c r="I20" s="12">
        <f t="shared" si="1"/>
        <v>45.978846322087065</v>
      </c>
    </row>
    <row r="21" spans="1:9" ht="15" customHeight="1" x14ac:dyDescent="0.25">
      <c r="A21" s="9" t="s">
        <v>9</v>
      </c>
      <c r="B21" s="28">
        <v>51</v>
      </c>
      <c r="C21" s="28">
        <v>0</v>
      </c>
      <c r="D21" s="28" t="s">
        <v>53</v>
      </c>
      <c r="E21" s="28">
        <v>851</v>
      </c>
      <c r="F21" s="6">
        <v>9395181.3399999999</v>
      </c>
      <c r="G21" s="6">
        <v>9395181.3399999999</v>
      </c>
      <c r="H21" s="6">
        <v>4319795.99</v>
      </c>
      <c r="I21" s="12">
        <f t="shared" si="1"/>
        <v>45.978846322087065</v>
      </c>
    </row>
    <row r="22" spans="1:9" ht="32.25" customHeight="1" x14ac:dyDescent="0.25">
      <c r="A22" s="19" t="s">
        <v>54</v>
      </c>
      <c r="B22" s="28">
        <v>51</v>
      </c>
      <c r="C22" s="28">
        <v>0</v>
      </c>
      <c r="D22" s="28" t="s">
        <v>55</v>
      </c>
      <c r="E22" s="28"/>
      <c r="F22" s="6">
        <f t="shared" ref="F22:H22" si="7">F23</f>
        <v>551866.5</v>
      </c>
      <c r="G22" s="6">
        <f t="shared" si="7"/>
        <v>551866.5</v>
      </c>
      <c r="H22" s="6">
        <f t="shared" si="7"/>
        <v>412576.75</v>
      </c>
      <c r="I22" s="12">
        <f t="shared" si="1"/>
        <v>74.760245457914181</v>
      </c>
    </row>
    <row r="23" spans="1:9" ht="15" customHeight="1" x14ac:dyDescent="0.25">
      <c r="A23" s="9" t="s">
        <v>9</v>
      </c>
      <c r="B23" s="28">
        <v>51</v>
      </c>
      <c r="C23" s="28">
        <v>0</v>
      </c>
      <c r="D23" s="28" t="s">
        <v>55</v>
      </c>
      <c r="E23" s="28">
        <v>851</v>
      </c>
      <c r="F23" s="6">
        <v>551866.5</v>
      </c>
      <c r="G23" s="6">
        <v>551866.5</v>
      </c>
      <c r="H23" s="6">
        <v>412576.75</v>
      </c>
      <c r="I23" s="12">
        <f t="shared" si="1"/>
        <v>74.760245457914181</v>
      </c>
    </row>
    <row r="24" spans="1:9" ht="31.5" hidden="1" customHeight="1" x14ac:dyDescent="0.25">
      <c r="A24" s="36" t="s">
        <v>69</v>
      </c>
      <c r="B24" s="28" t="s">
        <v>7</v>
      </c>
      <c r="C24" s="28" t="s">
        <v>8</v>
      </c>
      <c r="D24" s="28" t="s">
        <v>70</v>
      </c>
      <c r="E24" s="28"/>
      <c r="F24" s="6">
        <f>F25</f>
        <v>0</v>
      </c>
      <c r="G24" s="6">
        <f>G25</f>
        <v>0</v>
      </c>
      <c r="H24" s="6"/>
      <c r="I24" s="12"/>
    </row>
    <row r="25" spans="1:9" ht="15" hidden="1" customHeight="1" x14ac:dyDescent="0.25">
      <c r="A25" s="19" t="s">
        <v>9</v>
      </c>
      <c r="B25" s="28" t="s">
        <v>7</v>
      </c>
      <c r="C25" s="28" t="s">
        <v>8</v>
      </c>
      <c r="D25" s="28" t="s">
        <v>70</v>
      </c>
      <c r="E25" s="28" t="s">
        <v>10</v>
      </c>
      <c r="F25" s="6"/>
      <c r="G25" s="6"/>
      <c r="H25" s="6"/>
      <c r="I25" s="12"/>
    </row>
    <row r="26" spans="1:9" ht="30.75" customHeight="1" x14ac:dyDescent="0.25">
      <c r="A26" s="9" t="s">
        <v>40</v>
      </c>
      <c r="B26" s="28">
        <v>51</v>
      </c>
      <c r="C26" s="28">
        <v>0</v>
      </c>
      <c r="D26" s="28">
        <v>11</v>
      </c>
      <c r="E26" s="28"/>
      <c r="F26" s="6">
        <f t="shared" ref="F26:H26" si="8">F27</f>
        <v>11895200</v>
      </c>
      <c r="G26" s="6">
        <f t="shared" si="8"/>
        <v>11895200</v>
      </c>
      <c r="H26" s="6">
        <f t="shared" si="8"/>
        <v>8341361</v>
      </c>
      <c r="I26" s="12">
        <f t="shared" si="1"/>
        <v>70.123755800659097</v>
      </c>
    </row>
    <row r="27" spans="1:9" ht="15" customHeight="1" x14ac:dyDescent="0.25">
      <c r="A27" s="9" t="s">
        <v>9</v>
      </c>
      <c r="B27" s="28">
        <v>51</v>
      </c>
      <c r="C27" s="28">
        <v>0</v>
      </c>
      <c r="D27" s="28">
        <v>11</v>
      </c>
      <c r="E27" s="28">
        <v>851</v>
      </c>
      <c r="F27" s="6">
        <v>11895200</v>
      </c>
      <c r="G27" s="6">
        <v>11895200</v>
      </c>
      <c r="H27" s="6">
        <v>8341361</v>
      </c>
      <c r="I27" s="12">
        <f t="shared" si="1"/>
        <v>70.123755800659097</v>
      </c>
    </row>
    <row r="28" spans="1:9" ht="15.75" customHeight="1" x14ac:dyDescent="0.25">
      <c r="A28" s="9" t="s">
        <v>24</v>
      </c>
      <c r="B28" s="28">
        <v>51</v>
      </c>
      <c r="C28" s="28">
        <v>0</v>
      </c>
      <c r="D28" s="28">
        <v>12</v>
      </c>
      <c r="E28" s="28"/>
      <c r="F28" s="6">
        <f t="shared" ref="F28:H28" si="9">F29</f>
        <v>132000</v>
      </c>
      <c r="G28" s="6">
        <f t="shared" si="9"/>
        <v>132000</v>
      </c>
      <c r="H28" s="6">
        <f t="shared" si="9"/>
        <v>90000</v>
      </c>
      <c r="I28" s="12">
        <f t="shared" si="1"/>
        <v>68.181818181818173</v>
      </c>
    </row>
    <row r="29" spans="1:9" ht="15" customHeight="1" x14ac:dyDescent="0.25">
      <c r="A29" s="9" t="s">
        <v>9</v>
      </c>
      <c r="B29" s="28">
        <v>51</v>
      </c>
      <c r="C29" s="28">
        <v>0</v>
      </c>
      <c r="D29" s="28">
        <v>12</v>
      </c>
      <c r="E29" s="28">
        <v>851</v>
      </c>
      <c r="F29" s="6">
        <v>132000</v>
      </c>
      <c r="G29" s="6">
        <v>132000</v>
      </c>
      <c r="H29" s="6">
        <v>90000</v>
      </c>
      <c r="I29" s="12">
        <f t="shared" si="1"/>
        <v>68.181818181818173</v>
      </c>
    </row>
    <row r="30" spans="1:9" ht="33.75" customHeight="1" x14ac:dyDescent="0.25">
      <c r="A30" s="9" t="s">
        <v>71</v>
      </c>
      <c r="B30" s="28" t="s">
        <v>7</v>
      </c>
      <c r="C30" s="28" t="s">
        <v>8</v>
      </c>
      <c r="D30" s="28" t="s">
        <v>72</v>
      </c>
      <c r="E30" s="28"/>
      <c r="F30" s="6">
        <f>F31</f>
        <v>623554.22</v>
      </c>
      <c r="G30" s="6">
        <f>G31</f>
        <v>623554.22</v>
      </c>
      <c r="H30" s="6">
        <f>H31</f>
        <v>0</v>
      </c>
      <c r="I30" s="12">
        <f t="shared" si="1"/>
        <v>0</v>
      </c>
    </row>
    <row r="31" spans="1:9" ht="15" customHeight="1" x14ac:dyDescent="0.25">
      <c r="A31" s="9" t="s">
        <v>9</v>
      </c>
      <c r="B31" s="28" t="s">
        <v>7</v>
      </c>
      <c r="C31" s="28" t="s">
        <v>8</v>
      </c>
      <c r="D31" s="28" t="s">
        <v>72</v>
      </c>
      <c r="E31" s="28" t="s">
        <v>10</v>
      </c>
      <c r="F31" s="6">
        <v>623554.22</v>
      </c>
      <c r="G31" s="6">
        <v>623554.22</v>
      </c>
      <c r="H31" s="6">
        <v>0</v>
      </c>
      <c r="I31" s="12">
        <f t="shared" si="1"/>
        <v>0</v>
      </c>
    </row>
    <row r="32" spans="1:9" ht="30.75" hidden="1" customHeight="1" x14ac:dyDescent="0.25">
      <c r="A32" s="39" t="s">
        <v>76</v>
      </c>
      <c r="B32" s="28" t="s">
        <v>7</v>
      </c>
      <c r="C32" s="28" t="s">
        <v>8</v>
      </c>
      <c r="D32" s="28" t="s">
        <v>77</v>
      </c>
      <c r="E32" s="28"/>
      <c r="F32" s="6">
        <f>F33</f>
        <v>0</v>
      </c>
      <c r="G32" s="6">
        <f>G33</f>
        <v>0</v>
      </c>
      <c r="H32" s="6">
        <f>H33</f>
        <v>0</v>
      </c>
      <c r="I32" s="12" t="e">
        <f t="shared" si="1"/>
        <v>#DIV/0!</v>
      </c>
    </row>
    <row r="33" spans="1:9" ht="15" hidden="1" customHeight="1" x14ac:dyDescent="0.25">
      <c r="A33" s="19" t="s">
        <v>9</v>
      </c>
      <c r="B33" s="28" t="s">
        <v>7</v>
      </c>
      <c r="C33" s="28" t="s">
        <v>8</v>
      </c>
      <c r="D33" s="28" t="s">
        <v>77</v>
      </c>
      <c r="E33" s="28" t="s">
        <v>10</v>
      </c>
      <c r="F33" s="6">
        <v>0</v>
      </c>
      <c r="G33" s="6">
        <v>0</v>
      </c>
      <c r="H33" s="6"/>
      <c r="I33" s="12" t="e">
        <f t="shared" si="1"/>
        <v>#DIV/0!</v>
      </c>
    </row>
    <row r="34" spans="1:9" ht="31.5" customHeight="1" x14ac:dyDescent="0.25">
      <c r="A34" s="4" t="s">
        <v>79</v>
      </c>
      <c r="B34" s="42">
        <v>51</v>
      </c>
      <c r="C34" s="42">
        <v>0</v>
      </c>
      <c r="D34" s="11" t="s">
        <v>80</v>
      </c>
      <c r="E34" s="15"/>
      <c r="F34" s="6">
        <f t="shared" ref="F34:H34" si="10">F35</f>
        <v>82900</v>
      </c>
      <c r="G34" s="6">
        <f t="shared" si="10"/>
        <v>82900</v>
      </c>
      <c r="H34" s="6">
        <f t="shared" si="10"/>
        <v>20880</v>
      </c>
      <c r="I34" s="12">
        <f t="shared" si="1"/>
        <v>25.186972255729795</v>
      </c>
    </row>
    <row r="35" spans="1:9" ht="15" customHeight="1" x14ac:dyDescent="0.25">
      <c r="A35" s="7" t="s">
        <v>9</v>
      </c>
      <c r="B35" s="42">
        <v>51</v>
      </c>
      <c r="C35" s="42">
        <v>0</v>
      </c>
      <c r="D35" s="11" t="s">
        <v>80</v>
      </c>
      <c r="E35" s="42">
        <v>851</v>
      </c>
      <c r="F35" s="6">
        <v>82900</v>
      </c>
      <c r="G35" s="6">
        <v>82900</v>
      </c>
      <c r="H35" s="6">
        <v>20880</v>
      </c>
      <c r="I35" s="12">
        <f t="shared" si="1"/>
        <v>25.186972255729795</v>
      </c>
    </row>
    <row r="36" spans="1:9" ht="15" customHeight="1" x14ac:dyDescent="0.25">
      <c r="A36" s="4" t="s">
        <v>81</v>
      </c>
      <c r="B36" s="40">
        <v>51</v>
      </c>
      <c r="C36" s="42">
        <v>0</v>
      </c>
      <c r="D36" s="10" t="s">
        <v>82</v>
      </c>
      <c r="E36" s="42"/>
      <c r="F36" s="6">
        <f t="shared" ref="F36:H42" si="11">F37</f>
        <v>70972446.459999993</v>
      </c>
      <c r="G36" s="6">
        <f t="shared" si="11"/>
        <v>65881232.770000003</v>
      </c>
      <c r="H36" s="6">
        <f t="shared" si="11"/>
        <v>63528476.07</v>
      </c>
      <c r="I36" s="12">
        <f t="shared" si="1"/>
        <v>96.428790717663432</v>
      </c>
    </row>
    <row r="37" spans="1:9" ht="15" customHeight="1" x14ac:dyDescent="0.25">
      <c r="A37" s="7" t="s">
        <v>9</v>
      </c>
      <c r="B37" s="42">
        <v>51</v>
      </c>
      <c r="C37" s="42">
        <v>0</v>
      </c>
      <c r="D37" s="10" t="s">
        <v>82</v>
      </c>
      <c r="E37" s="42">
        <v>851</v>
      </c>
      <c r="F37" s="6">
        <v>70972446.459999993</v>
      </c>
      <c r="G37" s="6">
        <v>65881232.770000003</v>
      </c>
      <c r="H37" s="6">
        <v>63528476.07</v>
      </c>
      <c r="I37" s="12">
        <f t="shared" si="1"/>
        <v>96.428790717663432</v>
      </c>
    </row>
    <row r="38" spans="1:9" ht="15" customHeight="1" x14ac:dyDescent="0.25">
      <c r="A38" s="46" t="s">
        <v>91</v>
      </c>
      <c r="B38" s="42">
        <v>51</v>
      </c>
      <c r="C38" s="42">
        <v>0</v>
      </c>
      <c r="D38" s="10" t="s">
        <v>92</v>
      </c>
      <c r="E38" s="42"/>
      <c r="F38" s="6">
        <f t="shared" si="11"/>
        <v>184405364.27000001</v>
      </c>
      <c r="G38" s="6">
        <f t="shared" si="11"/>
        <v>184405364.27000001</v>
      </c>
      <c r="H38" s="6">
        <f t="shared" si="11"/>
        <v>0</v>
      </c>
      <c r="I38" s="12">
        <f t="shared" ref="I38:I41" si="12">H38/G38*100</f>
        <v>0</v>
      </c>
    </row>
    <row r="39" spans="1:9" ht="15" customHeight="1" x14ac:dyDescent="0.25">
      <c r="A39" s="47" t="s">
        <v>9</v>
      </c>
      <c r="B39" s="42">
        <v>51</v>
      </c>
      <c r="C39" s="42">
        <v>0</v>
      </c>
      <c r="D39" s="10" t="s">
        <v>92</v>
      </c>
      <c r="E39" s="42">
        <v>851</v>
      </c>
      <c r="F39" s="6">
        <v>184405364.27000001</v>
      </c>
      <c r="G39" s="6">
        <v>184405364.27000001</v>
      </c>
      <c r="H39" s="6">
        <v>0</v>
      </c>
      <c r="I39" s="12">
        <f t="shared" si="12"/>
        <v>0</v>
      </c>
    </row>
    <row r="40" spans="1:9" ht="15" customHeight="1" x14ac:dyDescent="0.25">
      <c r="A40" s="48" t="s">
        <v>93</v>
      </c>
      <c r="B40" s="42">
        <v>51</v>
      </c>
      <c r="C40" s="42">
        <v>0</v>
      </c>
      <c r="D40" s="10" t="s">
        <v>94</v>
      </c>
      <c r="E40" s="42"/>
      <c r="F40" s="6">
        <f t="shared" si="11"/>
        <v>760291</v>
      </c>
      <c r="G40" s="6">
        <f t="shared" si="11"/>
        <v>760291</v>
      </c>
      <c r="H40" s="6">
        <f t="shared" si="11"/>
        <v>654382.48</v>
      </c>
      <c r="I40" s="12">
        <f t="shared" si="12"/>
        <v>86.070002143915943</v>
      </c>
    </row>
    <row r="41" spans="1:9" ht="15" customHeight="1" x14ac:dyDescent="0.25">
      <c r="A41" s="47" t="s">
        <v>9</v>
      </c>
      <c r="B41" s="42">
        <v>51</v>
      </c>
      <c r="C41" s="42">
        <v>0</v>
      </c>
      <c r="D41" s="10" t="s">
        <v>94</v>
      </c>
      <c r="E41" s="42">
        <v>851</v>
      </c>
      <c r="F41" s="6">
        <v>760291</v>
      </c>
      <c r="G41" s="6">
        <v>760291</v>
      </c>
      <c r="H41" s="6">
        <v>654382.48</v>
      </c>
      <c r="I41" s="12">
        <f t="shared" si="12"/>
        <v>86.070002143915943</v>
      </c>
    </row>
    <row r="42" spans="1:9" ht="16.5" customHeight="1" x14ac:dyDescent="0.25">
      <c r="A42" s="46" t="s">
        <v>83</v>
      </c>
      <c r="B42" s="42">
        <v>51</v>
      </c>
      <c r="C42" s="42">
        <v>0</v>
      </c>
      <c r="D42" s="10" t="s">
        <v>84</v>
      </c>
      <c r="E42" s="42"/>
      <c r="F42" s="6">
        <f t="shared" si="11"/>
        <v>3464952.53</v>
      </c>
      <c r="G42" s="6">
        <f t="shared" si="11"/>
        <v>3464952.53</v>
      </c>
      <c r="H42" s="6">
        <f t="shared" si="11"/>
        <v>2980058.6</v>
      </c>
      <c r="I42" s="12">
        <f t="shared" ref="I42:I43" si="13">H42/G42*100</f>
        <v>86.005755467016471</v>
      </c>
    </row>
    <row r="43" spans="1:9" ht="15" customHeight="1" x14ac:dyDescent="0.25">
      <c r="A43" s="47" t="s">
        <v>9</v>
      </c>
      <c r="B43" s="44">
        <v>51</v>
      </c>
      <c r="C43" s="44">
        <v>0</v>
      </c>
      <c r="D43" s="45" t="s">
        <v>84</v>
      </c>
      <c r="E43" s="44">
        <v>851</v>
      </c>
      <c r="F43" s="6">
        <v>3464952.53</v>
      </c>
      <c r="G43" s="6">
        <v>3464952.53</v>
      </c>
      <c r="H43" s="6">
        <v>2980058.6</v>
      </c>
      <c r="I43" s="12">
        <f t="shared" si="13"/>
        <v>86.005755467016471</v>
      </c>
    </row>
    <row r="44" spans="1:9" ht="15.75" customHeight="1" x14ac:dyDescent="0.25">
      <c r="A44" s="4" t="s">
        <v>39</v>
      </c>
      <c r="B44" s="11">
        <v>51</v>
      </c>
      <c r="C44" s="11">
        <v>2</v>
      </c>
      <c r="D44" s="11"/>
      <c r="E44" s="28"/>
      <c r="F44" s="8">
        <f t="shared" ref="F44:H44" si="14">F47+F49+F45+F51</f>
        <v>35609983.469999999</v>
      </c>
      <c r="G44" s="8">
        <f t="shared" si="14"/>
        <v>35609983.469999999</v>
      </c>
      <c r="H44" s="8">
        <f t="shared" si="14"/>
        <v>25532343.940000001</v>
      </c>
      <c r="I44" s="12">
        <f t="shared" si="1"/>
        <v>71.699960101104764</v>
      </c>
    </row>
    <row r="45" spans="1:9" ht="15" hidden="1" customHeight="1" x14ac:dyDescent="0.25">
      <c r="A45" s="9" t="s">
        <v>83</v>
      </c>
      <c r="B45" s="28">
        <v>51</v>
      </c>
      <c r="C45" s="28">
        <v>2</v>
      </c>
      <c r="D45" s="28" t="s">
        <v>84</v>
      </c>
      <c r="E45" s="28"/>
      <c r="F45" s="6">
        <f t="shared" ref="F45:H45" si="15">F46</f>
        <v>0</v>
      </c>
      <c r="G45" s="6">
        <f t="shared" si="15"/>
        <v>0</v>
      </c>
      <c r="H45" s="6">
        <f t="shared" si="15"/>
        <v>0</v>
      </c>
      <c r="I45" s="12" t="e">
        <f t="shared" si="1"/>
        <v>#DIV/0!</v>
      </c>
    </row>
    <row r="46" spans="1:9" ht="15" hidden="1" customHeight="1" x14ac:dyDescent="0.25">
      <c r="A46" s="9" t="s">
        <v>9</v>
      </c>
      <c r="B46" s="28">
        <v>51</v>
      </c>
      <c r="C46" s="28">
        <v>2</v>
      </c>
      <c r="D46" s="28" t="s">
        <v>84</v>
      </c>
      <c r="E46" s="28">
        <v>851</v>
      </c>
      <c r="F46" s="6">
        <v>0</v>
      </c>
      <c r="G46" s="6">
        <v>0</v>
      </c>
      <c r="H46" s="6"/>
      <c r="I46" s="12" t="e">
        <f t="shared" si="1"/>
        <v>#DIV/0!</v>
      </c>
    </row>
    <row r="47" spans="1:9" ht="16.5" customHeight="1" x14ac:dyDescent="0.25">
      <c r="A47" s="4" t="s">
        <v>56</v>
      </c>
      <c r="B47" s="11">
        <v>51</v>
      </c>
      <c r="C47" s="11">
        <v>2</v>
      </c>
      <c r="D47" s="11" t="s">
        <v>12</v>
      </c>
      <c r="E47" s="28"/>
      <c r="F47" s="8">
        <f>F48</f>
        <v>122400</v>
      </c>
      <c r="G47" s="8">
        <f>G48</f>
        <v>122400</v>
      </c>
      <c r="H47" s="8">
        <f t="shared" ref="H47:H49" si="16">H48</f>
        <v>80100</v>
      </c>
      <c r="I47" s="12">
        <f t="shared" si="1"/>
        <v>65.441176470588232</v>
      </c>
    </row>
    <row r="48" spans="1:9" ht="15" customHeight="1" x14ac:dyDescent="0.25">
      <c r="A48" s="9" t="s">
        <v>9</v>
      </c>
      <c r="B48" s="28">
        <v>51</v>
      </c>
      <c r="C48" s="28">
        <v>2</v>
      </c>
      <c r="D48" s="28">
        <v>13</v>
      </c>
      <c r="E48" s="28">
        <v>851</v>
      </c>
      <c r="F48" s="6">
        <v>122400</v>
      </c>
      <c r="G48" s="6">
        <v>122400</v>
      </c>
      <c r="H48" s="6">
        <v>80100</v>
      </c>
      <c r="I48" s="12">
        <f t="shared" si="1"/>
        <v>65.441176470588232</v>
      </c>
    </row>
    <row r="49" spans="1:9" ht="30.75" customHeight="1" x14ac:dyDescent="0.25">
      <c r="A49" s="4" t="s">
        <v>17</v>
      </c>
      <c r="B49" s="11">
        <v>51</v>
      </c>
      <c r="C49" s="11">
        <v>2</v>
      </c>
      <c r="D49" s="11" t="s">
        <v>57</v>
      </c>
      <c r="E49" s="28"/>
      <c r="F49" s="8">
        <f>F50</f>
        <v>35162097.719999999</v>
      </c>
      <c r="G49" s="8">
        <f>G50</f>
        <v>35162097.719999999</v>
      </c>
      <c r="H49" s="8">
        <f t="shared" si="16"/>
        <v>25167243.940000001</v>
      </c>
      <c r="I49" s="12">
        <f t="shared" si="1"/>
        <v>71.574921781998853</v>
      </c>
    </row>
    <row r="50" spans="1:9" ht="15" customHeight="1" x14ac:dyDescent="0.25">
      <c r="A50" s="9" t="s">
        <v>9</v>
      </c>
      <c r="B50" s="28">
        <v>51</v>
      </c>
      <c r="C50" s="28">
        <v>2</v>
      </c>
      <c r="D50" s="28">
        <v>14</v>
      </c>
      <c r="E50" s="28">
        <v>851</v>
      </c>
      <c r="F50" s="6">
        <v>35162097.719999999</v>
      </c>
      <c r="G50" s="6">
        <v>35162097.719999999</v>
      </c>
      <c r="H50" s="6">
        <v>25167243.940000001</v>
      </c>
      <c r="I50" s="12">
        <f t="shared" si="1"/>
        <v>71.574921781998853</v>
      </c>
    </row>
    <row r="51" spans="1:9" ht="33.75" customHeight="1" x14ac:dyDescent="0.25">
      <c r="A51" s="36" t="s">
        <v>73</v>
      </c>
      <c r="B51" s="28" t="s">
        <v>7</v>
      </c>
      <c r="C51" s="28" t="s">
        <v>74</v>
      </c>
      <c r="D51" s="28" t="s">
        <v>75</v>
      </c>
      <c r="E51" s="28"/>
      <c r="F51" s="6">
        <f>F52</f>
        <v>325485.75</v>
      </c>
      <c r="G51" s="6">
        <f>G52</f>
        <v>325485.75</v>
      </c>
      <c r="H51" s="6">
        <f>H52</f>
        <v>285000</v>
      </c>
      <c r="I51" s="12">
        <f t="shared" si="1"/>
        <v>87.561437021436419</v>
      </c>
    </row>
    <row r="52" spans="1:9" ht="15" customHeight="1" x14ac:dyDescent="0.25">
      <c r="A52" s="9" t="s">
        <v>9</v>
      </c>
      <c r="B52" s="28" t="s">
        <v>7</v>
      </c>
      <c r="C52" s="28" t="s">
        <v>74</v>
      </c>
      <c r="D52" s="28" t="s">
        <v>75</v>
      </c>
      <c r="E52" s="28" t="s">
        <v>10</v>
      </c>
      <c r="F52" s="6">
        <v>325485.75</v>
      </c>
      <c r="G52" s="6">
        <v>325485.75</v>
      </c>
      <c r="H52" s="6">
        <v>285000</v>
      </c>
      <c r="I52" s="12">
        <f t="shared" si="1"/>
        <v>87.561437021436419</v>
      </c>
    </row>
    <row r="53" spans="1:9" ht="33.75" customHeight="1" x14ac:dyDescent="0.25">
      <c r="A53" s="4" t="s">
        <v>37</v>
      </c>
      <c r="B53" s="11">
        <v>51</v>
      </c>
      <c r="C53" s="11">
        <v>3</v>
      </c>
      <c r="D53" s="10"/>
      <c r="E53" s="28"/>
      <c r="F53" s="8">
        <f>F54</f>
        <v>5000</v>
      </c>
      <c r="G53" s="8">
        <f>G54</f>
        <v>5000</v>
      </c>
      <c r="H53" s="8">
        <f t="shared" ref="H53:H54" si="17">H54</f>
        <v>0</v>
      </c>
      <c r="I53" s="12">
        <f t="shared" si="1"/>
        <v>0</v>
      </c>
    </row>
    <row r="54" spans="1:9" ht="30.75" customHeight="1" x14ac:dyDescent="0.25">
      <c r="A54" s="4" t="s">
        <v>18</v>
      </c>
      <c r="B54" s="11">
        <v>51</v>
      </c>
      <c r="C54" s="11">
        <v>3</v>
      </c>
      <c r="D54" s="10" t="s">
        <v>58</v>
      </c>
      <c r="E54" s="28"/>
      <c r="F54" s="8">
        <f>F55</f>
        <v>5000</v>
      </c>
      <c r="G54" s="8">
        <f>G55</f>
        <v>5000</v>
      </c>
      <c r="H54" s="8">
        <f t="shared" si="17"/>
        <v>0</v>
      </c>
      <c r="I54" s="12">
        <f t="shared" si="1"/>
        <v>0</v>
      </c>
    </row>
    <row r="55" spans="1:9" ht="15" customHeight="1" x14ac:dyDescent="0.25">
      <c r="A55" s="9" t="s">
        <v>9</v>
      </c>
      <c r="B55" s="28">
        <v>51</v>
      </c>
      <c r="C55" s="28">
        <v>3</v>
      </c>
      <c r="D55" s="28">
        <v>16</v>
      </c>
      <c r="E55" s="28">
        <v>851</v>
      </c>
      <c r="F55" s="6">
        <v>5000</v>
      </c>
      <c r="G55" s="6">
        <v>5000</v>
      </c>
      <c r="H55" s="6">
        <v>0</v>
      </c>
      <c r="I55" s="12">
        <f t="shared" si="1"/>
        <v>0</v>
      </c>
    </row>
    <row r="56" spans="1:9" ht="32.25" customHeight="1" x14ac:dyDescent="0.25">
      <c r="A56" s="4" t="s">
        <v>41</v>
      </c>
      <c r="B56" s="11">
        <v>51</v>
      </c>
      <c r="C56" s="11">
        <v>4</v>
      </c>
      <c r="D56" s="11"/>
      <c r="E56" s="28"/>
      <c r="F56" s="8">
        <f t="shared" ref="F56:H57" si="18">F57</f>
        <v>15397450</v>
      </c>
      <c r="G56" s="8">
        <f t="shared" si="18"/>
        <v>15397450</v>
      </c>
      <c r="H56" s="8">
        <f t="shared" si="18"/>
        <v>5025044.38</v>
      </c>
      <c r="I56" s="12">
        <f t="shared" si="1"/>
        <v>32.635562252191107</v>
      </c>
    </row>
    <row r="57" spans="1:9" x14ac:dyDescent="0.25">
      <c r="A57" s="4" t="s">
        <v>19</v>
      </c>
      <c r="B57" s="11">
        <v>51</v>
      </c>
      <c r="C57" s="11">
        <v>4</v>
      </c>
      <c r="D57" s="11" t="s">
        <v>59</v>
      </c>
      <c r="E57" s="28"/>
      <c r="F57" s="8">
        <f t="shared" si="18"/>
        <v>15397450</v>
      </c>
      <c r="G57" s="8">
        <f t="shared" si="18"/>
        <v>15397450</v>
      </c>
      <c r="H57" s="8">
        <f t="shared" si="18"/>
        <v>5025044.38</v>
      </c>
      <c r="I57" s="12">
        <f t="shared" si="1"/>
        <v>32.635562252191107</v>
      </c>
    </row>
    <row r="58" spans="1:9" ht="15" customHeight="1" x14ac:dyDescent="0.25">
      <c r="A58" s="9" t="s">
        <v>9</v>
      </c>
      <c r="B58" s="28">
        <v>51</v>
      </c>
      <c r="C58" s="28">
        <v>4</v>
      </c>
      <c r="D58" s="28">
        <v>20</v>
      </c>
      <c r="E58" s="28">
        <v>851</v>
      </c>
      <c r="F58" s="6">
        <v>15397450</v>
      </c>
      <c r="G58" s="6">
        <v>15397450</v>
      </c>
      <c r="H58" s="6">
        <v>5025044.38</v>
      </c>
      <c r="I58" s="12">
        <f t="shared" si="1"/>
        <v>32.635562252191107</v>
      </c>
    </row>
    <row r="59" spans="1:9" x14ac:dyDescent="0.25">
      <c r="A59" s="4" t="s">
        <v>38</v>
      </c>
      <c r="B59" s="11">
        <v>51</v>
      </c>
      <c r="C59" s="11">
        <v>5</v>
      </c>
      <c r="D59" s="10"/>
      <c r="E59" s="28"/>
      <c r="F59" s="8">
        <f t="shared" ref="F59:H59" si="19">F60+F62</f>
        <v>27572769.120000001</v>
      </c>
      <c r="G59" s="8">
        <f t="shared" si="19"/>
        <v>27572769.120000001</v>
      </c>
      <c r="H59" s="8">
        <f t="shared" si="19"/>
        <v>6974874.1400000006</v>
      </c>
      <c r="I59" s="12">
        <f t="shared" si="1"/>
        <v>25.296241047261198</v>
      </c>
    </row>
    <row r="60" spans="1:9" ht="17.25" customHeight="1" x14ac:dyDescent="0.25">
      <c r="A60" s="19" t="s">
        <v>60</v>
      </c>
      <c r="B60" s="11">
        <v>51</v>
      </c>
      <c r="C60" s="11">
        <v>5</v>
      </c>
      <c r="D60" s="10" t="s">
        <v>61</v>
      </c>
      <c r="E60" s="28"/>
      <c r="F60" s="8">
        <f>F61</f>
        <v>5195250</v>
      </c>
      <c r="G60" s="8">
        <f>G61</f>
        <v>5195250</v>
      </c>
      <c r="H60" s="8">
        <f t="shared" ref="H60" si="20">H61</f>
        <v>3799874.14</v>
      </c>
      <c r="I60" s="12">
        <f t="shared" si="1"/>
        <v>73.141314469948512</v>
      </c>
    </row>
    <row r="61" spans="1:9" ht="15" customHeight="1" x14ac:dyDescent="0.25">
      <c r="A61" s="9" t="s">
        <v>9</v>
      </c>
      <c r="B61" s="28">
        <v>51</v>
      </c>
      <c r="C61" s="28">
        <v>5</v>
      </c>
      <c r="D61" s="28">
        <v>17</v>
      </c>
      <c r="E61" s="28">
        <v>851</v>
      </c>
      <c r="F61" s="6">
        <v>5195250</v>
      </c>
      <c r="G61" s="6">
        <v>5195250</v>
      </c>
      <c r="H61" s="6">
        <v>3799874.14</v>
      </c>
      <c r="I61" s="12">
        <f t="shared" si="1"/>
        <v>73.141314469948512</v>
      </c>
    </row>
    <row r="62" spans="1:9" ht="30" customHeight="1" x14ac:dyDescent="0.25">
      <c r="A62" s="4" t="s">
        <v>20</v>
      </c>
      <c r="B62" s="11">
        <v>51</v>
      </c>
      <c r="C62" s="11">
        <v>5</v>
      </c>
      <c r="D62" s="10" t="s">
        <v>62</v>
      </c>
      <c r="E62" s="11"/>
      <c r="F62" s="8">
        <f>F63</f>
        <v>22377519.120000001</v>
      </c>
      <c r="G62" s="8">
        <f t="shared" ref="G62:H62" si="21">G63</f>
        <v>22377519.120000001</v>
      </c>
      <c r="H62" s="8">
        <f t="shared" si="21"/>
        <v>3175000</v>
      </c>
      <c r="I62" s="12">
        <f t="shared" si="1"/>
        <v>14.188346719642977</v>
      </c>
    </row>
    <row r="63" spans="1:9" ht="15" customHeight="1" x14ac:dyDescent="0.25">
      <c r="A63" s="4" t="s">
        <v>9</v>
      </c>
      <c r="B63" s="11">
        <v>51</v>
      </c>
      <c r="C63" s="11">
        <v>5</v>
      </c>
      <c r="D63" s="10" t="s">
        <v>62</v>
      </c>
      <c r="E63" s="11">
        <v>851</v>
      </c>
      <c r="F63" s="6">
        <v>22377519.120000001</v>
      </c>
      <c r="G63" s="6">
        <v>22377519.120000001</v>
      </c>
      <c r="H63" s="6">
        <v>3175000</v>
      </c>
      <c r="I63" s="12">
        <f t="shared" si="1"/>
        <v>14.188346719642977</v>
      </c>
    </row>
    <row r="64" spans="1:9" ht="16.5" customHeight="1" x14ac:dyDescent="0.25">
      <c r="A64" s="4" t="s">
        <v>42</v>
      </c>
      <c r="B64" s="11">
        <v>51</v>
      </c>
      <c r="C64" s="11">
        <v>6</v>
      </c>
      <c r="D64" s="11"/>
      <c r="E64" s="28"/>
      <c r="F64" s="8">
        <f>F65</f>
        <v>6407641.7999999998</v>
      </c>
      <c r="G64" s="8">
        <f>G65</f>
        <v>6407641.7999999998</v>
      </c>
      <c r="H64" s="8">
        <f t="shared" ref="H64:H65" si="22">H65</f>
        <v>6407641.7999999998</v>
      </c>
      <c r="I64" s="12">
        <f t="shared" si="1"/>
        <v>100</v>
      </c>
    </row>
    <row r="65" spans="1:9" ht="30" customHeight="1" x14ac:dyDescent="0.25">
      <c r="A65" s="4" t="s">
        <v>21</v>
      </c>
      <c r="B65" s="11">
        <v>51</v>
      </c>
      <c r="C65" s="11">
        <v>6</v>
      </c>
      <c r="D65" s="11" t="s">
        <v>63</v>
      </c>
      <c r="E65" s="28"/>
      <c r="F65" s="8">
        <f>F66</f>
        <v>6407641.7999999998</v>
      </c>
      <c r="G65" s="8">
        <f>G66</f>
        <v>6407641.7999999998</v>
      </c>
      <c r="H65" s="8">
        <f t="shared" si="22"/>
        <v>6407641.7999999998</v>
      </c>
      <c r="I65" s="12">
        <f t="shared" si="1"/>
        <v>100</v>
      </c>
    </row>
    <row r="66" spans="1:9" ht="15" customHeight="1" x14ac:dyDescent="0.25">
      <c r="A66" s="9" t="s">
        <v>9</v>
      </c>
      <c r="B66" s="28">
        <v>51</v>
      </c>
      <c r="C66" s="28">
        <v>6</v>
      </c>
      <c r="D66" s="28">
        <v>19</v>
      </c>
      <c r="E66" s="28">
        <v>851</v>
      </c>
      <c r="F66" s="6">
        <v>6407641.7999999998</v>
      </c>
      <c r="G66" s="6">
        <v>6407641.7999999998</v>
      </c>
      <c r="H66" s="6">
        <v>6407641.7999999998</v>
      </c>
      <c r="I66" s="12">
        <f t="shared" si="1"/>
        <v>100</v>
      </c>
    </row>
    <row r="67" spans="1:9" s="3" customFormat="1" x14ac:dyDescent="0.25">
      <c r="A67" s="13" t="s">
        <v>36</v>
      </c>
      <c r="B67" s="29">
        <v>52</v>
      </c>
      <c r="C67" s="29"/>
      <c r="D67" s="29"/>
      <c r="E67" s="30"/>
      <c r="F67" s="14">
        <f>F68+F70+F72+F74+F76+F80+F78+F82</f>
        <v>303580292.11000001</v>
      </c>
      <c r="G67" s="14">
        <f t="shared" ref="G67:H67" si="23">G68+G70+G72+G74+G76+G80+G78+G82</f>
        <v>303528212.11000001</v>
      </c>
      <c r="H67" s="14">
        <f t="shared" si="23"/>
        <v>203444008.56</v>
      </c>
      <c r="I67" s="12">
        <f t="shared" si="1"/>
        <v>67.026391762974242</v>
      </c>
    </row>
    <row r="68" spans="1:9" x14ac:dyDescent="0.25">
      <c r="A68" s="7" t="s">
        <v>85</v>
      </c>
      <c r="B68" s="10">
        <v>52</v>
      </c>
      <c r="C68" s="10">
        <v>0</v>
      </c>
      <c r="D68" s="40" t="s">
        <v>86</v>
      </c>
      <c r="E68" s="15"/>
      <c r="F68" s="8">
        <f>F69</f>
        <v>15312986.050000001</v>
      </c>
      <c r="G68" s="8">
        <f>G69</f>
        <v>15260906.050000001</v>
      </c>
      <c r="H68" s="8">
        <f>H69</f>
        <v>11173294.310000001</v>
      </c>
      <c r="I68" s="12">
        <f t="shared" si="1"/>
        <v>73.21514380202872</v>
      </c>
    </row>
    <row r="69" spans="1:9" x14ac:dyDescent="0.25">
      <c r="A69" s="19" t="s">
        <v>78</v>
      </c>
      <c r="B69" s="11">
        <v>52</v>
      </c>
      <c r="C69" s="11">
        <v>0</v>
      </c>
      <c r="D69" s="40" t="s">
        <v>86</v>
      </c>
      <c r="E69" s="15">
        <v>852</v>
      </c>
      <c r="F69" s="8">
        <v>15312986.050000001</v>
      </c>
      <c r="G69" s="8">
        <v>15260906.050000001</v>
      </c>
      <c r="H69" s="8">
        <v>11173294.310000001</v>
      </c>
      <c r="I69" s="12">
        <f t="shared" si="1"/>
        <v>73.21514380202872</v>
      </c>
    </row>
    <row r="70" spans="1:9" ht="30" x14ac:dyDescent="0.25">
      <c r="A70" s="4" t="s">
        <v>22</v>
      </c>
      <c r="B70" s="10">
        <v>52</v>
      </c>
      <c r="C70" s="10">
        <v>0</v>
      </c>
      <c r="D70" s="11" t="s">
        <v>45</v>
      </c>
      <c r="E70" s="31"/>
      <c r="F70" s="8">
        <f t="shared" ref="F70:H70" si="24">F71</f>
        <v>34799022</v>
      </c>
      <c r="G70" s="8">
        <f t="shared" si="24"/>
        <v>34799022</v>
      </c>
      <c r="H70" s="8">
        <f t="shared" si="24"/>
        <v>22922121.850000001</v>
      </c>
      <c r="I70" s="12">
        <f t="shared" si="1"/>
        <v>65.870017410259408</v>
      </c>
    </row>
    <row r="71" spans="1:9" ht="30" x14ac:dyDescent="0.25">
      <c r="A71" s="4" t="s">
        <v>23</v>
      </c>
      <c r="B71" s="11">
        <v>52</v>
      </c>
      <c r="C71" s="11">
        <v>0</v>
      </c>
      <c r="D71" s="11" t="s">
        <v>45</v>
      </c>
      <c r="E71" s="11">
        <v>852</v>
      </c>
      <c r="F71" s="6">
        <v>34799022</v>
      </c>
      <c r="G71" s="6">
        <v>34799022</v>
      </c>
      <c r="H71" s="6">
        <v>22922121.850000001</v>
      </c>
      <c r="I71" s="12">
        <f t="shared" si="1"/>
        <v>65.870017410259408</v>
      </c>
    </row>
    <row r="72" spans="1:9" ht="30" x14ac:dyDescent="0.25">
      <c r="A72" s="4" t="s">
        <v>64</v>
      </c>
      <c r="B72" s="11">
        <v>52</v>
      </c>
      <c r="C72" s="11">
        <v>0</v>
      </c>
      <c r="D72" s="10" t="s">
        <v>47</v>
      </c>
      <c r="E72" s="11"/>
      <c r="F72" s="8">
        <f t="shared" ref="F72:H72" si="25">F73</f>
        <v>230300772.83000001</v>
      </c>
      <c r="G72" s="8">
        <f t="shared" si="25"/>
        <v>230300772.83000001</v>
      </c>
      <c r="H72" s="8">
        <f t="shared" si="25"/>
        <v>151901790.09</v>
      </c>
      <c r="I72" s="12">
        <f t="shared" si="1"/>
        <v>65.95800275586943</v>
      </c>
    </row>
    <row r="73" spans="1:9" ht="30" x14ac:dyDescent="0.25">
      <c r="A73" s="4" t="s">
        <v>23</v>
      </c>
      <c r="B73" s="11">
        <v>52</v>
      </c>
      <c r="C73" s="11">
        <v>0</v>
      </c>
      <c r="D73" s="11" t="s">
        <v>47</v>
      </c>
      <c r="E73" s="11">
        <v>852</v>
      </c>
      <c r="F73" s="6">
        <v>230300772.83000001</v>
      </c>
      <c r="G73" s="6">
        <v>230300772.83000001</v>
      </c>
      <c r="H73" s="6">
        <v>151901790.09</v>
      </c>
      <c r="I73" s="12">
        <f t="shared" si="1"/>
        <v>65.95800275586943</v>
      </c>
    </row>
    <row r="74" spans="1:9" ht="17.25" customHeight="1" x14ac:dyDescent="0.25">
      <c r="A74" s="4" t="s">
        <v>24</v>
      </c>
      <c r="B74" s="11">
        <v>52</v>
      </c>
      <c r="C74" s="11">
        <v>0</v>
      </c>
      <c r="D74" s="10" t="s">
        <v>48</v>
      </c>
      <c r="E74" s="11"/>
      <c r="F74" s="8">
        <f t="shared" ref="F74:H74" si="26">F75</f>
        <v>3538800</v>
      </c>
      <c r="G74" s="8">
        <f t="shared" si="26"/>
        <v>3538800</v>
      </c>
      <c r="H74" s="8">
        <f t="shared" si="26"/>
        <v>2597300</v>
      </c>
      <c r="I74" s="12">
        <f t="shared" ref="I74:I94" si="27">H74/G74*100</f>
        <v>73.394936136543464</v>
      </c>
    </row>
    <row r="75" spans="1:9" ht="30" x14ac:dyDescent="0.25">
      <c r="A75" s="4" t="s">
        <v>23</v>
      </c>
      <c r="B75" s="11">
        <v>52</v>
      </c>
      <c r="C75" s="11">
        <v>0</v>
      </c>
      <c r="D75" s="11" t="s">
        <v>48</v>
      </c>
      <c r="E75" s="11">
        <v>852</v>
      </c>
      <c r="F75" s="6">
        <v>3538800</v>
      </c>
      <c r="G75" s="6">
        <v>3538800</v>
      </c>
      <c r="H75" s="6">
        <v>2597300</v>
      </c>
      <c r="I75" s="12">
        <f t="shared" si="27"/>
        <v>73.394936136543464</v>
      </c>
    </row>
    <row r="76" spans="1:9" ht="17.25" customHeight="1" x14ac:dyDescent="0.25">
      <c r="A76" s="4" t="s">
        <v>65</v>
      </c>
      <c r="B76" s="11">
        <v>52</v>
      </c>
      <c r="C76" s="11">
        <v>0</v>
      </c>
      <c r="D76" s="10" t="s">
        <v>50</v>
      </c>
      <c r="E76" s="11"/>
      <c r="F76" s="8">
        <f t="shared" ref="F76:H76" si="28">F77</f>
        <v>9620423.2300000004</v>
      </c>
      <c r="G76" s="8">
        <f t="shared" si="28"/>
        <v>9620423.2300000004</v>
      </c>
      <c r="H76" s="8">
        <f t="shared" si="28"/>
        <v>9620423.2300000004</v>
      </c>
      <c r="I76" s="12">
        <f t="shared" si="27"/>
        <v>100</v>
      </c>
    </row>
    <row r="77" spans="1:9" ht="30" customHeight="1" x14ac:dyDescent="0.25">
      <c r="A77" s="4" t="s">
        <v>23</v>
      </c>
      <c r="B77" s="11">
        <v>52</v>
      </c>
      <c r="C77" s="11">
        <v>0</v>
      </c>
      <c r="D77" s="11" t="s">
        <v>50</v>
      </c>
      <c r="E77" s="11">
        <v>852</v>
      </c>
      <c r="F77" s="6">
        <v>9620423.2300000004</v>
      </c>
      <c r="G77" s="6">
        <v>9620423.2300000004</v>
      </c>
      <c r="H77" s="6">
        <v>9620423.2300000004</v>
      </c>
      <c r="I77" s="12">
        <f t="shared" si="27"/>
        <v>100</v>
      </c>
    </row>
    <row r="78" spans="1:9" x14ac:dyDescent="0.25">
      <c r="A78" s="16" t="s">
        <v>26</v>
      </c>
      <c r="B78" s="11">
        <v>52</v>
      </c>
      <c r="C78" s="11">
        <v>0</v>
      </c>
      <c r="D78" s="10" t="s">
        <v>51</v>
      </c>
      <c r="E78" s="11"/>
      <c r="F78" s="8">
        <f t="shared" ref="F78:H78" si="29">F79</f>
        <v>670360</v>
      </c>
      <c r="G78" s="8">
        <f t="shared" si="29"/>
        <v>670360</v>
      </c>
      <c r="H78" s="8">
        <f t="shared" si="29"/>
        <v>670311</v>
      </c>
      <c r="I78" s="12">
        <f t="shared" si="27"/>
        <v>99.992690494659584</v>
      </c>
    </row>
    <row r="79" spans="1:9" ht="30" x14ac:dyDescent="0.25">
      <c r="A79" s="4" t="s">
        <v>23</v>
      </c>
      <c r="B79" s="11">
        <v>52</v>
      </c>
      <c r="C79" s="11">
        <v>0</v>
      </c>
      <c r="D79" s="11" t="s">
        <v>51</v>
      </c>
      <c r="E79" s="11">
        <v>852</v>
      </c>
      <c r="F79" s="6">
        <v>670360</v>
      </c>
      <c r="G79" s="6">
        <v>670360</v>
      </c>
      <c r="H79" s="6">
        <v>670311</v>
      </c>
      <c r="I79" s="12">
        <f t="shared" si="27"/>
        <v>99.992690494659584</v>
      </c>
    </row>
    <row r="80" spans="1:9" x14ac:dyDescent="0.25">
      <c r="A80" s="4" t="s">
        <v>25</v>
      </c>
      <c r="B80" s="11">
        <v>52</v>
      </c>
      <c r="C80" s="11">
        <v>0</v>
      </c>
      <c r="D80" s="10" t="s">
        <v>52</v>
      </c>
      <c r="E80" s="11"/>
      <c r="F80" s="8">
        <f t="shared" ref="F80:H80" si="30">F81</f>
        <v>394780</v>
      </c>
      <c r="G80" s="8">
        <f t="shared" si="30"/>
        <v>394780</v>
      </c>
      <c r="H80" s="8">
        <f t="shared" si="30"/>
        <v>194836.5</v>
      </c>
      <c r="I80" s="12">
        <f t="shared" si="27"/>
        <v>49.353184051876994</v>
      </c>
    </row>
    <row r="81" spans="1:9" ht="30" x14ac:dyDescent="0.25">
      <c r="A81" s="4" t="s">
        <v>23</v>
      </c>
      <c r="B81" s="11">
        <v>52</v>
      </c>
      <c r="C81" s="11">
        <v>0</v>
      </c>
      <c r="D81" s="11" t="s">
        <v>52</v>
      </c>
      <c r="E81" s="11">
        <v>852</v>
      </c>
      <c r="F81" s="6">
        <v>394780</v>
      </c>
      <c r="G81" s="6">
        <v>394780</v>
      </c>
      <c r="H81" s="6">
        <v>194836.5</v>
      </c>
      <c r="I81" s="12">
        <f t="shared" si="27"/>
        <v>49.353184051876994</v>
      </c>
    </row>
    <row r="82" spans="1:9" ht="33" customHeight="1" x14ac:dyDescent="0.25">
      <c r="A82" s="4" t="s">
        <v>66</v>
      </c>
      <c r="B82" s="11">
        <v>52</v>
      </c>
      <c r="C82" s="11">
        <v>0</v>
      </c>
      <c r="D82" s="10" t="s">
        <v>53</v>
      </c>
      <c r="E82" s="11"/>
      <c r="F82" s="8">
        <f t="shared" ref="F82:H82" si="31">F83</f>
        <v>8943148</v>
      </c>
      <c r="G82" s="8">
        <f t="shared" si="31"/>
        <v>8943148</v>
      </c>
      <c r="H82" s="8">
        <f t="shared" si="31"/>
        <v>4363931.58</v>
      </c>
      <c r="I82" s="12">
        <f t="shared" si="27"/>
        <v>48.796369913591946</v>
      </c>
    </row>
    <row r="83" spans="1:9" ht="30" customHeight="1" x14ac:dyDescent="0.25">
      <c r="A83" s="4" t="s">
        <v>23</v>
      </c>
      <c r="B83" s="11">
        <v>52</v>
      </c>
      <c r="C83" s="11">
        <v>0</v>
      </c>
      <c r="D83" s="11" t="s">
        <v>53</v>
      </c>
      <c r="E83" s="11">
        <v>852</v>
      </c>
      <c r="F83" s="6">
        <v>8943148</v>
      </c>
      <c r="G83" s="6">
        <v>8943148</v>
      </c>
      <c r="H83" s="6">
        <v>4363931.58</v>
      </c>
      <c r="I83" s="12">
        <f t="shared" si="27"/>
        <v>48.796369913591946</v>
      </c>
    </row>
    <row r="84" spans="1:9" s="3" customFormat="1" ht="28.5" x14ac:dyDescent="0.25">
      <c r="A84" s="17" t="s">
        <v>43</v>
      </c>
      <c r="B84" s="18">
        <v>53</v>
      </c>
      <c r="C84" s="18"/>
      <c r="D84" s="18"/>
      <c r="E84" s="18"/>
      <c r="F84" s="14">
        <f t="shared" ref="F84:H84" si="32">F85+F87</f>
        <v>18801439.09</v>
      </c>
      <c r="G84" s="14">
        <f t="shared" si="32"/>
        <v>18801439.09</v>
      </c>
      <c r="H84" s="14">
        <f t="shared" si="32"/>
        <v>12850658.870000001</v>
      </c>
      <c r="I84" s="41">
        <f t="shared" si="27"/>
        <v>68.349336497518081</v>
      </c>
    </row>
    <row r="85" spans="1:9" ht="30" x14ac:dyDescent="0.25">
      <c r="A85" s="16" t="s">
        <v>67</v>
      </c>
      <c r="B85" s="11">
        <v>53</v>
      </c>
      <c r="C85" s="11">
        <v>0</v>
      </c>
      <c r="D85" s="11" t="s">
        <v>45</v>
      </c>
      <c r="E85" s="11"/>
      <c r="F85" s="8">
        <f>F86</f>
        <v>10305939.09</v>
      </c>
      <c r="G85" s="8">
        <f>G86</f>
        <v>10305939.09</v>
      </c>
      <c r="H85" s="8">
        <f>H86</f>
        <v>6479036.8700000001</v>
      </c>
      <c r="I85" s="12">
        <f t="shared" si="27"/>
        <v>62.867020786943151</v>
      </c>
    </row>
    <row r="86" spans="1:9" ht="20.25" customHeight="1" x14ac:dyDescent="0.25">
      <c r="A86" s="4" t="s">
        <v>27</v>
      </c>
      <c r="B86" s="11">
        <v>53</v>
      </c>
      <c r="C86" s="11">
        <v>0</v>
      </c>
      <c r="D86" s="10" t="s">
        <v>45</v>
      </c>
      <c r="E86" s="11">
        <v>853</v>
      </c>
      <c r="F86" s="6">
        <v>10305939.09</v>
      </c>
      <c r="G86" s="6">
        <v>10305939.09</v>
      </c>
      <c r="H86" s="6">
        <v>6479036.8700000001</v>
      </c>
      <c r="I86" s="12">
        <f t="shared" si="27"/>
        <v>62.867020786943151</v>
      </c>
    </row>
    <row r="87" spans="1:9" ht="30" x14ac:dyDescent="0.25">
      <c r="A87" s="4" t="s">
        <v>68</v>
      </c>
      <c r="B87" s="11">
        <v>53</v>
      </c>
      <c r="C87" s="11">
        <v>0</v>
      </c>
      <c r="D87" s="11" t="s">
        <v>47</v>
      </c>
      <c r="E87" s="11"/>
      <c r="F87" s="8">
        <f>F88</f>
        <v>8495500</v>
      </c>
      <c r="G87" s="8">
        <f>G88</f>
        <v>8495500</v>
      </c>
      <c r="H87" s="8">
        <f>H88</f>
        <v>6371622</v>
      </c>
      <c r="I87" s="12">
        <f t="shared" si="27"/>
        <v>74.999964687187344</v>
      </c>
    </row>
    <row r="88" spans="1:9" ht="15" customHeight="1" x14ac:dyDescent="0.25">
      <c r="A88" s="4" t="s">
        <v>27</v>
      </c>
      <c r="B88" s="11">
        <v>53</v>
      </c>
      <c r="C88" s="11">
        <v>0</v>
      </c>
      <c r="D88" s="10" t="s">
        <v>47</v>
      </c>
      <c r="E88" s="11">
        <v>853</v>
      </c>
      <c r="F88" s="6">
        <v>8495500</v>
      </c>
      <c r="G88" s="6">
        <v>8495500</v>
      </c>
      <c r="H88" s="6">
        <v>6371622</v>
      </c>
      <c r="I88" s="12">
        <f t="shared" si="27"/>
        <v>74.999964687187344</v>
      </c>
    </row>
    <row r="89" spans="1:9" s="3" customFormat="1" x14ac:dyDescent="0.25">
      <c r="A89" s="32" t="s">
        <v>28</v>
      </c>
      <c r="B89" s="18">
        <v>70</v>
      </c>
      <c r="C89" s="11"/>
      <c r="D89" s="10"/>
      <c r="E89" s="10"/>
      <c r="F89" s="14">
        <f>F90+F91+F92+F93</f>
        <v>2942200</v>
      </c>
      <c r="G89" s="14">
        <f>G90+G91+G92+G93</f>
        <v>4096860</v>
      </c>
      <c r="H89" s="14">
        <f>H90+H91+H92+H93</f>
        <v>2517116.48</v>
      </c>
      <c r="I89" s="41">
        <f t="shared" si="27"/>
        <v>61.440139033308441</v>
      </c>
    </row>
    <row r="90" spans="1:9" x14ac:dyDescent="0.25">
      <c r="A90" s="15" t="s">
        <v>9</v>
      </c>
      <c r="B90" s="11">
        <v>70</v>
      </c>
      <c r="C90" s="11">
        <v>0</v>
      </c>
      <c r="D90" s="10" t="s">
        <v>29</v>
      </c>
      <c r="E90" s="10">
        <v>851</v>
      </c>
      <c r="F90" s="6">
        <v>60000</v>
      </c>
      <c r="G90" s="6">
        <v>921938.49</v>
      </c>
      <c r="H90" s="6">
        <v>921938.49</v>
      </c>
      <c r="I90" s="12">
        <f t="shared" si="27"/>
        <v>100</v>
      </c>
    </row>
    <row r="91" spans="1:9" x14ac:dyDescent="0.25">
      <c r="A91" s="4" t="s">
        <v>27</v>
      </c>
      <c r="B91" s="11">
        <v>70</v>
      </c>
      <c r="C91" s="11">
        <v>0</v>
      </c>
      <c r="D91" s="10" t="s">
        <v>29</v>
      </c>
      <c r="E91" s="10">
        <v>853</v>
      </c>
      <c r="F91" s="6">
        <v>940000</v>
      </c>
      <c r="G91" s="6">
        <v>1232721.51</v>
      </c>
      <c r="H91" s="6">
        <v>292721.51</v>
      </c>
      <c r="I91" s="12">
        <f t="shared" si="27"/>
        <v>23.745956213581447</v>
      </c>
    </row>
    <row r="92" spans="1:9" ht="14.25" customHeight="1" x14ac:dyDescent="0.25">
      <c r="A92" s="15" t="s">
        <v>30</v>
      </c>
      <c r="B92" s="10">
        <v>70</v>
      </c>
      <c r="C92" s="10">
        <v>0</v>
      </c>
      <c r="D92" s="10" t="s">
        <v>29</v>
      </c>
      <c r="E92" s="10">
        <v>854</v>
      </c>
      <c r="F92" s="6">
        <v>648000</v>
      </c>
      <c r="G92" s="6">
        <v>648000</v>
      </c>
      <c r="H92" s="6">
        <v>420383.3</v>
      </c>
      <c r="I92" s="12">
        <f t="shared" si="27"/>
        <v>64.873966049382716</v>
      </c>
    </row>
    <row r="93" spans="1:9" ht="15" customHeight="1" x14ac:dyDescent="0.25">
      <c r="A93" s="7" t="s">
        <v>31</v>
      </c>
      <c r="B93" s="11">
        <v>70</v>
      </c>
      <c r="C93" s="11">
        <v>0</v>
      </c>
      <c r="D93" s="10" t="s">
        <v>29</v>
      </c>
      <c r="E93" s="11">
        <v>857</v>
      </c>
      <c r="F93" s="6">
        <v>1294200</v>
      </c>
      <c r="G93" s="6">
        <v>1294200</v>
      </c>
      <c r="H93" s="6">
        <v>882073.18</v>
      </c>
      <c r="I93" s="12">
        <f t="shared" si="27"/>
        <v>68.155863081440273</v>
      </c>
    </row>
    <row r="94" spans="1:9" s="3" customFormat="1" ht="21" customHeight="1" x14ac:dyDescent="0.25">
      <c r="A94" s="20" t="s">
        <v>32</v>
      </c>
      <c r="B94" s="33"/>
      <c r="C94" s="33"/>
      <c r="D94" s="33"/>
      <c r="E94" s="33"/>
      <c r="F94" s="14">
        <f>F5+F67+F84+F89</f>
        <v>755682730.79000008</v>
      </c>
      <c r="G94" s="14">
        <f>G5+G67+G84+G89</f>
        <v>751694097.10000002</v>
      </c>
      <c r="H94" s="14">
        <f>H5+H67+H84+H89</f>
        <v>383650044.23000002</v>
      </c>
      <c r="I94" s="41">
        <f t="shared" si="27"/>
        <v>51.038054670124936</v>
      </c>
    </row>
    <row r="95" spans="1:9" s="3" customFormat="1" ht="18.75" customHeight="1" x14ac:dyDescent="0.25">
      <c r="A95" s="37"/>
      <c r="B95" s="38"/>
      <c r="C95" s="38"/>
      <c r="D95" s="38"/>
      <c r="E95" s="38"/>
      <c r="F95" s="49">
        <f>'[1]3.ВС (2)'!G426</f>
        <v>746020915.99000013</v>
      </c>
      <c r="G95" s="49">
        <f>'[1]3.ВС (2)'!H426</f>
        <v>758817992.94000018</v>
      </c>
      <c r="H95" s="49">
        <f>'[1]3.ВС (2)'!I426</f>
        <v>273178477.44999993</v>
      </c>
      <c r="I95" s="50"/>
    </row>
    <row r="96" spans="1:9" ht="34.5" customHeight="1" x14ac:dyDescent="0.25">
      <c r="A96" s="52" t="s">
        <v>87</v>
      </c>
      <c r="B96" s="52"/>
      <c r="C96" s="43"/>
      <c r="D96" s="43"/>
      <c r="E96" s="1"/>
      <c r="F96" s="22"/>
      <c r="G96" s="43" t="s">
        <v>88</v>
      </c>
    </row>
    <row r="97" spans="1:8" x14ac:dyDescent="0.25">
      <c r="A97" s="23"/>
      <c r="B97" s="34"/>
      <c r="C97" s="34"/>
      <c r="D97" s="34"/>
      <c r="E97" s="34"/>
      <c r="F97" s="1"/>
      <c r="H97" s="21"/>
    </row>
    <row r="98" spans="1:8" x14ac:dyDescent="0.25">
      <c r="A98" s="23" t="s">
        <v>95</v>
      </c>
      <c r="B98" s="34"/>
      <c r="C98" s="34"/>
      <c r="D98" s="34"/>
      <c r="E98" s="34"/>
      <c r="F98" s="1"/>
      <c r="H98" s="21"/>
    </row>
    <row r="99" spans="1:8" x14ac:dyDescent="0.25">
      <c r="A99" s="23" t="s">
        <v>33</v>
      </c>
      <c r="B99" s="34"/>
      <c r="C99" s="34"/>
      <c r="D99" s="34"/>
      <c r="E99" s="34"/>
      <c r="F99" s="24"/>
      <c r="G99" s="24"/>
      <c r="H99" s="21"/>
    </row>
  </sheetData>
  <mergeCells count="12">
    <mergeCell ref="A1:I1"/>
    <mergeCell ref="A96:B96"/>
    <mergeCell ref="F3:F4"/>
    <mergeCell ref="G3:G4"/>
    <mergeCell ref="H3:H4"/>
    <mergeCell ref="I3:I4"/>
    <mergeCell ref="A3:A4"/>
    <mergeCell ref="B3:B4"/>
    <mergeCell ref="C3:C4"/>
    <mergeCell ref="D3:D4"/>
    <mergeCell ref="E3:E4"/>
    <mergeCell ref="A2:H2"/>
  </mergeCells>
  <pageMargins left="0.11811023622047245" right="0.11811023622047245" top="0.74803149606299213" bottom="0.55118110236220474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МП</vt:lpstr>
      <vt:lpstr>МП!Заголовки_для_печати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2026-10-13T14:30:17Z</dcterms:modified>
</cp:coreProperties>
</file>