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5" windowWidth="14805" windowHeight="8010"/>
  </bookViews>
  <sheets>
    <sheet name="район" sheetId="1" r:id="rId1"/>
  </sheets>
  <definedNames>
    <definedName name="_xlnm.Print_Titles" localSheetId="0">район!$4:$5</definedName>
  </definedNames>
  <calcPr calcId="145621"/>
</workbook>
</file>

<file path=xl/calcChain.xml><?xml version="1.0" encoding="utf-8"?>
<calcChain xmlns="http://schemas.openxmlformats.org/spreadsheetml/2006/main">
  <c r="G8" i="1" l="1"/>
  <c r="H8" i="1"/>
  <c r="G9" i="1"/>
  <c r="H9" i="1"/>
  <c r="G10" i="1"/>
  <c r="H10" i="1"/>
  <c r="G11" i="1"/>
  <c r="H11" i="1"/>
  <c r="G12" i="1"/>
  <c r="H12" i="1"/>
  <c r="G13" i="1"/>
  <c r="G14" i="1"/>
  <c r="H14" i="1"/>
  <c r="G15" i="1"/>
  <c r="H15" i="1"/>
  <c r="G16" i="1"/>
  <c r="H16" i="1"/>
  <c r="G17" i="1"/>
  <c r="H17" i="1"/>
  <c r="G18" i="1"/>
  <c r="H18" i="1"/>
  <c r="G20" i="1"/>
  <c r="H20" i="1"/>
  <c r="G21" i="1"/>
  <c r="H21" i="1"/>
  <c r="G22" i="1"/>
  <c r="H22" i="1"/>
  <c r="G23" i="1"/>
  <c r="H23" i="1"/>
  <c r="G25" i="1"/>
  <c r="H25" i="1"/>
  <c r="G26" i="1"/>
  <c r="H26" i="1"/>
  <c r="G27" i="1"/>
  <c r="H27" i="1"/>
  <c r="G28" i="1"/>
  <c r="G29" i="1"/>
  <c r="H29" i="1"/>
  <c r="G31" i="1"/>
  <c r="G32" i="1"/>
  <c r="H32" i="1"/>
  <c r="G33" i="1"/>
  <c r="H33" i="1"/>
  <c r="G34" i="1"/>
  <c r="H34" i="1"/>
  <c r="G35" i="1"/>
  <c r="H35" i="1"/>
  <c r="G36" i="1"/>
  <c r="H36" i="1"/>
  <c r="G37" i="1"/>
  <c r="H37" i="1"/>
  <c r="G38" i="1"/>
  <c r="H38" i="1"/>
  <c r="G39" i="1"/>
  <c r="H39" i="1"/>
  <c r="G40" i="1"/>
  <c r="G41" i="1"/>
  <c r="H41" i="1"/>
  <c r="G42" i="1"/>
  <c r="H42" i="1"/>
  <c r="G43" i="1"/>
  <c r="H43" i="1"/>
  <c r="G44" i="1"/>
  <c r="H44" i="1"/>
  <c r="G45" i="1"/>
  <c r="H45" i="1"/>
  <c r="G46" i="1"/>
  <c r="H46" i="1"/>
  <c r="G47" i="1"/>
  <c r="H47" i="1"/>
  <c r="G48" i="1"/>
  <c r="H48" i="1"/>
  <c r="G49" i="1"/>
  <c r="H49" i="1"/>
  <c r="G50" i="1"/>
  <c r="H50" i="1"/>
  <c r="G51" i="1"/>
  <c r="H51" i="1"/>
  <c r="D17" i="1" l="1"/>
  <c r="E17" i="1"/>
  <c r="F17" i="1"/>
  <c r="C17" i="1"/>
  <c r="D30" i="1" l="1"/>
  <c r="E30" i="1"/>
  <c r="F30" i="1"/>
  <c r="D32" i="1"/>
  <c r="E32" i="1"/>
  <c r="F32" i="1"/>
  <c r="D38" i="1"/>
  <c r="E38" i="1"/>
  <c r="F38" i="1"/>
  <c r="D41" i="1"/>
  <c r="E41" i="1"/>
  <c r="F41" i="1"/>
  <c r="D46" i="1"/>
  <c r="E46" i="1"/>
  <c r="F46" i="1"/>
  <c r="D49" i="1"/>
  <c r="E49" i="1"/>
  <c r="F49" i="1"/>
  <c r="F25" i="1"/>
  <c r="E25" i="1"/>
  <c r="D25" i="1"/>
  <c r="F19" i="1"/>
  <c r="E19" i="1"/>
  <c r="D19" i="1"/>
  <c r="F15" i="1"/>
  <c r="E15" i="1"/>
  <c r="D15" i="1"/>
  <c r="F6" i="1"/>
  <c r="E6" i="1"/>
  <c r="D6" i="1"/>
  <c r="G30" i="1" l="1"/>
  <c r="G19" i="1"/>
  <c r="D52" i="1"/>
  <c r="E52" i="1"/>
  <c r="F52" i="1"/>
  <c r="G52" i="1" l="1"/>
  <c r="C49" i="1"/>
  <c r="C46" i="1"/>
  <c r="C41" i="1"/>
  <c r="C38" i="1"/>
  <c r="C32" i="1"/>
  <c r="C30" i="1"/>
  <c r="C25" i="1"/>
  <c r="C19" i="1"/>
  <c r="H19" i="1" s="1"/>
  <c r="C15" i="1"/>
  <c r="C6" i="1"/>
  <c r="C52" i="1" l="1"/>
  <c r="H52" i="1" s="1"/>
  <c r="G6" i="1" l="1"/>
  <c r="H6" i="1"/>
</calcChain>
</file>

<file path=xl/sharedStrings.xml><?xml version="1.0" encoding="utf-8"?>
<sst xmlns="http://schemas.openxmlformats.org/spreadsheetml/2006/main" count="107" uniqueCount="107">
  <si>
    <t>(рублей)</t>
  </si>
  <si>
    <t xml:space="preserve"> Наименование </t>
  </si>
  <si>
    <t>Рз Пр</t>
  </si>
  <si>
    <t>Процент исполнения к уточненной бюджетной росписи</t>
  </si>
  <si>
    <t>ОБЩЕГОСУДАРСТВЕННЫЕ ВОПРОСЫ</t>
  </si>
  <si>
    <t>0100</t>
  </si>
  <si>
    <t>Функционирование высшего должностного лица субъекта Российской Федерации и муниципального образования</t>
  </si>
  <si>
    <t>0102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</si>
  <si>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</si>
  <si>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0103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</si>
  <si>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</si>
  <si>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0104</t>
  </si>
  <si>
    <t>Судебная система</t>
  </si>
  <si>
    <t>0105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</si>
  <si>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</si>
  <si>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0106</t>
  </si>
  <si>
    <t>Обеспечение проведения выборов и референдумов</t>
  </si>
  <si>
    <t>0107</t>
  </si>
  <si>
    <t>Резервные фонды</t>
  </si>
  <si>
    <t>0111</t>
  </si>
  <si>
    <t>Другие общегосударственные вопросы</t>
  </si>
  <si>
    <t>0113</t>
  </si>
  <si>
    <t>НАЦИОНАЛЬНАЯ ОБОРОНА</t>
  </si>
  <si>
    <t>0200</t>
  </si>
  <si>
    <t>Мобилизационная и вневойсковая подготовка</t>
  </si>
  <si>
    <t>0203</t>
  </si>
  <si>
    <t>НАЦИОНАЛЬНАЯ БЕЗОПАСНОСТЬ И ПРАВООХРАНИТЕЛЬНАЯ ДЕЯТЕЛЬНОСТЬ</t>
  </si>
  <si>
    <t>0300</t>
  </si>
  <si>
    <t>0310</t>
  </si>
  <si>
    <t>НАЦИОНАЛЬНАЯ ЭКОНОМИКА</t>
  </si>
  <si>
    <t>0400</t>
  </si>
  <si>
    <t>Сельское хозяйство и рыболовство</t>
  </si>
  <si>
    <t>0405</t>
  </si>
  <si>
    <t>Водное хозяйство</t>
  </si>
  <si>
    <t>0406</t>
  </si>
  <si>
    <t>Транспорт</t>
  </si>
  <si>
    <t>0408</t>
  </si>
  <si>
    <t>Дорожное хозяйство (дорожные фонды)</t>
  </si>
  <si>
    <t>0409</t>
  </si>
  <si>
    <t>Другие вопросы в области национальной экономики</t>
  </si>
  <si>
    <t>0412</t>
  </si>
  <si>
    <t>ЖИЛИЩНО-КОММУНАЛЬНОЕ ХОЗЯЙСТВО</t>
  </si>
  <si>
    <t>0500</t>
  </si>
  <si>
    <t>Жилищное хозяйство</t>
  </si>
  <si>
    <t>0501</t>
  </si>
  <si>
    <t>Коммунальное хозяйство</t>
  </si>
  <si>
    <t>0502</t>
  </si>
  <si>
    <t>Благоустройство</t>
  </si>
  <si>
    <t>0503</t>
  </si>
  <si>
    <t>ОБРАЗОВАНИЕ</t>
  </si>
  <si>
    <t>0700</t>
  </si>
  <si>
    <t>Дошкольное образование</t>
  </si>
  <si>
    <t>0701</t>
  </si>
  <si>
    <t>Общее образование</t>
  </si>
  <si>
    <t>0702</t>
  </si>
  <si>
    <t>Молодежная политика и оздоровление детей</t>
  </si>
  <si>
    <t>0707</t>
  </si>
  <si>
    <t>Другие вопросы в области образования</t>
  </si>
  <si>
    <t>0709</t>
  </si>
  <si>
    <t>КУЛЬТУРА, КИНЕМАТОГРАФИЯ</t>
  </si>
  <si>
    <t>0800</t>
  </si>
  <si>
    <t>Культура</t>
  </si>
  <si>
    <t>0801</t>
  </si>
  <si>
    <t>Другие вопросы в области культуры, кинематографии</t>
  </si>
  <si>
    <t>0804</t>
  </si>
  <si>
    <t>СОЦИАЛЬНАЯ ПОЛИТИКА</t>
  </si>
  <si>
    <t>1000</t>
  </si>
  <si>
    <t>Пенсионное обеспечение</t>
  </si>
  <si>
    <t>1001</t>
  </si>
  <si>
    <t>Охрана семьи и детства</t>
  </si>
  <si>
    <t>1004</t>
  </si>
  <si>
    <t>Другие вопросы в области социальной политики</t>
  </si>
  <si>
    <t>1006</t>
  </si>
  <si>
    <t>ФИЗИЧЕСКАЯ КУЛЬТУРА И СПОРТ</t>
  </si>
  <si>
    <t>1100</t>
  </si>
  <si>
    <t>Массовый спорт</t>
  </si>
  <si>
    <t>1102</t>
  </si>
  <si>
    <t>МЕЖБЮДЖЕТНЫЕ ТРАНСФЕРТЫ ОБЩЕГО ХАРАКТЕРА БЮДЖЕТАМ СУБЪЕКТОВ РОССИЙСКОЙ ФЕДЕРАЦИИ И МУНИЦИПАЛЬНЫХ ОБРАЗОВАНИЙ</t>
  </si>
  <si>
    <t>1400</t>
  </si>
  <si>
    <t>Дотации на выравнивание бюджетной обеспеченности субъектов Российской Федерации и муниципальных образований</t>
  </si>
  <si>
    <t>1401</t>
  </si>
  <si>
    <t>Прочие межбюджетные трансферты общего характера</t>
  </si>
  <si>
    <t>1403</t>
  </si>
  <si>
    <t>ВСЕГО:</t>
  </si>
  <si>
    <t>тел.9 18 31</t>
  </si>
  <si>
    <t>0703</t>
  </si>
  <si>
    <t>Дополнительное образование детей</t>
  </si>
  <si>
    <t>Защита населения и территории от чрезвычайных ситуаций природного и техногенного характера, пожарная безопасность</t>
  </si>
  <si>
    <t>ОХРАНА ОКРУЖАЮЩЕЙ СРЕДЫ</t>
  </si>
  <si>
    <t>0600</t>
  </si>
  <si>
    <t>Другие вопросы в области охраны окружающей среды</t>
  </si>
  <si>
    <t>0605</t>
  </si>
  <si>
    <t>Спорт высших достижений</t>
  </si>
  <si>
    <t>1103</t>
  </si>
  <si>
    <t>Социальное обеспечение населения</t>
  </si>
  <si>
    <t>1003</t>
  </si>
  <si>
    <t>И.о.заместителя главы администрации - начальника финансового управления администрации Клетнянского района</t>
  </si>
  <si>
    <t>С.Н.Запецкая</t>
  </si>
  <si>
    <t>Кассовое исполнение                                                               за 1 полугодие                                                                         2025 года</t>
  </si>
  <si>
    <t xml:space="preserve">Другие вопросы в области жилищно-коммунального хозяйства
</t>
  </si>
  <si>
    <t>0505</t>
  </si>
  <si>
    <t>Исп.С.А.Кащеева</t>
  </si>
  <si>
    <t>Сведения об исполнении бюджета Клетнянского муниципального района Брянской области за 1 полугодие 2026 года по расходам в разрезе разделов и подразделов классификации расходов в сравнении с соответствующим периодом прошлого года</t>
  </si>
  <si>
    <t>Утверждено на 2026 год</t>
  </si>
  <si>
    <t>Уточненная бюджетная роспись                                                                             на 2026 год</t>
  </si>
  <si>
    <t>Кассовое исполнение                                                               за 1 полугодие                                                                         2026 года</t>
  </si>
  <si>
    <t>Темп роста 2026 к соответствующему периоду 2025,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</si>
</sst>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11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Calibri"/>
      <family val="2"/>
      <scheme val="minor"/>
    </font>
    <font>
      <b/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3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4" fillId="0" borderId="0" xfId="0" applyFont="1" applyAlignment="1">
      <alignment vertical="top"/>
    </xf>
    <xf numFmtId="0" fontId="1" fillId="2" borderId="0" xfId="0" applyFont="1" applyFill="1" applyAlignment="1">
      <alignment horizontal="left" vertical="top" wrapText="1"/>
    </xf>
    <xf numFmtId="49" fontId="1" fillId="2" borderId="0" xfId="0" applyNumberFormat="1" applyFont="1" applyFill="1" applyAlignment="1">
      <alignment horizontal="center" vertical="top"/>
    </xf>
    <xf numFmtId="0" fontId="0" fillId="0" borderId="0" xfId="0" applyAlignment="1">
      <alignment horizontal="center" vertical="top"/>
    </xf>
    <xf numFmtId="0" fontId="0" fillId="0" borderId="0" xfId="0" applyAlignment="1">
      <alignment vertical="top"/>
    </xf>
    <xf numFmtId="0" fontId="1" fillId="2" borderId="0" xfId="0" applyFont="1" applyFill="1" applyBorder="1" applyAlignment="1">
      <alignment horizontal="left" vertical="top"/>
    </xf>
    <xf numFmtId="49" fontId="1" fillId="2" borderId="0" xfId="0" applyNumberFormat="1" applyFont="1" applyFill="1" applyBorder="1" applyAlignment="1">
      <alignment vertical="top"/>
    </xf>
    <xf numFmtId="0" fontId="1" fillId="2" borderId="0" xfId="0" applyFont="1" applyFill="1" applyBorder="1" applyAlignment="1">
      <alignment vertical="top"/>
    </xf>
    <xf numFmtId="4" fontId="5" fillId="2" borderId="1" xfId="0" applyNumberFormat="1" applyFont="1" applyFill="1" applyBorder="1" applyAlignment="1">
      <alignment horizontal="right" vertical="top"/>
    </xf>
    <xf numFmtId="164" fontId="5" fillId="2" borderId="1" xfId="0" applyNumberFormat="1" applyFont="1" applyFill="1" applyBorder="1" applyAlignment="1">
      <alignment horizontal="center" vertical="top"/>
    </xf>
    <xf numFmtId="4" fontId="2" fillId="2" borderId="1" xfId="0" applyNumberFormat="1" applyFont="1" applyFill="1" applyBorder="1" applyAlignment="1">
      <alignment horizontal="right" vertical="top"/>
    </xf>
    <xf numFmtId="0" fontId="6" fillId="0" borderId="0" xfId="0" applyFont="1" applyAlignment="1">
      <alignment vertical="top"/>
    </xf>
    <xf numFmtId="0" fontId="9" fillId="0" borderId="1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left" vertical="center" wrapText="1"/>
    </xf>
    <xf numFmtId="4" fontId="5" fillId="2" borderId="1" xfId="0" applyNumberFormat="1" applyFont="1" applyFill="1" applyBorder="1" applyAlignment="1">
      <alignment horizontal="right" vertical="center"/>
    </xf>
    <xf numFmtId="4" fontId="2" fillId="2" borderId="1" xfId="0" applyNumberFormat="1" applyFont="1" applyFill="1" applyBorder="1" applyAlignment="1">
      <alignment horizontal="right" vertical="center"/>
    </xf>
    <xf numFmtId="0" fontId="9" fillId="2" borderId="1" xfId="0" applyFont="1" applyFill="1" applyBorder="1" applyAlignment="1">
      <alignment horizontal="left" vertical="top" wrapText="1"/>
    </xf>
    <xf numFmtId="49" fontId="9" fillId="2" borderId="1" xfId="0" applyNumberFormat="1" applyFont="1" applyFill="1" applyBorder="1" applyAlignment="1">
      <alignment horizontal="center" vertical="top"/>
    </xf>
    <xf numFmtId="0" fontId="10" fillId="2" borderId="1" xfId="0" applyFont="1" applyFill="1" applyBorder="1" applyAlignment="1">
      <alignment horizontal="left" vertical="top" wrapText="1"/>
    </xf>
    <xf numFmtId="49" fontId="10" fillId="2" borderId="1" xfId="0" applyNumberFormat="1" applyFont="1" applyFill="1" applyBorder="1" applyAlignment="1">
      <alignment horizontal="center" vertical="top"/>
    </xf>
    <xf numFmtId="49" fontId="9" fillId="2" borderId="1" xfId="0" applyNumberFormat="1" applyFont="1" applyFill="1" applyBorder="1" applyAlignment="1">
      <alignment horizontal="center" vertical="center"/>
    </xf>
    <xf numFmtId="49" fontId="10" fillId="2" borderId="1" xfId="0" applyNumberFormat="1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center" wrapText="1"/>
    </xf>
    <xf numFmtId="49" fontId="10" fillId="0" borderId="1" xfId="0" applyNumberFormat="1" applyFont="1" applyFill="1" applyBorder="1" applyAlignment="1">
      <alignment horizontal="center" vertical="top"/>
    </xf>
    <xf numFmtId="4" fontId="2" fillId="0" borderId="1" xfId="0" applyNumberFormat="1" applyFont="1" applyFill="1" applyBorder="1" applyAlignment="1">
      <alignment horizontal="right" vertical="top"/>
    </xf>
    <xf numFmtId="4" fontId="5" fillId="0" borderId="1" xfId="0" applyNumberFormat="1" applyFont="1" applyFill="1" applyBorder="1" applyAlignment="1">
      <alignment horizontal="right" vertical="top"/>
    </xf>
    <xf numFmtId="0" fontId="1" fillId="0" borderId="0" xfId="0" applyFont="1" applyFill="1" applyAlignment="1">
      <alignment vertical="top"/>
    </xf>
    <xf numFmtId="0" fontId="1" fillId="0" borderId="0" xfId="0" applyFont="1" applyFill="1" applyBorder="1" applyAlignment="1">
      <alignment vertical="top"/>
    </xf>
    <xf numFmtId="0" fontId="0" fillId="0" borderId="0" xfId="0" applyFill="1" applyAlignment="1">
      <alignment horizontal="center" vertical="top"/>
    </xf>
    <xf numFmtId="0" fontId="6" fillId="0" borderId="0" xfId="0" applyFont="1" applyFill="1"/>
    <xf numFmtId="0" fontId="6" fillId="0" borderId="0" xfId="0" applyFont="1" applyFill="1" applyAlignment="1">
      <alignment horizontal="center" vertical="top"/>
    </xf>
    <xf numFmtId="0" fontId="7" fillId="0" borderId="0" xfId="0" applyFont="1" applyFill="1" applyAlignment="1">
      <alignment vertical="top"/>
    </xf>
    <xf numFmtId="0" fontId="0" fillId="0" borderId="0" xfId="0" applyFill="1" applyAlignment="1">
      <alignment vertical="top"/>
    </xf>
    <xf numFmtId="4" fontId="0" fillId="0" borderId="0" xfId="0" applyNumberFormat="1" applyFill="1" applyAlignment="1">
      <alignment vertical="top"/>
    </xf>
    <xf numFmtId="2" fontId="0" fillId="0" borderId="0" xfId="0" applyNumberFormat="1" applyFill="1" applyAlignment="1">
      <alignment vertical="top"/>
    </xf>
    <xf numFmtId="0" fontId="10" fillId="2" borderId="1" xfId="0" applyFont="1" applyFill="1" applyBorder="1" applyAlignment="1">
      <alignment vertical="top" wrapText="1"/>
    </xf>
    <xf numFmtId="0" fontId="6" fillId="0" borderId="0" xfId="0" applyFont="1" applyFill="1" applyAlignment="1">
      <alignment horizontal="left" wrapText="1"/>
    </xf>
    <xf numFmtId="0" fontId="9" fillId="0" borderId="2" xfId="0" applyFont="1" applyFill="1" applyBorder="1" applyAlignment="1">
      <alignment horizontal="left" vertical="top"/>
    </xf>
    <xf numFmtId="0" fontId="9" fillId="0" borderId="3" xfId="0" applyFont="1" applyFill="1" applyBorder="1" applyAlignment="1">
      <alignment horizontal="left" vertical="top"/>
    </xf>
    <xf numFmtId="0" fontId="8" fillId="0" borderId="0" xfId="0" applyFont="1" applyFill="1" applyAlignment="1">
      <alignment horizontal="center" vertical="top" wrapText="1"/>
    </xf>
    <xf numFmtId="0" fontId="2" fillId="0" borderId="0" xfId="0" applyFont="1" applyBorder="1" applyAlignment="1">
      <alignment horizontal="center" vertical="top"/>
    </xf>
    <xf numFmtId="0" fontId="3" fillId="2" borderId="1" xfId="0" applyFont="1" applyFill="1" applyBorder="1" applyAlignment="1">
      <alignment horizontal="center" vertical="top" wrapText="1"/>
    </xf>
    <xf numFmtId="49" fontId="3" fillId="2" borderId="1" xfId="0" applyNumberFormat="1" applyFont="1" applyFill="1" applyBorder="1" applyAlignment="1">
      <alignment horizontal="center" vertical="top" wrapText="1"/>
    </xf>
    <xf numFmtId="49" fontId="3" fillId="0" borderId="1" xfId="0" applyNumberFormat="1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3"/>
  <sheetViews>
    <sheetView tabSelected="1" topLeftCell="A2" workbookViewId="0">
      <pane xSplit="1" ySplit="4" topLeftCell="B6" activePane="bottomRight" state="frozen"/>
      <selection activeCell="A2" sqref="A2"/>
      <selection pane="topRight" activeCell="B2" sqref="B2"/>
      <selection pane="bottomLeft" activeCell="A6" sqref="A6"/>
      <selection pane="bottomRight" activeCell="H40" sqref="H40"/>
    </sheetView>
  </sheetViews>
  <sheetFormatPr defaultRowHeight="15" x14ac:dyDescent="0.25"/>
  <cols>
    <col min="1" max="1" width="59.7109375" style="5" customWidth="1"/>
    <col min="2" max="2" width="7.140625" style="5" customWidth="1"/>
    <col min="3" max="6" width="16.28515625" style="5" customWidth="1"/>
    <col min="7" max="7" width="14" style="4" customWidth="1"/>
    <col min="8" max="8" width="12.7109375" style="4" customWidth="1"/>
    <col min="9" max="250" width="9.140625" style="5"/>
    <col min="251" max="251" width="59.7109375" style="5" customWidth="1"/>
    <col min="252" max="252" width="7.140625" style="5" customWidth="1"/>
    <col min="253" max="255" width="19.28515625" style="5" customWidth="1"/>
    <col min="256" max="256" width="0" style="5" hidden="1" customWidth="1"/>
    <col min="257" max="257" width="19.140625" style="5" customWidth="1"/>
    <col min="258" max="258" width="0" style="5" hidden="1" customWidth="1"/>
    <col min="259" max="259" width="14" style="5" customWidth="1"/>
    <col min="260" max="260" width="12.7109375" style="5" customWidth="1"/>
    <col min="261" max="506" width="9.140625" style="5"/>
    <col min="507" max="507" width="59.7109375" style="5" customWidth="1"/>
    <col min="508" max="508" width="7.140625" style="5" customWidth="1"/>
    <col min="509" max="511" width="19.28515625" style="5" customWidth="1"/>
    <col min="512" max="512" width="0" style="5" hidden="1" customWidth="1"/>
    <col min="513" max="513" width="19.140625" style="5" customWidth="1"/>
    <col min="514" max="514" width="0" style="5" hidden="1" customWidth="1"/>
    <col min="515" max="515" width="14" style="5" customWidth="1"/>
    <col min="516" max="516" width="12.7109375" style="5" customWidth="1"/>
    <col min="517" max="762" width="9.140625" style="5"/>
    <col min="763" max="763" width="59.7109375" style="5" customWidth="1"/>
    <col min="764" max="764" width="7.140625" style="5" customWidth="1"/>
    <col min="765" max="767" width="19.28515625" style="5" customWidth="1"/>
    <col min="768" max="768" width="0" style="5" hidden="1" customWidth="1"/>
    <col min="769" max="769" width="19.140625" style="5" customWidth="1"/>
    <col min="770" max="770" width="0" style="5" hidden="1" customWidth="1"/>
    <col min="771" max="771" width="14" style="5" customWidth="1"/>
    <col min="772" max="772" width="12.7109375" style="5" customWidth="1"/>
    <col min="773" max="1018" width="9.140625" style="5"/>
    <col min="1019" max="1019" width="59.7109375" style="5" customWidth="1"/>
    <col min="1020" max="1020" width="7.140625" style="5" customWidth="1"/>
    <col min="1021" max="1023" width="19.28515625" style="5" customWidth="1"/>
    <col min="1024" max="1024" width="0" style="5" hidden="1" customWidth="1"/>
    <col min="1025" max="1025" width="19.140625" style="5" customWidth="1"/>
    <col min="1026" max="1026" width="0" style="5" hidden="1" customWidth="1"/>
    <col min="1027" max="1027" width="14" style="5" customWidth="1"/>
    <col min="1028" max="1028" width="12.7109375" style="5" customWidth="1"/>
    <col min="1029" max="1274" width="9.140625" style="5"/>
    <col min="1275" max="1275" width="59.7109375" style="5" customWidth="1"/>
    <col min="1276" max="1276" width="7.140625" style="5" customWidth="1"/>
    <col min="1277" max="1279" width="19.28515625" style="5" customWidth="1"/>
    <col min="1280" max="1280" width="0" style="5" hidden="1" customWidth="1"/>
    <col min="1281" max="1281" width="19.140625" style="5" customWidth="1"/>
    <col min="1282" max="1282" width="0" style="5" hidden="1" customWidth="1"/>
    <col min="1283" max="1283" width="14" style="5" customWidth="1"/>
    <col min="1284" max="1284" width="12.7109375" style="5" customWidth="1"/>
    <col min="1285" max="1530" width="9.140625" style="5"/>
    <col min="1531" max="1531" width="59.7109375" style="5" customWidth="1"/>
    <col min="1532" max="1532" width="7.140625" style="5" customWidth="1"/>
    <col min="1533" max="1535" width="19.28515625" style="5" customWidth="1"/>
    <col min="1536" max="1536" width="0" style="5" hidden="1" customWidth="1"/>
    <col min="1537" max="1537" width="19.140625" style="5" customWidth="1"/>
    <col min="1538" max="1538" width="0" style="5" hidden="1" customWidth="1"/>
    <col min="1539" max="1539" width="14" style="5" customWidth="1"/>
    <col min="1540" max="1540" width="12.7109375" style="5" customWidth="1"/>
    <col min="1541" max="1786" width="9.140625" style="5"/>
    <col min="1787" max="1787" width="59.7109375" style="5" customWidth="1"/>
    <col min="1788" max="1788" width="7.140625" style="5" customWidth="1"/>
    <col min="1789" max="1791" width="19.28515625" style="5" customWidth="1"/>
    <col min="1792" max="1792" width="0" style="5" hidden="1" customWidth="1"/>
    <col min="1793" max="1793" width="19.140625" style="5" customWidth="1"/>
    <col min="1794" max="1794" width="0" style="5" hidden="1" customWidth="1"/>
    <col min="1795" max="1795" width="14" style="5" customWidth="1"/>
    <col min="1796" max="1796" width="12.7109375" style="5" customWidth="1"/>
    <col min="1797" max="2042" width="9.140625" style="5"/>
    <col min="2043" max="2043" width="59.7109375" style="5" customWidth="1"/>
    <col min="2044" max="2044" width="7.140625" style="5" customWidth="1"/>
    <col min="2045" max="2047" width="19.28515625" style="5" customWidth="1"/>
    <col min="2048" max="2048" width="0" style="5" hidden="1" customWidth="1"/>
    <col min="2049" max="2049" width="19.140625" style="5" customWidth="1"/>
    <col min="2050" max="2050" width="0" style="5" hidden="1" customWidth="1"/>
    <col min="2051" max="2051" width="14" style="5" customWidth="1"/>
    <col min="2052" max="2052" width="12.7109375" style="5" customWidth="1"/>
    <col min="2053" max="2298" width="9.140625" style="5"/>
    <col min="2299" max="2299" width="59.7109375" style="5" customWidth="1"/>
    <col min="2300" max="2300" width="7.140625" style="5" customWidth="1"/>
    <col min="2301" max="2303" width="19.28515625" style="5" customWidth="1"/>
    <col min="2304" max="2304" width="0" style="5" hidden="1" customWidth="1"/>
    <col min="2305" max="2305" width="19.140625" style="5" customWidth="1"/>
    <col min="2306" max="2306" width="0" style="5" hidden="1" customWidth="1"/>
    <col min="2307" max="2307" width="14" style="5" customWidth="1"/>
    <col min="2308" max="2308" width="12.7109375" style="5" customWidth="1"/>
    <col min="2309" max="2554" width="9.140625" style="5"/>
    <col min="2555" max="2555" width="59.7109375" style="5" customWidth="1"/>
    <col min="2556" max="2556" width="7.140625" style="5" customWidth="1"/>
    <col min="2557" max="2559" width="19.28515625" style="5" customWidth="1"/>
    <col min="2560" max="2560" width="0" style="5" hidden="1" customWidth="1"/>
    <col min="2561" max="2561" width="19.140625" style="5" customWidth="1"/>
    <col min="2562" max="2562" width="0" style="5" hidden="1" customWidth="1"/>
    <col min="2563" max="2563" width="14" style="5" customWidth="1"/>
    <col min="2564" max="2564" width="12.7109375" style="5" customWidth="1"/>
    <col min="2565" max="2810" width="9.140625" style="5"/>
    <col min="2811" max="2811" width="59.7109375" style="5" customWidth="1"/>
    <col min="2812" max="2812" width="7.140625" style="5" customWidth="1"/>
    <col min="2813" max="2815" width="19.28515625" style="5" customWidth="1"/>
    <col min="2816" max="2816" width="0" style="5" hidden="1" customWidth="1"/>
    <col min="2817" max="2817" width="19.140625" style="5" customWidth="1"/>
    <col min="2818" max="2818" width="0" style="5" hidden="1" customWidth="1"/>
    <col min="2819" max="2819" width="14" style="5" customWidth="1"/>
    <col min="2820" max="2820" width="12.7109375" style="5" customWidth="1"/>
    <col min="2821" max="3066" width="9.140625" style="5"/>
    <col min="3067" max="3067" width="59.7109375" style="5" customWidth="1"/>
    <col min="3068" max="3068" width="7.140625" style="5" customWidth="1"/>
    <col min="3069" max="3071" width="19.28515625" style="5" customWidth="1"/>
    <col min="3072" max="3072" width="0" style="5" hidden="1" customWidth="1"/>
    <col min="3073" max="3073" width="19.140625" style="5" customWidth="1"/>
    <col min="3074" max="3074" width="0" style="5" hidden="1" customWidth="1"/>
    <col min="3075" max="3075" width="14" style="5" customWidth="1"/>
    <col min="3076" max="3076" width="12.7109375" style="5" customWidth="1"/>
    <col min="3077" max="3322" width="9.140625" style="5"/>
    <col min="3323" max="3323" width="59.7109375" style="5" customWidth="1"/>
    <col min="3324" max="3324" width="7.140625" style="5" customWidth="1"/>
    <col min="3325" max="3327" width="19.28515625" style="5" customWidth="1"/>
    <col min="3328" max="3328" width="0" style="5" hidden="1" customWidth="1"/>
    <col min="3329" max="3329" width="19.140625" style="5" customWidth="1"/>
    <col min="3330" max="3330" width="0" style="5" hidden="1" customWidth="1"/>
    <col min="3331" max="3331" width="14" style="5" customWidth="1"/>
    <col min="3332" max="3332" width="12.7109375" style="5" customWidth="1"/>
    <col min="3333" max="3578" width="9.140625" style="5"/>
    <col min="3579" max="3579" width="59.7109375" style="5" customWidth="1"/>
    <col min="3580" max="3580" width="7.140625" style="5" customWidth="1"/>
    <col min="3581" max="3583" width="19.28515625" style="5" customWidth="1"/>
    <col min="3584" max="3584" width="0" style="5" hidden="1" customWidth="1"/>
    <col min="3585" max="3585" width="19.140625" style="5" customWidth="1"/>
    <col min="3586" max="3586" width="0" style="5" hidden="1" customWidth="1"/>
    <col min="3587" max="3587" width="14" style="5" customWidth="1"/>
    <col min="3588" max="3588" width="12.7109375" style="5" customWidth="1"/>
    <col min="3589" max="3834" width="9.140625" style="5"/>
    <col min="3835" max="3835" width="59.7109375" style="5" customWidth="1"/>
    <col min="3836" max="3836" width="7.140625" style="5" customWidth="1"/>
    <col min="3837" max="3839" width="19.28515625" style="5" customWidth="1"/>
    <col min="3840" max="3840" width="0" style="5" hidden="1" customWidth="1"/>
    <col min="3841" max="3841" width="19.140625" style="5" customWidth="1"/>
    <col min="3842" max="3842" width="0" style="5" hidden="1" customWidth="1"/>
    <col min="3843" max="3843" width="14" style="5" customWidth="1"/>
    <col min="3844" max="3844" width="12.7109375" style="5" customWidth="1"/>
    <col min="3845" max="4090" width="9.140625" style="5"/>
    <col min="4091" max="4091" width="59.7109375" style="5" customWidth="1"/>
    <col min="4092" max="4092" width="7.140625" style="5" customWidth="1"/>
    <col min="4093" max="4095" width="19.28515625" style="5" customWidth="1"/>
    <col min="4096" max="4096" width="0" style="5" hidden="1" customWidth="1"/>
    <col min="4097" max="4097" width="19.140625" style="5" customWidth="1"/>
    <col min="4098" max="4098" width="0" style="5" hidden="1" customWidth="1"/>
    <col min="4099" max="4099" width="14" style="5" customWidth="1"/>
    <col min="4100" max="4100" width="12.7109375" style="5" customWidth="1"/>
    <col min="4101" max="4346" width="9.140625" style="5"/>
    <col min="4347" max="4347" width="59.7109375" style="5" customWidth="1"/>
    <col min="4348" max="4348" width="7.140625" style="5" customWidth="1"/>
    <col min="4349" max="4351" width="19.28515625" style="5" customWidth="1"/>
    <col min="4352" max="4352" width="0" style="5" hidden="1" customWidth="1"/>
    <col min="4353" max="4353" width="19.140625" style="5" customWidth="1"/>
    <col min="4354" max="4354" width="0" style="5" hidden="1" customWidth="1"/>
    <col min="4355" max="4355" width="14" style="5" customWidth="1"/>
    <col min="4356" max="4356" width="12.7109375" style="5" customWidth="1"/>
    <col min="4357" max="4602" width="9.140625" style="5"/>
    <col min="4603" max="4603" width="59.7109375" style="5" customWidth="1"/>
    <col min="4604" max="4604" width="7.140625" style="5" customWidth="1"/>
    <col min="4605" max="4607" width="19.28515625" style="5" customWidth="1"/>
    <col min="4608" max="4608" width="0" style="5" hidden="1" customWidth="1"/>
    <col min="4609" max="4609" width="19.140625" style="5" customWidth="1"/>
    <col min="4610" max="4610" width="0" style="5" hidden="1" customWidth="1"/>
    <col min="4611" max="4611" width="14" style="5" customWidth="1"/>
    <col min="4612" max="4612" width="12.7109375" style="5" customWidth="1"/>
    <col min="4613" max="4858" width="9.140625" style="5"/>
    <col min="4859" max="4859" width="59.7109375" style="5" customWidth="1"/>
    <col min="4860" max="4860" width="7.140625" style="5" customWidth="1"/>
    <col min="4861" max="4863" width="19.28515625" style="5" customWidth="1"/>
    <col min="4864" max="4864" width="0" style="5" hidden="1" customWidth="1"/>
    <col min="4865" max="4865" width="19.140625" style="5" customWidth="1"/>
    <col min="4866" max="4866" width="0" style="5" hidden="1" customWidth="1"/>
    <col min="4867" max="4867" width="14" style="5" customWidth="1"/>
    <col min="4868" max="4868" width="12.7109375" style="5" customWidth="1"/>
    <col min="4869" max="5114" width="9.140625" style="5"/>
    <col min="5115" max="5115" width="59.7109375" style="5" customWidth="1"/>
    <col min="5116" max="5116" width="7.140625" style="5" customWidth="1"/>
    <col min="5117" max="5119" width="19.28515625" style="5" customWidth="1"/>
    <col min="5120" max="5120" width="0" style="5" hidden="1" customWidth="1"/>
    <col min="5121" max="5121" width="19.140625" style="5" customWidth="1"/>
    <col min="5122" max="5122" width="0" style="5" hidden="1" customWidth="1"/>
    <col min="5123" max="5123" width="14" style="5" customWidth="1"/>
    <col min="5124" max="5124" width="12.7109375" style="5" customWidth="1"/>
    <col min="5125" max="5370" width="9.140625" style="5"/>
    <col min="5371" max="5371" width="59.7109375" style="5" customWidth="1"/>
    <col min="5372" max="5372" width="7.140625" style="5" customWidth="1"/>
    <col min="5373" max="5375" width="19.28515625" style="5" customWidth="1"/>
    <col min="5376" max="5376" width="0" style="5" hidden="1" customWidth="1"/>
    <col min="5377" max="5377" width="19.140625" style="5" customWidth="1"/>
    <col min="5378" max="5378" width="0" style="5" hidden="1" customWidth="1"/>
    <col min="5379" max="5379" width="14" style="5" customWidth="1"/>
    <col min="5380" max="5380" width="12.7109375" style="5" customWidth="1"/>
    <col min="5381" max="5626" width="9.140625" style="5"/>
    <col min="5627" max="5627" width="59.7109375" style="5" customWidth="1"/>
    <col min="5628" max="5628" width="7.140625" style="5" customWidth="1"/>
    <col min="5629" max="5631" width="19.28515625" style="5" customWidth="1"/>
    <col min="5632" max="5632" width="0" style="5" hidden="1" customWidth="1"/>
    <col min="5633" max="5633" width="19.140625" style="5" customWidth="1"/>
    <col min="5634" max="5634" width="0" style="5" hidden="1" customWidth="1"/>
    <col min="5635" max="5635" width="14" style="5" customWidth="1"/>
    <col min="5636" max="5636" width="12.7109375" style="5" customWidth="1"/>
    <col min="5637" max="5882" width="9.140625" style="5"/>
    <col min="5883" max="5883" width="59.7109375" style="5" customWidth="1"/>
    <col min="5884" max="5884" width="7.140625" style="5" customWidth="1"/>
    <col min="5885" max="5887" width="19.28515625" style="5" customWidth="1"/>
    <col min="5888" max="5888" width="0" style="5" hidden="1" customWidth="1"/>
    <col min="5889" max="5889" width="19.140625" style="5" customWidth="1"/>
    <col min="5890" max="5890" width="0" style="5" hidden="1" customWidth="1"/>
    <col min="5891" max="5891" width="14" style="5" customWidth="1"/>
    <col min="5892" max="5892" width="12.7109375" style="5" customWidth="1"/>
    <col min="5893" max="6138" width="9.140625" style="5"/>
    <col min="6139" max="6139" width="59.7109375" style="5" customWidth="1"/>
    <col min="6140" max="6140" width="7.140625" style="5" customWidth="1"/>
    <col min="6141" max="6143" width="19.28515625" style="5" customWidth="1"/>
    <col min="6144" max="6144" width="0" style="5" hidden="1" customWidth="1"/>
    <col min="6145" max="6145" width="19.140625" style="5" customWidth="1"/>
    <col min="6146" max="6146" width="0" style="5" hidden="1" customWidth="1"/>
    <col min="6147" max="6147" width="14" style="5" customWidth="1"/>
    <col min="6148" max="6148" width="12.7109375" style="5" customWidth="1"/>
    <col min="6149" max="6394" width="9.140625" style="5"/>
    <col min="6395" max="6395" width="59.7109375" style="5" customWidth="1"/>
    <col min="6396" max="6396" width="7.140625" style="5" customWidth="1"/>
    <col min="6397" max="6399" width="19.28515625" style="5" customWidth="1"/>
    <col min="6400" max="6400" width="0" style="5" hidden="1" customWidth="1"/>
    <col min="6401" max="6401" width="19.140625" style="5" customWidth="1"/>
    <col min="6402" max="6402" width="0" style="5" hidden="1" customWidth="1"/>
    <col min="6403" max="6403" width="14" style="5" customWidth="1"/>
    <col min="6404" max="6404" width="12.7109375" style="5" customWidth="1"/>
    <col min="6405" max="6650" width="9.140625" style="5"/>
    <col min="6651" max="6651" width="59.7109375" style="5" customWidth="1"/>
    <col min="6652" max="6652" width="7.140625" style="5" customWidth="1"/>
    <col min="6653" max="6655" width="19.28515625" style="5" customWidth="1"/>
    <col min="6656" max="6656" width="0" style="5" hidden="1" customWidth="1"/>
    <col min="6657" max="6657" width="19.140625" style="5" customWidth="1"/>
    <col min="6658" max="6658" width="0" style="5" hidden="1" customWidth="1"/>
    <col min="6659" max="6659" width="14" style="5" customWidth="1"/>
    <col min="6660" max="6660" width="12.7109375" style="5" customWidth="1"/>
    <col min="6661" max="6906" width="9.140625" style="5"/>
    <col min="6907" max="6907" width="59.7109375" style="5" customWidth="1"/>
    <col min="6908" max="6908" width="7.140625" style="5" customWidth="1"/>
    <col min="6909" max="6911" width="19.28515625" style="5" customWidth="1"/>
    <col min="6912" max="6912" width="0" style="5" hidden="1" customWidth="1"/>
    <col min="6913" max="6913" width="19.140625" style="5" customWidth="1"/>
    <col min="6914" max="6914" width="0" style="5" hidden="1" customWidth="1"/>
    <col min="6915" max="6915" width="14" style="5" customWidth="1"/>
    <col min="6916" max="6916" width="12.7109375" style="5" customWidth="1"/>
    <col min="6917" max="7162" width="9.140625" style="5"/>
    <col min="7163" max="7163" width="59.7109375" style="5" customWidth="1"/>
    <col min="7164" max="7164" width="7.140625" style="5" customWidth="1"/>
    <col min="7165" max="7167" width="19.28515625" style="5" customWidth="1"/>
    <col min="7168" max="7168" width="0" style="5" hidden="1" customWidth="1"/>
    <col min="7169" max="7169" width="19.140625" style="5" customWidth="1"/>
    <col min="7170" max="7170" width="0" style="5" hidden="1" customWidth="1"/>
    <col min="7171" max="7171" width="14" style="5" customWidth="1"/>
    <col min="7172" max="7172" width="12.7109375" style="5" customWidth="1"/>
    <col min="7173" max="7418" width="9.140625" style="5"/>
    <col min="7419" max="7419" width="59.7109375" style="5" customWidth="1"/>
    <col min="7420" max="7420" width="7.140625" style="5" customWidth="1"/>
    <col min="7421" max="7423" width="19.28515625" style="5" customWidth="1"/>
    <col min="7424" max="7424" width="0" style="5" hidden="1" customWidth="1"/>
    <col min="7425" max="7425" width="19.140625" style="5" customWidth="1"/>
    <col min="7426" max="7426" width="0" style="5" hidden="1" customWidth="1"/>
    <col min="7427" max="7427" width="14" style="5" customWidth="1"/>
    <col min="7428" max="7428" width="12.7109375" style="5" customWidth="1"/>
    <col min="7429" max="7674" width="9.140625" style="5"/>
    <col min="7675" max="7675" width="59.7109375" style="5" customWidth="1"/>
    <col min="7676" max="7676" width="7.140625" style="5" customWidth="1"/>
    <col min="7677" max="7679" width="19.28515625" style="5" customWidth="1"/>
    <col min="7680" max="7680" width="0" style="5" hidden="1" customWidth="1"/>
    <col min="7681" max="7681" width="19.140625" style="5" customWidth="1"/>
    <col min="7682" max="7682" width="0" style="5" hidden="1" customWidth="1"/>
    <col min="7683" max="7683" width="14" style="5" customWidth="1"/>
    <col min="7684" max="7684" width="12.7109375" style="5" customWidth="1"/>
    <col min="7685" max="7930" width="9.140625" style="5"/>
    <col min="7931" max="7931" width="59.7109375" style="5" customWidth="1"/>
    <col min="7932" max="7932" width="7.140625" style="5" customWidth="1"/>
    <col min="7933" max="7935" width="19.28515625" style="5" customWidth="1"/>
    <col min="7936" max="7936" width="0" style="5" hidden="1" customWidth="1"/>
    <col min="7937" max="7937" width="19.140625" style="5" customWidth="1"/>
    <col min="7938" max="7938" width="0" style="5" hidden="1" customWidth="1"/>
    <col min="7939" max="7939" width="14" style="5" customWidth="1"/>
    <col min="7940" max="7940" width="12.7109375" style="5" customWidth="1"/>
    <col min="7941" max="8186" width="9.140625" style="5"/>
    <col min="8187" max="8187" width="59.7109375" style="5" customWidth="1"/>
    <col min="8188" max="8188" width="7.140625" style="5" customWidth="1"/>
    <col min="8189" max="8191" width="19.28515625" style="5" customWidth="1"/>
    <col min="8192" max="8192" width="0" style="5" hidden="1" customWidth="1"/>
    <col min="8193" max="8193" width="19.140625" style="5" customWidth="1"/>
    <col min="8194" max="8194" width="0" style="5" hidden="1" customWidth="1"/>
    <col min="8195" max="8195" width="14" style="5" customWidth="1"/>
    <col min="8196" max="8196" width="12.7109375" style="5" customWidth="1"/>
    <col min="8197" max="8442" width="9.140625" style="5"/>
    <col min="8443" max="8443" width="59.7109375" style="5" customWidth="1"/>
    <col min="8444" max="8444" width="7.140625" style="5" customWidth="1"/>
    <col min="8445" max="8447" width="19.28515625" style="5" customWidth="1"/>
    <col min="8448" max="8448" width="0" style="5" hidden="1" customWidth="1"/>
    <col min="8449" max="8449" width="19.140625" style="5" customWidth="1"/>
    <col min="8450" max="8450" width="0" style="5" hidden="1" customWidth="1"/>
    <col min="8451" max="8451" width="14" style="5" customWidth="1"/>
    <col min="8452" max="8452" width="12.7109375" style="5" customWidth="1"/>
    <col min="8453" max="8698" width="9.140625" style="5"/>
    <col min="8699" max="8699" width="59.7109375" style="5" customWidth="1"/>
    <col min="8700" max="8700" width="7.140625" style="5" customWidth="1"/>
    <col min="8701" max="8703" width="19.28515625" style="5" customWidth="1"/>
    <col min="8704" max="8704" width="0" style="5" hidden="1" customWidth="1"/>
    <col min="8705" max="8705" width="19.140625" style="5" customWidth="1"/>
    <col min="8706" max="8706" width="0" style="5" hidden="1" customWidth="1"/>
    <col min="8707" max="8707" width="14" style="5" customWidth="1"/>
    <col min="8708" max="8708" width="12.7109375" style="5" customWidth="1"/>
    <col min="8709" max="8954" width="9.140625" style="5"/>
    <col min="8955" max="8955" width="59.7109375" style="5" customWidth="1"/>
    <col min="8956" max="8956" width="7.140625" style="5" customWidth="1"/>
    <col min="8957" max="8959" width="19.28515625" style="5" customWidth="1"/>
    <col min="8960" max="8960" width="0" style="5" hidden="1" customWidth="1"/>
    <col min="8961" max="8961" width="19.140625" style="5" customWidth="1"/>
    <col min="8962" max="8962" width="0" style="5" hidden="1" customWidth="1"/>
    <col min="8963" max="8963" width="14" style="5" customWidth="1"/>
    <col min="8964" max="8964" width="12.7109375" style="5" customWidth="1"/>
    <col min="8965" max="9210" width="9.140625" style="5"/>
    <col min="9211" max="9211" width="59.7109375" style="5" customWidth="1"/>
    <col min="9212" max="9212" width="7.140625" style="5" customWidth="1"/>
    <col min="9213" max="9215" width="19.28515625" style="5" customWidth="1"/>
    <col min="9216" max="9216" width="0" style="5" hidden="1" customWidth="1"/>
    <col min="9217" max="9217" width="19.140625" style="5" customWidth="1"/>
    <col min="9218" max="9218" width="0" style="5" hidden="1" customWidth="1"/>
    <col min="9219" max="9219" width="14" style="5" customWidth="1"/>
    <col min="9220" max="9220" width="12.7109375" style="5" customWidth="1"/>
    <col min="9221" max="9466" width="9.140625" style="5"/>
    <col min="9467" max="9467" width="59.7109375" style="5" customWidth="1"/>
    <col min="9468" max="9468" width="7.140625" style="5" customWidth="1"/>
    <col min="9469" max="9471" width="19.28515625" style="5" customWidth="1"/>
    <col min="9472" max="9472" width="0" style="5" hidden="1" customWidth="1"/>
    <col min="9473" max="9473" width="19.140625" style="5" customWidth="1"/>
    <col min="9474" max="9474" width="0" style="5" hidden="1" customWidth="1"/>
    <col min="9475" max="9475" width="14" style="5" customWidth="1"/>
    <col min="9476" max="9476" width="12.7109375" style="5" customWidth="1"/>
    <col min="9477" max="9722" width="9.140625" style="5"/>
    <col min="9723" max="9723" width="59.7109375" style="5" customWidth="1"/>
    <col min="9724" max="9724" width="7.140625" style="5" customWidth="1"/>
    <col min="9725" max="9727" width="19.28515625" style="5" customWidth="1"/>
    <col min="9728" max="9728" width="0" style="5" hidden="1" customWidth="1"/>
    <col min="9729" max="9729" width="19.140625" style="5" customWidth="1"/>
    <col min="9730" max="9730" width="0" style="5" hidden="1" customWidth="1"/>
    <col min="9731" max="9731" width="14" style="5" customWidth="1"/>
    <col min="9732" max="9732" width="12.7109375" style="5" customWidth="1"/>
    <col min="9733" max="9978" width="9.140625" style="5"/>
    <col min="9979" max="9979" width="59.7109375" style="5" customWidth="1"/>
    <col min="9980" max="9980" width="7.140625" style="5" customWidth="1"/>
    <col min="9981" max="9983" width="19.28515625" style="5" customWidth="1"/>
    <col min="9984" max="9984" width="0" style="5" hidden="1" customWidth="1"/>
    <col min="9985" max="9985" width="19.140625" style="5" customWidth="1"/>
    <col min="9986" max="9986" width="0" style="5" hidden="1" customWidth="1"/>
    <col min="9987" max="9987" width="14" style="5" customWidth="1"/>
    <col min="9988" max="9988" width="12.7109375" style="5" customWidth="1"/>
    <col min="9989" max="10234" width="9.140625" style="5"/>
    <col min="10235" max="10235" width="59.7109375" style="5" customWidth="1"/>
    <col min="10236" max="10236" width="7.140625" style="5" customWidth="1"/>
    <col min="10237" max="10239" width="19.28515625" style="5" customWidth="1"/>
    <col min="10240" max="10240" width="0" style="5" hidden="1" customWidth="1"/>
    <col min="10241" max="10241" width="19.140625" style="5" customWidth="1"/>
    <col min="10242" max="10242" width="0" style="5" hidden="1" customWidth="1"/>
    <col min="10243" max="10243" width="14" style="5" customWidth="1"/>
    <col min="10244" max="10244" width="12.7109375" style="5" customWidth="1"/>
    <col min="10245" max="10490" width="9.140625" style="5"/>
    <col min="10491" max="10491" width="59.7109375" style="5" customWidth="1"/>
    <col min="10492" max="10492" width="7.140625" style="5" customWidth="1"/>
    <col min="10493" max="10495" width="19.28515625" style="5" customWidth="1"/>
    <col min="10496" max="10496" width="0" style="5" hidden="1" customWidth="1"/>
    <col min="10497" max="10497" width="19.140625" style="5" customWidth="1"/>
    <col min="10498" max="10498" width="0" style="5" hidden="1" customWidth="1"/>
    <col min="10499" max="10499" width="14" style="5" customWidth="1"/>
    <col min="10500" max="10500" width="12.7109375" style="5" customWidth="1"/>
    <col min="10501" max="10746" width="9.140625" style="5"/>
    <col min="10747" max="10747" width="59.7109375" style="5" customWidth="1"/>
    <col min="10748" max="10748" width="7.140625" style="5" customWidth="1"/>
    <col min="10749" max="10751" width="19.28515625" style="5" customWidth="1"/>
    <col min="10752" max="10752" width="0" style="5" hidden="1" customWidth="1"/>
    <col min="10753" max="10753" width="19.140625" style="5" customWidth="1"/>
    <col min="10754" max="10754" width="0" style="5" hidden="1" customWidth="1"/>
    <col min="10755" max="10755" width="14" style="5" customWidth="1"/>
    <col min="10756" max="10756" width="12.7109375" style="5" customWidth="1"/>
    <col min="10757" max="11002" width="9.140625" style="5"/>
    <col min="11003" max="11003" width="59.7109375" style="5" customWidth="1"/>
    <col min="11004" max="11004" width="7.140625" style="5" customWidth="1"/>
    <col min="11005" max="11007" width="19.28515625" style="5" customWidth="1"/>
    <col min="11008" max="11008" width="0" style="5" hidden="1" customWidth="1"/>
    <col min="11009" max="11009" width="19.140625" style="5" customWidth="1"/>
    <col min="11010" max="11010" width="0" style="5" hidden="1" customWidth="1"/>
    <col min="11011" max="11011" width="14" style="5" customWidth="1"/>
    <col min="11012" max="11012" width="12.7109375" style="5" customWidth="1"/>
    <col min="11013" max="11258" width="9.140625" style="5"/>
    <col min="11259" max="11259" width="59.7109375" style="5" customWidth="1"/>
    <col min="11260" max="11260" width="7.140625" style="5" customWidth="1"/>
    <col min="11261" max="11263" width="19.28515625" style="5" customWidth="1"/>
    <col min="11264" max="11264" width="0" style="5" hidden="1" customWidth="1"/>
    <col min="11265" max="11265" width="19.140625" style="5" customWidth="1"/>
    <col min="11266" max="11266" width="0" style="5" hidden="1" customWidth="1"/>
    <col min="11267" max="11267" width="14" style="5" customWidth="1"/>
    <col min="11268" max="11268" width="12.7109375" style="5" customWidth="1"/>
    <col min="11269" max="11514" width="9.140625" style="5"/>
    <col min="11515" max="11515" width="59.7109375" style="5" customWidth="1"/>
    <col min="11516" max="11516" width="7.140625" style="5" customWidth="1"/>
    <col min="11517" max="11519" width="19.28515625" style="5" customWidth="1"/>
    <col min="11520" max="11520" width="0" style="5" hidden="1" customWidth="1"/>
    <col min="11521" max="11521" width="19.140625" style="5" customWidth="1"/>
    <col min="11522" max="11522" width="0" style="5" hidden="1" customWidth="1"/>
    <col min="11523" max="11523" width="14" style="5" customWidth="1"/>
    <col min="11524" max="11524" width="12.7109375" style="5" customWidth="1"/>
    <col min="11525" max="11770" width="9.140625" style="5"/>
    <col min="11771" max="11771" width="59.7109375" style="5" customWidth="1"/>
    <col min="11772" max="11772" width="7.140625" style="5" customWidth="1"/>
    <col min="11773" max="11775" width="19.28515625" style="5" customWidth="1"/>
    <col min="11776" max="11776" width="0" style="5" hidden="1" customWidth="1"/>
    <col min="11777" max="11777" width="19.140625" style="5" customWidth="1"/>
    <col min="11778" max="11778" width="0" style="5" hidden="1" customWidth="1"/>
    <col min="11779" max="11779" width="14" style="5" customWidth="1"/>
    <col min="11780" max="11780" width="12.7109375" style="5" customWidth="1"/>
    <col min="11781" max="12026" width="9.140625" style="5"/>
    <col min="12027" max="12027" width="59.7109375" style="5" customWidth="1"/>
    <col min="12028" max="12028" width="7.140625" style="5" customWidth="1"/>
    <col min="12029" max="12031" width="19.28515625" style="5" customWidth="1"/>
    <col min="12032" max="12032" width="0" style="5" hidden="1" customWidth="1"/>
    <col min="12033" max="12033" width="19.140625" style="5" customWidth="1"/>
    <col min="12034" max="12034" width="0" style="5" hidden="1" customWidth="1"/>
    <col min="12035" max="12035" width="14" style="5" customWidth="1"/>
    <col min="12036" max="12036" width="12.7109375" style="5" customWidth="1"/>
    <col min="12037" max="12282" width="9.140625" style="5"/>
    <col min="12283" max="12283" width="59.7109375" style="5" customWidth="1"/>
    <col min="12284" max="12284" width="7.140625" style="5" customWidth="1"/>
    <col min="12285" max="12287" width="19.28515625" style="5" customWidth="1"/>
    <col min="12288" max="12288" width="0" style="5" hidden="1" customWidth="1"/>
    <col min="12289" max="12289" width="19.140625" style="5" customWidth="1"/>
    <col min="12290" max="12290" width="0" style="5" hidden="1" customWidth="1"/>
    <col min="12291" max="12291" width="14" style="5" customWidth="1"/>
    <col min="12292" max="12292" width="12.7109375" style="5" customWidth="1"/>
    <col min="12293" max="12538" width="9.140625" style="5"/>
    <col min="12539" max="12539" width="59.7109375" style="5" customWidth="1"/>
    <col min="12540" max="12540" width="7.140625" style="5" customWidth="1"/>
    <col min="12541" max="12543" width="19.28515625" style="5" customWidth="1"/>
    <col min="12544" max="12544" width="0" style="5" hidden="1" customWidth="1"/>
    <col min="12545" max="12545" width="19.140625" style="5" customWidth="1"/>
    <col min="12546" max="12546" width="0" style="5" hidden="1" customWidth="1"/>
    <col min="12547" max="12547" width="14" style="5" customWidth="1"/>
    <col min="12548" max="12548" width="12.7109375" style="5" customWidth="1"/>
    <col min="12549" max="12794" width="9.140625" style="5"/>
    <col min="12795" max="12795" width="59.7109375" style="5" customWidth="1"/>
    <col min="12796" max="12796" width="7.140625" style="5" customWidth="1"/>
    <col min="12797" max="12799" width="19.28515625" style="5" customWidth="1"/>
    <col min="12800" max="12800" width="0" style="5" hidden="1" customWidth="1"/>
    <col min="12801" max="12801" width="19.140625" style="5" customWidth="1"/>
    <col min="12802" max="12802" width="0" style="5" hidden="1" customWidth="1"/>
    <col min="12803" max="12803" width="14" style="5" customWidth="1"/>
    <col min="12804" max="12804" width="12.7109375" style="5" customWidth="1"/>
    <col min="12805" max="13050" width="9.140625" style="5"/>
    <col min="13051" max="13051" width="59.7109375" style="5" customWidth="1"/>
    <col min="13052" max="13052" width="7.140625" style="5" customWidth="1"/>
    <col min="13053" max="13055" width="19.28515625" style="5" customWidth="1"/>
    <col min="13056" max="13056" width="0" style="5" hidden="1" customWidth="1"/>
    <col min="13057" max="13057" width="19.140625" style="5" customWidth="1"/>
    <col min="13058" max="13058" width="0" style="5" hidden="1" customWidth="1"/>
    <col min="13059" max="13059" width="14" style="5" customWidth="1"/>
    <col min="13060" max="13060" width="12.7109375" style="5" customWidth="1"/>
    <col min="13061" max="13306" width="9.140625" style="5"/>
    <col min="13307" max="13307" width="59.7109375" style="5" customWidth="1"/>
    <col min="13308" max="13308" width="7.140625" style="5" customWidth="1"/>
    <col min="13309" max="13311" width="19.28515625" style="5" customWidth="1"/>
    <col min="13312" max="13312" width="0" style="5" hidden="1" customWidth="1"/>
    <col min="13313" max="13313" width="19.140625" style="5" customWidth="1"/>
    <col min="13314" max="13314" width="0" style="5" hidden="1" customWidth="1"/>
    <col min="13315" max="13315" width="14" style="5" customWidth="1"/>
    <col min="13316" max="13316" width="12.7109375" style="5" customWidth="1"/>
    <col min="13317" max="13562" width="9.140625" style="5"/>
    <col min="13563" max="13563" width="59.7109375" style="5" customWidth="1"/>
    <col min="13564" max="13564" width="7.140625" style="5" customWidth="1"/>
    <col min="13565" max="13567" width="19.28515625" style="5" customWidth="1"/>
    <col min="13568" max="13568" width="0" style="5" hidden="1" customWidth="1"/>
    <col min="13569" max="13569" width="19.140625" style="5" customWidth="1"/>
    <col min="13570" max="13570" width="0" style="5" hidden="1" customWidth="1"/>
    <col min="13571" max="13571" width="14" style="5" customWidth="1"/>
    <col min="13572" max="13572" width="12.7109375" style="5" customWidth="1"/>
    <col min="13573" max="13818" width="9.140625" style="5"/>
    <col min="13819" max="13819" width="59.7109375" style="5" customWidth="1"/>
    <col min="13820" max="13820" width="7.140625" style="5" customWidth="1"/>
    <col min="13821" max="13823" width="19.28515625" style="5" customWidth="1"/>
    <col min="13824" max="13824" width="0" style="5" hidden="1" customWidth="1"/>
    <col min="13825" max="13825" width="19.140625" style="5" customWidth="1"/>
    <col min="13826" max="13826" width="0" style="5" hidden="1" customWidth="1"/>
    <col min="13827" max="13827" width="14" style="5" customWidth="1"/>
    <col min="13828" max="13828" width="12.7109375" style="5" customWidth="1"/>
    <col min="13829" max="14074" width="9.140625" style="5"/>
    <col min="14075" max="14075" width="59.7109375" style="5" customWidth="1"/>
    <col min="14076" max="14076" width="7.140625" style="5" customWidth="1"/>
    <col min="14077" max="14079" width="19.28515625" style="5" customWidth="1"/>
    <col min="14080" max="14080" width="0" style="5" hidden="1" customWidth="1"/>
    <col min="14081" max="14081" width="19.140625" style="5" customWidth="1"/>
    <col min="14082" max="14082" width="0" style="5" hidden="1" customWidth="1"/>
    <col min="14083" max="14083" width="14" style="5" customWidth="1"/>
    <col min="14084" max="14084" width="12.7109375" style="5" customWidth="1"/>
    <col min="14085" max="14330" width="9.140625" style="5"/>
    <col min="14331" max="14331" width="59.7109375" style="5" customWidth="1"/>
    <col min="14332" max="14332" width="7.140625" style="5" customWidth="1"/>
    <col min="14333" max="14335" width="19.28515625" style="5" customWidth="1"/>
    <col min="14336" max="14336" width="0" style="5" hidden="1" customWidth="1"/>
    <col min="14337" max="14337" width="19.140625" style="5" customWidth="1"/>
    <col min="14338" max="14338" width="0" style="5" hidden="1" customWidth="1"/>
    <col min="14339" max="14339" width="14" style="5" customWidth="1"/>
    <col min="14340" max="14340" width="12.7109375" style="5" customWidth="1"/>
    <col min="14341" max="14586" width="9.140625" style="5"/>
    <col min="14587" max="14587" width="59.7109375" style="5" customWidth="1"/>
    <col min="14588" max="14588" width="7.140625" style="5" customWidth="1"/>
    <col min="14589" max="14591" width="19.28515625" style="5" customWidth="1"/>
    <col min="14592" max="14592" width="0" style="5" hidden="1" customWidth="1"/>
    <col min="14593" max="14593" width="19.140625" style="5" customWidth="1"/>
    <col min="14594" max="14594" width="0" style="5" hidden="1" customWidth="1"/>
    <col min="14595" max="14595" width="14" style="5" customWidth="1"/>
    <col min="14596" max="14596" width="12.7109375" style="5" customWidth="1"/>
    <col min="14597" max="14842" width="9.140625" style="5"/>
    <col min="14843" max="14843" width="59.7109375" style="5" customWidth="1"/>
    <col min="14844" max="14844" width="7.140625" style="5" customWidth="1"/>
    <col min="14845" max="14847" width="19.28515625" style="5" customWidth="1"/>
    <col min="14848" max="14848" width="0" style="5" hidden="1" customWidth="1"/>
    <col min="14849" max="14849" width="19.140625" style="5" customWidth="1"/>
    <col min="14850" max="14850" width="0" style="5" hidden="1" customWidth="1"/>
    <col min="14851" max="14851" width="14" style="5" customWidth="1"/>
    <col min="14852" max="14852" width="12.7109375" style="5" customWidth="1"/>
    <col min="14853" max="15098" width="9.140625" style="5"/>
    <col min="15099" max="15099" width="59.7109375" style="5" customWidth="1"/>
    <col min="15100" max="15100" width="7.140625" style="5" customWidth="1"/>
    <col min="15101" max="15103" width="19.28515625" style="5" customWidth="1"/>
    <col min="15104" max="15104" width="0" style="5" hidden="1" customWidth="1"/>
    <col min="15105" max="15105" width="19.140625" style="5" customWidth="1"/>
    <col min="15106" max="15106" width="0" style="5" hidden="1" customWidth="1"/>
    <col min="15107" max="15107" width="14" style="5" customWidth="1"/>
    <col min="15108" max="15108" width="12.7109375" style="5" customWidth="1"/>
    <col min="15109" max="15354" width="9.140625" style="5"/>
    <col min="15355" max="15355" width="59.7109375" style="5" customWidth="1"/>
    <col min="15356" max="15356" width="7.140625" style="5" customWidth="1"/>
    <col min="15357" max="15359" width="19.28515625" style="5" customWidth="1"/>
    <col min="15360" max="15360" width="0" style="5" hidden="1" customWidth="1"/>
    <col min="15361" max="15361" width="19.140625" style="5" customWidth="1"/>
    <col min="15362" max="15362" width="0" style="5" hidden="1" customWidth="1"/>
    <col min="15363" max="15363" width="14" style="5" customWidth="1"/>
    <col min="15364" max="15364" width="12.7109375" style="5" customWidth="1"/>
    <col min="15365" max="15610" width="9.140625" style="5"/>
    <col min="15611" max="15611" width="59.7109375" style="5" customWidth="1"/>
    <col min="15612" max="15612" width="7.140625" style="5" customWidth="1"/>
    <col min="15613" max="15615" width="19.28515625" style="5" customWidth="1"/>
    <col min="15616" max="15616" width="0" style="5" hidden="1" customWidth="1"/>
    <col min="15617" max="15617" width="19.140625" style="5" customWidth="1"/>
    <col min="15618" max="15618" width="0" style="5" hidden="1" customWidth="1"/>
    <col min="15619" max="15619" width="14" style="5" customWidth="1"/>
    <col min="15620" max="15620" width="12.7109375" style="5" customWidth="1"/>
    <col min="15621" max="15866" width="9.140625" style="5"/>
    <col min="15867" max="15867" width="59.7109375" style="5" customWidth="1"/>
    <col min="15868" max="15868" width="7.140625" style="5" customWidth="1"/>
    <col min="15869" max="15871" width="19.28515625" style="5" customWidth="1"/>
    <col min="15872" max="15872" width="0" style="5" hidden="1" customWidth="1"/>
    <col min="15873" max="15873" width="19.140625" style="5" customWidth="1"/>
    <col min="15874" max="15874" width="0" style="5" hidden="1" customWidth="1"/>
    <col min="15875" max="15875" width="14" style="5" customWidth="1"/>
    <col min="15876" max="15876" width="12.7109375" style="5" customWidth="1"/>
    <col min="15877" max="16122" width="9.140625" style="5"/>
    <col min="16123" max="16123" width="59.7109375" style="5" customWidth="1"/>
    <col min="16124" max="16124" width="7.140625" style="5" customWidth="1"/>
    <col min="16125" max="16127" width="19.28515625" style="5" customWidth="1"/>
    <col min="16128" max="16128" width="0" style="5" hidden="1" customWidth="1"/>
    <col min="16129" max="16129" width="19.140625" style="5" customWidth="1"/>
    <col min="16130" max="16130" width="0" style="5" hidden="1" customWidth="1"/>
    <col min="16131" max="16131" width="14" style="5" customWidth="1"/>
    <col min="16132" max="16132" width="12.7109375" style="5" customWidth="1"/>
    <col min="16133" max="16384" width="9.140625" style="5"/>
  </cols>
  <sheetData>
    <row r="1" spans="1:8" ht="8.25" customHeight="1" x14ac:dyDescent="0.25">
      <c r="A1" s="2"/>
      <c r="B1" s="3"/>
      <c r="C1" s="3"/>
      <c r="D1" s="3"/>
      <c r="E1" s="3"/>
      <c r="F1" s="3"/>
    </row>
    <row r="2" spans="1:8" ht="33.75" customHeight="1" x14ac:dyDescent="0.25">
      <c r="A2" s="41" t="s">
        <v>102</v>
      </c>
      <c r="B2" s="41"/>
      <c r="C2" s="41"/>
      <c r="D2" s="41"/>
      <c r="E2" s="41"/>
      <c r="F2" s="41"/>
      <c r="G2" s="41"/>
      <c r="H2" s="41"/>
    </row>
    <row r="3" spans="1:8" ht="15.75" x14ac:dyDescent="0.25">
      <c r="A3" s="6"/>
      <c r="B3" s="6"/>
      <c r="C3" s="6"/>
      <c r="D3" s="6"/>
      <c r="E3" s="7"/>
      <c r="F3" s="8"/>
      <c r="G3" s="42" t="s">
        <v>0</v>
      </c>
      <c r="H3" s="42"/>
    </row>
    <row r="4" spans="1:8" s="1" customFormat="1" ht="22.5" customHeight="1" x14ac:dyDescent="0.25">
      <c r="A4" s="43" t="s">
        <v>1</v>
      </c>
      <c r="B4" s="43" t="s">
        <v>2</v>
      </c>
      <c r="C4" s="44" t="s">
        <v>98</v>
      </c>
      <c r="D4" s="43" t="s">
        <v>103</v>
      </c>
      <c r="E4" s="44" t="s">
        <v>104</v>
      </c>
      <c r="F4" s="44" t="s">
        <v>105</v>
      </c>
      <c r="G4" s="44" t="s">
        <v>3</v>
      </c>
      <c r="H4" s="45" t="s">
        <v>106</v>
      </c>
    </row>
    <row r="5" spans="1:8" s="1" customFormat="1" ht="46.5" customHeight="1" x14ac:dyDescent="0.25">
      <c r="A5" s="43"/>
      <c r="B5" s="43"/>
      <c r="C5" s="44"/>
      <c r="D5" s="43"/>
      <c r="E5" s="44"/>
      <c r="F5" s="44"/>
      <c r="G5" s="44"/>
      <c r="H5" s="45"/>
    </row>
    <row r="6" spans="1:8" ht="15.75" customHeight="1" x14ac:dyDescent="0.25">
      <c r="A6" s="17" t="s">
        <v>4</v>
      </c>
      <c r="B6" s="18" t="s">
        <v>5</v>
      </c>
      <c r="C6" s="9">
        <f>SUM(C7:C14)</f>
        <v>20077528.340000004</v>
      </c>
      <c r="D6" s="9">
        <f>SUM(D8:D14)</f>
        <v>61032846.090000004</v>
      </c>
      <c r="E6" s="9">
        <f>SUM(E8:E14)</f>
        <v>60997846.090000004</v>
      </c>
      <c r="F6" s="9">
        <f>SUM(F7:F14)</f>
        <v>25190311.509999998</v>
      </c>
      <c r="G6" s="10">
        <f>F6/E6*100</f>
        <v>41.297050838209351</v>
      </c>
      <c r="H6" s="10">
        <f t="shared" ref="H6:H11" si="0">F6/C6*100</f>
        <v>125.46520210764147</v>
      </c>
    </row>
    <row r="7" spans="1:8" ht="33.75" hidden="1" customHeight="1" x14ac:dyDescent="0.25">
      <c r="A7" s="19" t="s">
        <v>6</v>
      </c>
      <c r="B7" s="20" t="s">
        <v>7</v>
      </c>
      <c r="C7" s="11"/>
      <c r="D7" s="11"/>
      <c r="E7" s="11"/>
      <c r="F7" s="11"/>
      <c r="G7" s="10"/>
      <c r="H7" s="10"/>
    </row>
    <row r="8" spans="1:8" ht="45" x14ac:dyDescent="0.25">
      <c r="A8" s="19" t="s">
        <v>8</v>
      </c>
      <c r="B8" s="20" t="s">
        <v>9</v>
      </c>
      <c r="C8" s="11">
        <v>222409.32</v>
      </c>
      <c r="D8" s="11">
        <v>648000</v>
      </c>
      <c r="E8" s="11">
        <v>648000</v>
      </c>
      <c r="F8" s="11">
        <v>265521.24</v>
      </c>
      <c r="G8" s="10">
        <f t="shared" ref="G7:G52" si="1">F8/E8*100</f>
        <v>40.975499999999997</v>
      </c>
      <c r="H8" s="10">
        <f t="shared" ref="H7:H52" si="2">F8/C8*100</f>
        <v>119.38404379816457</v>
      </c>
    </row>
    <row r="9" spans="1:8" ht="47.25" customHeight="1" x14ac:dyDescent="0.25">
      <c r="A9" s="19" t="s">
        <v>10</v>
      </c>
      <c r="B9" s="20" t="s">
        <v>11</v>
      </c>
      <c r="C9" s="11">
        <v>13239943.58</v>
      </c>
      <c r="D9" s="11">
        <v>41786328</v>
      </c>
      <c r="E9" s="11">
        <v>41786328</v>
      </c>
      <c r="F9" s="11">
        <v>17395425.18</v>
      </c>
      <c r="G9" s="10">
        <f t="shared" si="1"/>
        <v>41.629465934408017</v>
      </c>
      <c r="H9" s="10">
        <f t="shared" si="2"/>
        <v>131.38594643467508</v>
      </c>
    </row>
    <row r="10" spans="1:8" ht="15.75" customHeight="1" x14ac:dyDescent="0.25">
      <c r="A10" s="19" t="s">
        <v>12</v>
      </c>
      <c r="B10" s="20" t="s">
        <v>13</v>
      </c>
      <c r="C10" s="11">
        <v>4850</v>
      </c>
      <c r="D10" s="11">
        <v>43979</v>
      </c>
      <c r="E10" s="11">
        <v>43979</v>
      </c>
      <c r="F10" s="11">
        <v>43979</v>
      </c>
      <c r="G10" s="10">
        <f t="shared" si="1"/>
        <v>100</v>
      </c>
      <c r="H10" s="10">
        <f t="shared" si="2"/>
        <v>906.78350515463922</v>
      </c>
    </row>
    <row r="11" spans="1:8" ht="45" x14ac:dyDescent="0.25">
      <c r="A11" s="19" t="s">
        <v>14</v>
      </c>
      <c r="B11" s="20" t="s">
        <v>15</v>
      </c>
      <c r="C11" s="11">
        <v>4458637.7300000004</v>
      </c>
      <c r="D11" s="11">
        <v>11600139.09</v>
      </c>
      <c r="E11" s="11">
        <v>11600139.09</v>
      </c>
      <c r="F11" s="11">
        <v>4704508.04</v>
      </c>
      <c r="G11" s="10">
        <f t="shared" si="1"/>
        <v>40.555617510272455</v>
      </c>
      <c r="H11" s="10">
        <f t="shared" si="2"/>
        <v>105.51447156932392</v>
      </c>
    </row>
    <row r="12" spans="1:8" ht="15.75" hidden="1" customHeight="1" x14ac:dyDescent="0.25">
      <c r="A12" s="19" t="s">
        <v>16</v>
      </c>
      <c r="B12" s="20" t="s">
        <v>17</v>
      </c>
      <c r="C12" s="11"/>
      <c r="D12" s="11"/>
      <c r="E12" s="11"/>
      <c r="F12" s="11"/>
      <c r="G12" s="10" t="e">
        <f t="shared" si="1"/>
        <v>#DIV/0!</v>
      </c>
      <c r="H12" s="10" t="e">
        <f t="shared" si="2"/>
        <v>#DIV/0!</v>
      </c>
    </row>
    <row r="13" spans="1:8" ht="15.75" x14ac:dyDescent="0.25">
      <c r="A13" s="19" t="s">
        <v>18</v>
      </c>
      <c r="B13" s="20" t="s">
        <v>19</v>
      </c>
      <c r="C13" s="11"/>
      <c r="D13" s="11">
        <v>975000</v>
      </c>
      <c r="E13" s="11">
        <v>940000</v>
      </c>
      <c r="F13" s="11">
        <v>0</v>
      </c>
      <c r="G13" s="10">
        <f t="shared" si="1"/>
        <v>0</v>
      </c>
      <c r="H13" s="10"/>
    </row>
    <row r="14" spans="1:8" ht="15.75" x14ac:dyDescent="0.25">
      <c r="A14" s="19" t="s">
        <v>20</v>
      </c>
      <c r="B14" s="20" t="s">
        <v>21</v>
      </c>
      <c r="C14" s="11">
        <v>2151687.71</v>
      </c>
      <c r="D14" s="11">
        <v>5979400</v>
      </c>
      <c r="E14" s="11">
        <v>5979400</v>
      </c>
      <c r="F14" s="11">
        <v>2780878.05</v>
      </c>
      <c r="G14" s="10">
        <f t="shared" si="1"/>
        <v>46.507643743519409</v>
      </c>
      <c r="H14" s="10">
        <f t="shared" si="2"/>
        <v>129.24171277624669</v>
      </c>
    </row>
    <row r="15" spans="1:8" ht="15.75" x14ac:dyDescent="0.25">
      <c r="A15" s="17" t="s">
        <v>22</v>
      </c>
      <c r="B15" s="18" t="s">
        <v>23</v>
      </c>
      <c r="C15" s="9">
        <f t="shared" ref="C15:F15" si="3">C16</f>
        <v>344231.71</v>
      </c>
      <c r="D15" s="9">
        <f t="shared" si="3"/>
        <v>1119810</v>
      </c>
      <c r="E15" s="9">
        <f t="shared" si="3"/>
        <v>1119810</v>
      </c>
      <c r="F15" s="9">
        <f t="shared" si="3"/>
        <v>540271.14</v>
      </c>
      <c r="G15" s="10">
        <f t="shared" si="1"/>
        <v>48.246679347389296</v>
      </c>
      <c r="H15" s="10">
        <f t="shared" si="2"/>
        <v>156.94984636947012</v>
      </c>
    </row>
    <row r="16" spans="1:8" ht="15.75" x14ac:dyDescent="0.25">
      <c r="A16" s="19" t="s">
        <v>24</v>
      </c>
      <c r="B16" s="20" t="s">
        <v>25</v>
      </c>
      <c r="C16" s="11">
        <v>344231.71</v>
      </c>
      <c r="D16" s="11">
        <v>1119810</v>
      </c>
      <c r="E16" s="11">
        <v>1119810</v>
      </c>
      <c r="F16" s="11">
        <v>540271.14</v>
      </c>
      <c r="G16" s="10">
        <f t="shared" si="1"/>
        <v>48.246679347389296</v>
      </c>
      <c r="H16" s="10">
        <f t="shared" si="2"/>
        <v>156.94984636947012</v>
      </c>
    </row>
    <row r="17" spans="1:8" ht="28.5" x14ac:dyDescent="0.25">
      <c r="A17" s="17" t="s">
        <v>26</v>
      </c>
      <c r="B17" s="18" t="s">
        <v>27</v>
      </c>
      <c r="C17" s="9">
        <f>C18</f>
        <v>1948130.09</v>
      </c>
      <c r="D17" s="9">
        <f t="shared" ref="D17:F17" si="4">D18</f>
        <v>6969400</v>
      </c>
      <c r="E17" s="9">
        <f t="shared" si="4"/>
        <v>6969400</v>
      </c>
      <c r="F17" s="9">
        <f t="shared" si="4"/>
        <v>2827702.51</v>
      </c>
      <c r="G17" s="10">
        <f t="shared" si="1"/>
        <v>40.573112606537144</v>
      </c>
      <c r="H17" s="10">
        <f t="shared" si="2"/>
        <v>145.14957314785889</v>
      </c>
    </row>
    <row r="18" spans="1:8" ht="30" x14ac:dyDescent="0.25">
      <c r="A18" s="19" t="s">
        <v>87</v>
      </c>
      <c r="B18" s="20" t="s">
        <v>28</v>
      </c>
      <c r="C18" s="11">
        <v>1948130.09</v>
      </c>
      <c r="D18" s="11">
        <v>6969400</v>
      </c>
      <c r="E18" s="11">
        <v>6969400</v>
      </c>
      <c r="F18" s="11">
        <v>2827702.51</v>
      </c>
      <c r="G18" s="10">
        <f t="shared" si="1"/>
        <v>40.573112606537144</v>
      </c>
      <c r="H18" s="10">
        <f t="shared" si="2"/>
        <v>145.14957314785889</v>
      </c>
    </row>
    <row r="19" spans="1:8" ht="15.75" x14ac:dyDescent="0.25">
      <c r="A19" s="17" t="s">
        <v>29</v>
      </c>
      <c r="B19" s="18" t="s">
        <v>30</v>
      </c>
      <c r="C19" s="9">
        <f>SUM(C20:C24)</f>
        <v>3173827.5</v>
      </c>
      <c r="D19" s="9">
        <f>SUM(D20:D24)</f>
        <v>183084250.41999999</v>
      </c>
      <c r="E19" s="9">
        <f>SUM(E20:E24)</f>
        <v>200794685.61000001</v>
      </c>
      <c r="F19" s="9">
        <f>SUM(F20:F24)</f>
        <v>5584598.3599999994</v>
      </c>
      <c r="G19" s="10">
        <f t="shared" si="1"/>
        <v>2.7812480908219186</v>
      </c>
      <c r="H19" s="10">
        <f t="shared" si="2"/>
        <v>175.95784143908259</v>
      </c>
    </row>
    <row r="20" spans="1:8" ht="15.75" x14ac:dyDescent="0.25">
      <c r="A20" s="19" t="s">
        <v>31</v>
      </c>
      <c r="B20" s="20" t="s">
        <v>32</v>
      </c>
      <c r="C20" s="11">
        <v>83216.429999999993</v>
      </c>
      <c r="D20" s="11">
        <v>307240</v>
      </c>
      <c r="E20" s="11">
        <v>307240</v>
      </c>
      <c r="F20" s="11">
        <v>61980</v>
      </c>
      <c r="G20" s="10">
        <f t="shared" si="1"/>
        <v>20.173154537169637</v>
      </c>
      <c r="H20" s="10">
        <f t="shared" si="2"/>
        <v>74.480484202458584</v>
      </c>
    </row>
    <row r="21" spans="1:8" ht="15.75" customHeight="1" x14ac:dyDescent="0.25">
      <c r="A21" s="19" t="s">
        <v>33</v>
      </c>
      <c r="B21" s="20" t="s">
        <v>34</v>
      </c>
      <c r="C21" s="11">
        <v>25514.400000000001</v>
      </c>
      <c r="D21" s="11">
        <v>20900</v>
      </c>
      <c r="E21" s="11">
        <v>20900</v>
      </c>
      <c r="F21" s="11">
        <v>0</v>
      </c>
      <c r="G21" s="10">
        <f t="shared" si="1"/>
        <v>0</v>
      </c>
      <c r="H21" s="10">
        <f t="shared" si="2"/>
        <v>0</v>
      </c>
    </row>
    <row r="22" spans="1:8" ht="15.75" x14ac:dyDescent="0.25">
      <c r="A22" s="19" t="s">
        <v>35</v>
      </c>
      <c r="B22" s="20" t="s">
        <v>36</v>
      </c>
      <c r="C22" s="11">
        <v>2123438.3199999998</v>
      </c>
      <c r="D22" s="11">
        <v>6666000</v>
      </c>
      <c r="E22" s="11">
        <v>6666000</v>
      </c>
      <c r="F22" s="11">
        <v>2774297.4</v>
      </c>
      <c r="G22" s="10">
        <f t="shared" si="1"/>
        <v>41.618622862286223</v>
      </c>
      <c r="H22" s="10">
        <f t="shared" si="2"/>
        <v>130.65118839901129</v>
      </c>
    </row>
    <row r="23" spans="1:8" ht="15.75" x14ac:dyDescent="0.25">
      <c r="A23" s="19" t="s">
        <v>37</v>
      </c>
      <c r="B23" s="20" t="s">
        <v>38</v>
      </c>
      <c r="C23" s="11">
        <v>941658.35</v>
      </c>
      <c r="D23" s="11">
        <v>176090110.41999999</v>
      </c>
      <c r="E23" s="11">
        <v>193800545.61000001</v>
      </c>
      <c r="F23" s="11">
        <v>2748320.96</v>
      </c>
      <c r="G23" s="10">
        <f t="shared" si="1"/>
        <v>1.4181182779178862</v>
      </c>
      <c r="H23" s="10">
        <f t="shared" si="2"/>
        <v>291.85967076063201</v>
      </c>
    </row>
    <row r="24" spans="1:8" ht="15.75" hidden="1" customHeight="1" x14ac:dyDescent="0.25">
      <c r="A24" s="19" t="s">
        <v>39</v>
      </c>
      <c r="B24" s="20" t="s">
        <v>40</v>
      </c>
      <c r="C24" s="11"/>
      <c r="D24" s="11">
        <v>0</v>
      </c>
      <c r="E24" s="11">
        <v>0</v>
      </c>
      <c r="F24" s="11"/>
      <c r="G24" s="10"/>
      <c r="H24" s="10"/>
    </row>
    <row r="25" spans="1:8" ht="15.75" x14ac:dyDescent="0.25">
      <c r="A25" s="17" t="s">
        <v>41</v>
      </c>
      <c r="B25" s="18" t="s">
        <v>42</v>
      </c>
      <c r="C25" s="9">
        <f t="shared" ref="C25" si="5">C26+C27+C28+C29</f>
        <v>694043.11</v>
      </c>
      <c r="D25" s="9">
        <f t="shared" ref="D25:F25" si="6">D26+D27+D28</f>
        <v>1449320.76</v>
      </c>
      <c r="E25" s="9">
        <f t="shared" si="6"/>
        <v>1449320.76</v>
      </c>
      <c r="F25" s="9">
        <f t="shared" si="6"/>
        <v>1104875.1299999999</v>
      </c>
      <c r="G25" s="10">
        <f t="shared" si="1"/>
        <v>76.233995985816136</v>
      </c>
      <c r="H25" s="10">
        <f t="shared" si="2"/>
        <v>159.19402038297014</v>
      </c>
    </row>
    <row r="26" spans="1:8" ht="15.75" x14ac:dyDescent="0.25">
      <c r="A26" s="19" t="s">
        <v>43</v>
      </c>
      <c r="B26" s="20" t="s">
        <v>44</v>
      </c>
      <c r="C26" s="11">
        <v>604352.69999999995</v>
      </c>
      <c r="D26" s="11">
        <v>593067.15</v>
      </c>
      <c r="E26" s="11">
        <v>593067.15</v>
      </c>
      <c r="F26" s="11">
        <v>402511.33</v>
      </c>
      <c r="G26" s="10">
        <f t="shared" si="1"/>
        <v>67.869436032665106</v>
      </c>
      <c r="H26" s="10">
        <f t="shared" si="2"/>
        <v>66.602057043842123</v>
      </c>
    </row>
    <row r="27" spans="1:8" ht="15.75" x14ac:dyDescent="0.25">
      <c r="A27" s="19" t="s">
        <v>45</v>
      </c>
      <c r="B27" s="20" t="s">
        <v>46</v>
      </c>
      <c r="C27" s="11">
        <v>89690.41</v>
      </c>
      <c r="D27" s="11">
        <v>95962.61</v>
      </c>
      <c r="E27" s="11">
        <v>95962.61</v>
      </c>
      <c r="F27" s="11">
        <v>47981.32</v>
      </c>
      <c r="G27" s="10">
        <f t="shared" si="1"/>
        <v>50.000015631087976</v>
      </c>
      <c r="H27" s="10">
        <f t="shared" si="2"/>
        <v>53.496600138186459</v>
      </c>
    </row>
    <row r="28" spans="1:8" ht="15.75" customHeight="1" x14ac:dyDescent="0.25">
      <c r="A28" s="19" t="s">
        <v>47</v>
      </c>
      <c r="B28" s="20" t="s">
        <v>48</v>
      </c>
      <c r="C28" s="11"/>
      <c r="D28" s="11">
        <v>760291</v>
      </c>
      <c r="E28" s="11">
        <v>760291</v>
      </c>
      <c r="F28" s="11">
        <v>654382.48</v>
      </c>
      <c r="G28" s="10">
        <f t="shared" si="1"/>
        <v>86.070002143915943</v>
      </c>
      <c r="H28" s="10"/>
    </row>
    <row r="29" spans="1:8" ht="15.75" hidden="1" customHeight="1" x14ac:dyDescent="0.25">
      <c r="A29" s="37" t="s">
        <v>99</v>
      </c>
      <c r="B29" s="20" t="s">
        <v>100</v>
      </c>
      <c r="C29" s="11"/>
      <c r="D29" s="15"/>
      <c r="E29" s="15"/>
      <c r="F29" s="15"/>
      <c r="G29" s="10" t="e">
        <f t="shared" si="1"/>
        <v>#DIV/0!</v>
      </c>
      <c r="H29" s="10" t="e">
        <f t="shared" si="2"/>
        <v>#DIV/0!</v>
      </c>
    </row>
    <row r="30" spans="1:8" ht="21" hidden="1" customHeight="1" x14ac:dyDescent="0.25">
      <c r="A30" s="13" t="s">
        <v>88</v>
      </c>
      <c r="B30" s="21" t="s">
        <v>89</v>
      </c>
      <c r="C30" s="15">
        <f t="shared" ref="C30" si="7">C31</f>
        <v>0</v>
      </c>
      <c r="D30" s="15">
        <f t="shared" ref="D30:F30" si="8">D31</f>
        <v>623554.22</v>
      </c>
      <c r="E30" s="15">
        <f t="shared" si="8"/>
        <v>623554.22</v>
      </c>
      <c r="F30" s="15">
        <f t="shared" si="8"/>
        <v>0</v>
      </c>
      <c r="G30" s="10">
        <f t="shared" si="1"/>
        <v>0</v>
      </c>
      <c r="H30" s="10"/>
    </row>
    <row r="31" spans="1:8" ht="21" hidden="1" customHeight="1" x14ac:dyDescent="0.25">
      <c r="A31" s="14" t="s">
        <v>90</v>
      </c>
      <c r="B31" s="22" t="s">
        <v>91</v>
      </c>
      <c r="C31" s="16"/>
      <c r="D31" s="16">
        <v>623554.22</v>
      </c>
      <c r="E31" s="16">
        <v>623554.22</v>
      </c>
      <c r="F31" s="16">
        <v>0</v>
      </c>
      <c r="G31" s="10">
        <f t="shared" si="1"/>
        <v>0</v>
      </c>
      <c r="H31" s="10"/>
    </row>
    <row r="32" spans="1:8" ht="15.75" x14ac:dyDescent="0.25">
      <c r="A32" s="17" t="s">
        <v>49</v>
      </c>
      <c r="B32" s="18" t="s">
        <v>50</v>
      </c>
      <c r="C32" s="9">
        <f>SUM(C33:C37)</f>
        <v>150678277.41</v>
      </c>
      <c r="D32" s="9">
        <f>SUM(D33:D37)</f>
        <v>290172107.98000002</v>
      </c>
      <c r="E32" s="9">
        <f>SUM(E33:E37)</f>
        <v>290172107.98000002</v>
      </c>
      <c r="F32" s="9">
        <f>SUM(F33:F37)</f>
        <v>152792750.48000002</v>
      </c>
      <c r="G32" s="10">
        <f t="shared" si="1"/>
        <v>52.655905332752106</v>
      </c>
      <c r="H32" s="10">
        <f t="shared" si="2"/>
        <v>101.40330318765622</v>
      </c>
    </row>
    <row r="33" spans="1:8" ht="15.75" x14ac:dyDescent="0.25">
      <c r="A33" s="19" t="s">
        <v>51</v>
      </c>
      <c r="B33" s="20" t="s">
        <v>52</v>
      </c>
      <c r="C33" s="11">
        <v>27984908.059999999</v>
      </c>
      <c r="D33" s="11">
        <v>66365646.909999996</v>
      </c>
      <c r="E33" s="11">
        <v>66365646.909999996</v>
      </c>
      <c r="F33" s="11">
        <v>31308428.27</v>
      </c>
      <c r="G33" s="10">
        <f t="shared" si="1"/>
        <v>47.175654465416564</v>
      </c>
      <c r="H33" s="10">
        <f t="shared" si="2"/>
        <v>111.87611623691718</v>
      </c>
    </row>
    <row r="34" spans="1:8" ht="15.75" x14ac:dyDescent="0.25">
      <c r="A34" s="19" t="s">
        <v>53</v>
      </c>
      <c r="B34" s="20" t="s">
        <v>54</v>
      </c>
      <c r="C34" s="11">
        <v>102771987.95</v>
      </c>
      <c r="D34" s="11">
        <v>176837939.06999999</v>
      </c>
      <c r="E34" s="11">
        <v>176837939.06999999</v>
      </c>
      <c r="F34" s="11">
        <v>99584251.090000004</v>
      </c>
      <c r="G34" s="10">
        <f t="shared" si="1"/>
        <v>56.313849626227729</v>
      </c>
      <c r="H34" s="10">
        <f t="shared" si="2"/>
        <v>96.898243457593836</v>
      </c>
    </row>
    <row r="35" spans="1:8" ht="15.75" x14ac:dyDescent="0.25">
      <c r="A35" s="23" t="s">
        <v>86</v>
      </c>
      <c r="B35" s="20" t="s">
        <v>85</v>
      </c>
      <c r="C35" s="11">
        <v>7306367.4900000002</v>
      </c>
      <c r="D35" s="11">
        <v>12027200</v>
      </c>
      <c r="E35" s="11">
        <v>12027200</v>
      </c>
      <c r="F35" s="11">
        <v>6462574</v>
      </c>
      <c r="G35" s="10">
        <f t="shared" si="1"/>
        <v>53.732988559265657</v>
      </c>
      <c r="H35" s="10">
        <f t="shared" si="2"/>
        <v>88.451258561044526</v>
      </c>
    </row>
    <row r="36" spans="1:8" ht="15.75" x14ac:dyDescent="0.25">
      <c r="A36" s="19" t="s">
        <v>55</v>
      </c>
      <c r="B36" s="20" t="s">
        <v>56</v>
      </c>
      <c r="C36" s="11">
        <v>24960.5</v>
      </c>
      <c r="D36" s="11">
        <v>142300</v>
      </c>
      <c r="E36" s="11">
        <v>142300</v>
      </c>
      <c r="F36" s="11">
        <v>21332.5</v>
      </c>
      <c r="G36" s="10">
        <f t="shared" si="1"/>
        <v>14.991215741391425</v>
      </c>
      <c r="H36" s="10">
        <f t="shared" si="2"/>
        <v>85.465034754912764</v>
      </c>
    </row>
    <row r="37" spans="1:8" ht="15.75" x14ac:dyDescent="0.25">
      <c r="A37" s="19" t="s">
        <v>57</v>
      </c>
      <c r="B37" s="20" t="s">
        <v>58</v>
      </c>
      <c r="C37" s="11">
        <v>12590053.41</v>
      </c>
      <c r="D37" s="11">
        <v>34799022</v>
      </c>
      <c r="E37" s="11">
        <v>34799022</v>
      </c>
      <c r="F37" s="11">
        <v>15416164.619999999</v>
      </c>
      <c r="G37" s="10">
        <f t="shared" si="1"/>
        <v>44.300568619428439</v>
      </c>
      <c r="H37" s="10">
        <f t="shared" si="2"/>
        <v>122.44717411409296</v>
      </c>
    </row>
    <row r="38" spans="1:8" ht="15.75" x14ac:dyDescent="0.25">
      <c r="A38" s="17" t="s">
        <v>59</v>
      </c>
      <c r="B38" s="18" t="s">
        <v>60</v>
      </c>
      <c r="C38" s="9">
        <f>C39+C40</f>
        <v>27176721.75</v>
      </c>
      <c r="D38" s="9">
        <f>D39+D40</f>
        <v>39079936.469999999</v>
      </c>
      <c r="E38" s="9">
        <f>E39+E40</f>
        <v>39079936.469999999</v>
      </c>
      <c r="F38" s="9">
        <f>F39+F40</f>
        <v>16508548.82</v>
      </c>
      <c r="G38" s="10">
        <f t="shared" si="1"/>
        <v>42.243028805005636</v>
      </c>
      <c r="H38" s="10">
        <f t="shared" si="2"/>
        <v>60.745181011392589</v>
      </c>
    </row>
    <row r="39" spans="1:8" ht="15.75" x14ac:dyDescent="0.25">
      <c r="A39" s="19" t="s">
        <v>61</v>
      </c>
      <c r="B39" s="20" t="s">
        <v>62</v>
      </c>
      <c r="C39" s="11">
        <v>27176721.75</v>
      </c>
      <c r="D39" s="11">
        <v>39074936.469999999</v>
      </c>
      <c r="E39" s="11">
        <v>39074936.469999999</v>
      </c>
      <c r="F39" s="11">
        <v>16508548.82</v>
      </c>
      <c r="G39" s="10">
        <f t="shared" si="1"/>
        <v>42.248434191760062</v>
      </c>
      <c r="H39" s="10">
        <f t="shared" si="2"/>
        <v>60.745181011392589</v>
      </c>
    </row>
    <row r="40" spans="1:8" ht="15.75" x14ac:dyDescent="0.25">
      <c r="A40" s="19" t="s">
        <v>63</v>
      </c>
      <c r="B40" s="20" t="s">
        <v>64</v>
      </c>
      <c r="C40" s="11"/>
      <c r="D40" s="11">
        <v>5000</v>
      </c>
      <c r="E40" s="11">
        <v>5000</v>
      </c>
      <c r="F40" s="11"/>
      <c r="G40" s="10">
        <f t="shared" si="1"/>
        <v>0</v>
      </c>
      <c r="H40" s="10"/>
    </row>
    <row r="41" spans="1:8" ht="15.75" x14ac:dyDescent="0.25">
      <c r="A41" s="17" t="s">
        <v>65</v>
      </c>
      <c r="B41" s="18" t="s">
        <v>66</v>
      </c>
      <c r="C41" s="9">
        <f>SUM(C42:C45)</f>
        <v>12595027.85</v>
      </c>
      <c r="D41" s="9">
        <f>SUM(D42:D45)</f>
        <v>45080348.219999999</v>
      </c>
      <c r="E41" s="9">
        <f>SUM(E42:E45)</f>
        <v>45115348.219999999</v>
      </c>
      <c r="F41" s="9">
        <f>SUM(F42:F45)</f>
        <v>12502838.58</v>
      </c>
      <c r="G41" s="10">
        <f t="shared" si="1"/>
        <v>27.713049047147532</v>
      </c>
      <c r="H41" s="10">
        <f t="shared" si="2"/>
        <v>99.268050288590672</v>
      </c>
    </row>
    <row r="42" spans="1:8" ht="15.75" x14ac:dyDescent="0.25">
      <c r="A42" s="19" t="s">
        <v>67</v>
      </c>
      <c r="B42" s="20" t="s">
        <v>68</v>
      </c>
      <c r="C42" s="11">
        <v>2113286.41</v>
      </c>
      <c r="D42" s="11">
        <v>5195250</v>
      </c>
      <c r="E42" s="11">
        <v>5195250</v>
      </c>
      <c r="F42" s="11">
        <v>2523887.94</v>
      </c>
      <c r="G42" s="10">
        <f t="shared" si="1"/>
        <v>48.580683124007507</v>
      </c>
      <c r="H42" s="10">
        <f t="shared" si="2"/>
        <v>119.42952588239091</v>
      </c>
    </row>
    <row r="43" spans="1:8" ht="15.75" x14ac:dyDescent="0.25">
      <c r="A43" s="24" t="s">
        <v>94</v>
      </c>
      <c r="B43" s="20" t="s">
        <v>95</v>
      </c>
      <c r="C43" s="11">
        <v>697900</v>
      </c>
      <c r="D43" s="11">
        <v>1411200</v>
      </c>
      <c r="E43" s="11">
        <v>1411200</v>
      </c>
      <c r="F43" s="11">
        <v>696500</v>
      </c>
      <c r="G43" s="10">
        <f t="shared" si="1"/>
        <v>49.355158730158735</v>
      </c>
      <c r="H43" s="10">
        <f t="shared" si="2"/>
        <v>99.799398194583759</v>
      </c>
    </row>
    <row r="44" spans="1:8" ht="15.75" x14ac:dyDescent="0.25">
      <c r="A44" s="19" t="s">
        <v>69</v>
      </c>
      <c r="B44" s="20" t="s">
        <v>70</v>
      </c>
      <c r="C44" s="11">
        <v>9733841.4399999995</v>
      </c>
      <c r="D44" s="11">
        <v>38394898.219999999</v>
      </c>
      <c r="E44" s="11">
        <v>38394898.219999999</v>
      </c>
      <c r="F44" s="11">
        <v>9211450.6400000006</v>
      </c>
      <c r="G44" s="10">
        <f t="shared" si="1"/>
        <v>23.991340170298283</v>
      </c>
      <c r="H44" s="10">
        <f t="shared" si="2"/>
        <v>94.633251391857485</v>
      </c>
    </row>
    <row r="45" spans="1:8" ht="15.75" x14ac:dyDescent="0.25">
      <c r="A45" s="19" t="s">
        <v>71</v>
      </c>
      <c r="B45" s="20" t="s">
        <v>72</v>
      </c>
      <c r="C45" s="11">
        <v>50000</v>
      </c>
      <c r="D45" s="11">
        <v>79000</v>
      </c>
      <c r="E45" s="11">
        <v>114000</v>
      </c>
      <c r="F45" s="11">
        <v>71000</v>
      </c>
      <c r="G45" s="10">
        <f t="shared" si="1"/>
        <v>62.280701754385973</v>
      </c>
      <c r="H45" s="10">
        <f t="shared" si="2"/>
        <v>142</v>
      </c>
    </row>
    <row r="46" spans="1:8" ht="15.75" x14ac:dyDescent="0.25">
      <c r="A46" s="17" t="s">
        <v>73</v>
      </c>
      <c r="B46" s="18" t="s">
        <v>74</v>
      </c>
      <c r="C46" s="9">
        <f>SUM(C47:C48)</f>
        <v>108995439.72</v>
      </c>
      <c r="D46" s="9">
        <f>SUM(D47:D48)</f>
        <v>108913841.83000001</v>
      </c>
      <c r="E46" s="9">
        <f>SUM(E47:E48)</f>
        <v>104000483.59</v>
      </c>
      <c r="F46" s="9">
        <f>SUM(F47:F48)</f>
        <v>51878832.920000002</v>
      </c>
      <c r="G46" s="10">
        <f t="shared" si="1"/>
        <v>49.883261239939394</v>
      </c>
      <c r="H46" s="10">
        <f t="shared" si="2"/>
        <v>47.597250906342786</v>
      </c>
    </row>
    <row r="47" spans="1:8" ht="15.75" x14ac:dyDescent="0.25">
      <c r="A47" s="19" t="s">
        <v>75</v>
      </c>
      <c r="B47" s="20" t="s">
        <v>76</v>
      </c>
      <c r="C47" s="11">
        <v>104268454.94</v>
      </c>
      <c r="D47" s="11">
        <v>96405653.540000007</v>
      </c>
      <c r="E47" s="11">
        <v>91426140.859999999</v>
      </c>
      <c r="F47" s="11">
        <v>46967514.939999998</v>
      </c>
      <c r="G47" s="10">
        <f t="shared" si="1"/>
        <v>51.372085158796011</v>
      </c>
      <c r="H47" s="10">
        <f t="shared" si="2"/>
        <v>45.044798033141355</v>
      </c>
    </row>
    <row r="48" spans="1:8" ht="15.75" x14ac:dyDescent="0.25">
      <c r="A48" s="19" t="s">
        <v>92</v>
      </c>
      <c r="B48" s="20" t="s">
        <v>93</v>
      </c>
      <c r="C48" s="11">
        <v>4726984.78</v>
      </c>
      <c r="D48" s="11">
        <v>12508188.289999999</v>
      </c>
      <c r="E48" s="11">
        <v>12574342.73</v>
      </c>
      <c r="F48" s="11">
        <v>4911317.9800000004</v>
      </c>
      <c r="G48" s="10">
        <f t="shared" si="1"/>
        <v>39.058248096598525</v>
      </c>
      <c r="H48" s="10">
        <f t="shared" si="2"/>
        <v>103.89959368559676</v>
      </c>
    </row>
    <row r="49" spans="1:8" ht="50.25" customHeight="1" x14ac:dyDescent="0.25">
      <c r="A49" s="17" t="s">
        <v>77</v>
      </c>
      <c r="B49" s="18" t="s">
        <v>78</v>
      </c>
      <c r="C49" s="9">
        <f t="shared" ref="C49" si="9">C50+C51</f>
        <v>4411348</v>
      </c>
      <c r="D49" s="9">
        <f t="shared" ref="D49:F49" si="10">D50+D51</f>
        <v>8495500</v>
      </c>
      <c r="E49" s="9">
        <f t="shared" si="10"/>
        <v>8495500</v>
      </c>
      <c r="F49" s="9">
        <f t="shared" si="10"/>
        <v>4247748</v>
      </c>
      <c r="G49" s="10">
        <f t="shared" si="1"/>
        <v>49.999976458124891</v>
      </c>
      <c r="H49" s="10">
        <f t="shared" si="2"/>
        <v>96.291383042099596</v>
      </c>
    </row>
    <row r="50" spans="1:8" ht="30.75" customHeight="1" x14ac:dyDescent="0.25">
      <c r="A50" s="19" t="s">
        <v>79</v>
      </c>
      <c r="B50" s="20" t="s">
        <v>80</v>
      </c>
      <c r="C50" s="11">
        <v>479250</v>
      </c>
      <c r="D50" s="11">
        <v>995500</v>
      </c>
      <c r="E50" s="11">
        <v>995500</v>
      </c>
      <c r="F50" s="11">
        <v>497748</v>
      </c>
      <c r="G50" s="10">
        <f t="shared" si="1"/>
        <v>49.999799095931692</v>
      </c>
      <c r="H50" s="10">
        <f t="shared" si="2"/>
        <v>103.85978090766824</v>
      </c>
    </row>
    <row r="51" spans="1:8" ht="15.75" customHeight="1" x14ac:dyDescent="0.25">
      <c r="A51" s="23" t="s">
        <v>81</v>
      </c>
      <c r="B51" s="25" t="s">
        <v>82</v>
      </c>
      <c r="C51" s="26">
        <v>3932098</v>
      </c>
      <c r="D51" s="26">
        <v>7500000</v>
      </c>
      <c r="E51" s="26">
        <v>7500000</v>
      </c>
      <c r="F51" s="26">
        <v>3750000</v>
      </c>
      <c r="G51" s="10">
        <f t="shared" si="1"/>
        <v>50</v>
      </c>
      <c r="H51" s="10">
        <f t="shared" si="2"/>
        <v>95.368935362241729</v>
      </c>
    </row>
    <row r="52" spans="1:8" ht="15.75" x14ac:dyDescent="0.25">
      <c r="A52" s="39" t="s">
        <v>83</v>
      </c>
      <c r="B52" s="40"/>
      <c r="C52" s="27">
        <f>C6+C15+C17+C19+C25+C30+C32+C38+C41+C46+C49</f>
        <v>330094575.48000002</v>
      </c>
      <c r="D52" s="27">
        <f>D6+D15+D17+D19+D25+D30+D32+D38+D41+D46+D49</f>
        <v>746020915.99000013</v>
      </c>
      <c r="E52" s="27">
        <f>E6+E15+E17+E19+E25+E30+E32+E38+E41+E46+E49</f>
        <v>758817992.94000018</v>
      </c>
      <c r="F52" s="27">
        <f>F6+F15+F17+F19+F25+F30+F32+F38+F41+F46+F49</f>
        <v>273178477.45000005</v>
      </c>
      <c r="G52" s="10">
        <f t="shared" si="1"/>
        <v>36.000527134522009</v>
      </c>
      <c r="H52" s="10">
        <f t="shared" si="2"/>
        <v>82.757639095632925</v>
      </c>
    </row>
    <row r="53" spans="1:8" x14ac:dyDescent="0.25">
      <c r="A53" s="28"/>
      <c r="B53" s="29"/>
      <c r="C53" s="29"/>
      <c r="D53" s="29"/>
      <c r="E53" s="29"/>
      <c r="F53" s="29"/>
      <c r="G53" s="30"/>
      <c r="H53" s="30"/>
    </row>
    <row r="54" spans="1:8" x14ac:dyDescent="0.25">
      <c r="A54" s="28"/>
      <c r="B54" s="29"/>
      <c r="C54" s="29"/>
      <c r="D54" s="29"/>
      <c r="E54" s="29"/>
      <c r="F54" s="29"/>
      <c r="G54" s="30"/>
      <c r="H54" s="30"/>
    </row>
    <row r="55" spans="1:8" s="12" customFormat="1" ht="33" customHeight="1" x14ac:dyDescent="0.25">
      <c r="A55" s="38" t="s">
        <v>96</v>
      </c>
      <c r="B55" s="38"/>
      <c r="C55" s="31"/>
      <c r="D55" s="31"/>
      <c r="F55" s="31" t="s">
        <v>97</v>
      </c>
      <c r="G55" s="32"/>
      <c r="H55" s="32"/>
    </row>
    <row r="56" spans="1:8" x14ac:dyDescent="0.25">
      <c r="A56" s="33"/>
      <c r="B56" s="34"/>
      <c r="C56" s="34"/>
      <c r="D56" s="34"/>
      <c r="E56" s="34"/>
      <c r="F56" s="34"/>
      <c r="G56" s="30"/>
      <c r="H56" s="30"/>
    </row>
    <row r="57" spans="1:8" x14ac:dyDescent="0.25">
      <c r="A57" s="33" t="s">
        <v>101</v>
      </c>
      <c r="B57" s="34"/>
      <c r="C57" s="34"/>
      <c r="D57" s="34"/>
      <c r="E57" s="34"/>
      <c r="F57" s="34"/>
      <c r="G57" s="30"/>
      <c r="H57" s="30"/>
    </row>
    <row r="58" spans="1:8" x14ac:dyDescent="0.25">
      <c r="A58" s="33" t="s">
        <v>84</v>
      </c>
      <c r="B58" s="34"/>
      <c r="C58" s="35"/>
      <c r="D58" s="35"/>
      <c r="E58" s="35"/>
      <c r="F58" s="35"/>
      <c r="G58" s="30"/>
      <c r="H58" s="30"/>
    </row>
    <row r="59" spans="1:8" x14ac:dyDescent="0.25">
      <c r="A59" s="34"/>
      <c r="B59" s="34"/>
      <c r="C59" s="34"/>
      <c r="D59" s="36"/>
      <c r="E59" s="36"/>
      <c r="F59" s="36"/>
      <c r="G59" s="30"/>
      <c r="H59" s="30"/>
    </row>
    <row r="60" spans="1:8" x14ac:dyDescent="0.25">
      <c r="A60" s="34"/>
      <c r="B60" s="34"/>
      <c r="C60" s="35"/>
      <c r="D60" s="35"/>
      <c r="E60" s="35"/>
      <c r="F60" s="35"/>
      <c r="G60" s="30"/>
      <c r="H60" s="30"/>
    </row>
    <row r="61" spans="1:8" x14ac:dyDescent="0.25">
      <c r="A61" s="34"/>
      <c r="B61" s="34"/>
      <c r="C61" s="34"/>
      <c r="D61" s="34"/>
      <c r="E61" s="34"/>
      <c r="F61" s="34"/>
      <c r="G61" s="30"/>
      <c r="H61" s="30"/>
    </row>
    <row r="62" spans="1:8" x14ac:dyDescent="0.25">
      <c r="A62" s="34"/>
      <c r="B62" s="34"/>
      <c r="C62" s="35"/>
      <c r="D62" s="34"/>
      <c r="E62" s="34"/>
      <c r="F62" s="34"/>
      <c r="G62" s="30"/>
      <c r="H62" s="30"/>
    </row>
    <row r="63" spans="1:8" x14ac:dyDescent="0.25">
      <c r="A63" s="34"/>
      <c r="B63" s="34"/>
      <c r="C63" s="34"/>
      <c r="D63" s="34"/>
      <c r="E63" s="34"/>
      <c r="F63" s="34"/>
      <c r="G63" s="30"/>
      <c r="H63" s="30"/>
    </row>
  </sheetData>
  <mergeCells count="12">
    <mergeCell ref="A55:B55"/>
    <mergeCell ref="A52:B52"/>
    <mergeCell ref="A2:H2"/>
    <mergeCell ref="G3:H3"/>
    <mergeCell ref="A4:A5"/>
    <mergeCell ref="B4:B5"/>
    <mergeCell ref="C4:C5"/>
    <mergeCell ref="D4:D5"/>
    <mergeCell ref="E4:E5"/>
    <mergeCell ref="F4:F5"/>
    <mergeCell ref="G4:G5"/>
    <mergeCell ref="H4:H5"/>
  </mergeCells>
  <pageMargins left="0.11811023622047245" right="0.11811023622047245" top="0.74803149606299213" bottom="0.35433070866141736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район</vt:lpstr>
      <vt:lpstr>район!Заголовки_для_печати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2026-07-27T11:44:09Z</dcterms:modified>
</cp:coreProperties>
</file>