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онсолидация" sheetId="2" r:id="rId1"/>
  </sheets>
  <definedNames>
    <definedName name="_xlnm.Print_Titles" localSheetId="0">Консолидация!$3:$5</definedName>
  </definedNames>
  <calcPr calcId="145621"/>
</workbook>
</file>

<file path=xl/calcChain.xml><?xml version="1.0" encoding="utf-8"?>
<calcChain xmlns="http://schemas.openxmlformats.org/spreadsheetml/2006/main">
  <c r="F7" i="2" l="1"/>
  <c r="G7" i="2"/>
  <c r="F8" i="2"/>
  <c r="G8" i="2"/>
  <c r="F9" i="2"/>
  <c r="G9" i="2"/>
  <c r="F10" i="2"/>
  <c r="G10" i="2"/>
  <c r="F11" i="2"/>
  <c r="G11" i="2"/>
  <c r="F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F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E48" i="2" l="1"/>
  <c r="D48" i="2"/>
  <c r="E45" i="2"/>
  <c r="D45" i="2"/>
  <c r="E40" i="2"/>
  <c r="D40" i="2"/>
  <c r="E37" i="2"/>
  <c r="D37" i="2"/>
  <c r="E31" i="2"/>
  <c r="D31" i="2"/>
  <c r="E29" i="2"/>
  <c r="D29" i="2"/>
  <c r="E24" i="2"/>
  <c r="D24" i="2"/>
  <c r="E18" i="2"/>
  <c r="D18" i="2"/>
  <c r="E16" i="2"/>
  <c r="D16" i="2"/>
  <c r="E14" i="2"/>
  <c r="D14" i="2"/>
  <c r="E6" i="2"/>
  <c r="D6" i="2"/>
  <c r="D52" i="2" l="1"/>
  <c r="E52" i="2"/>
  <c r="C48" i="2" l="1"/>
  <c r="C45" i="2"/>
  <c r="C40" i="2"/>
  <c r="C37" i="2"/>
  <c r="C31" i="2"/>
  <c r="C29" i="2"/>
  <c r="C24" i="2"/>
  <c r="C18" i="2"/>
  <c r="C16" i="2"/>
  <c r="C14" i="2"/>
  <c r="C6" i="2"/>
  <c r="C52" i="2" l="1"/>
  <c r="F6" i="2" l="1"/>
  <c r="G6" i="2"/>
</calcChain>
</file>

<file path=xl/sharedStrings.xml><?xml version="1.0" encoding="utf-8"?>
<sst xmlns="http://schemas.openxmlformats.org/spreadsheetml/2006/main" count="106" uniqueCount="106">
  <si>
    <t>(рублей)</t>
  </si>
  <si>
    <t xml:space="preserve"> Наименование </t>
  </si>
  <si>
    <t>Рз Пр</t>
  </si>
  <si>
    <t>Процент исполнения к уточненной бюджетной росписи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</si>
  <si>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</si>
  <si>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</si>
  <si>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</si>
  <si>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</si>
  <si>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</si>
  <si>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</si>
  <si>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</si>
  <si>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</si>
  <si>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</si>
  <si>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</si>
  <si>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</si>
  <si>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</si>
  <si>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</si>
  <si>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</si>
  <si>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</si>
  <si>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</si>
  <si>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</si>
  <si>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</si>
  <si>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</si>
  <si>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</si>
  <si>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</si>
  <si>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</si>
  <si>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</si>
  <si>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</si>
  <si>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</si>
  <si>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</si>
  <si>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</si>
  <si>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</si>
  <si>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</si>
  <si>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</si>
  <si>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</si>
  <si>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</si>
  <si>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</si>
  <si>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</si>
  <si>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</si>
  <si>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</si>
  <si>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</si>
  <si>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</si>
  <si>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</si>
  <si>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</si>
  <si>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</si>
  <si>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</si>
  <si>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</si>
  <si>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</si>
  <si>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</si>
  <si>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</si>
  <si>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</si>
  <si>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</si>
  <si>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</si>
  <si>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</si>
  <si>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</si>
  <si>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</si>
  <si>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</si>
  <si>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</si>
  <si>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</si>
  <si>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</si>
  <si>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</si>
  <si>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</si>
  <si>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</si>
  <si>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</si>
  <si>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</si>
  <si>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</si>
  <si>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</si>
  <si>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</si>
  <si>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</si>
  <si>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</si>
  <si>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</si>
  <si>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</si>
  <si>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</si>
  <si>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</si>
  <si>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</si>
  <si>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</si>
  <si>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</si>
  <si>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</si>
  <si>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</si>
  <si>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</si>
  <si>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</si>
  <si>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ВСЕГО:</t>
  </si>
  <si>
    <t>тел.9 18 31</t>
  </si>
  <si>
    <t>Начальное профессиональное образование</t>
  </si>
  <si>
    <t>0703</t>
  </si>
  <si>
    <t>Обеспечение проведения выборов и референдумов</t>
  </si>
  <si>
    <t>0107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</si>
  <si>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</si>
  <si>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охраны окружающей среды</t>
  </si>
  <si>
    <t>ОХРАНА ОКРУЖАЮЩЕЙ СРЕДЫ</t>
  </si>
  <si>
    <t>0600</t>
  </si>
  <si>
    <t>0605</t>
  </si>
  <si>
    <t>Спорт высших достижений</t>
  </si>
  <si>
    <t>1103</t>
  </si>
  <si>
    <t>1003</t>
  </si>
  <si>
    <t>Социальное обеспечение населения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</si>
  <si>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</si>
  <si>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</si>
  <si>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Кассовое исполнение                                                               за 1 полугодие                                                                        2025 года</t>
  </si>
  <si>
    <t>Другие вопросы в области жилищно-коммунального хозяйства</t>
  </si>
  <si>
    <t>0505</t>
  </si>
  <si>
    <t>Исп.С.А.Кащеева</t>
  </si>
  <si>
    <t>Сведения об исполнении консолидированного бюджета Клетнянского района за 1 полугодие 2026 года по расходам в разрезе разделов и подразделов классификации расходов бюджетов в сравнении с соответствующим периодом прошлого года</t>
  </si>
  <si>
    <t>Уточненные назначения на 2026 год</t>
  </si>
  <si>
    <t>Кассовое исполнение                                                               за 1 полугодие                                                                        2026 года</t>
  </si>
  <si>
    <t>Темп роста 2026 к соответствующему периоду 2025,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</si>
</sst>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4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4" fontId="0" fillId="0" borderId="0" xfId="0" applyNumberFormat="1"/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4" fontId="5" fillId="2" borderId="0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pane xSplit="3" ySplit="5" topLeftCell="D15" activePane="bottomRight" state="frozen"/>
      <selection pane="topRight" activeCell="D1" sqref="D1"/>
      <selection pane="bottomLeft" activeCell="A7" sqref="A7"/>
      <selection pane="bottomRight" activeCell="K19" sqref="K19"/>
    </sheetView>
  </sheetViews>
  <sheetFormatPr defaultRowHeight="15" x14ac:dyDescent="0.25"/>
  <cols>
    <col min="1" max="1" width="59.7109375" customWidth="1"/>
    <col min="2" max="2" width="7.140625" customWidth="1"/>
    <col min="3" max="4" width="19.28515625" customWidth="1"/>
    <col min="5" max="5" width="19.140625" customWidth="1"/>
    <col min="6" max="6" width="14" style="1" customWidth="1"/>
    <col min="7" max="7" width="12.7109375" style="1" customWidth="1"/>
    <col min="251" max="251" width="59.7109375" customWidth="1"/>
    <col min="252" max="252" width="7.140625" customWidth="1"/>
    <col min="253" max="255" width="19.28515625" customWidth="1"/>
    <col min="256" max="256" width="0" hidden="1" customWidth="1"/>
    <col min="257" max="257" width="19.140625" customWidth="1"/>
    <col min="258" max="258" width="0" hidden="1" customWidth="1"/>
    <col min="259" max="259" width="14" customWidth="1"/>
    <col min="260" max="260" width="12.7109375" customWidth="1"/>
    <col min="507" max="507" width="59.7109375" customWidth="1"/>
    <col min="508" max="508" width="7.140625" customWidth="1"/>
    <col min="509" max="511" width="19.28515625" customWidth="1"/>
    <col min="512" max="512" width="0" hidden="1" customWidth="1"/>
    <col min="513" max="513" width="19.140625" customWidth="1"/>
    <col min="514" max="514" width="0" hidden="1" customWidth="1"/>
    <col min="515" max="515" width="14" customWidth="1"/>
    <col min="516" max="516" width="12.7109375" customWidth="1"/>
    <col min="763" max="763" width="59.7109375" customWidth="1"/>
    <col min="764" max="764" width="7.140625" customWidth="1"/>
    <col min="765" max="767" width="19.28515625" customWidth="1"/>
    <col min="768" max="768" width="0" hidden="1" customWidth="1"/>
    <col min="769" max="769" width="19.140625" customWidth="1"/>
    <col min="770" max="770" width="0" hidden="1" customWidth="1"/>
    <col min="771" max="771" width="14" customWidth="1"/>
    <col min="772" max="772" width="12.7109375" customWidth="1"/>
    <col min="1019" max="1019" width="59.7109375" customWidth="1"/>
    <col min="1020" max="1020" width="7.140625" customWidth="1"/>
    <col min="1021" max="1023" width="19.28515625" customWidth="1"/>
    <col min="1024" max="1024" width="0" hidden="1" customWidth="1"/>
    <col min="1025" max="1025" width="19.140625" customWidth="1"/>
    <col min="1026" max="1026" width="0" hidden="1" customWidth="1"/>
    <col min="1027" max="1027" width="14" customWidth="1"/>
    <col min="1028" max="1028" width="12.7109375" customWidth="1"/>
    <col min="1275" max="1275" width="59.7109375" customWidth="1"/>
    <col min="1276" max="1276" width="7.140625" customWidth="1"/>
    <col min="1277" max="1279" width="19.28515625" customWidth="1"/>
    <col min="1280" max="1280" width="0" hidden="1" customWidth="1"/>
    <col min="1281" max="1281" width="19.140625" customWidth="1"/>
    <col min="1282" max="1282" width="0" hidden="1" customWidth="1"/>
    <col min="1283" max="1283" width="14" customWidth="1"/>
    <col min="1284" max="1284" width="12.7109375" customWidth="1"/>
    <col min="1531" max="1531" width="59.7109375" customWidth="1"/>
    <col min="1532" max="1532" width="7.140625" customWidth="1"/>
    <col min="1533" max="1535" width="19.28515625" customWidth="1"/>
    <col min="1536" max="1536" width="0" hidden="1" customWidth="1"/>
    <col min="1537" max="1537" width="19.140625" customWidth="1"/>
    <col min="1538" max="1538" width="0" hidden="1" customWidth="1"/>
    <col min="1539" max="1539" width="14" customWidth="1"/>
    <col min="1540" max="1540" width="12.7109375" customWidth="1"/>
    <col min="1787" max="1787" width="59.7109375" customWidth="1"/>
    <col min="1788" max="1788" width="7.140625" customWidth="1"/>
    <col min="1789" max="1791" width="19.28515625" customWidth="1"/>
    <col min="1792" max="1792" width="0" hidden="1" customWidth="1"/>
    <col min="1793" max="1793" width="19.140625" customWidth="1"/>
    <col min="1794" max="1794" width="0" hidden="1" customWidth="1"/>
    <col min="1795" max="1795" width="14" customWidth="1"/>
    <col min="1796" max="1796" width="12.7109375" customWidth="1"/>
    <col min="2043" max="2043" width="59.7109375" customWidth="1"/>
    <col min="2044" max="2044" width="7.140625" customWidth="1"/>
    <col min="2045" max="2047" width="19.28515625" customWidth="1"/>
    <col min="2048" max="2048" width="0" hidden="1" customWidth="1"/>
    <col min="2049" max="2049" width="19.140625" customWidth="1"/>
    <col min="2050" max="2050" width="0" hidden="1" customWidth="1"/>
    <col min="2051" max="2051" width="14" customWidth="1"/>
    <col min="2052" max="2052" width="12.7109375" customWidth="1"/>
    <col min="2299" max="2299" width="59.7109375" customWidth="1"/>
    <col min="2300" max="2300" width="7.140625" customWidth="1"/>
    <col min="2301" max="2303" width="19.28515625" customWidth="1"/>
    <col min="2304" max="2304" width="0" hidden="1" customWidth="1"/>
    <col min="2305" max="2305" width="19.140625" customWidth="1"/>
    <col min="2306" max="2306" width="0" hidden="1" customWidth="1"/>
    <col min="2307" max="2307" width="14" customWidth="1"/>
    <col min="2308" max="2308" width="12.7109375" customWidth="1"/>
    <col min="2555" max="2555" width="59.7109375" customWidth="1"/>
    <col min="2556" max="2556" width="7.140625" customWidth="1"/>
    <col min="2557" max="2559" width="19.28515625" customWidth="1"/>
    <col min="2560" max="2560" width="0" hidden="1" customWidth="1"/>
    <col min="2561" max="2561" width="19.140625" customWidth="1"/>
    <col min="2562" max="2562" width="0" hidden="1" customWidth="1"/>
    <col min="2563" max="2563" width="14" customWidth="1"/>
    <col min="2564" max="2564" width="12.7109375" customWidth="1"/>
    <col min="2811" max="2811" width="59.7109375" customWidth="1"/>
    <col min="2812" max="2812" width="7.140625" customWidth="1"/>
    <col min="2813" max="2815" width="19.28515625" customWidth="1"/>
    <col min="2816" max="2816" width="0" hidden="1" customWidth="1"/>
    <col min="2817" max="2817" width="19.140625" customWidth="1"/>
    <col min="2818" max="2818" width="0" hidden="1" customWidth="1"/>
    <col min="2819" max="2819" width="14" customWidth="1"/>
    <col min="2820" max="2820" width="12.7109375" customWidth="1"/>
    <col min="3067" max="3067" width="59.7109375" customWidth="1"/>
    <col min="3068" max="3068" width="7.140625" customWidth="1"/>
    <col min="3069" max="3071" width="19.28515625" customWidth="1"/>
    <col min="3072" max="3072" width="0" hidden="1" customWidth="1"/>
    <col min="3073" max="3073" width="19.140625" customWidth="1"/>
    <col min="3074" max="3074" width="0" hidden="1" customWidth="1"/>
    <col min="3075" max="3075" width="14" customWidth="1"/>
    <col min="3076" max="3076" width="12.7109375" customWidth="1"/>
    <col min="3323" max="3323" width="59.7109375" customWidth="1"/>
    <col min="3324" max="3324" width="7.140625" customWidth="1"/>
    <col min="3325" max="3327" width="19.28515625" customWidth="1"/>
    <col min="3328" max="3328" width="0" hidden="1" customWidth="1"/>
    <col min="3329" max="3329" width="19.140625" customWidth="1"/>
    <col min="3330" max="3330" width="0" hidden="1" customWidth="1"/>
    <col min="3331" max="3331" width="14" customWidth="1"/>
    <col min="3332" max="3332" width="12.7109375" customWidth="1"/>
    <col min="3579" max="3579" width="59.7109375" customWidth="1"/>
    <col min="3580" max="3580" width="7.140625" customWidth="1"/>
    <col min="3581" max="3583" width="19.28515625" customWidth="1"/>
    <col min="3584" max="3584" width="0" hidden="1" customWidth="1"/>
    <col min="3585" max="3585" width="19.140625" customWidth="1"/>
    <col min="3586" max="3586" width="0" hidden="1" customWidth="1"/>
    <col min="3587" max="3587" width="14" customWidth="1"/>
    <col min="3588" max="3588" width="12.7109375" customWidth="1"/>
    <col min="3835" max="3835" width="59.7109375" customWidth="1"/>
    <col min="3836" max="3836" width="7.140625" customWidth="1"/>
    <col min="3837" max="3839" width="19.28515625" customWidth="1"/>
    <col min="3840" max="3840" width="0" hidden="1" customWidth="1"/>
    <col min="3841" max="3841" width="19.140625" customWidth="1"/>
    <col min="3842" max="3842" width="0" hidden="1" customWidth="1"/>
    <col min="3843" max="3843" width="14" customWidth="1"/>
    <col min="3844" max="3844" width="12.7109375" customWidth="1"/>
    <col min="4091" max="4091" width="59.7109375" customWidth="1"/>
    <col min="4092" max="4092" width="7.140625" customWidth="1"/>
    <col min="4093" max="4095" width="19.28515625" customWidth="1"/>
    <col min="4096" max="4096" width="0" hidden="1" customWidth="1"/>
    <col min="4097" max="4097" width="19.140625" customWidth="1"/>
    <col min="4098" max="4098" width="0" hidden="1" customWidth="1"/>
    <col min="4099" max="4099" width="14" customWidth="1"/>
    <col min="4100" max="4100" width="12.7109375" customWidth="1"/>
    <col min="4347" max="4347" width="59.7109375" customWidth="1"/>
    <col min="4348" max="4348" width="7.140625" customWidth="1"/>
    <col min="4349" max="4351" width="19.28515625" customWidth="1"/>
    <col min="4352" max="4352" width="0" hidden="1" customWidth="1"/>
    <col min="4353" max="4353" width="19.140625" customWidth="1"/>
    <col min="4354" max="4354" width="0" hidden="1" customWidth="1"/>
    <col min="4355" max="4355" width="14" customWidth="1"/>
    <col min="4356" max="4356" width="12.7109375" customWidth="1"/>
    <col min="4603" max="4603" width="59.7109375" customWidth="1"/>
    <col min="4604" max="4604" width="7.140625" customWidth="1"/>
    <col min="4605" max="4607" width="19.28515625" customWidth="1"/>
    <col min="4608" max="4608" width="0" hidden="1" customWidth="1"/>
    <col min="4609" max="4609" width="19.140625" customWidth="1"/>
    <col min="4610" max="4610" width="0" hidden="1" customWidth="1"/>
    <col min="4611" max="4611" width="14" customWidth="1"/>
    <col min="4612" max="4612" width="12.7109375" customWidth="1"/>
    <col min="4859" max="4859" width="59.7109375" customWidth="1"/>
    <col min="4860" max="4860" width="7.140625" customWidth="1"/>
    <col min="4861" max="4863" width="19.28515625" customWidth="1"/>
    <col min="4864" max="4864" width="0" hidden="1" customWidth="1"/>
    <col min="4865" max="4865" width="19.140625" customWidth="1"/>
    <col min="4866" max="4866" width="0" hidden="1" customWidth="1"/>
    <col min="4867" max="4867" width="14" customWidth="1"/>
    <col min="4868" max="4868" width="12.7109375" customWidth="1"/>
    <col min="5115" max="5115" width="59.7109375" customWidth="1"/>
    <col min="5116" max="5116" width="7.140625" customWidth="1"/>
    <col min="5117" max="5119" width="19.28515625" customWidth="1"/>
    <col min="5120" max="5120" width="0" hidden="1" customWidth="1"/>
    <col min="5121" max="5121" width="19.140625" customWidth="1"/>
    <col min="5122" max="5122" width="0" hidden="1" customWidth="1"/>
    <col min="5123" max="5123" width="14" customWidth="1"/>
    <col min="5124" max="5124" width="12.7109375" customWidth="1"/>
    <col min="5371" max="5371" width="59.7109375" customWidth="1"/>
    <col min="5372" max="5372" width="7.140625" customWidth="1"/>
    <col min="5373" max="5375" width="19.28515625" customWidth="1"/>
    <col min="5376" max="5376" width="0" hidden="1" customWidth="1"/>
    <col min="5377" max="5377" width="19.140625" customWidth="1"/>
    <col min="5378" max="5378" width="0" hidden="1" customWidth="1"/>
    <col min="5379" max="5379" width="14" customWidth="1"/>
    <col min="5380" max="5380" width="12.7109375" customWidth="1"/>
    <col min="5627" max="5627" width="59.7109375" customWidth="1"/>
    <col min="5628" max="5628" width="7.140625" customWidth="1"/>
    <col min="5629" max="5631" width="19.28515625" customWidth="1"/>
    <col min="5632" max="5632" width="0" hidden="1" customWidth="1"/>
    <col min="5633" max="5633" width="19.140625" customWidth="1"/>
    <col min="5634" max="5634" width="0" hidden="1" customWidth="1"/>
    <col min="5635" max="5635" width="14" customWidth="1"/>
    <col min="5636" max="5636" width="12.7109375" customWidth="1"/>
    <col min="5883" max="5883" width="59.7109375" customWidth="1"/>
    <col min="5884" max="5884" width="7.140625" customWidth="1"/>
    <col min="5885" max="5887" width="19.28515625" customWidth="1"/>
    <col min="5888" max="5888" width="0" hidden="1" customWidth="1"/>
    <col min="5889" max="5889" width="19.140625" customWidth="1"/>
    <col min="5890" max="5890" width="0" hidden="1" customWidth="1"/>
    <col min="5891" max="5891" width="14" customWidth="1"/>
    <col min="5892" max="5892" width="12.7109375" customWidth="1"/>
    <col min="6139" max="6139" width="59.7109375" customWidth="1"/>
    <col min="6140" max="6140" width="7.140625" customWidth="1"/>
    <col min="6141" max="6143" width="19.28515625" customWidth="1"/>
    <col min="6144" max="6144" width="0" hidden="1" customWidth="1"/>
    <col min="6145" max="6145" width="19.140625" customWidth="1"/>
    <col min="6146" max="6146" width="0" hidden="1" customWidth="1"/>
    <col min="6147" max="6147" width="14" customWidth="1"/>
    <col min="6148" max="6148" width="12.7109375" customWidth="1"/>
    <col min="6395" max="6395" width="59.7109375" customWidth="1"/>
    <col min="6396" max="6396" width="7.140625" customWidth="1"/>
    <col min="6397" max="6399" width="19.28515625" customWidth="1"/>
    <col min="6400" max="6400" width="0" hidden="1" customWidth="1"/>
    <col min="6401" max="6401" width="19.140625" customWidth="1"/>
    <col min="6402" max="6402" width="0" hidden="1" customWidth="1"/>
    <col min="6403" max="6403" width="14" customWidth="1"/>
    <col min="6404" max="6404" width="12.7109375" customWidth="1"/>
    <col min="6651" max="6651" width="59.7109375" customWidth="1"/>
    <col min="6652" max="6652" width="7.140625" customWidth="1"/>
    <col min="6653" max="6655" width="19.28515625" customWidth="1"/>
    <col min="6656" max="6656" width="0" hidden="1" customWidth="1"/>
    <col min="6657" max="6657" width="19.140625" customWidth="1"/>
    <col min="6658" max="6658" width="0" hidden="1" customWidth="1"/>
    <col min="6659" max="6659" width="14" customWidth="1"/>
    <col min="6660" max="6660" width="12.7109375" customWidth="1"/>
    <col min="6907" max="6907" width="59.7109375" customWidth="1"/>
    <col min="6908" max="6908" width="7.140625" customWidth="1"/>
    <col min="6909" max="6911" width="19.28515625" customWidth="1"/>
    <col min="6912" max="6912" width="0" hidden="1" customWidth="1"/>
    <col min="6913" max="6913" width="19.140625" customWidth="1"/>
    <col min="6914" max="6914" width="0" hidden="1" customWidth="1"/>
    <col min="6915" max="6915" width="14" customWidth="1"/>
    <col min="6916" max="6916" width="12.7109375" customWidth="1"/>
    <col min="7163" max="7163" width="59.7109375" customWidth="1"/>
    <col min="7164" max="7164" width="7.140625" customWidth="1"/>
    <col min="7165" max="7167" width="19.28515625" customWidth="1"/>
    <col min="7168" max="7168" width="0" hidden="1" customWidth="1"/>
    <col min="7169" max="7169" width="19.140625" customWidth="1"/>
    <col min="7170" max="7170" width="0" hidden="1" customWidth="1"/>
    <col min="7171" max="7171" width="14" customWidth="1"/>
    <col min="7172" max="7172" width="12.7109375" customWidth="1"/>
    <col min="7419" max="7419" width="59.7109375" customWidth="1"/>
    <col min="7420" max="7420" width="7.140625" customWidth="1"/>
    <col min="7421" max="7423" width="19.28515625" customWidth="1"/>
    <col min="7424" max="7424" width="0" hidden="1" customWidth="1"/>
    <col min="7425" max="7425" width="19.140625" customWidth="1"/>
    <col min="7426" max="7426" width="0" hidden="1" customWidth="1"/>
    <col min="7427" max="7427" width="14" customWidth="1"/>
    <col min="7428" max="7428" width="12.7109375" customWidth="1"/>
    <col min="7675" max="7675" width="59.7109375" customWidth="1"/>
    <col min="7676" max="7676" width="7.140625" customWidth="1"/>
    <col min="7677" max="7679" width="19.28515625" customWidth="1"/>
    <col min="7680" max="7680" width="0" hidden="1" customWidth="1"/>
    <col min="7681" max="7681" width="19.140625" customWidth="1"/>
    <col min="7682" max="7682" width="0" hidden="1" customWidth="1"/>
    <col min="7683" max="7683" width="14" customWidth="1"/>
    <col min="7684" max="7684" width="12.7109375" customWidth="1"/>
    <col min="7931" max="7931" width="59.7109375" customWidth="1"/>
    <col min="7932" max="7932" width="7.140625" customWidth="1"/>
    <col min="7933" max="7935" width="19.28515625" customWidth="1"/>
    <col min="7936" max="7936" width="0" hidden="1" customWidth="1"/>
    <col min="7937" max="7937" width="19.140625" customWidth="1"/>
    <col min="7938" max="7938" width="0" hidden="1" customWidth="1"/>
    <col min="7939" max="7939" width="14" customWidth="1"/>
    <col min="7940" max="7940" width="12.7109375" customWidth="1"/>
    <col min="8187" max="8187" width="59.7109375" customWidth="1"/>
    <col min="8188" max="8188" width="7.140625" customWidth="1"/>
    <col min="8189" max="8191" width="19.28515625" customWidth="1"/>
    <col min="8192" max="8192" width="0" hidden="1" customWidth="1"/>
    <col min="8193" max="8193" width="19.140625" customWidth="1"/>
    <col min="8194" max="8194" width="0" hidden="1" customWidth="1"/>
    <col min="8195" max="8195" width="14" customWidth="1"/>
    <col min="8196" max="8196" width="12.7109375" customWidth="1"/>
    <col min="8443" max="8443" width="59.7109375" customWidth="1"/>
    <col min="8444" max="8444" width="7.140625" customWidth="1"/>
    <col min="8445" max="8447" width="19.28515625" customWidth="1"/>
    <col min="8448" max="8448" width="0" hidden="1" customWidth="1"/>
    <col min="8449" max="8449" width="19.140625" customWidth="1"/>
    <col min="8450" max="8450" width="0" hidden="1" customWidth="1"/>
    <col min="8451" max="8451" width="14" customWidth="1"/>
    <col min="8452" max="8452" width="12.7109375" customWidth="1"/>
    <col min="8699" max="8699" width="59.7109375" customWidth="1"/>
    <col min="8700" max="8700" width="7.140625" customWidth="1"/>
    <col min="8701" max="8703" width="19.28515625" customWidth="1"/>
    <col min="8704" max="8704" width="0" hidden="1" customWidth="1"/>
    <col min="8705" max="8705" width="19.140625" customWidth="1"/>
    <col min="8706" max="8706" width="0" hidden="1" customWidth="1"/>
    <col min="8707" max="8707" width="14" customWidth="1"/>
    <col min="8708" max="8708" width="12.7109375" customWidth="1"/>
    <col min="8955" max="8955" width="59.7109375" customWidth="1"/>
    <col min="8956" max="8956" width="7.140625" customWidth="1"/>
    <col min="8957" max="8959" width="19.28515625" customWidth="1"/>
    <col min="8960" max="8960" width="0" hidden="1" customWidth="1"/>
    <col min="8961" max="8961" width="19.140625" customWidth="1"/>
    <col min="8962" max="8962" width="0" hidden="1" customWidth="1"/>
    <col min="8963" max="8963" width="14" customWidth="1"/>
    <col min="8964" max="8964" width="12.7109375" customWidth="1"/>
    <col min="9211" max="9211" width="59.7109375" customWidth="1"/>
    <col min="9212" max="9212" width="7.140625" customWidth="1"/>
    <col min="9213" max="9215" width="19.28515625" customWidth="1"/>
    <col min="9216" max="9216" width="0" hidden="1" customWidth="1"/>
    <col min="9217" max="9217" width="19.140625" customWidth="1"/>
    <col min="9218" max="9218" width="0" hidden="1" customWidth="1"/>
    <col min="9219" max="9219" width="14" customWidth="1"/>
    <col min="9220" max="9220" width="12.7109375" customWidth="1"/>
    <col min="9467" max="9467" width="59.7109375" customWidth="1"/>
    <col min="9468" max="9468" width="7.140625" customWidth="1"/>
    <col min="9469" max="9471" width="19.28515625" customWidth="1"/>
    <col min="9472" max="9472" width="0" hidden="1" customWidth="1"/>
    <col min="9473" max="9473" width="19.140625" customWidth="1"/>
    <col min="9474" max="9474" width="0" hidden="1" customWidth="1"/>
    <col min="9475" max="9475" width="14" customWidth="1"/>
    <col min="9476" max="9476" width="12.7109375" customWidth="1"/>
    <col min="9723" max="9723" width="59.7109375" customWidth="1"/>
    <col min="9724" max="9724" width="7.140625" customWidth="1"/>
    <col min="9725" max="9727" width="19.28515625" customWidth="1"/>
    <col min="9728" max="9728" width="0" hidden="1" customWidth="1"/>
    <col min="9729" max="9729" width="19.140625" customWidth="1"/>
    <col min="9730" max="9730" width="0" hidden="1" customWidth="1"/>
    <col min="9731" max="9731" width="14" customWidth="1"/>
    <col min="9732" max="9732" width="12.7109375" customWidth="1"/>
    <col min="9979" max="9979" width="59.7109375" customWidth="1"/>
    <col min="9980" max="9980" width="7.140625" customWidth="1"/>
    <col min="9981" max="9983" width="19.28515625" customWidth="1"/>
    <col min="9984" max="9984" width="0" hidden="1" customWidth="1"/>
    <col min="9985" max="9985" width="19.140625" customWidth="1"/>
    <col min="9986" max="9986" width="0" hidden="1" customWidth="1"/>
    <col min="9987" max="9987" width="14" customWidth="1"/>
    <col min="9988" max="9988" width="12.7109375" customWidth="1"/>
    <col min="10235" max="10235" width="59.7109375" customWidth="1"/>
    <col min="10236" max="10236" width="7.140625" customWidth="1"/>
    <col min="10237" max="10239" width="19.28515625" customWidth="1"/>
    <col min="10240" max="10240" width="0" hidden="1" customWidth="1"/>
    <col min="10241" max="10241" width="19.140625" customWidth="1"/>
    <col min="10242" max="10242" width="0" hidden="1" customWidth="1"/>
    <col min="10243" max="10243" width="14" customWidth="1"/>
    <col min="10244" max="10244" width="12.7109375" customWidth="1"/>
    <col min="10491" max="10491" width="59.7109375" customWidth="1"/>
    <col min="10492" max="10492" width="7.140625" customWidth="1"/>
    <col min="10493" max="10495" width="19.28515625" customWidth="1"/>
    <col min="10496" max="10496" width="0" hidden="1" customWidth="1"/>
    <col min="10497" max="10497" width="19.140625" customWidth="1"/>
    <col min="10498" max="10498" width="0" hidden="1" customWidth="1"/>
    <col min="10499" max="10499" width="14" customWidth="1"/>
    <col min="10500" max="10500" width="12.7109375" customWidth="1"/>
    <col min="10747" max="10747" width="59.7109375" customWidth="1"/>
    <col min="10748" max="10748" width="7.140625" customWidth="1"/>
    <col min="10749" max="10751" width="19.28515625" customWidth="1"/>
    <col min="10752" max="10752" width="0" hidden="1" customWidth="1"/>
    <col min="10753" max="10753" width="19.140625" customWidth="1"/>
    <col min="10754" max="10754" width="0" hidden="1" customWidth="1"/>
    <col min="10755" max="10755" width="14" customWidth="1"/>
    <col min="10756" max="10756" width="12.7109375" customWidth="1"/>
    <col min="11003" max="11003" width="59.7109375" customWidth="1"/>
    <col min="11004" max="11004" width="7.140625" customWidth="1"/>
    <col min="11005" max="11007" width="19.28515625" customWidth="1"/>
    <col min="11008" max="11008" width="0" hidden="1" customWidth="1"/>
    <col min="11009" max="11009" width="19.140625" customWidth="1"/>
    <col min="11010" max="11010" width="0" hidden="1" customWidth="1"/>
    <col min="11011" max="11011" width="14" customWidth="1"/>
    <col min="11012" max="11012" width="12.7109375" customWidth="1"/>
    <col min="11259" max="11259" width="59.7109375" customWidth="1"/>
    <col min="11260" max="11260" width="7.140625" customWidth="1"/>
    <col min="11261" max="11263" width="19.28515625" customWidth="1"/>
    <col min="11264" max="11264" width="0" hidden="1" customWidth="1"/>
    <col min="11265" max="11265" width="19.140625" customWidth="1"/>
    <col min="11266" max="11266" width="0" hidden="1" customWidth="1"/>
    <col min="11267" max="11267" width="14" customWidth="1"/>
    <col min="11268" max="11268" width="12.7109375" customWidth="1"/>
    <col min="11515" max="11515" width="59.7109375" customWidth="1"/>
    <col min="11516" max="11516" width="7.140625" customWidth="1"/>
    <col min="11517" max="11519" width="19.28515625" customWidth="1"/>
    <col min="11520" max="11520" width="0" hidden="1" customWidth="1"/>
    <col min="11521" max="11521" width="19.140625" customWidth="1"/>
    <col min="11522" max="11522" width="0" hidden="1" customWidth="1"/>
    <col min="11523" max="11523" width="14" customWidth="1"/>
    <col min="11524" max="11524" width="12.7109375" customWidth="1"/>
    <col min="11771" max="11771" width="59.7109375" customWidth="1"/>
    <col min="11772" max="11772" width="7.140625" customWidth="1"/>
    <col min="11773" max="11775" width="19.28515625" customWidth="1"/>
    <col min="11776" max="11776" width="0" hidden="1" customWidth="1"/>
    <col min="11777" max="11777" width="19.140625" customWidth="1"/>
    <col min="11778" max="11778" width="0" hidden="1" customWidth="1"/>
    <col min="11779" max="11779" width="14" customWidth="1"/>
    <col min="11780" max="11780" width="12.7109375" customWidth="1"/>
    <col min="12027" max="12027" width="59.7109375" customWidth="1"/>
    <col min="12028" max="12028" width="7.140625" customWidth="1"/>
    <col min="12029" max="12031" width="19.28515625" customWidth="1"/>
    <col min="12032" max="12032" width="0" hidden="1" customWidth="1"/>
    <col min="12033" max="12033" width="19.140625" customWidth="1"/>
    <col min="12034" max="12034" width="0" hidden="1" customWidth="1"/>
    <col min="12035" max="12035" width="14" customWidth="1"/>
    <col min="12036" max="12036" width="12.7109375" customWidth="1"/>
    <col min="12283" max="12283" width="59.7109375" customWidth="1"/>
    <col min="12284" max="12284" width="7.140625" customWidth="1"/>
    <col min="12285" max="12287" width="19.28515625" customWidth="1"/>
    <col min="12288" max="12288" width="0" hidden="1" customWidth="1"/>
    <col min="12289" max="12289" width="19.140625" customWidth="1"/>
    <col min="12290" max="12290" width="0" hidden="1" customWidth="1"/>
    <col min="12291" max="12291" width="14" customWidth="1"/>
    <col min="12292" max="12292" width="12.7109375" customWidth="1"/>
    <col min="12539" max="12539" width="59.7109375" customWidth="1"/>
    <col min="12540" max="12540" width="7.140625" customWidth="1"/>
    <col min="12541" max="12543" width="19.28515625" customWidth="1"/>
    <col min="12544" max="12544" width="0" hidden="1" customWidth="1"/>
    <col min="12545" max="12545" width="19.140625" customWidth="1"/>
    <col min="12546" max="12546" width="0" hidden="1" customWidth="1"/>
    <col min="12547" max="12547" width="14" customWidth="1"/>
    <col min="12548" max="12548" width="12.7109375" customWidth="1"/>
    <col min="12795" max="12795" width="59.7109375" customWidth="1"/>
    <col min="12796" max="12796" width="7.140625" customWidth="1"/>
    <col min="12797" max="12799" width="19.28515625" customWidth="1"/>
    <col min="12800" max="12800" width="0" hidden="1" customWidth="1"/>
    <col min="12801" max="12801" width="19.140625" customWidth="1"/>
    <col min="12802" max="12802" width="0" hidden="1" customWidth="1"/>
    <col min="12803" max="12803" width="14" customWidth="1"/>
    <col min="12804" max="12804" width="12.7109375" customWidth="1"/>
    <col min="13051" max="13051" width="59.7109375" customWidth="1"/>
    <col min="13052" max="13052" width="7.140625" customWidth="1"/>
    <col min="13053" max="13055" width="19.28515625" customWidth="1"/>
    <col min="13056" max="13056" width="0" hidden="1" customWidth="1"/>
    <col min="13057" max="13057" width="19.140625" customWidth="1"/>
    <col min="13058" max="13058" width="0" hidden="1" customWidth="1"/>
    <col min="13059" max="13059" width="14" customWidth="1"/>
    <col min="13060" max="13060" width="12.7109375" customWidth="1"/>
    <col min="13307" max="13307" width="59.7109375" customWidth="1"/>
    <col min="13308" max="13308" width="7.140625" customWidth="1"/>
    <col min="13309" max="13311" width="19.28515625" customWidth="1"/>
    <col min="13312" max="13312" width="0" hidden="1" customWidth="1"/>
    <col min="13313" max="13313" width="19.140625" customWidth="1"/>
    <col min="13314" max="13314" width="0" hidden="1" customWidth="1"/>
    <col min="13315" max="13315" width="14" customWidth="1"/>
    <col min="13316" max="13316" width="12.7109375" customWidth="1"/>
    <col min="13563" max="13563" width="59.7109375" customWidth="1"/>
    <col min="13564" max="13564" width="7.140625" customWidth="1"/>
    <col min="13565" max="13567" width="19.28515625" customWidth="1"/>
    <col min="13568" max="13568" width="0" hidden="1" customWidth="1"/>
    <col min="13569" max="13569" width="19.140625" customWidth="1"/>
    <col min="13570" max="13570" width="0" hidden="1" customWidth="1"/>
    <col min="13571" max="13571" width="14" customWidth="1"/>
    <col min="13572" max="13572" width="12.7109375" customWidth="1"/>
    <col min="13819" max="13819" width="59.7109375" customWidth="1"/>
    <col min="13820" max="13820" width="7.140625" customWidth="1"/>
    <col min="13821" max="13823" width="19.28515625" customWidth="1"/>
    <col min="13824" max="13824" width="0" hidden="1" customWidth="1"/>
    <col min="13825" max="13825" width="19.140625" customWidth="1"/>
    <col min="13826" max="13826" width="0" hidden="1" customWidth="1"/>
    <col min="13827" max="13827" width="14" customWidth="1"/>
    <col min="13828" max="13828" width="12.7109375" customWidth="1"/>
    <col min="14075" max="14075" width="59.7109375" customWidth="1"/>
    <col min="14076" max="14076" width="7.140625" customWidth="1"/>
    <col min="14077" max="14079" width="19.28515625" customWidth="1"/>
    <col min="14080" max="14080" width="0" hidden="1" customWidth="1"/>
    <col min="14081" max="14081" width="19.140625" customWidth="1"/>
    <col min="14082" max="14082" width="0" hidden="1" customWidth="1"/>
    <col min="14083" max="14083" width="14" customWidth="1"/>
    <col min="14084" max="14084" width="12.7109375" customWidth="1"/>
    <col min="14331" max="14331" width="59.7109375" customWidth="1"/>
    <col min="14332" max="14332" width="7.140625" customWidth="1"/>
    <col min="14333" max="14335" width="19.28515625" customWidth="1"/>
    <col min="14336" max="14336" width="0" hidden="1" customWidth="1"/>
    <col min="14337" max="14337" width="19.140625" customWidth="1"/>
    <col min="14338" max="14338" width="0" hidden="1" customWidth="1"/>
    <col min="14339" max="14339" width="14" customWidth="1"/>
    <col min="14340" max="14340" width="12.7109375" customWidth="1"/>
    <col min="14587" max="14587" width="59.7109375" customWidth="1"/>
    <col min="14588" max="14588" width="7.140625" customWidth="1"/>
    <col min="14589" max="14591" width="19.28515625" customWidth="1"/>
    <col min="14592" max="14592" width="0" hidden="1" customWidth="1"/>
    <col min="14593" max="14593" width="19.140625" customWidth="1"/>
    <col min="14594" max="14594" width="0" hidden="1" customWidth="1"/>
    <col min="14595" max="14595" width="14" customWidth="1"/>
    <col min="14596" max="14596" width="12.7109375" customWidth="1"/>
    <col min="14843" max="14843" width="59.7109375" customWidth="1"/>
    <col min="14844" max="14844" width="7.140625" customWidth="1"/>
    <col min="14845" max="14847" width="19.28515625" customWidth="1"/>
    <col min="14848" max="14848" width="0" hidden="1" customWidth="1"/>
    <col min="14849" max="14849" width="19.140625" customWidth="1"/>
    <col min="14850" max="14850" width="0" hidden="1" customWidth="1"/>
    <col min="14851" max="14851" width="14" customWidth="1"/>
    <col min="14852" max="14852" width="12.7109375" customWidth="1"/>
    <col min="15099" max="15099" width="59.7109375" customWidth="1"/>
    <col min="15100" max="15100" width="7.140625" customWidth="1"/>
    <col min="15101" max="15103" width="19.28515625" customWidth="1"/>
    <col min="15104" max="15104" width="0" hidden="1" customWidth="1"/>
    <col min="15105" max="15105" width="19.140625" customWidth="1"/>
    <col min="15106" max="15106" width="0" hidden="1" customWidth="1"/>
    <col min="15107" max="15107" width="14" customWidth="1"/>
    <col min="15108" max="15108" width="12.7109375" customWidth="1"/>
    <col min="15355" max="15355" width="59.7109375" customWidth="1"/>
    <col min="15356" max="15356" width="7.140625" customWidth="1"/>
    <col min="15357" max="15359" width="19.28515625" customWidth="1"/>
    <col min="15360" max="15360" width="0" hidden="1" customWidth="1"/>
    <col min="15361" max="15361" width="19.140625" customWidth="1"/>
    <col min="15362" max="15362" width="0" hidden="1" customWidth="1"/>
    <col min="15363" max="15363" width="14" customWidth="1"/>
    <col min="15364" max="15364" width="12.7109375" customWidth="1"/>
    <col min="15611" max="15611" width="59.7109375" customWidth="1"/>
    <col min="15612" max="15612" width="7.140625" customWidth="1"/>
    <col min="15613" max="15615" width="19.28515625" customWidth="1"/>
    <col min="15616" max="15616" width="0" hidden="1" customWidth="1"/>
    <col min="15617" max="15617" width="19.140625" customWidth="1"/>
    <col min="15618" max="15618" width="0" hidden="1" customWidth="1"/>
    <col min="15619" max="15619" width="14" customWidth="1"/>
    <col min="15620" max="15620" width="12.7109375" customWidth="1"/>
    <col min="15867" max="15867" width="59.7109375" customWidth="1"/>
    <col min="15868" max="15868" width="7.140625" customWidth="1"/>
    <col min="15869" max="15871" width="19.28515625" customWidth="1"/>
    <col min="15872" max="15872" width="0" hidden="1" customWidth="1"/>
    <col min="15873" max="15873" width="19.140625" customWidth="1"/>
    <col min="15874" max="15874" width="0" hidden="1" customWidth="1"/>
    <col min="15875" max="15875" width="14" customWidth="1"/>
    <col min="15876" max="15876" width="12.7109375" customWidth="1"/>
    <col min="16123" max="16123" width="59.7109375" customWidth="1"/>
    <col min="16124" max="16124" width="7.140625" customWidth="1"/>
    <col min="16125" max="16127" width="19.28515625" customWidth="1"/>
    <col min="16128" max="16128" width="0" hidden="1" customWidth="1"/>
    <col min="16129" max="16129" width="19.140625" customWidth="1"/>
    <col min="16130" max="16130" width="0" hidden="1" customWidth="1"/>
    <col min="16131" max="16131" width="14" customWidth="1"/>
    <col min="16132" max="16132" width="12.7109375" customWidth="1"/>
  </cols>
  <sheetData>
    <row r="1" spans="1:7" ht="34.5" customHeight="1" x14ac:dyDescent="0.25">
      <c r="A1" s="25" t="s">
        <v>102</v>
      </c>
      <c r="B1" s="25"/>
      <c r="C1" s="25"/>
      <c r="D1" s="25"/>
      <c r="E1" s="25"/>
      <c r="F1" s="25"/>
      <c r="G1" s="25"/>
    </row>
    <row r="2" spans="1:7" ht="15.75" x14ac:dyDescent="0.25">
      <c r="A2" s="2"/>
      <c r="B2" s="2"/>
      <c r="C2" s="2"/>
      <c r="D2" s="2"/>
      <c r="E2" s="3"/>
      <c r="F2" s="26" t="s">
        <v>0</v>
      </c>
      <c r="G2" s="26"/>
    </row>
    <row r="3" spans="1:7" s="4" customFormat="1" ht="22.5" customHeight="1" x14ac:dyDescent="0.25">
      <c r="A3" s="27" t="s">
        <v>1</v>
      </c>
      <c r="B3" s="27" t="s">
        <v>2</v>
      </c>
      <c r="C3" s="28" t="s">
        <v>98</v>
      </c>
      <c r="D3" s="27" t="s">
        <v>103</v>
      </c>
      <c r="E3" s="28" t="s">
        <v>104</v>
      </c>
      <c r="F3" s="31" t="s">
        <v>3</v>
      </c>
      <c r="G3" s="32" t="s">
        <v>105</v>
      </c>
    </row>
    <row r="4" spans="1:7" s="4" customFormat="1" ht="15.75" customHeight="1" x14ac:dyDescent="0.25">
      <c r="A4" s="27"/>
      <c r="B4" s="27"/>
      <c r="C4" s="29"/>
      <c r="D4" s="27"/>
      <c r="E4" s="29"/>
      <c r="F4" s="31"/>
      <c r="G4" s="32"/>
    </row>
    <row r="5" spans="1:7" s="4" customFormat="1" ht="30" customHeight="1" x14ac:dyDescent="0.25">
      <c r="A5" s="27"/>
      <c r="B5" s="27"/>
      <c r="C5" s="30"/>
      <c r="D5" s="27"/>
      <c r="E5" s="30"/>
      <c r="F5" s="31"/>
      <c r="G5" s="32"/>
    </row>
    <row r="6" spans="1:7" s="12" customFormat="1" ht="15.75" customHeight="1" x14ac:dyDescent="0.25">
      <c r="A6" s="9" t="s">
        <v>4</v>
      </c>
      <c r="B6" s="10" t="s">
        <v>5</v>
      </c>
      <c r="C6" s="11">
        <f>SUM(C7:C13)</f>
        <v>25575389.16</v>
      </c>
      <c r="D6" s="11">
        <f>SUM(D7:D13)</f>
        <v>75693965.090000004</v>
      </c>
      <c r="E6" s="11">
        <f>SUM(E7:E13)</f>
        <v>31687838.279999997</v>
      </c>
      <c r="F6" s="16">
        <f t="shared" ref="F6" si="0">E6/D6*100</f>
        <v>41.86309733189853</v>
      </c>
      <c r="G6" s="16">
        <f t="shared" ref="G6" si="1">E6/C6*100</f>
        <v>123.89973064245643</v>
      </c>
    </row>
    <row r="7" spans="1:7" s="12" customFormat="1" ht="47.25" x14ac:dyDescent="0.25">
      <c r="A7" s="13" t="s">
        <v>6</v>
      </c>
      <c r="B7" s="14" t="s">
        <v>7</v>
      </c>
      <c r="C7" s="15">
        <v>229309.32</v>
      </c>
      <c r="D7" s="15">
        <v>669200</v>
      </c>
      <c r="E7" s="15">
        <v>273121.24</v>
      </c>
      <c r="F7" s="16">
        <f t="shared" ref="F7:F52" si="2">E7/D7*100</f>
        <v>40.813096234309619</v>
      </c>
      <c r="G7" s="16">
        <f t="shared" ref="G7:G52" si="3">E7/C7*100</f>
        <v>119.10603546336449</v>
      </c>
    </row>
    <row r="8" spans="1:7" s="12" customFormat="1" ht="47.25" customHeight="1" x14ac:dyDescent="0.25">
      <c r="A8" s="13" t="s">
        <v>8</v>
      </c>
      <c r="B8" s="14" t="s">
        <v>9</v>
      </c>
      <c r="C8" s="15">
        <v>18324687.629999999</v>
      </c>
      <c r="D8" s="15">
        <v>55946207</v>
      </c>
      <c r="E8" s="15">
        <v>23588438.879999999</v>
      </c>
      <c r="F8" s="16">
        <f t="shared" si="2"/>
        <v>42.162713336401872</v>
      </c>
      <c r="G8" s="16">
        <f t="shared" si="3"/>
        <v>128.72491666042114</v>
      </c>
    </row>
    <row r="9" spans="1:7" s="12" customFormat="1" ht="15.75" x14ac:dyDescent="0.25">
      <c r="A9" s="13" t="s">
        <v>10</v>
      </c>
      <c r="B9" s="14" t="s">
        <v>11</v>
      </c>
      <c r="C9" s="15">
        <v>4850</v>
      </c>
      <c r="D9" s="15">
        <v>43979</v>
      </c>
      <c r="E9" s="15">
        <v>43979</v>
      </c>
      <c r="F9" s="16">
        <f t="shared" si="2"/>
        <v>100</v>
      </c>
      <c r="G9" s="16">
        <f t="shared" si="3"/>
        <v>906.78350515463922</v>
      </c>
    </row>
    <row r="10" spans="1:7" s="12" customFormat="1" ht="47.25" x14ac:dyDescent="0.25">
      <c r="A10" s="13" t="s">
        <v>12</v>
      </c>
      <c r="B10" s="14" t="s">
        <v>13</v>
      </c>
      <c r="C10" s="15">
        <v>4458637.7300000004</v>
      </c>
      <c r="D10" s="15">
        <v>11600139.09</v>
      </c>
      <c r="E10" s="15">
        <v>4704508.04</v>
      </c>
      <c r="F10" s="16">
        <f t="shared" si="2"/>
        <v>40.555617510272455</v>
      </c>
      <c r="G10" s="16">
        <f t="shared" si="3"/>
        <v>105.51447156932392</v>
      </c>
    </row>
    <row r="11" spans="1:7" s="12" customFormat="1" ht="15.75" hidden="1" customHeight="1" x14ac:dyDescent="0.25">
      <c r="A11" s="13" t="s">
        <v>85</v>
      </c>
      <c r="B11" s="14" t="s">
        <v>86</v>
      </c>
      <c r="C11" s="15"/>
      <c r="D11" s="15"/>
      <c r="E11" s="15"/>
      <c r="F11" s="16" t="e">
        <f t="shared" si="2"/>
        <v>#DIV/0!</v>
      </c>
      <c r="G11" s="16" t="e">
        <f t="shared" si="3"/>
        <v>#DIV/0!</v>
      </c>
    </row>
    <row r="12" spans="1:7" s="12" customFormat="1" ht="15.75" x14ac:dyDescent="0.25">
      <c r="A12" s="13" t="s">
        <v>14</v>
      </c>
      <c r="B12" s="14" t="s">
        <v>15</v>
      </c>
      <c r="C12" s="15"/>
      <c r="D12" s="15">
        <v>940000</v>
      </c>
      <c r="E12" s="15">
        <v>0</v>
      </c>
      <c r="F12" s="16">
        <f t="shared" si="2"/>
        <v>0</v>
      </c>
      <c r="G12" s="16"/>
    </row>
    <row r="13" spans="1:7" s="12" customFormat="1" ht="15.75" x14ac:dyDescent="0.25">
      <c r="A13" s="13" t="s">
        <v>16</v>
      </c>
      <c r="B13" s="14" t="s">
        <v>17</v>
      </c>
      <c r="C13" s="15">
        <v>2557904.48</v>
      </c>
      <c r="D13" s="15">
        <v>6494440</v>
      </c>
      <c r="E13" s="15">
        <v>3077791.12</v>
      </c>
      <c r="F13" s="16">
        <f t="shared" si="2"/>
        <v>47.391170293358634</v>
      </c>
      <c r="G13" s="16">
        <f t="shared" si="3"/>
        <v>120.32470891954496</v>
      </c>
    </row>
    <row r="14" spans="1:7" s="12" customFormat="1" ht="15.75" x14ac:dyDescent="0.25">
      <c r="A14" s="9" t="s">
        <v>18</v>
      </c>
      <c r="B14" s="10" t="s">
        <v>19</v>
      </c>
      <c r="C14" s="11">
        <f t="shared" ref="C14:E14" si="4">C15</f>
        <v>667685.46</v>
      </c>
      <c r="D14" s="11">
        <f t="shared" si="4"/>
        <v>2239625</v>
      </c>
      <c r="E14" s="11">
        <f t="shared" si="4"/>
        <v>944303.48</v>
      </c>
      <c r="F14" s="16">
        <f t="shared" si="2"/>
        <v>42.163463972763296</v>
      </c>
      <c r="G14" s="16">
        <f t="shared" si="3"/>
        <v>141.42939101893876</v>
      </c>
    </row>
    <row r="15" spans="1:7" s="12" customFormat="1" ht="15.75" x14ac:dyDescent="0.25">
      <c r="A15" s="13" t="s">
        <v>20</v>
      </c>
      <c r="B15" s="14" t="s">
        <v>21</v>
      </c>
      <c r="C15" s="15">
        <v>667685.46</v>
      </c>
      <c r="D15" s="15">
        <v>2239625</v>
      </c>
      <c r="E15" s="15">
        <v>944303.48</v>
      </c>
      <c r="F15" s="16">
        <f t="shared" si="2"/>
        <v>42.163463972763296</v>
      </c>
      <c r="G15" s="16">
        <f t="shared" si="3"/>
        <v>141.42939101893876</v>
      </c>
    </row>
    <row r="16" spans="1:7" s="12" customFormat="1" ht="31.5" x14ac:dyDescent="0.25">
      <c r="A16" s="9" t="s">
        <v>22</v>
      </c>
      <c r="B16" s="10" t="s">
        <v>23</v>
      </c>
      <c r="C16" s="11">
        <f t="shared" ref="C16:E16" si="5">C17</f>
        <v>2211361.6800000002</v>
      </c>
      <c r="D16" s="11">
        <f t="shared" si="5"/>
        <v>7926495</v>
      </c>
      <c r="E16" s="11">
        <f t="shared" si="5"/>
        <v>3135938.99</v>
      </c>
      <c r="F16" s="16">
        <f t="shared" si="2"/>
        <v>39.562744819746939</v>
      </c>
      <c r="G16" s="16">
        <f t="shared" si="3"/>
        <v>141.81031616682444</v>
      </c>
    </row>
    <row r="17" spans="1:7" s="12" customFormat="1" ht="47.25" x14ac:dyDescent="0.25">
      <c r="A17" s="13" t="s">
        <v>87</v>
      </c>
      <c r="B17" s="14" t="s">
        <v>24</v>
      </c>
      <c r="C17" s="15">
        <v>2211361.6800000002</v>
      </c>
      <c r="D17" s="15">
        <v>7926495</v>
      </c>
      <c r="E17" s="15">
        <v>3135938.99</v>
      </c>
      <c r="F17" s="16">
        <f t="shared" si="2"/>
        <v>39.562744819746939</v>
      </c>
      <c r="G17" s="16">
        <f t="shared" si="3"/>
        <v>141.81031616682444</v>
      </c>
    </row>
    <row r="18" spans="1:7" s="12" customFormat="1" ht="15.75" x14ac:dyDescent="0.25">
      <c r="A18" s="9" t="s">
        <v>25</v>
      </c>
      <c r="B18" s="10" t="s">
        <v>26</v>
      </c>
      <c r="C18" s="11">
        <f>SUM(C19:C23)</f>
        <v>5884194.5999999996</v>
      </c>
      <c r="D18" s="11">
        <f>SUM(D19:D23)</f>
        <v>273212397.66999996</v>
      </c>
      <c r="E18" s="11">
        <f>SUM(E19:E23)</f>
        <v>28442353.049999997</v>
      </c>
      <c r="F18" s="16">
        <f t="shared" si="2"/>
        <v>10.410344952337828</v>
      </c>
      <c r="G18" s="16">
        <f t="shared" si="3"/>
        <v>483.36866782074128</v>
      </c>
    </row>
    <row r="19" spans="1:7" s="12" customFormat="1" ht="15.75" x14ac:dyDescent="0.25">
      <c r="A19" s="13" t="s">
        <v>27</v>
      </c>
      <c r="B19" s="14" t="s">
        <v>28</v>
      </c>
      <c r="C19" s="15">
        <v>83216.429999999993</v>
      </c>
      <c r="D19" s="15">
        <v>307240</v>
      </c>
      <c r="E19" s="15">
        <v>61980</v>
      </c>
      <c r="F19" s="16">
        <f t="shared" si="2"/>
        <v>20.173154537169637</v>
      </c>
      <c r="G19" s="16">
        <f t="shared" si="3"/>
        <v>74.480484202458584</v>
      </c>
    </row>
    <row r="20" spans="1:7" s="12" customFormat="1" ht="15.75" x14ac:dyDescent="0.25">
      <c r="A20" s="13" t="s">
        <v>29</v>
      </c>
      <c r="B20" s="14" t="s">
        <v>30</v>
      </c>
      <c r="C20" s="15">
        <v>552048</v>
      </c>
      <c r="D20" s="15">
        <v>349136</v>
      </c>
      <c r="E20" s="15">
        <v>84849</v>
      </c>
      <c r="F20" s="16">
        <f t="shared" si="2"/>
        <v>24.30256404381101</v>
      </c>
      <c r="G20" s="16">
        <f t="shared" si="3"/>
        <v>15.369859142683245</v>
      </c>
    </row>
    <row r="21" spans="1:7" s="12" customFormat="1" ht="15.75" x14ac:dyDescent="0.25">
      <c r="A21" s="13" t="s">
        <v>31</v>
      </c>
      <c r="B21" s="14" t="s">
        <v>32</v>
      </c>
      <c r="C21" s="15">
        <v>2123438.3199999998</v>
      </c>
      <c r="D21" s="15">
        <v>6666000</v>
      </c>
      <c r="E21" s="15">
        <v>2774297.4</v>
      </c>
      <c r="F21" s="16">
        <f t="shared" si="2"/>
        <v>41.618622862286223</v>
      </c>
      <c r="G21" s="16">
        <f t="shared" si="3"/>
        <v>130.65118839901129</v>
      </c>
    </row>
    <row r="22" spans="1:7" s="12" customFormat="1" ht="15.75" x14ac:dyDescent="0.25">
      <c r="A22" s="13" t="s">
        <v>33</v>
      </c>
      <c r="B22" s="14" t="s">
        <v>34</v>
      </c>
      <c r="C22" s="15">
        <v>3125491.85</v>
      </c>
      <c r="D22" s="15">
        <v>265890021.66999999</v>
      </c>
      <c r="E22" s="15">
        <v>25521226.649999999</v>
      </c>
      <c r="F22" s="16">
        <f t="shared" si="2"/>
        <v>9.5984145962704712</v>
      </c>
      <c r="G22" s="16">
        <f t="shared" si="3"/>
        <v>816.55073424683542</v>
      </c>
    </row>
    <row r="23" spans="1:7" s="12" customFormat="1" ht="15.75" hidden="1" customHeight="1" x14ac:dyDescent="0.25">
      <c r="A23" s="13" t="s">
        <v>35</v>
      </c>
      <c r="B23" s="14" t="s">
        <v>36</v>
      </c>
      <c r="C23" s="15"/>
      <c r="D23" s="15">
        <v>0</v>
      </c>
      <c r="E23" s="15">
        <v>0</v>
      </c>
      <c r="F23" s="16" t="e">
        <f t="shared" si="2"/>
        <v>#DIV/0!</v>
      </c>
      <c r="G23" s="16" t="e">
        <f t="shared" si="3"/>
        <v>#DIV/0!</v>
      </c>
    </row>
    <row r="24" spans="1:7" s="12" customFormat="1" ht="15.75" x14ac:dyDescent="0.25">
      <c r="A24" s="9" t="s">
        <v>37</v>
      </c>
      <c r="B24" s="10" t="s">
        <v>38</v>
      </c>
      <c r="C24" s="11">
        <f t="shared" ref="C24" si="6">C25+C26+C27+C28</f>
        <v>18306423.129999999</v>
      </c>
      <c r="D24" s="11">
        <f t="shared" ref="D24:E24" si="7">D25+D26+D27</f>
        <v>66176095.609999999</v>
      </c>
      <c r="E24" s="11">
        <f t="shared" si="7"/>
        <v>17508887.949999999</v>
      </c>
      <c r="F24" s="16">
        <f t="shared" si="2"/>
        <v>26.458025044551281</v>
      </c>
      <c r="G24" s="16">
        <f t="shared" si="3"/>
        <v>95.643413383726369</v>
      </c>
    </row>
    <row r="25" spans="1:7" s="12" customFormat="1" ht="15.75" x14ac:dyDescent="0.25">
      <c r="A25" s="13" t="s">
        <v>39</v>
      </c>
      <c r="B25" s="14" t="s">
        <v>40</v>
      </c>
      <c r="C25" s="15">
        <v>676840.27</v>
      </c>
      <c r="D25" s="15">
        <v>1037340.89</v>
      </c>
      <c r="E25" s="15">
        <v>720114.18</v>
      </c>
      <c r="F25" s="16">
        <f t="shared" si="2"/>
        <v>69.419241730652303</v>
      </c>
      <c r="G25" s="16">
        <f t="shared" si="3"/>
        <v>106.39351881353041</v>
      </c>
    </row>
    <row r="26" spans="1:7" s="12" customFormat="1" ht="15.75" x14ac:dyDescent="0.25">
      <c r="A26" s="13" t="s">
        <v>41</v>
      </c>
      <c r="B26" s="14" t="s">
        <v>42</v>
      </c>
      <c r="C26" s="15">
        <v>10338254.779999999</v>
      </c>
      <c r="D26" s="15">
        <v>39887597.729999997</v>
      </c>
      <c r="E26" s="15">
        <v>1706442.26</v>
      </c>
      <c r="F26" s="16">
        <f t="shared" si="2"/>
        <v>4.278127430864461</v>
      </c>
      <c r="G26" s="16">
        <f t="shared" si="3"/>
        <v>16.506096012464496</v>
      </c>
    </row>
    <row r="27" spans="1:7" s="12" customFormat="1" ht="15.75" x14ac:dyDescent="0.25">
      <c r="A27" s="13" t="s">
        <v>43</v>
      </c>
      <c r="B27" s="14" t="s">
        <v>44</v>
      </c>
      <c r="C27" s="15">
        <v>7291328.0800000001</v>
      </c>
      <c r="D27" s="15">
        <v>25251156.989999998</v>
      </c>
      <c r="E27" s="15">
        <v>15082331.51</v>
      </c>
      <c r="F27" s="16">
        <f t="shared" si="2"/>
        <v>59.729269102294715</v>
      </c>
      <c r="G27" s="16">
        <f t="shared" si="3"/>
        <v>206.85300873198398</v>
      </c>
    </row>
    <row r="28" spans="1:7" s="12" customFormat="1" ht="31.5" hidden="1" x14ac:dyDescent="0.25">
      <c r="A28" s="13" t="s">
        <v>99</v>
      </c>
      <c r="B28" s="14" t="s">
        <v>100</v>
      </c>
      <c r="C28" s="15"/>
      <c r="D28" s="11"/>
      <c r="E28" s="11"/>
      <c r="F28" s="16" t="e">
        <f t="shared" si="2"/>
        <v>#DIV/0!</v>
      </c>
      <c r="G28" s="16" t="e">
        <f t="shared" si="3"/>
        <v>#DIV/0!</v>
      </c>
    </row>
    <row r="29" spans="1:7" s="12" customFormat="1" ht="22.5" customHeight="1" x14ac:dyDescent="0.25">
      <c r="A29" s="18" t="s">
        <v>89</v>
      </c>
      <c r="B29" s="10" t="s">
        <v>90</v>
      </c>
      <c r="C29" s="11">
        <f t="shared" ref="C29" si="8">C30</f>
        <v>0</v>
      </c>
      <c r="D29" s="11">
        <f t="shared" ref="D29:E29" si="9">D30</f>
        <v>623554.22</v>
      </c>
      <c r="E29" s="11">
        <f t="shared" si="9"/>
        <v>0</v>
      </c>
      <c r="F29" s="16">
        <f t="shared" si="2"/>
        <v>0</v>
      </c>
      <c r="G29" s="16"/>
    </row>
    <row r="30" spans="1:7" s="12" customFormat="1" ht="15.75" x14ac:dyDescent="0.25">
      <c r="A30" s="17" t="s">
        <v>88</v>
      </c>
      <c r="B30" s="14" t="s">
        <v>91</v>
      </c>
      <c r="C30" s="15">
        <v>0</v>
      </c>
      <c r="D30" s="15">
        <v>623554.22</v>
      </c>
      <c r="E30" s="15">
        <v>0</v>
      </c>
      <c r="F30" s="16">
        <f t="shared" si="2"/>
        <v>0</v>
      </c>
      <c r="G30" s="16"/>
    </row>
    <row r="31" spans="1:7" s="12" customFormat="1" ht="15.75" x14ac:dyDescent="0.25">
      <c r="A31" s="9" t="s">
        <v>45</v>
      </c>
      <c r="B31" s="10" t="s">
        <v>46</v>
      </c>
      <c r="C31" s="11">
        <f>SUM(C32:C36)</f>
        <v>150678277.41</v>
      </c>
      <c r="D31" s="11">
        <f>SUM(D32:D36)</f>
        <v>290172107.98000002</v>
      </c>
      <c r="E31" s="11">
        <f>SUM(E32:E36)</f>
        <v>152792750.48000002</v>
      </c>
      <c r="F31" s="16">
        <f t="shared" si="2"/>
        <v>52.655905332752106</v>
      </c>
      <c r="G31" s="16">
        <f t="shared" si="3"/>
        <v>101.40330318765622</v>
      </c>
    </row>
    <row r="32" spans="1:7" s="12" customFormat="1" ht="15.75" x14ac:dyDescent="0.25">
      <c r="A32" s="13" t="s">
        <v>47</v>
      </c>
      <c r="B32" s="14" t="s">
        <v>48</v>
      </c>
      <c r="C32" s="15">
        <v>27984908.059999999</v>
      </c>
      <c r="D32" s="15">
        <v>66365646.909999996</v>
      </c>
      <c r="E32" s="15">
        <v>31308428.27</v>
      </c>
      <c r="F32" s="16">
        <f t="shared" si="2"/>
        <v>47.175654465416564</v>
      </c>
      <c r="G32" s="16">
        <f t="shared" si="3"/>
        <v>111.87611623691718</v>
      </c>
    </row>
    <row r="33" spans="1:7" s="12" customFormat="1" ht="15.75" x14ac:dyDescent="0.25">
      <c r="A33" s="13" t="s">
        <v>49</v>
      </c>
      <c r="B33" s="14" t="s">
        <v>50</v>
      </c>
      <c r="C33" s="15">
        <v>102771987.95</v>
      </c>
      <c r="D33" s="15">
        <v>176837939.06999999</v>
      </c>
      <c r="E33" s="15">
        <v>99584251.090000004</v>
      </c>
      <c r="F33" s="16">
        <f t="shared" si="2"/>
        <v>56.313849626227729</v>
      </c>
      <c r="G33" s="16">
        <f t="shared" si="3"/>
        <v>96.898243457593836</v>
      </c>
    </row>
    <row r="34" spans="1:7" s="12" customFormat="1" ht="15.75" x14ac:dyDescent="0.25">
      <c r="A34" s="13" t="s">
        <v>83</v>
      </c>
      <c r="B34" s="14" t="s">
        <v>84</v>
      </c>
      <c r="C34" s="15">
        <v>7306367.4900000002</v>
      </c>
      <c r="D34" s="15">
        <v>12027200</v>
      </c>
      <c r="E34" s="15">
        <v>6462574</v>
      </c>
      <c r="F34" s="16">
        <f t="shared" si="2"/>
        <v>53.732988559265657</v>
      </c>
      <c r="G34" s="16">
        <f t="shared" si="3"/>
        <v>88.451258561044526</v>
      </c>
    </row>
    <row r="35" spans="1:7" s="12" customFormat="1" ht="15.75" x14ac:dyDescent="0.25">
      <c r="A35" s="13" t="s">
        <v>51</v>
      </c>
      <c r="B35" s="14" t="s">
        <v>52</v>
      </c>
      <c r="C35" s="15">
        <v>24960.5</v>
      </c>
      <c r="D35" s="15">
        <v>142300</v>
      </c>
      <c r="E35" s="15">
        <v>21332.5</v>
      </c>
      <c r="F35" s="16">
        <f t="shared" si="2"/>
        <v>14.991215741391425</v>
      </c>
      <c r="G35" s="16">
        <f t="shared" si="3"/>
        <v>85.465034754912764</v>
      </c>
    </row>
    <row r="36" spans="1:7" s="12" customFormat="1" ht="15.75" x14ac:dyDescent="0.25">
      <c r="A36" s="13" t="s">
        <v>53</v>
      </c>
      <c r="B36" s="14" t="s">
        <v>54</v>
      </c>
      <c r="C36" s="15">
        <v>12590053.41</v>
      </c>
      <c r="D36" s="15">
        <v>34799022</v>
      </c>
      <c r="E36" s="15">
        <v>15416164.619999999</v>
      </c>
      <c r="F36" s="16">
        <f t="shared" si="2"/>
        <v>44.300568619428439</v>
      </c>
      <c r="G36" s="16">
        <f t="shared" si="3"/>
        <v>122.44717411409296</v>
      </c>
    </row>
    <row r="37" spans="1:7" s="12" customFormat="1" ht="15.75" x14ac:dyDescent="0.25">
      <c r="A37" s="9" t="s">
        <v>55</v>
      </c>
      <c r="B37" s="10" t="s">
        <v>56</v>
      </c>
      <c r="C37" s="11">
        <f>C38+C39</f>
        <v>27494699.469999999</v>
      </c>
      <c r="D37" s="11">
        <f>D38+D39</f>
        <v>39737370.469999999</v>
      </c>
      <c r="E37" s="11">
        <f>E38+E39</f>
        <v>17136497.670000002</v>
      </c>
      <c r="F37" s="16">
        <f t="shared" si="2"/>
        <v>43.124387616280039</v>
      </c>
      <c r="G37" s="16">
        <f t="shared" si="3"/>
        <v>62.326550209061082</v>
      </c>
    </row>
    <row r="38" spans="1:7" s="12" customFormat="1" ht="15.75" x14ac:dyDescent="0.25">
      <c r="A38" s="13" t="s">
        <v>57</v>
      </c>
      <c r="B38" s="14" t="s">
        <v>58</v>
      </c>
      <c r="C38" s="15">
        <v>27494699.469999999</v>
      </c>
      <c r="D38" s="15">
        <v>39732370.469999999</v>
      </c>
      <c r="E38" s="15">
        <v>17136497.670000002</v>
      </c>
      <c r="F38" s="16">
        <f t="shared" si="2"/>
        <v>43.129814474419412</v>
      </c>
      <c r="G38" s="16">
        <f t="shared" si="3"/>
        <v>62.326550209061082</v>
      </c>
    </row>
    <row r="39" spans="1:7" s="12" customFormat="1" ht="15.75" x14ac:dyDescent="0.25">
      <c r="A39" s="13" t="s">
        <v>59</v>
      </c>
      <c r="B39" s="14" t="s">
        <v>60</v>
      </c>
      <c r="C39" s="15"/>
      <c r="D39" s="15">
        <v>5000</v>
      </c>
      <c r="E39" s="15"/>
      <c r="F39" s="16">
        <f t="shared" si="2"/>
        <v>0</v>
      </c>
      <c r="G39" s="16"/>
    </row>
    <row r="40" spans="1:7" s="12" customFormat="1" ht="15.75" x14ac:dyDescent="0.25">
      <c r="A40" s="9" t="s">
        <v>61</v>
      </c>
      <c r="B40" s="10" t="s">
        <v>62</v>
      </c>
      <c r="C40" s="11">
        <f>SUM(C41:C44)</f>
        <v>13009604.58</v>
      </c>
      <c r="D40" s="11">
        <f>SUM(D41:D44)</f>
        <v>46127825.219999999</v>
      </c>
      <c r="E40" s="11">
        <f>SUM(E41:E44)</f>
        <v>12957472.98</v>
      </c>
      <c r="F40" s="16">
        <f t="shared" si="2"/>
        <v>28.090361767981047</v>
      </c>
      <c r="G40" s="16">
        <f t="shared" si="3"/>
        <v>99.599283747023776</v>
      </c>
    </row>
    <row r="41" spans="1:7" s="12" customFormat="1" ht="15.75" x14ac:dyDescent="0.25">
      <c r="A41" s="13" t="s">
        <v>63</v>
      </c>
      <c r="B41" s="14" t="s">
        <v>64</v>
      </c>
      <c r="C41" s="15">
        <v>2527863.14</v>
      </c>
      <c r="D41" s="15">
        <v>6207727</v>
      </c>
      <c r="E41" s="15">
        <v>2978522.34</v>
      </c>
      <c r="F41" s="16">
        <f t="shared" si="2"/>
        <v>47.980884790842119</v>
      </c>
      <c r="G41" s="16">
        <f t="shared" si="3"/>
        <v>117.82767400928201</v>
      </c>
    </row>
    <row r="42" spans="1:7" s="12" customFormat="1" ht="15.75" x14ac:dyDescent="0.25">
      <c r="A42" s="13" t="s">
        <v>95</v>
      </c>
      <c r="B42" s="14" t="s">
        <v>94</v>
      </c>
      <c r="C42" s="15">
        <v>697900</v>
      </c>
      <c r="D42" s="15">
        <v>1411200</v>
      </c>
      <c r="E42" s="15">
        <v>696500</v>
      </c>
      <c r="F42" s="16">
        <f t="shared" si="2"/>
        <v>49.355158730158735</v>
      </c>
      <c r="G42" s="16">
        <f t="shared" si="3"/>
        <v>99.799398194583759</v>
      </c>
    </row>
    <row r="43" spans="1:7" s="12" customFormat="1" ht="15.75" x14ac:dyDescent="0.25">
      <c r="A43" s="13" t="s">
        <v>65</v>
      </c>
      <c r="B43" s="14" t="s">
        <v>66</v>
      </c>
      <c r="C43" s="15">
        <v>9733841.4399999995</v>
      </c>
      <c r="D43" s="15">
        <v>38394898.219999999</v>
      </c>
      <c r="E43" s="15">
        <v>9211450.6400000006</v>
      </c>
      <c r="F43" s="16">
        <f t="shared" si="2"/>
        <v>23.991340170298283</v>
      </c>
      <c r="G43" s="16">
        <f t="shared" si="3"/>
        <v>94.633251391857485</v>
      </c>
    </row>
    <row r="44" spans="1:7" s="12" customFormat="1" ht="15.75" x14ac:dyDescent="0.25">
      <c r="A44" s="13" t="s">
        <v>67</v>
      </c>
      <c r="B44" s="14" t="s">
        <v>68</v>
      </c>
      <c r="C44" s="15">
        <v>50000</v>
      </c>
      <c r="D44" s="15">
        <v>114000</v>
      </c>
      <c r="E44" s="15">
        <v>71000</v>
      </c>
      <c r="F44" s="16">
        <f t="shared" si="2"/>
        <v>62.280701754385973</v>
      </c>
      <c r="G44" s="16">
        <f t="shared" si="3"/>
        <v>142</v>
      </c>
    </row>
    <row r="45" spans="1:7" s="12" customFormat="1" ht="15.75" x14ac:dyDescent="0.25">
      <c r="A45" s="9" t="s">
        <v>69</v>
      </c>
      <c r="B45" s="10" t="s">
        <v>70</v>
      </c>
      <c r="C45" s="11">
        <f t="shared" ref="C45:E45" si="10">SUM(C46:C47)</f>
        <v>112403545.82000001</v>
      </c>
      <c r="D45" s="11">
        <f t="shared" si="10"/>
        <v>104000483.59</v>
      </c>
      <c r="E45" s="11">
        <f t="shared" si="10"/>
        <v>51878832.920000002</v>
      </c>
      <c r="F45" s="16">
        <f t="shared" si="2"/>
        <v>49.883261239939394</v>
      </c>
      <c r="G45" s="16">
        <f t="shared" si="3"/>
        <v>46.154089305222953</v>
      </c>
    </row>
    <row r="46" spans="1:7" s="12" customFormat="1" ht="15.75" x14ac:dyDescent="0.25">
      <c r="A46" s="13" t="s">
        <v>71</v>
      </c>
      <c r="B46" s="14" t="s">
        <v>72</v>
      </c>
      <c r="C46" s="15">
        <v>107676561.04000001</v>
      </c>
      <c r="D46" s="15">
        <v>91426140.859999999</v>
      </c>
      <c r="E46" s="15">
        <v>46967514.939999998</v>
      </c>
      <c r="F46" s="16">
        <f t="shared" si="2"/>
        <v>51.372085158796011</v>
      </c>
      <c r="G46" s="16">
        <f t="shared" si="3"/>
        <v>43.619070377398444</v>
      </c>
    </row>
    <row r="47" spans="1:7" s="12" customFormat="1" ht="15.75" x14ac:dyDescent="0.25">
      <c r="A47" s="13" t="s">
        <v>92</v>
      </c>
      <c r="B47" s="14" t="s">
        <v>93</v>
      </c>
      <c r="C47" s="15">
        <v>4726984.78</v>
      </c>
      <c r="D47" s="15">
        <v>12574342.73</v>
      </c>
      <c r="E47" s="15">
        <v>4911317.9800000004</v>
      </c>
      <c r="F47" s="16">
        <f t="shared" si="2"/>
        <v>39.058248096598525</v>
      </c>
      <c r="G47" s="16">
        <f t="shared" si="3"/>
        <v>103.89959368559676</v>
      </c>
    </row>
    <row r="48" spans="1:7" s="12" customFormat="1" ht="63" hidden="1" customHeight="1" x14ac:dyDescent="0.25">
      <c r="A48" s="9" t="s">
        <v>73</v>
      </c>
      <c r="B48" s="10" t="s">
        <v>74</v>
      </c>
      <c r="C48" s="11">
        <f>C49+C50+C51</f>
        <v>0</v>
      </c>
      <c r="D48" s="11">
        <f>D49+D50+D51</f>
        <v>0</v>
      </c>
      <c r="E48" s="11">
        <f>E49+E50+E51</f>
        <v>0</v>
      </c>
      <c r="F48" s="16" t="e">
        <f t="shared" si="2"/>
        <v>#DIV/0!</v>
      </c>
      <c r="G48" s="16" t="e">
        <f t="shared" si="3"/>
        <v>#DIV/0!</v>
      </c>
    </row>
    <row r="49" spans="1:7" s="12" customFormat="1" ht="47.25" hidden="1" customHeight="1" x14ac:dyDescent="0.25">
      <c r="A49" s="13" t="s">
        <v>75</v>
      </c>
      <c r="B49" s="14" t="s">
        <v>76</v>
      </c>
      <c r="C49" s="15"/>
      <c r="D49" s="15">
        <v>0</v>
      </c>
      <c r="E49" s="15"/>
      <c r="F49" s="16" t="e">
        <f t="shared" si="2"/>
        <v>#DIV/0!</v>
      </c>
      <c r="G49" s="16" t="e">
        <f t="shared" si="3"/>
        <v>#DIV/0!</v>
      </c>
    </row>
    <row r="50" spans="1:7" s="12" customFormat="1" ht="15.75" hidden="1" customHeight="1" x14ac:dyDescent="0.25">
      <c r="A50" s="13" t="s">
        <v>77</v>
      </c>
      <c r="B50" s="14" t="s">
        <v>78</v>
      </c>
      <c r="C50" s="15"/>
      <c r="D50" s="15"/>
      <c r="E50" s="15"/>
      <c r="F50" s="16" t="e">
        <f t="shared" si="2"/>
        <v>#DIV/0!</v>
      </c>
      <c r="G50" s="16" t="e">
        <f t="shared" si="3"/>
        <v>#DIV/0!</v>
      </c>
    </row>
    <row r="51" spans="1:7" s="12" customFormat="1" ht="15.75" hidden="1" customHeight="1" x14ac:dyDescent="0.25">
      <c r="A51" s="13" t="s">
        <v>79</v>
      </c>
      <c r="B51" s="14" t="s">
        <v>80</v>
      </c>
      <c r="C51" s="15"/>
      <c r="D51" s="15"/>
      <c r="E51" s="15"/>
      <c r="F51" s="16" t="e">
        <f t="shared" si="2"/>
        <v>#DIV/0!</v>
      </c>
      <c r="G51" s="16" t="e">
        <f t="shared" si="3"/>
        <v>#DIV/0!</v>
      </c>
    </row>
    <row r="52" spans="1:7" s="12" customFormat="1" ht="23.25" customHeight="1" x14ac:dyDescent="0.25">
      <c r="A52" s="23" t="s">
        <v>81</v>
      </c>
      <c r="B52" s="24"/>
      <c r="C52" s="11">
        <f>C6+C14+C16+C18+C24+C29+C31+C37+C40+C45+C48</f>
        <v>356231181.31</v>
      </c>
      <c r="D52" s="11">
        <f t="shared" ref="D52:E52" si="11">D6+D14+D16+D18+D24+D29+D31+D37+D40+D45+D48</f>
        <v>905909919.85000014</v>
      </c>
      <c r="E52" s="11">
        <f t="shared" si="11"/>
        <v>316484875.80000001</v>
      </c>
      <c r="F52" s="16">
        <f t="shared" si="2"/>
        <v>34.935579009047977</v>
      </c>
      <c r="G52" s="16">
        <f t="shared" si="3"/>
        <v>88.842552927613625</v>
      </c>
    </row>
    <row r="53" spans="1:7" s="12" customFormat="1" ht="23.25" customHeight="1" x14ac:dyDescent="0.25">
      <c r="A53" s="19"/>
      <c r="B53" s="19"/>
      <c r="C53" s="20"/>
      <c r="D53" s="20"/>
      <c r="E53" s="20"/>
      <c r="F53" s="21"/>
      <c r="G53" s="21"/>
    </row>
    <row r="54" spans="1:7" s="12" customFormat="1" ht="23.25" customHeight="1" x14ac:dyDescent="0.25">
      <c r="A54" s="19"/>
      <c r="B54" s="19"/>
      <c r="C54" s="20"/>
      <c r="D54" s="20"/>
      <c r="E54" s="20"/>
      <c r="F54" s="21"/>
      <c r="G54" s="21"/>
    </row>
    <row r="55" spans="1:7" s="5" customFormat="1" ht="33.75" customHeight="1" x14ac:dyDescent="0.25">
      <c r="A55" s="22" t="s">
        <v>96</v>
      </c>
      <c r="B55" s="22"/>
      <c r="E55" s="5" t="s">
        <v>97</v>
      </c>
      <c r="F55" s="6"/>
      <c r="G55" s="6"/>
    </row>
    <row r="56" spans="1:7" ht="8.25" customHeight="1" x14ac:dyDescent="0.25">
      <c r="A56" s="7"/>
    </row>
    <row r="57" spans="1:7" x14ac:dyDescent="0.25">
      <c r="A57" s="7" t="s">
        <v>101</v>
      </c>
      <c r="D57" s="8"/>
      <c r="E57" s="8"/>
    </row>
    <row r="58" spans="1:7" x14ac:dyDescent="0.25">
      <c r="A58" s="7" t="s">
        <v>82</v>
      </c>
      <c r="C58" s="8"/>
      <c r="D58" s="8"/>
      <c r="E58" s="8"/>
    </row>
    <row r="59" spans="1:7" x14ac:dyDescent="0.25">
      <c r="C59" s="8"/>
      <c r="D59" s="8"/>
      <c r="E59" s="8"/>
    </row>
  </sheetData>
  <mergeCells count="11">
    <mergeCell ref="A55:B55"/>
    <mergeCell ref="A52:B52"/>
    <mergeCell ref="A1:G1"/>
    <mergeCell ref="F2:G2"/>
    <mergeCell ref="A3:A5"/>
    <mergeCell ref="B3:B5"/>
    <mergeCell ref="C3:C5"/>
    <mergeCell ref="D3:D5"/>
    <mergeCell ref="F3:F5"/>
    <mergeCell ref="G3:G5"/>
    <mergeCell ref="E3:E5"/>
  </mergeCells>
  <pageMargins left="0.11811023622047245" right="0.11811023622047245" top="0.74803149606299213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Консолидация</vt:lpstr>
      <vt:lpstr>Консолидация!Заголовки_для_печати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2026-07-27T12:17:39Z</dcterms:modified>
</cp:coreProperties>
</file>