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2" r:id="rId1"/>
    <sheet name="Лист1" sheetId="1" state="hidden" r:id="rId2"/>
  </sheets>
  <externalReferences>
    <externalReference r:id="rId3"/>
  </externalReferences>
  <definedNames>
    <definedName name="_xlnm.Print_Titles" localSheetId="1">Лист1!$3:$4</definedName>
    <definedName name="_xlnm.Print_Titles" localSheetId="0">'Лист1 (2)'!$3:$4</definedName>
  </definedNames>
  <calcPr calcId="145621" iterate="1"/>
</workbook>
</file>

<file path=xl/calcChain.xml><?xml version="1.0" encoding="utf-8"?>
<calcChain xmlns="http://schemas.openxmlformats.org/spreadsheetml/2006/main">
  <c r="J69" i="2" l="1"/>
  <c r="K69" i="2"/>
  <c r="J70" i="2"/>
  <c r="K70" i="2"/>
  <c r="J71" i="2"/>
  <c r="K71" i="2"/>
  <c r="J72" i="2"/>
  <c r="K72" i="2"/>
  <c r="J73" i="2"/>
  <c r="K73" i="2"/>
  <c r="J74" i="2"/>
  <c r="K74" i="2"/>
  <c r="J75" i="2"/>
  <c r="K75" i="2"/>
  <c r="J76" i="2"/>
  <c r="K76" i="2"/>
  <c r="J77" i="2"/>
  <c r="K77" i="2"/>
  <c r="J78" i="2"/>
  <c r="K78" i="2"/>
  <c r="J79" i="2"/>
  <c r="K79" i="2"/>
  <c r="J80" i="2"/>
  <c r="K80" i="2"/>
  <c r="J81" i="2"/>
  <c r="K81" i="2"/>
  <c r="J82" i="2"/>
  <c r="K82" i="2"/>
  <c r="J83" i="2"/>
  <c r="K83" i="2"/>
  <c r="J7" i="2"/>
  <c r="K7" i="2"/>
  <c r="J8" i="2"/>
  <c r="K8" i="2"/>
  <c r="J9" i="2"/>
  <c r="K9" i="2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J17" i="2"/>
  <c r="K17" i="2"/>
  <c r="J18" i="2"/>
  <c r="K18" i="2"/>
  <c r="J19" i="2"/>
  <c r="K19" i="2"/>
  <c r="J20" i="2"/>
  <c r="K20" i="2"/>
  <c r="J21" i="2"/>
  <c r="K21" i="2"/>
  <c r="J22" i="2"/>
  <c r="K22" i="2"/>
  <c r="J23" i="2"/>
  <c r="K23" i="2"/>
  <c r="J24" i="2"/>
  <c r="K24" i="2"/>
  <c r="J25" i="2"/>
  <c r="K25" i="2"/>
  <c r="J26" i="2"/>
  <c r="K26" i="2"/>
  <c r="J27" i="2"/>
  <c r="K27" i="2"/>
  <c r="J28" i="2"/>
  <c r="K28" i="2"/>
  <c r="J29" i="2"/>
  <c r="K29" i="2"/>
  <c r="J30" i="2"/>
  <c r="J31" i="2"/>
  <c r="J32" i="2"/>
  <c r="K32" i="2"/>
  <c r="J33" i="2"/>
  <c r="K33" i="2"/>
  <c r="J34" i="2"/>
  <c r="K34" i="2"/>
  <c r="J35" i="2"/>
  <c r="K35" i="2"/>
  <c r="J36" i="2"/>
  <c r="K36" i="2"/>
  <c r="J37" i="2"/>
  <c r="K37" i="2"/>
  <c r="J38" i="2"/>
  <c r="J39" i="2"/>
  <c r="J40" i="2"/>
  <c r="J41" i="2"/>
  <c r="J42" i="2"/>
  <c r="K42" i="2"/>
  <c r="J43" i="2"/>
  <c r="K43" i="2"/>
  <c r="J44" i="2"/>
  <c r="K44" i="2"/>
  <c r="J45" i="2"/>
  <c r="K45" i="2"/>
  <c r="J46" i="2"/>
  <c r="K46" i="2"/>
  <c r="J47" i="2"/>
  <c r="K47" i="2"/>
  <c r="J48" i="2"/>
  <c r="K48" i="2"/>
  <c r="J49" i="2"/>
  <c r="K49" i="2"/>
  <c r="J50" i="2"/>
  <c r="K50" i="2"/>
  <c r="J51" i="2"/>
  <c r="K51" i="2"/>
  <c r="J52" i="2"/>
  <c r="K52" i="2"/>
  <c r="J53" i="2"/>
  <c r="J54" i="2"/>
  <c r="J55" i="2"/>
  <c r="J56" i="2"/>
  <c r="K56" i="2"/>
  <c r="J57" i="2"/>
  <c r="K57" i="2"/>
  <c r="J58" i="2"/>
  <c r="K58" i="2"/>
  <c r="J59" i="2"/>
  <c r="K59" i="2"/>
  <c r="J60" i="2"/>
  <c r="K60" i="2"/>
  <c r="J61" i="2"/>
  <c r="K61" i="2"/>
  <c r="J62" i="2"/>
  <c r="J63" i="2"/>
  <c r="J64" i="2"/>
  <c r="K64" i="2"/>
  <c r="J65" i="2"/>
  <c r="K65" i="2"/>
  <c r="J66" i="2"/>
  <c r="K66" i="2"/>
  <c r="I89" i="2"/>
  <c r="H89" i="2"/>
  <c r="G89" i="2"/>
  <c r="I87" i="2"/>
  <c r="H87" i="2"/>
  <c r="G87" i="2"/>
  <c r="I85" i="2"/>
  <c r="I84" i="2" s="1"/>
  <c r="H85" i="2"/>
  <c r="G85" i="2"/>
  <c r="G84" i="2" s="1"/>
  <c r="H84" i="2"/>
  <c r="I82" i="2"/>
  <c r="H82" i="2"/>
  <c r="G82" i="2"/>
  <c r="I80" i="2"/>
  <c r="H80" i="2"/>
  <c r="G80" i="2"/>
  <c r="I78" i="2"/>
  <c r="H78" i="2"/>
  <c r="G78" i="2"/>
  <c r="I76" i="2"/>
  <c r="H76" i="2"/>
  <c r="G76" i="2"/>
  <c r="I74" i="2"/>
  <c r="H74" i="2"/>
  <c r="G74" i="2"/>
  <c r="I72" i="2"/>
  <c r="H72" i="2"/>
  <c r="G72" i="2"/>
  <c r="I70" i="2"/>
  <c r="H70" i="2"/>
  <c r="G70" i="2"/>
  <c r="I68" i="2"/>
  <c r="H68" i="2"/>
  <c r="H67" i="2" s="1"/>
  <c r="G68" i="2"/>
  <c r="G67" i="2"/>
  <c r="I67" i="2" l="1"/>
  <c r="I65" i="2"/>
  <c r="I64" i="2" s="1"/>
  <c r="H65" i="2"/>
  <c r="H64" i="2" s="1"/>
  <c r="G65" i="2"/>
  <c r="G64" i="2" s="1"/>
  <c r="H62" i="2"/>
  <c r="G62" i="2"/>
  <c r="I60" i="2"/>
  <c r="I59" i="2" s="1"/>
  <c r="H60" i="2"/>
  <c r="H59" i="2" s="1"/>
  <c r="G60" i="2"/>
  <c r="I57" i="2"/>
  <c r="I56" i="2" s="1"/>
  <c r="H57" i="2"/>
  <c r="H56" i="2" s="1"/>
  <c r="G57" i="2"/>
  <c r="G56" i="2" s="1"/>
  <c r="I54" i="2"/>
  <c r="I53" i="2" s="1"/>
  <c r="H54" i="2"/>
  <c r="H53" i="2" s="1"/>
  <c r="G54" i="2"/>
  <c r="G53" i="2" s="1"/>
  <c r="I51" i="2"/>
  <c r="H51" i="2"/>
  <c r="G51" i="2"/>
  <c r="I49" i="2"/>
  <c r="H49" i="2"/>
  <c r="G49" i="2"/>
  <c r="I47" i="2"/>
  <c r="H47" i="2"/>
  <c r="G47" i="2"/>
  <c r="I45" i="2"/>
  <c r="H45" i="2"/>
  <c r="G45" i="2"/>
  <c r="I42" i="2"/>
  <c r="H42" i="2"/>
  <c r="G42" i="2"/>
  <c r="I40" i="2"/>
  <c r="H40" i="2"/>
  <c r="G40" i="2"/>
  <c r="I38" i="2"/>
  <c r="H38" i="2"/>
  <c r="G38" i="2"/>
  <c r="I36" i="2"/>
  <c r="H36" i="2"/>
  <c r="G36" i="2"/>
  <c r="I34" i="2"/>
  <c r="H34" i="2"/>
  <c r="G34" i="2"/>
  <c r="I32" i="2"/>
  <c r="H32" i="2"/>
  <c r="G32" i="2"/>
  <c r="I30" i="2"/>
  <c r="H30" i="2"/>
  <c r="G30" i="2"/>
  <c r="I28" i="2"/>
  <c r="H28" i="2"/>
  <c r="G28" i="2"/>
  <c r="I26" i="2"/>
  <c r="H26" i="2"/>
  <c r="G26" i="2"/>
  <c r="H24" i="2"/>
  <c r="G24" i="2"/>
  <c r="I22" i="2"/>
  <c r="H22" i="2"/>
  <c r="G22" i="2"/>
  <c r="I20" i="2"/>
  <c r="H20" i="2"/>
  <c r="G20" i="2"/>
  <c r="I18" i="2"/>
  <c r="H18" i="2"/>
  <c r="G18" i="2"/>
  <c r="I16" i="2"/>
  <c r="H16" i="2"/>
  <c r="G16" i="2"/>
  <c r="I14" i="2"/>
  <c r="H14" i="2"/>
  <c r="G14" i="2"/>
  <c r="I12" i="2"/>
  <c r="H12" i="2"/>
  <c r="G12" i="2"/>
  <c r="I10" i="2"/>
  <c r="H10" i="2"/>
  <c r="G10" i="2"/>
  <c r="I8" i="2"/>
  <c r="H8" i="2"/>
  <c r="G8" i="2"/>
  <c r="I6" i="2"/>
  <c r="H6" i="2"/>
  <c r="G6" i="2"/>
  <c r="H44" i="2" l="1"/>
  <c r="I44" i="2"/>
  <c r="H5" i="2"/>
  <c r="I5" i="2"/>
  <c r="G44" i="2"/>
  <c r="G5" i="2" s="1"/>
  <c r="G59" i="2"/>
  <c r="F51" i="2" l="1"/>
  <c r="I95" i="2"/>
  <c r="H95" i="2"/>
  <c r="G95" i="2"/>
  <c r="K93" i="2"/>
  <c r="J93" i="2"/>
  <c r="K92" i="2"/>
  <c r="J92" i="2"/>
  <c r="J91" i="2"/>
  <c r="K90" i="2"/>
  <c r="J90" i="2"/>
  <c r="J89" i="2"/>
  <c r="F89" i="2"/>
  <c r="K88" i="2"/>
  <c r="J88" i="2"/>
  <c r="J87" i="2"/>
  <c r="F87" i="2"/>
  <c r="K86" i="2"/>
  <c r="J86" i="2"/>
  <c r="J85" i="2"/>
  <c r="F85" i="2"/>
  <c r="F84" i="2" s="1"/>
  <c r="F82" i="2"/>
  <c r="F80" i="2"/>
  <c r="F78" i="2"/>
  <c r="F76" i="2"/>
  <c r="F74" i="2"/>
  <c r="F72" i="2"/>
  <c r="F70" i="2"/>
  <c r="J68" i="2"/>
  <c r="F68" i="2"/>
  <c r="F67" i="2" s="1"/>
  <c r="J67" i="2"/>
  <c r="F65" i="2"/>
  <c r="F64" i="2" s="1"/>
  <c r="F62" i="2"/>
  <c r="F60" i="2"/>
  <c r="F57" i="2"/>
  <c r="F54" i="2"/>
  <c r="F53" i="2" s="1"/>
  <c r="F49" i="2"/>
  <c r="F47" i="2"/>
  <c r="F45" i="2"/>
  <c r="F42" i="2"/>
  <c r="F40" i="2"/>
  <c r="F38" i="2"/>
  <c r="F36" i="2"/>
  <c r="F34" i="2"/>
  <c r="F32" i="2"/>
  <c r="F28" i="2"/>
  <c r="F26" i="2"/>
  <c r="F22" i="2"/>
  <c r="F20" i="2"/>
  <c r="F18" i="2"/>
  <c r="F16" i="2"/>
  <c r="F14" i="2"/>
  <c r="F12" i="2"/>
  <c r="F10" i="2"/>
  <c r="F8" i="2"/>
  <c r="J6" i="2"/>
  <c r="F6" i="2"/>
  <c r="F44" i="2" l="1"/>
  <c r="F56" i="2"/>
  <c r="F59" i="2"/>
  <c r="K89" i="2"/>
  <c r="K87" i="2"/>
  <c r="K85" i="2"/>
  <c r="K67" i="2"/>
  <c r="K68" i="2"/>
  <c r="G94" i="2"/>
  <c r="G96" i="2" s="1"/>
  <c r="K6" i="2"/>
  <c r="F97" i="1"/>
  <c r="F95" i="1"/>
  <c r="F92" i="1" s="1"/>
  <c r="F93" i="1"/>
  <c r="F90" i="1"/>
  <c r="F88" i="1"/>
  <c r="F86" i="1"/>
  <c r="F84" i="1"/>
  <c r="F82" i="1"/>
  <c r="F80" i="1"/>
  <c r="F78" i="1"/>
  <c r="F76" i="1"/>
  <c r="F74" i="1"/>
  <c r="F72" i="1"/>
  <c r="F67" i="1" s="1"/>
  <c r="F70" i="1"/>
  <c r="F68" i="1"/>
  <c r="F65" i="1"/>
  <c r="F64" i="1" s="1"/>
  <c r="F62" i="1"/>
  <c r="F60" i="1"/>
  <c r="F59" i="1"/>
  <c r="F57" i="1"/>
  <c r="F56" i="1"/>
  <c r="F54" i="1"/>
  <c r="F53" i="1"/>
  <c r="F51" i="1"/>
  <c r="F49" i="1"/>
  <c r="F47" i="1"/>
  <c r="F42" i="1" s="1"/>
  <c r="F45" i="1"/>
  <c r="F43" i="1"/>
  <c r="F40" i="1"/>
  <c r="F38" i="1"/>
  <c r="F36" i="1"/>
  <c r="F32" i="1"/>
  <c r="F30" i="1"/>
  <c r="F26" i="1"/>
  <c r="F24" i="1"/>
  <c r="F22" i="1"/>
  <c r="F20" i="1"/>
  <c r="F18" i="1"/>
  <c r="F16" i="1"/>
  <c r="F14" i="1"/>
  <c r="F12" i="1"/>
  <c r="F10" i="1"/>
  <c r="F5" i="1" s="1"/>
  <c r="F102" i="1" s="1"/>
  <c r="F8" i="1"/>
  <c r="F6" i="1"/>
  <c r="F5" i="2" l="1"/>
  <c r="F94" i="2" s="1"/>
  <c r="K84" i="2"/>
  <c r="J84" i="2"/>
  <c r="H94" i="2"/>
  <c r="H96" i="2" s="1"/>
  <c r="J34" i="1"/>
  <c r="J35" i="1"/>
  <c r="J36" i="1"/>
  <c r="J37" i="1"/>
  <c r="J38" i="1"/>
  <c r="J39" i="1"/>
  <c r="J40" i="1"/>
  <c r="J41" i="1"/>
  <c r="I94" i="2" l="1"/>
  <c r="K5" i="2"/>
  <c r="J5" i="2"/>
  <c r="K6" i="1"/>
  <c r="K7" i="1"/>
  <c r="J19" i="1"/>
  <c r="K19" i="1"/>
  <c r="J20" i="1"/>
  <c r="K20" i="1"/>
  <c r="J21" i="1"/>
  <c r="K21" i="1"/>
  <c r="J62" i="1"/>
  <c r="J63" i="1"/>
  <c r="J64" i="1"/>
  <c r="K64" i="1"/>
  <c r="K82" i="1"/>
  <c r="K83" i="1"/>
  <c r="J84" i="1"/>
  <c r="J85" i="1"/>
  <c r="J86" i="1"/>
  <c r="K86" i="1"/>
  <c r="J87" i="1"/>
  <c r="K87" i="1"/>
  <c r="J98" i="1"/>
  <c r="K98" i="1"/>
  <c r="J99" i="1"/>
  <c r="J100" i="1"/>
  <c r="K100" i="1"/>
  <c r="J51" i="1"/>
  <c r="K51" i="1"/>
  <c r="J52" i="1"/>
  <c r="K52" i="1"/>
  <c r="J53" i="1"/>
  <c r="J54" i="1"/>
  <c r="J55" i="1"/>
  <c r="I51" i="1"/>
  <c r="K43" i="1"/>
  <c r="K44" i="1"/>
  <c r="J45" i="1"/>
  <c r="J46" i="1"/>
  <c r="K69" i="1"/>
  <c r="K73" i="1"/>
  <c r="J75" i="1"/>
  <c r="G68" i="1"/>
  <c r="H68" i="1"/>
  <c r="I68" i="1"/>
  <c r="G70" i="1"/>
  <c r="H70" i="1"/>
  <c r="I70" i="1"/>
  <c r="K68" i="1"/>
  <c r="G43" i="1"/>
  <c r="H43" i="1"/>
  <c r="I43" i="1"/>
  <c r="I96" i="2" l="1"/>
  <c r="K94" i="2"/>
  <c r="J94" i="2"/>
  <c r="I8" i="1"/>
  <c r="I6" i="1"/>
  <c r="H8" i="1"/>
  <c r="G8" i="1"/>
  <c r="H6" i="1"/>
  <c r="G6" i="1"/>
  <c r="K66" i="1" l="1"/>
  <c r="K89" i="1"/>
  <c r="G97" i="1" l="1"/>
  <c r="G95" i="1"/>
  <c r="G93" i="1"/>
  <c r="G90" i="1"/>
  <c r="G88" i="1"/>
  <c r="G86" i="1"/>
  <c r="G84" i="1"/>
  <c r="G82" i="1"/>
  <c r="G80" i="1"/>
  <c r="G78" i="1"/>
  <c r="G67" i="1" s="1"/>
  <c r="G76" i="1"/>
  <c r="G74" i="1"/>
  <c r="G72" i="1"/>
  <c r="G65" i="1"/>
  <c r="G64" i="1" s="1"/>
  <c r="G62" i="1"/>
  <c r="G60" i="1"/>
  <c r="G57" i="1"/>
  <c r="G56" i="1" s="1"/>
  <c r="G54" i="1"/>
  <c r="G53" i="1" s="1"/>
  <c r="G51" i="1"/>
  <c r="G49" i="1"/>
  <c r="G42" i="1" s="1"/>
  <c r="G47" i="1"/>
  <c r="G45" i="1"/>
  <c r="G40" i="1"/>
  <c r="G38" i="1"/>
  <c r="G36" i="1"/>
  <c r="G34" i="1"/>
  <c r="G32" i="1"/>
  <c r="G30" i="1"/>
  <c r="G28" i="1"/>
  <c r="G26" i="1"/>
  <c r="G24" i="1"/>
  <c r="G22" i="1"/>
  <c r="G20" i="1"/>
  <c r="G18" i="1"/>
  <c r="G16" i="1"/>
  <c r="G14" i="1"/>
  <c r="G12" i="1"/>
  <c r="G10" i="1"/>
  <c r="G92" i="1" l="1"/>
  <c r="G5" i="1"/>
  <c r="G102" i="1" s="1"/>
  <c r="G59" i="1"/>
  <c r="I40" i="1"/>
  <c r="H40" i="1"/>
  <c r="I38" i="1"/>
  <c r="H38" i="1"/>
  <c r="K72" i="1" l="1"/>
  <c r="I36" i="1"/>
  <c r="H36" i="1"/>
  <c r="I74" i="1"/>
  <c r="H74" i="1"/>
  <c r="I93" i="1"/>
  <c r="H93" i="1"/>
  <c r="I95" i="1"/>
  <c r="H95" i="1"/>
  <c r="J74" i="1" l="1"/>
  <c r="J89" i="1"/>
  <c r="J66" i="1"/>
  <c r="H28" i="1"/>
  <c r="H34" i="1"/>
  <c r="H51" i="1"/>
  <c r="H72" i="1"/>
  <c r="I72" i="1"/>
  <c r="J11" i="1" l="1"/>
  <c r="K11" i="1"/>
  <c r="J13" i="1"/>
  <c r="K13" i="1"/>
  <c r="J15" i="1"/>
  <c r="K15" i="1"/>
  <c r="J17" i="1"/>
  <c r="K17" i="1"/>
  <c r="J23" i="1"/>
  <c r="K23" i="1"/>
  <c r="J25" i="1"/>
  <c r="K25" i="1"/>
  <c r="J27" i="1"/>
  <c r="K27" i="1"/>
  <c r="J31" i="1"/>
  <c r="K31" i="1"/>
  <c r="J33" i="1"/>
  <c r="K33" i="1"/>
  <c r="J48" i="1"/>
  <c r="K48" i="1"/>
  <c r="J50" i="1"/>
  <c r="K50" i="1"/>
  <c r="J58" i="1"/>
  <c r="K58" i="1"/>
  <c r="J61" i="1"/>
  <c r="K61" i="1"/>
  <c r="J77" i="1"/>
  <c r="K77" i="1"/>
  <c r="J79" i="1"/>
  <c r="K79" i="1"/>
  <c r="J81" i="1"/>
  <c r="K81" i="1"/>
  <c r="J91" i="1"/>
  <c r="K91" i="1"/>
  <c r="J93" i="1"/>
  <c r="K93" i="1"/>
  <c r="J94" i="1"/>
  <c r="K94" i="1"/>
  <c r="J95" i="1"/>
  <c r="K95" i="1"/>
  <c r="J96" i="1"/>
  <c r="K96" i="1"/>
  <c r="J101" i="1"/>
  <c r="K101" i="1"/>
  <c r="I12" i="1"/>
  <c r="H12" i="1"/>
  <c r="I47" i="1"/>
  <c r="H47" i="1"/>
  <c r="I45" i="1"/>
  <c r="H45" i="1"/>
  <c r="J12" i="1" l="1"/>
  <c r="J47" i="1"/>
  <c r="K12" i="1"/>
  <c r="K47" i="1"/>
  <c r="H97" i="1" l="1"/>
  <c r="H90" i="1"/>
  <c r="H86" i="1"/>
  <c r="H88" i="1"/>
  <c r="H84" i="1"/>
  <c r="H82" i="1"/>
  <c r="H80" i="1"/>
  <c r="H78" i="1"/>
  <c r="H67" i="1" s="1"/>
  <c r="H76" i="1"/>
  <c r="H65" i="1"/>
  <c r="H64" i="1" s="1"/>
  <c r="H62" i="1"/>
  <c r="H60" i="1"/>
  <c r="H57" i="1"/>
  <c r="H56" i="1" s="1"/>
  <c r="H54" i="1"/>
  <c r="H53" i="1" s="1"/>
  <c r="H49" i="1"/>
  <c r="H42" i="1" s="1"/>
  <c r="H32" i="1"/>
  <c r="H30" i="1"/>
  <c r="H26" i="1"/>
  <c r="H24" i="1"/>
  <c r="H22" i="1"/>
  <c r="H20" i="1"/>
  <c r="H16" i="1"/>
  <c r="H14" i="1"/>
  <c r="H18" i="1"/>
  <c r="H10" i="1"/>
  <c r="I26" i="1"/>
  <c r="I30" i="1"/>
  <c r="I32" i="1"/>
  <c r="I82" i="1"/>
  <c r="J26" i="1" l="1"/>
  <c r="K26" i="1"/>
  <c r="J30" i="1"/>
  <c r="K30" i="1"/>
  <c r="J32" i="1"/>
  <c r="K32" i="1"/>
  <c r="H59" i="1"/>
  <c r="H5" i="1" s="1"/>
  <c r="H92" i="1"/>
  <c r="H102" i="1" l="1"/>
  <c r="I97" i="1" l="1"/>
  <c r="I24" i="1"/>
  <c r="J24" i="1" l="1"/>
  <c r="K24" i="1"/>
  <c r="K97" i="1"/>
  <c r="J97" i="1"/>
  <c r="I80" i="1"/>
  <c r="K80" i="1" l="1"/>
  <c r="J80" i="1"/>
  <c r="I10" i="1"/>
  <c r="I90" i="1" l="1"/>
  <c r="I86" i="1"/>
  <c r="I88" i="1"/>
  <c r="I84" i="1"/>
  <c r="I78" i="1"/>
  <c r="I76" i="1"/>
  <c r="I65" i="1"/>
  <c r="I62" i="1"/>
  <c r="I60" i="1"/>
  <c r="I57" i="1"/>
  <c r="I54" i="1"/>
  <c r="I49" i="1"/>
  <c r="I42" i="1" s="1"/>
  <c r="I22" i="1"/>
  <c r="I20" i="1"/>
  <c r="I16" i="1"/>
  <c r="I14" i="1"/>
  <c r="I18" i="1"/>
  <c r="J10" i="1"/>
  <c r="I67" i="1" l="1"/>
  <c r="J88" i="1"/>
  <c r="K88" i="1"/>
  <c r="J65" i="1"/>
  <c r="K65" i="1"/>
  <c r="J18" i="1"/>
  <c r="K18" i="1"/>
  <c r="J22" i="1"/>
  <c r="K22" i="1"/>
  <c r="I56" i="1"/>
  <c r="J57" i="1"/>
  <c r="K57" i="1"/>
  <c r="J14" i="1"/>
  <c r="K14" i="1"/>
  <c r="J60" i="1"/>
  <c r="K60" i="1"/>
  <c r="J16" i="1"/>
  <c r="K16" i="1"/>
  <c r="J49" i="1"/>
  <c r="K49" i="1"/>
  <c r="K76" i="1"/>
  <c r="J76" i="1"/>
  <c r="K78" i="1"/>
  <c r="J78" i="1"/>
  <c r="K90" i="1"/>
  <c r="J90" i="1"/>
  <c r="I53" i="1"/>
  <c r="I64" i="1"/>
  <c r="I59" i="1"/>
  <c r="K10" i="1"/>
  <c r="I92" i="1"/>
  <c r="I5" i="1" l="1"/>
  <c r="J5" i="1" s="1"/>
  <c r="J56" i="1"/>
  <c r="K56" i="1"/>
  <c r="J42" i="1"/>
  <c r="K42" i="1"/>
  <c r="J59" i="1"/>
  <c r="K59" i="1"/>
  <c r="K67" i="1"/>
  <c r="J67" i="1"/>
  <c r="K92" i="1"/>
  <c r="J92" i="1"/>
  <c r="I102" i="1" l="1"/>
  <c r="K102" i="1" s="1"/>
  <c r="K5" i="1"/>
  <c r="J102" i="1" l="1"/>
</calcChain>
</file>

<file path=xl/sharedStrings.xml><?xml version="1.0" encoding="utf-8"?>
<sst xmlns="http://schemas.openxmlformats.org/spreadsheetml/2006/main" count="453" uniqueCount="119">
  <si>
    <t>(в рублях)</t>
  </si>
  <si>
    <t>Наименование</t>
  </si>
  <si>
    <t>МП</t>
  </si>
  <si>
    <t>ППМП</t>
  </si>
  <si>
    <t>ОМ</t>
  </si>
  <si>
    <t>ГРБС</t>
  </si>
  <si>
    <t>Процент исполнения к уточненной бюджетной росписи</t>
  </si>
  <si>
    <t>51</t>
  </si>
  <si>
    <t>0</t>
  </si>
  <si>
    <t>Администрация Клетнянского района</t>
  </si>
  <si>
    <t>851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</si>
  <si>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</si>
  <si>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13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</si>
  <si>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</si>
  <si>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</si>
  <si>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</si>
  <si>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Обеспечение устойчивой работы и развития автотранспортного комплекса</t>
  </si>
  <si>
    <t>Обеспечение свободы творчества и прав граждан на участие в культурной жизни, на равный доступ к культурным ценностям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</si>
  <si>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</si>
  <si>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Развитие физической культуры и спорта на территории Клетнянского района</t>
  </si>
  <si>
    <t>Защита прав и законных интересов несовершеннолетних, лиц из числа детей-сирот и детей, оставшихся без попечения родителей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</si>
  <si>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</si>
  <si>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</si>
  <si>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Управление по делам образования, демографии, молодежной политике, ФК и массовому спорту</t>
  </si>
  <si>
    <t>Реализация мер государственной поддержки работников образования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</si>
  <si>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</si>
  <si>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</si>
  <si>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Финансовое управление администрации Клетнянского района</t>
  </si>
  <si>
    <t xml:space="preserve">Непрограммная деятельность </t>
  </si>
  <si>
    <t>00</t>
  </si>
  <si>
    <t>Клетнянский районный Совет народных депутатов</t>
  </si>
  <si>
    <t>Контрольно-счетная палата Клетнянского муниципального района</t>
  </si>
  <si>
    <t>Всего расходов</t>
  </si>
  <si>
    <t>тел.9 18 31</t>
  </si>
  <si>
    <t>Повышение эффективности и безопасности функционирования автомобильных дорог общего пользования местного значения</t>
  </si>
  <si>
    <t xml:space="preserve">Обеспечние реализации полномочий Клетнянского муниципального района </t>
  </si>
  <si>
    <t>Подпрограмма "Культура Клетнянского района"</t>
  </si>
  <si>
    <t xml:space="preserve">Подпрограмма "Комплексные меры противодействия злоупотреблению наркотиками и их незаконному обороту" </t>
  </si>
  <si>
    <t>Подпрограмма "Развитие молодежной политики, физической культуры и спорта Клетнянского района"</t>
  </si>
  <si>
    <t xml:space="preserve">Подпрограмма "Социальная политика Клетнянского района" </t>
  </si>
  <si>
    <t xml:space="preserve">Развитие системы образования Клетнянского муниципального  района </t>
  </si>
  <si>
    <t xml:space="preserve">Подпрограмма "Обеспечение жильем молодых семей  Клетнянского района" </t>
  </si>
  <si>
    <t>Повышение доступности и качества предоставления дополнительного образования детей</t>
  </si>
  <si>
    <t>Управление муниципальными финансами Клетнянского муниципального района</t>
  </si>
  <si>
    <t>02</t>
  </si>
  <si>
    <t>01</t>
  </si>
  <si>
    <t xml:space="preserve">Выравнивание бюджетной обеспеченности, поддержка мер по обеспечению сбалансированности местных бюджетов </t>
  </si>
  <si>
    <t>Обеспечение долгосрочной устойчивости бюджета Клетнянского муниципального района и повышение эффективности управления муниципальными финансами</t>
  </si>
  <si>
    <t>08</t>
  </si>
  <si>
    <t>Защита прав и законных интересов детей, в том числе детей-сирот и детей, оставшихся без попечения родителей</t>
  </si>
  <si>
    <t>07</t>
  </si>
  <si>
    <t>06</t>
  </si>
  <si>
    <t>05</t>
  </si>
  <si>
    <t>Реализация мероприятий по усовершенствованию инфраструктуры сферы образования</t>
  </si>
  <si>
    <t>04</t>
  </si>
  <si>
    <t>Развитие кадрового потенциала сферы образования</t>
  </si>
  <si>
    <t>03</t>
  </si>
  <si>
    <t>Повышение доступности и качества предоставления дошкольного, общего и дополнительного образования детей</t>
  </si>
  <si>
    <t>19</t>
  </si>
  <si>
    <t>17</t>
  </si>
  <si>
    <t>18</t>
  </si>
  <si>
    <t>Осуществление мер по улучшению положения отдельных категорий граждан</t>
  </si>
  <si>
    <t>20</t>
  </si>
  <si>
    <t>16</t>
  </si>
  <si>
    <t>14</t>
  </si>
  <si>
    <t>09</t>
  </si>
  <si>
    <t>Содействие реформированию жилищно-коммунального хозяйства; создание благоприятных условий проживания граждан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</si>
  <si>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</si>
  <si>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</si>
  <si>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 государственной поддержки работников культуры</t>
  </si>
  <si>
    <t>Региональный проект "Патриотическое воспитание граждан Российской Федерации (Брянская область)"</t>
  </si>
  <si>
    <t>52</t>
  </si>
  <si>
    <t>ЕВ</t>
  </si>
  <si>
    <t>852</t>
  </si>
  <si>
    <t>Обеспечение сохранности и использования объектов культурного наследия, популяризация объектов культурного наследия</t>
  </si>
  <si>
    <t>2</t>
  </si>
  <si>
    <t>15</t>
  </si>
  <si>
    <t>Реализация мероприятий по улучшению экологической обстановки на территории Клетнянского района</t>
  </si>
  <si>
    <t>23</t>
  </si>
  <si>
    <t>Реализация мероприятий по проведению работ по ремонту, реставрации, благоустройству воинских захоронений</t>
  </si>
  <si>
    <t>10</t>
  </si>
  <si>
    <t>Управление образования администрации Клетнянского района</t>
  </si>
  <si>
    <t>Повышение эффективности государственного управления в сфере архитектуры и градостроительства</t>
  </si>
  <si>
    <t>24</t>
  </si>
  <si>
    <t>Региональный проект "Педагоги и наставники (Брянская область)"</t>
  </si>
  <si>
    <t>Ю6</t>
  </si>
  <si>
    <t>Региональный проект "Семейные ценности и инфраструктура культуры" (Брянская область)</t>
  </si>
  <si>
    <t>Я5</t>
  </si>
  <si>
    <t>Региональный проект "Развитие инфраструктуры сферы спорта"</t>
  </si>
  <si>
    <t>26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</si>
  <si>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</si>
  <si>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25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</si>
  <si>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</si>
  <si>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</si>
  <si>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Кассовое исполнение                             за 1 полугодие                    2025 года</t>
  </si>
  <si>
    <t>Региональный проект "Чистая вода (Брянская область)"</t>
  </si>
  <si>
    <t>F5</t>
  </si>
  <si>
    <t>Региональный проект "Спорт - норма жизни (Брянская область)"</t>
  </si>
  <si>
    <t>Р5</t>
  </si>
  <si>
    <t>Региональный проект "Культурная среда (Брянская область)"</t>
  </si>
  <si>
    <t>А1</t>
  </si>
  <si>
    <t>Региональный проект "Современная школа (Брянская область)"</t>
  </si>
  <si>
    <t>Е1</t>
  </si>
  <si>
    <t>Региональный проект "Цифровая образовательная среда (Брянская область)"</t>
  </si>
  <si>
    <t>Е4</t>
  </si>
  <si>
    <t>Исп.С.А.Кащеева</t>
  </si>
  <si>
    <t>Утверждено на 2026 год</t>
  </si>
  <si>
    <t>Уточненная бюджетная роспись                            на 2026 год</t>
  </si>
  <si>
    <t>Кассовое исполнение                             за 1 полугодие                    2026 года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</si>
  <si>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за 1 полугодие 2026 года в сравнении с соответствующим периодом прошлого года</t>
  </si>
  <si>
    <t>Темп роста 2026 к соответствующему периоду 2025, %</t>
  </si>
  <si>
    <t xml:space="preserve">Обеспечение реализации полномочий Клетнянского муниципального района </t>
  </si>
  <si>
    <t>Региональный проект "Развитие транспортной инфраструктуры на сельских территориях"</t>
  </si>
  <si>
    <t>27</t>
  </si>
  <si>
    <t>Региональный проект "Сохранение культурного и исторического наследия"</t>
  </si>
  <si>
    <t>28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</si>
  <si>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за 1 полугодие  2026 года в сравнении с соответствующим периодом прошлого года</t>
  </si>
  <si>
    <t>Кассовое исполнение                             за 1 полугодие                     2025 года</t>
  </si>
  <si>
    <t>Кассовое исполнение                             за 1 полугодие                   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</si>
</sst>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Arial Cyr"/>
      <family val="2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 wrapText="1"/>
    </xf>
    <xf numFmtId="0" fontId="4" fillId="0" borderId="0">
      <alignment horizontal="right"/>
    </xf>
    <xf numFmtId="49" fontId="4" fillId="0" borderId="2">
      <alignment horizontal="left" vertical="top" wrapText="1"/>
    </xf>
    <xf numFmtId="4" fontId="4" fillId="3" borderId="2">
      <alignment horizontal="right" vertical="top" shrinkToFit="1"/>
    </xf>
  </cellStyleXfs>
  <cellXfs count="57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3" xfId="0" applyFont="1" applyFill="1" applyBorder="1" applyAlignment="1">
      <alignment horizontal="left" vertical="top" wrapText="1"/>
    </xf>
    <xf numFmtId="49" fontId="5" fillId="0" borderId="3" xfId="3" applyNumberFormat="1" applyFont="1" applyBorder="1" applyAlignment="1" applyProtection="1">
      <alignment horizontal="center" vertical="top" wrapText="1"/>
      <protection locked="0"/>
    </xf>
    <xf numFmtId="4" fontId="5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9" fillId="0" borderId="3" xfId="0" applyFont="1" applyFill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49" fontId="5" fillId="0" borderId="3" xfId="3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 wrapText="1"/>
    </xf>
    <xf numFmtId="164" fontId="5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164" fontId="2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8" fillId="0" borderId="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/>
    <xf numFmtId="4" fontId="0" fillId="0" borderId="0" xfId="0" applyNumberFormat="1"/>
    <xf numFmtId="4" fontId="3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49" fontId="2" fillId="0" borderId="3" xfId="3" applyNumberFormat="1" applyFont="1" applyBorder="1" applyAlignment="1" applyProtection="1">
      <alignment horizontal="left" vertical="top" wrapText="1"/>
      <protection locked="0"/>
    </xf>
    <xf numFmtId="49" fontId="2" fillId="0" borderId="3" xfId="3" applyNumberFormat="1" applyFont="1" applyBorder="1" applyAlignment="1" applyProtection="1">
      <alignment horizontal="center" vertical="top" wrapText="1"/>
      <protection locked="0"/>
    </xf>
    <xf numFmtId="4" fontId="2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10" fillId="0" borderId="3" xfId="0" applyFont="1" applyFill="1" applyBorder="1" applyAlignment="1">
      <alignment vertical="top" wrapText="1"/>
    </xf>
    <xf numFmtId="4" fontId="12" fillId="0" borderId="0" xfId="0" applyNumberFormat="1" applyFont="1" applyAlignment="1">
      <alignment vertical="top"/>
    </xf>
    <xf numFmtId="0" fontId="9" fillId="0" borderId="4" xfId="0" applyFont="1" applyFill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49" fontId="8" fillId="0" borderId="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11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0" xfId="1" applyNumberFormat="1" applyFont="1" applyBorder="1" applyAlignment="1" applyProtection="1">
      <alignment horizontal="center" vertical="top" wrapText="1"/>
      <protection locked="0"/>
    </xf>
    <xf numFmtId="0" fontId="5" fillId="0" borderId="1" xfId="2" applyNumberFormat="1" applyFont="1" applyBorder="1" applyAlignment="1" applyProtection="1">
      <alignment horizontal="right" vertical="top"/>
      <protection locked="0"/>
    </xf>
    <xf numFmtId="0" fontId="6" fillId="2" borderId="3" xfId="0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</cellXfs>
  <cellStyles count="5">
    <cellStyle name="xl24" xfId="1"/>
    <cellStyle name="xl27" xfId="2"/>
    <cellStyle name="xl38" xfId="3"/>
    <cellStyle name="xl39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1;&#1102;&#1076;&#1078;&#1077;&#1090;%202026/&#1054;&#1090;&#1095;&#1077;&#1090;&#1099;%20&#1074;%20&#1057;&#1086;&#1074;&#1077;&#1090;%202026/1%20&#1082;&#1074;&#1072;&#1088;&#1090;&#1072;&#1083;%202026/&#1060;&#1086;&#1088;&#1084;&#1099;/10_&#1056;&#1072;&#1089;&#1093;&#1086;&#1076;&#1099;%20&#1087;&#1086;%20&#1052;&#1055;%20&#1079;&#1072;%201%20&#1082;&#1074;&#1072;&#1088;&#1090;&#1072;&#1083;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П"/>
    </sheetNames>
    <sheetDataSet>
      <sheetData sheetId="0">
        <row r="94">
          <cell r="F94">
            <v>746020915.99000013</v>
          </cell>
          <cell r="G94">
            <v>746020915.99000013</v>
          </cell>
          <cell r="H94">
            <v>105350001.42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zoomScale="80" zoomScaleNormal="80" workbookViewId="0">
      <pane xSplit="6" ySplit="4" topLeftCell="G71" activePane="bottomRight" state="frozen"/>
      <selection pane="topRight" activeCell="G1" sqref="G1"/>
      <selection pane="bottomLeft" activeCell="A5" sqref="A5"/>
      <selection pane="bottomRight" activeCell="K30" sqref="K30:K31"/>
    </sheetView>
  </sheetViews>
  <sheetFormatPr defaultRowHeight="15" x14ac:dyDescent="0.25"/>
  <cols>
    <col min="1" max="1" width="60.7109375" style="1" customWidth="1"/>
    <col min="2" max="2" width="5" style="37" customWidth="1"/>
    <col min="3" max="3" width="3.85546875" style="37" customWidth="1"/>
    <col min="4" max="5" width="5" style="37" customWidth="1"/>
    <col min="6" max="8" width="16" style="1" customWidth="1"/>
    <col min="9" max="9" width="15.42578125" style="1" customWidth="1"/>
    <col min="10" max="10" width="9.42578125" style="21" customWidth="1"/>
    <col min="11" max="11" width="9.5703125" style="21" customWidth="1"/>
    <col min="12" max="12" width="10.42578125" style="1" bestFit="1" customWidth="1"/>
    <col min="13" max="16384" width="9.140625" style="1"/>
  </cols>
  <sheetData>
    <row r="1" spans="1:12" ht="33.75" customHeight="1" x14ac:dyDescent="0.25">
      <c r="A1" s="48" t="s">
        <v>116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s="2" customFormat="1" ht="12" customHeight="1" x14ac:dyDescent="0.25">
      <c r="A3" s="50" t="s">
        <v>1</v>
      </c>
      <c r="B3" s="51" t="s">
        <v>2</v>
      </c>
      <c r="C3" s="51" t="s">
        <v>3</v>
      </c>
      <c r="D3" s="51" t="s">
        <v>4</v>
      </c>
      <c r="E3" s="51" t="s">
        <v>5</v>
      </c>
      <c r="F3" s="47" t="s">
        <v>117</v>
      </c>
      <c r="G3" s="50" t="s">
        <v>106</v>
      </c>
      <c r="H3" s="47" t="s">
        <v>107</v>
      </c>
      <c r="I3" s="47" t="s">
        <v>118</v>
      </c>
      <c r="J3" s="47" t="s">
        <v>6</v>
      </c>
      <c r="K3" s="47" t="s">
        <v>110</v>
      </c>
    </row>
    <row r="4" spans="1:12" s="2" customFormat="1" ht="61.5" customHeight="1" x14ac:dyDescent="0.25">
      <c r="A4" s="50"/>
      <c r="B4" s="51"/>
      <c r="C4" s="51"/>
      <c r="D4" s="51"/>
      <c r="E4" s="51"/>
      <c r="F4" s="47"/>
      <c r="G4" s="50"/>
      <c r="H4" s="47"/>
      <c r="I4" s="47"/>
      <c r="J4" s="47"/>
      <c r="K4" s="47"/>
    </row>
    <row r="5" spans="1:12" s="3" customFormat="1" ht="29.25" customHeight="1" x14ac:dyDescent="0.25">
      <c r="A5" s="26" t="s">
        <v>111</v>
      </c>
      <c r="B5" s="27" t="s">
        <v>7</v>
      </c>
      <c r="C5" s="27"/>
      <c r="D5" s="27"/>
      <c r="E5" s="27"/>
      <c r="F5" s="28">
        <f>F6+F8+F10+F12+F14+F16+F18+F20+F22+F24+F26+F28+F30+F34+F36+F44+F53+F56+F59+F64+F32+F38+F40+F42</f>
        <v>168698435.74000001</v>
      </c>
      <c r="G5" s="28">
        <f>G6+G8+G10+G12+G14+G16+G18+G20+G22+G24+G26+G28+G30+G34+G36+G44+G53+G56+G59+G64+G32+G38+G40+G42</f>
        <v>421839074.63</v>
      </c>
      <c r="H5" s="28">
        <f t="shared" ref="H5:I5" si="0">H6+H8+H10+H12+H14+H16+H18+H20+H22+H24+H26+H28+H30+H34+H36+H44+H53+H56+H59+H64+H32+H38+H40+H42</f>
        <v>434569997.13999999</v>
      </c>
      <c r="I5" s="28">
        <f t="shared" si="0"/>
        <v>108519704.17</v>
      </c>
      <c r="J5" s="19">
        <f>I5/H5*100</f>
        <v>24.971743305840686</v>
      </c>
      <c r="K5" s="19">
        <f>I5/F5*100</f>
        <v>64.327629176865528</v>
      </c>
      <c r="L5" s="30"/>
    </row>
    <row r="6" spans="1:12" ht="45.75" customHeight="1" x14ac:dyDescent="0.25">
      <c r="A6" s="9" t="s">
        <v>67</v>
      </c>
      <c r="B6" s="5" t="s">
        <v>7</v>
      </c>
      <c r="C6" s="5" t="s">
        <v>8</v>
      </c>
      <c r="D6" s="5" t="s">
        <v>45</v>
      </c>
      <c r="E6" s="5"/>
      <c r="F6" s="6">
        <f>F7</f>
        <v>13239943.58</v>
      </c>
      <c r="G6" s="6">
        <f>G7</f>
        <v>41821828</v>
      </c>
      <c r="H6" s="6">
        <f>H7</f>
        <v>41821828</v>
      </c>
      <c r="I6" s="6">
        <f>I7</f>
        <v>17395425.18</v>
      </c>
      <c r="J6" s="12">
        <f t="shared" ref="J6:J67" si="1">I6/H6*100</f>
        <v>41.594129218837587</v>
      </c>
      <c r="K6" s="12">
        <f t="shared" ref="K6:K67" si="2">I6/F6*100</f>
        <v>131.38594643467508</v>
      </c>
    </row>
    <row r="7" spans="1:12" ht="15.75" customHeight="1" x14ac:dyDescent="0.25">
      <c r="A7" s="9" t="s">
        <v>9</v>
      </c>
      <c r="B7" s="5" t="s">
        <v>7</v>
      </c>
      <c r="C7" s="5" t="s">
        <v>8</v>
      </c>
      <c r="D7" s="5" t="s">
        <v>45</v>
      </c>
      <c r="E7" s="5" t="s">
        <v>10</v>
      </c>
      <c r="F7" s="6">
        <v>13239943.58</v>
      </c>
      <c r="G7" s="6">
        <v>41821828</v>
      </c>
      <c r="H7" s="6">
        <v>41821828</v>
      </c>
      <c r="I7" s="6">
        <v>17395425.18</v>
      </c>
      <c r="J7" s="12">
        <f t="shared" ref="J7:J66" si="3">I7/H7*100</f>
        <v>41.594129218837587</v>
      </c>
      <c r="K7" s="12">
        <f t="shared" ref="K7:K66" si="4">I7/F7*100</f>
        <v>131.38594643467508</v>
      </c>
    </row>
    <row r="8" spans="1:12" ht="16.5" customHeight="1" x14ac:dyDescent="0.25">
      <c r="A8" s="4" t="s">
        <v>68</v>
      </c>
      <c r="B8" s="5" t="s">
        <v>7</v>
      </c>
      <c r="C8" s="5" t="s">
        <v>8</v>
      </c>
      <c r="D8" s="5" t="s">
        <v>44</v>
      </c>
      <c r="E8" s="5"/>
      <c r="F8" s="6">
        <f t="shared" ref="F8" si="5">F9</f>
        <v>284655.68</v>
      </c>
      <c r="G8" s="6">
        <f>G9</f>
        <v>1109841.8799999999</v>
      </c>
      <c r="H8" s="6">
        <f>H9</f>
        <v>1109841.8799999999</v>
      </c>
      <c r="I8" s="6">
        <f t="shared" ref="I8" si="6">I9</f>
        <v>406036.46</v>
      </c>
      <c r="J8" s="12">
        <f t="shared" si="3"/>
        <v>36.585072821364435</v>
      </c>
      <c r="K8" s="12">
        <f t="shared" si="4"/>
        <v>142.64126400007194</v>
      </c>
    </row>
    <row r="9" spans="1:12" ht="16.5" customHeight="1" x14ac:dyDescent="0.25">
      <c r="A9" s="9" t="s">
        <v>9</v>
      </c>
      <c r="B9" s="5" t="s">
        <v>7</v>
      </c>
      <c r="C9" s="5" t="s">
        <v>8</v>
      </c>
      <c r="D9" s="5" t="s">
        <v>44</v>
      </c>
      <c r="E9" s="5" t="s">
        <v>10</v>
      </c>
      <c r="F9" s="6">
        <v>284655.68</v>
      </c>
      <c r="G9" s="6">
        <v>1109841.8799999999</v>
      </c>
      <c r="H9" s="6">
        <v>1109841.8799999999</v>
      </c>
      <c r="I9" s="6">
        <v>406036.46</v>
      </c>
      <c r="J9" s="12">
        <f t="shared" si="3"/>
        <v>36.585072821364435</v>
      </c>
      <c r="K9" s="12">
        <f t="shared" si="4"/>
        <v>142.64126400007194</v>
      </c>
    </row>
    <row r="10" spans="1:12" ht="30.75" customHeight="1" x14ac:dyDescent="0.25">
      <c r="A10" s="31" t="s">
        <v>13</v>
      </c>
      <c r="B10" s="32">
        <v>51</v>
      </c>
      <c r="C10" s="32">
        <v>0</v>
      </c>
      <c r="D10" s="32" t="s">
        <v>56</v>
      </c>
      <c r="E10" s="32"/>
      <c r="F10" s="8">
        <f t="shared" ref="F10" si="7">F11</f>
        <v>1935125</v>
      </c>
      <c r="G10" s="8">
        <f>G11</f>
        <v>5044100</v>
      </c>
      <c r="H10" s="8">
        <f>H11</f>
        <v>5044100</v>
      </c>
      <c r="I10" s="8">
        <f t="shared" ref="I10" si="8">I11</f>
        <v>2460448</v>
      </c>
      <c r="J10" s="12">
        <f t="shared" si="3"/>
        <v>48.778731587399136</v>
      </c>
      <c r="K10" s="12">
        <f t="shared" si="4"/>
        <v>127.14672178799819</v>
      </c>
    </row>
    <row r="11" spans="1:12" ht="16.5" customHeight="1" x14ac:dyDescent="0.25">
      <c r="A11" s="9" t="s">
        <v>9</v>
      </c>
      <c r="B11" s="32">
        <v>51</v>
      </c>
      <c r="C11" s="32">
        <v>0</v>
      </c>
      <c r="D11" s="32" t="s">
        <v>56</v>
      </c>
      <c r="E11" s="32">
        <v>851</v>
      </c>
      <c r="F11" s="6">
        <v>1935125</v>
      </c>
      <c r="G11" s="6">
        <v>5044100</v>
      </c>
      <c r="H11" s="6">
        <v>5044100</v>
      </c>
      <c r="I11" s="6">
        <v>2460448</v>
      </c>
      <c r="J11" s="12">
        <f t="shared" si="3"/>
        <v>48.778731587399136</v>
      </c>
      <c r="K11" s="12">
        <f t="shared" si="4"/>
        <v>127.14672178799819</v>
      </c>
    </row>
    <row r="12" spans="1:12" ht="30.75" customHeight="1" x14ac:dyDescent="0.25">
      <c r="A12" s="31" t="s">
        <v>15</v>
      </c>
      <c r="B12" s="32">
        <v>51</v>
      </c>
      <c r="C12" s="32">
        <v>0</v>
      </c>
      <c r="D12" s="32" t="s">
        <v>54</v>
      </c>
      <c r="E12" s="32"/>
      <c r="F12" s="8">
        <f t="shared" ref="F12" si="9">F13</f>
        <v>349081.71</v>
      </c>
      <c r="G12" s="8">
        <f>G13</f>
        <v>1163789</v>
      </c>
      <c r="H12" s="8">
        <f>H13</f>
        <v>1163789</v>
      </c>
      <c r="I12" s="8">
        <f t="shared" ref="I12" si="10">I13</f>
        <v>584250.14</v>
      </c>
      <c r="J12" s="12">
        <f t="shared" si="3"/>
        <v>50.202411261835266</v>
      </c>
      <c r="K12" s="12">
        <f t="shared" si="4"/>
        <v>167.36773175541049</v>
      </c>
    </row>
    <row r="13" spans="1:12" ht="16.5" customHeight="1" x14ac:dyDescent="0.25">
      <c r="A13" s="9" t="s">
        <v>9</v>
      </c>
      <c r="B13" s="32">
        <v>51</v>
      </c>
      <c r="C13" s="32">
        <v>0</v>
      </c>
      <c r="D13" s="32" t="s">
        <v>54</v>
      </c>
      <c r="E13" s="32">
        <v>851</v>
      </c>
      <c r="F13" s="6">
        <v>349081.71</v>
      </c>
      <c r="G13" s="6">
        <v>1163789</v>
      </c>
      <c r="H13" s="6">
        <v>1163789</v>
      </c>
      <c r="I13" s="6">
        <v>584250.14</v>
      </c>
      <c r="J13" s="12">
        <f t="shared" si="3"/>
        <v>50.202411261835266</v>
      </c>
      <c r="K13" s="12">
        <f t="shared" si="4"/>
        <v>167.36773175541049</v>
      </c>
    </row>
    <row r="14" spans="1:12" ht="31.5" customHeight="1" x14ac:dyDescent="0.25">
      <c r="A14" s="31" t="s">
        <v>11</v>
      </c>
      <c r="B14" s="5" t="s">
        <v>7</v>
      </c>
      <c r="C14" s="5" t="s">
        <v>8</v>
      </c>
      <c r="D14" s="5" t="s">
        <v>52</v>
      </c>
      <c r="E14" s="5"/>
      <c r="F14" s="6">
        <f>F15</f>
        <v>1948130.09</v>
      </c>
      <c r="G14" s="6">
        <f>G15</f>
        <v>6969400</v>
      </c>
      <c r="H14" s="6">
        <f>H15</f>
        <v>6969400</v>
      </c>
      <c r="I14" s="6">
        <f>I15</f>
        <v>2827702.51</v>
      </c>
      <c r="J14" s="12">
        <f t="shared" si="3"/>
        <v>40.573112606537144</v>
      </c>
      <c r="K14" s="12">
        <f t="shared" si="4"/>
        <v>145.14957314785889</v>
      </c>
    </row>
    <row r="15" spans="1:12" ht="16.5" customHeight="1" x14ac:dyDescent="0.25">
      <c r="A15" s="9" t="s">
        <v>9</v>
      </c>
      <c r="B15" s="5" t="s">
        <v>7</v>
      </c>
      <c r="C15" s="5" t="s">
        <v>8</v>
      </c>
      <c r="D15" s="5" t="s">
        <v>52</v>
      </c>
      <c r="E15" s="5" t="s">
        <v>10</v>
      </c>
      <c r="F15" s="6">
        <v>1948130.09</v>
      </c>
      <c r="G15" s="6">
        <v>6969400</v>
      </c>
      <c r="H15" s="6">
        <v>6969400</v>
      </c>
      <c r="I15" s="6">
        <v>2827702.51</v>
      </c>
      <c r="J15" s="12">
        <f t="shared" si="3"/>
        <v>40.573112606537144</v>
      </c>
      <c r="K15" s="12">
        <f t="shared" si="4"/>
        <v>145.14957314785889</v>
      </c>
    </row>
    <row r="16" spans="1:12" ht="17.25" customHeight="1" x14ac:dyDescent="0.25">
      <c r="A16" s="31" t="s">
        <v>14</v>
      </c>
      <c r="B16" s="32">
        <v>51</v>
      </c>
      <c r="C16" s="32">
        <v>0</v>
      </c>
      <c r="D16" s="32" t="s">
        <v>51</v>
      </c>
      <c r="E16" s="32"/>
      <c r="F16" s="8">
        <f t="shared" ref="F16" si="11">F17</f>
        <v>83216.429999999993</v>
      </c>
      <c r="G16" s="8">
        <f>G17</f>
        <v>307240</v>
      </c>
      <c r="H16" s="8">
        <f>H17</f>
        <v>307240</v>
      </c>
      <c r="I16" s="8">
        <f t="shared" ref="I16" si="12">I17</f>
        <v>61980</v>
      </c>
      <c r="J16" s="12">
        <f t="shared" si="3"/>
        <v>20.173154537169637</v>
      </c>
      <c r="K16" s="12">
        <f t="shared" si="4"/>
        <v>74.480484202458584</v>
      </c>
    </row>
    <row r="17" spans="1:11" ht="15" customHeight="1" x14ac:dyDescent="0.25">
      <c r="A17" s="9" t="s">
        <v>9</v>
      </c>
      <c r="B17" s="32">
        <v>51</v>
      </c>
      <c r="C17" s="32">
        <v>0</v>
      </c>
      <c r="D17" s="32" t="s">
        <v>51</v>
      </c>
      <c r="E17" s="32">
        <v>851</v>
      </c>
      <c r="F17" s="6">
        <v>83216.429999999993</v>
      </c>
      <c r="G17" s="6">
        <v>307240</v>
      </c>
      <c r="H17" s="6">
        <v>307240</v>
      </c>
      <c r="I17" s="6">
        <v>61980</v>
      </c>
      <c r="J17" s="12">
        <f t="shared" si="3"/>
        <v>20.173154537169637</v>
      </c>
      <c r="K17" s="12">
        <f t="shared" si="4"/>
        <v>74.480484202458584</v>
      </c>
    </row>
    <row r="18" spans="1:11" ht="30" customHeight="1" x14ac:dyDescent="0.25">
      <c r="A18" s="31" t="s">
        <v>16</v>
      </c>
      <c r="B18" s="32">
        <v>51</v>
      </c>
      <c r="C18" s="32">
        <v>0</v>
      </c>
      <c r="D18" s="32" t="s">
        <v>50</v>
      </c>
      <c r="E18" s="32"/>
      <c r="F18" s="8">
        <f t="shared" ref="F18" si="13">F19</f>
        <v>2123438.3199999998</v>
      </c>
      <c r="G18" s="8">
        <f>G19</f>
        <v>6666000</v>
      </c>
      <c r="H18" s="8">
        <f>H19</f>
        <v>6666000</v>
      </c>
      <c r="I18" s="8">
        <f t="shared" ref="I18" si="14">I19</f>
        <v>2774297.4</v>
      </c>
      <c r="J18" s="12">
        <f t="shared" si="3"/>
        <v>41.618622862286223</v>
      </c>
      <c r="K18" s="12">
        <f t="shared" si="4"/>
        <v>130.65118839901129</v>
      </c>
    </row>
    <row r="19" spans="1:11" ht="15" customHeight="1" x14ac:dyDescent="0.25">
      <c r="A19" s="9" t="s">
        <v>9</v>
      </c>
      <c r="B19" s="32">
        <v>51</v>
      </c>
      <c r="C19" s="32">
        <v>0</v>
      </c>
      <c r="D19" s="32" t="s">
        <v>50</v>
      </c>
      <c r="E19" s="32">
        <v>851</v>
      </c>
      <c r="F19" s="6">
        <v>2123438.3199999998</v>
      </c>
      <c r="G19" s="6">
        <v>6666000</v>
      </c>
      <c r="H19" s="6">
        <v>6666000</v>
      </c>
      <c r="I19" s="6">
        <v>2774297.4</v>
      </c>
      <c r="J19" s="12">
        <f t="shared" si="3"/>
        <v>41.618622862286223</v>
      </c>
      <c r="K19" s="12">
        <f t="shared" si="4"/>
        <v>130.65118839901129</v>
      </c>
    </row>
    <row r="20" spans="1:11" ht="31.5" customHeight="1" x14ac:dyDescent="0.25">
      <c r="A20" s="31" t="s">
        <v>34</v>
      </c>
      <c r="B20" s="32">
        <v>51</v>
      </c>
      <c r="C20" s="32">
        <v>0</v>
      </c>
      <c r="D20" s="32" t="s">
        <v>48</v>
      </c>
      <c r="E20" s="32"/>
      <c r="F20" s="8">
        <f>F21</f>
        <v>941658.35</v>
      </c>
      <c r="G20" s="8">
        <f>G21</f>
        <v>9395181.3399999999</v>
      </c>
      <c r="H20" s="8">
        <f>H21</f>
        <v>9395181.3399999999</v>
      </c>
      <c r="I20" s="8">
        <f>I21</f>
        <v>2748320.96</v>
      </c>
      <c r="J20" s="12">
        <f t="shared" si="3"/>
        <v>29.252452513066661</v>
      </c>
      <c r="K20" s="12">
        <f t="shared" si="4"/>
        <v>291.85967076063201</v>
      </c>
    </row>
    <row r="21" spans="1:11" ht="15" customHeight="1" x14ac:dyDescent="0.25">
      <c r="A21" s="9" t="s">
        <v>9</v>
      </c>
      <c r="B21" s="32">
        <v>51</v>
      </c>
      <c r="C21" s="32">
        <v>0</v>
      </c>
      <c r="D21" s="32" t="s">
        <v>48</v>
      </c>
      <c r="E21" s="32">
        <v>851</v>
      </c>
      <c r="F21" s="6">
        <v>941658.35</v>
      </c>
      <c r="G21" s="6">
        <v>9395181.3399999999</v>
      </c>
      <c r="H21" s="6">
        <v>9395181.3399999999</v>
      </c>
      <c r="I21" s="6">
        <v>2748320.96</v>
      </c>
      <c r="J21" s="12">
        <f t="shared" si="3"/>
        <v>29.252452513066661</v>
      </c>
      <c r="K21" s="12">
        <f t="shared" si="4"/>
        <v>291.85967076063201</v>
      </c>
    </row>
    <row r="22" spans="1:11" ht="32.25" customHeight="1" x14ac:dyDescent="0.25">
      <c r="A22" s="31" t="s">
        <v>66</v>
      </c>
      <c r="B22" s="32">
        <v>51</v>
      </c>
      <c r="C22" s="32">
        <v>0</v>
      </c>
      <c r="D22" s="32" t="s">
        <v>65</v>
      </c>
      <c r="E22" s="32"/>
      <c r="F22" s="6">
        <f t="shared" ref="F22:I22" si="15">F23</f>
        <v>625950.14</v>
      </c>
      <c r="G22" s="6">
        <f t="shared" si="15"/>
        <v>478987.88</v>
      </c>
      <c r="H22" s="6">
        <f t="shared" si="15"/>
        <v>478987.88</v>
      </c>
      <c r="I22" s="6">
        <f t="shared" si="15"/>
        <v>364886.24</v>
      </c>
      <c r="J22" s="12">
        <f t="shared" si="3"/>
        <v>76.178595583671139</v>
      </c>
      <c r="K22" s="12">
        <f t="shared" si="4"/>
        <v>58.293179709169806</v>
      </c>
    </row>
    <row r="23" spans="1:11" ht="15" customHeight="1" x14ac:dyDescent="0.25">
      <c r="A23" s="9" t="s">
        <v>9</v>
      </c>
      <c r="B23" s="32">
        <v>51</v>
      </c>
      <c r="C23" s="32">
        <v>0</v>
      </c>
      <c r="D23" s="32" t="s">
        <v>65</v>
      </c>
      <c r="E23" s="32">
        <v>851</v>
      </c>
      <c r="F23" s="6">
        <v>625950.14</v>
      </c>
      <c r="G23" s="6">
        <v>478987.88</v>
      </c>
      <c r="H23" s="6">
        <v>478987.88</v>
      </c>
      <c r="I23" s="6">
        <v>364886.24</v>
      </c>
      <c r="J23" s="12">
        <f t="shared" si="3"/>
        <v>76.178595583671139</v>
      </c>
      <c r="K23" s="12">
        <f t="shared" si="4"/>
        <v>58.293179709169806</v>
      </c>
    </row>
    <row r="24" spans="1:11" ht="31.5" hidden="1" customHeight="1" x14ac:dyDescent="0.25">
      <c r="A24" s="39" t="s">
        <v>79</v>
      </c>
      <c r="B24" s="32" t="s">
        <v>7</v>
      </c>
      <c r="C24" s="32" t="s">
        <v>8</v>
      </c>
      <c r="D24" s="32" t="s">
        <v>80</v>
      </c>
      <c r="E24" s="32"/>
      <c r="F24" s="6"/>
      <c r="G24" s="6">
        <f>G25</f>
        <v>0</v>
      </c>
      <c r="H24" s="6">
        <f>H25</f>
        <v>0</v>
      </c>
      <c r="I24" s="6"/>
      <c r="J24" s="12" t="e">
        <f t="shared" si="3"/>
        <v>#DIV/0!</v>
      </c>
      <c r="K24" s="12" t="e">
        <f t="shared" si="4"/>
        <v>#DIV/0!</v>
      </c>
    </row>
    <row r="25" spans="1:11" ht="15" hidden="1" customHeight="1" x14ac:dyDescent="0.25">
      <c r="A25" s="31" t="s">
        <v>9</v>
      </c>
      <c r="B25" s="32" t="s">
        <v>7</v>
      </c>
      <c r="C25" s="32" t="s">
        <v>8</v>
      </c>
      <c r="D25" s="32" t="s">
        <v>80</v>
      </c>
      <c r="E25" s="32" t="s">
        <v>10</v>
      </c>
      <c r="F25" s="6"/>
      <c r="G25" s="6"/>
      <c r="H25" s="6"/>
      <c r="I25" s="6"/>
      <c r="J25" s="12" t="e">
        <f t="shared" si="3"/>
        <v>#DIV/0!</v>
      </c>
      <c r="K25" s="12" t="e">
        <f t="shared" si="4"/>
        <v>#DIV/0!</v>
      </c>
    </row>
    <row r="26" spans="1:11" ht="30.75" customHeight="1" x14ac:dyDescent="0.25">
      <c r="A26" s="9" t="s">
        <v>42</v>
      </c>
      <c r="B26" s="32">
        <v>51</v>
      </c>
      <c r="C26" s="32">
        <v>0</v>
      </c>
      <c r="D26" s="32">
        <v>11</v>
      </c>
      <c r="E26" s="32"/>
      <c r="F26" s="6">
        <f t="shared" ref="F26:I26" si="16">F27</f>
        <v>7238367.4900000002</v>
      </c>
      <c r="G26" s="6">
        <f t="shared" si="16"/>
        <v>11895200</v>
      </c>
      <c r="H26" s="6">
        <f t="shared" si="16"/>
        <v>11895200</v>
      </c>
      <c r="I26" s="6">
        <f t="shared" si="16"/>
        <v>6402574</v>
      </c>
      <c r="J26" s="12">
        <f t="shared" si="3"/>
        <v>53.824853722509921</v>
      </c>
      <c r="K26" s="12">
        <f t="shared" si="4"/>
        <v>88.453287413844748</v>
      </c>
    </row>
    <row r="27" spans="1:11" ht="15" customHeight="1" x14ac:dyDescent="0.25">
      <c r="A27" s="9" t="s">
        <v>9</v>
      </c>
      <c r="B27" s="32">
        <v>51</v>
      </c>
      <c r="C27" s="32">
        <v>0</v>
      </c>
      <c r="D27" s="32">
        <v>11</v>
      </c>
      <c r="E27" s="32">
        <v>851</v>
      </c>
      <c r="F27" s="6">
        <v>7238367.4900000002</v>
      </c>
      <c r="G27" s="6">
        <v>11895200</v>
      </c>
      <c r="H27" s="6">
        <v>11895200</v>
      </c>
      <c r="I27" s="6">
        <v>6402574</v>
      </c>
      <c r="J27" s="12">
        <f t="shared" si="3"/>
        <v>53.824853722509921</v>
      </c>
      <c r="K27" s="12">
        <f t="shared" si="4"/>
        <v>88.453287413844748</v>
      </c>
    </row>
    <row r="28" spans="1:11" ht="15.75" customHeight="1" x14ac:dyDescent="0.25">
      <c r="A28" s="9" t="s">
        <v>24</v>
      </c>
      <c r="B28" s="32">
        <v>51</v>
      </c>
      <c r="C28" s="32">
        <v>0</v>
      </c>
      <c r="D28" s="32">
        <v>12</v>
      </c>
      <c r="E28" s="32"/>
      <c r="F28" s="6">
        <f t="shared" ref="F28:I28" si="17">F29</f>
        <v>68000</v>
      </c>
      <c r="G28" s="6">
        <f t="shared" si="17"/>
        <v>132000</v>
      </c>
      <c r="H28" s="6">
        <f t="shared" si="17"/>
        <v>132000</v>
      </c>
      <c r="I28" s="6">
        <f t="shared" si="17"/>
        <v>60000</v>
      </c>
      <c r="J28" s="12">
        <f t="shared" si="3"/>
        <v>45.454545454545453</v>
      </c>
      <c r="K28" s="12">
        <f t="shared" si="4"/>
        <v>88.235294117647058</v>
      </c>
    </row>
    <row r="29" spans="1:11" ht="15" customHeight="1" x14ac:dyDescent="0.25">
      <c r="A29" s="9" t="s">
        <v>9</v>
      </c>
      <c r="B29" s="32">
        <v>51</v>
      </c>
      <c r="C29" s="32">
        <v>0</v>
      </c>
      <c r="D29" s="32">
        <v>12</v>
      </c>
      <c r="E29" s="32">
        <v>851</v>
      </c>
      <c r="F29" s="6">
        <v>68000</v>
      </c>
      <c r="G29" s="6">
        <v>132000</v>
      </c>
      <c r="H29" s="6">
        <v>132000</v>
      </c>
      <c r="I29" s="6">
        <v>60000</v>
      </c>
      <c r="J29" s="12">
        <f t="shared" si="3"/>
        <v>45.454545454545453</v>
      </c>
      <c r="K29" s="12">
        <f t="shared" si="4"/>
        <v>88.235294117647058</v>
      </c>
    </row>
    <row r="30" spans="1:11" ht="33.75" customHeight="1" x14ac:dyDescent="0.25">
      <c r="A30" s="9" t="s">
        <v>77</v>
      </c>
      <c r="B30" s="32" t="s">
        <v>7</v>
      </c>
      <c r="C30" s="32" t="s">
        <v>8</v>
      </c>
      <c r="D30" s="32" t="s">
        <v>78</v>
      </c>
      <c r="E30" s="32"/>
      <c r="F30" s="6"/>
      <c r="G30" s="6">
        <f>G31</f>
        <v>623554.22</v>
      </c>
      <c r="H30" s="6">
        <f>H31</f>
        <v>623554.22</v>
      </c>
      <c r="I30" s="6">
        <f>I31</f>
        <v>0</v>
      </c>
      <c r="J30" s="12">
        <f t="shared" si="3"/>
        <v>0</v>
      </c>
      <c r="K30" s="12"/>
    </row>
    <row r="31" spans="1:11" ht="15" customHeight="1" x14ac:dyDescent="0.25">
      <c r="A31" s="9" t="s">
        <v>9</v>
      </c>
      <c r="B31" s="32" t="s">
        <v>7</v>
      </c>
      <c r="C31" s="32" t="s">
        <v>8</v>
      </c>
      <c r="D31" s="32" t="s">
        <v>78</v>
      </c>
      <c r="E31" s="32" t="s">
        <v>10</v>
      </c>
      <c r="F31" s="6"/>
      <c r="G31" s="6">
        <v>623554.22</v>
      </c>
      <c r="H31" s="6">
        <v>623554.22</v>
      </c>
      <c r="I31" s="6">
        <v>0</v>
      </c>
      <c r="J31" s="12">
        <f t="shared" si="3"/>
        <v>0</v>
      </c>
      <c r="K31" s="12"/>
    </row>
    <row r="32" spans="1:11" ht="30.75" hidden="1" customHeight="1" x14ac:dyDescent="0.25">
      <c r="A32" s="41" t="s">
        <v>82</v>
      </c>
      <c r="B32" s="32" t="s">
        <v>7</v>
      </c>
      <c r="C32" s="32" t="s">
        <v>8</v>
      </c>
      <c r="D32" s="32" t="s">
        <v>83</v>
      </c>
      <c r="E32" s="32"/>
      <c r="F32" s="6">
        <f>F33</f>
        <v>0</v>
      </c>
      <c r="G32" s="6">
        <f>G33</f>
        <v>0</v>
      </c>
      <c r="H32" s="6">
        <f>H33</f>
        <v>0</v>
      </c>
      <c r="I32" s="6">
        <f>I33</f>
        <v>0</v>
      </c>
      <c r="J32" s="12" t="e">
        <f t="shared" si="3"/>
        <v>#DIV/0!</v>
      </c>
      <c r="K32" s="12" t="e">
        <f t="shared" si="4"/>
        <v>#DIV/0!</v>
      </c>
    </row>
    <row r="33" spans="1:11" ht="15" hidden="1" customHeight="1" x14ac:dyDescent="0.25">
      <c r="A33" s="31" t="s">
        <v>9</v>
      </c>
      <c r="B33" s="32" t="s">
        <v>7</v>
      </c>
      <c r="C33" s="32" t="s">
        <v>8</v>
      </c>
      <c r="D33" s="32" t="s">
        <v>83</v>
      </c>
      <c r="E33" s="32" t="s">
        <v>10</v>
      </c>
      <c r="F33" s="6"/>
      <c r="G33" s="6">
        <v>0</v>
      </c>
      <c r="H33" s="6">
        <v>0</v>
      </c>
      <c r="I33" s="6"/>
      <c r="J33" s="12" t="e">
        <f t="shared" si="3"/>
        <v>#DIV/0!</v>
      </c>
      <c r="K33" s="12" t="e">
        <f t="shared" si="4"/>
        <v>#DIV/0!</v>
      </c>
    </row>
    <row r="34" spans="1:11" ht="43.5" customHeight="1" x14ac:dyDescent="0.25">
      <c r="A34" s="4" t="s">
        <v>90</v>
      </c>
      <c r="B34" s="42">
        <v>51</v>
      </c>
      <c r="C34" s="42">
        <v>0</v>
      </c>
      <c r="D34" s="11" t="s">
        <v>91</v>
      </c>
      <c r="E34" s="15"/>
      <c r="F34" s="6">
        <f t="shared" ref="F34:I34" si="18">F35</f>
        <v>25514.400000000001</v>
      </c>
      <c r="G34" s="6">
        <f t="shared" si="18"/>
        <v>20900</v>
      </c>
      <c r="H34" s="6">
        <f t="shared" si="18"/>
        <v>20900</v>
      </c>
      <c r="I34" s="6">
        <f t="shared" si="18"/>
        <v>0</v>
      </c>
      <c r="J34" s="12">
        <f t="shared" si="3"/>
        <v>0</v>
      </c>
      <c r="K34" s="12">
        <f t="shared" si="4"/>
        <v>0</v>
      </c>
    </row>
    <row r="35" spans="1:11" ht="15" customHeight="1" x14ac:dyDescent="0.25">
      <c r="A35" s="7" t="s">
        <v>9</v>
      </c>
      <c r="B35" s="42">
        <v>51</v>
      </c>
      <c r="C35" s="42">
        <v>0</v>
      </c>
      <c r="D35" s="11" t="s">
        <v>91</v>
      </c>
      <c r="E35" s="42">
        <v>851</v>
      </c>
      <c r="F35" s="6">
        <v>25514.400000000001</v>
      </c>
      <c r="G35" s="6">
        <v>20900</v>
      </c>
      <c r="H35" s="6">
        <v>20900</v>
      </c>
      <c r="I35" s="6">
        <v>0</v>
      </c>
      <c r="J35" s="12">
        <f t="shared" si="3"/>
        <v>0</v>
      </c>
      <c r="K35" s="12">
        <f t="shared" si="4"/>
        <v>0</v>
      </c>
    </row>
    <row r="36" spans="1:11" ht="15" customHeight="1" x14ac:dyDescent="0.25">
      <c r="A36" s="4" t="s">
        <v>88</v>
      </c>
      <c r="B36" s="40">
        <v>51</v>
      </c>
      <c r="C36" s="42">
        <v>0</v>
      </c>
      <c r="D36" s="10" t="s">
        <v>89</v>
      </c>
      <c r="E36" s="42"/>
      <c r="F36" s="6">
        <f t="shared" ref="F36:I42" si="19">F37</f>
        <v>103960827.94</v>
      </c>
      <c r="G36" s="6">
        <f t="shared" si="19"/>
        <v>81056973.540000007</v>
      </c>
      <c r="H36" s="6">
        <f t="shared" si="19"/>
        <v>76077460.859999999</v>
      </c>
      <c r="I36" s="6">
        <f t="shared" si="19"/>
        <v>46226738.130000003</v>
      </c>
      <c r="J36" s="12">
        <f t="shared" si="3"/>
        <v>60.762724737971766</v>
      </c>
      <c r="K36" s="12">
        <f t="shared" si="4"/>
        <v>44.465534803819885</v>
      </c>
    </row>
    <row r="37" spans="1:11" ht="15" customHeight="1" x14ac:dyDescent="0.25">
      <c r="A37" s="7" t="s">
        <v>9</v>
      </c>
      <c r="B37" s="42">
        <v>51</v>
      </c>
      <c r="C37" s="42">
        <v>0</v>
      </c>
      <c r="D37" s="10" t="s">
        <v>89</v>
      </c>
      <c r="E37" s="42">
        <v>851</v>
      </c>
      <c r="F37" s="6">
        <v>103960827.94</v>
      </c>
      <c r="G37" s="6">
        <v>81056973.540000007</v>
      </c>
      <c r="H37" s="6">
        <v>76077460.859999999</v>
      </c>
      <c r="I37" s="6">
        <v>46226738.130000003</v>
      </c>
      <c r="J37" s="12">
        <f t="shared" si="3"/>
        <v>60.762724737971766</v>
      </c>
      <c r="K37" s="12">
        <f t="shared" si="4"/>
        <v>44.465534803819885</v>
      </c>
    </row>
    <row r="38" spans="1:11" ht="25.5" x14ac:dyDescent="0.25">
      <c r="A38" s="52" t="s">
        <v>112</v>
      </c>
      <c r="B38" s="42">
        <v>51</v>
      </c>
      <c r="C38" s="42">
        <v>0</v>
      </c>
      <c r="D38" s="10" t="s">
        <v>113</v>
      </c>
      <c r="E38" s="42"/>
      <c r="F38" s="6">
        <f t="shared" ref="F38" si="20">F39</f>
        <v>0</v>
      </c>
      <c r="G38" s="6">
        <f t="shared" si="19"/>
        <v>166694929.08000001</v>
      </c>
      <c r="H38" s="6">
        <f t="shared" si="19"/>
        <v>184405364.27000001</v>
      </c>
      <c r="I38" s="6">
        <f t="shared" si="19"/>
        <v>0</v>
      </c>
      <c r="J38" s="12">
        <f t="shared" si="3"/>
        <v>0</v>
      </c>
      <c r="K38" s="12"/>
    </row>
    <row r="39" spans="1:11" x14ac:dyDescent="0.25">
      <c r="A39" s="53" t="s">
        <v>9</v>
      </c>
      <c r="B39" s="42">
        <v>51</v>
      </c>
      <c r="C39" s="42">
        <v>0</v>
      </c>
      <c r="D39" s="10" t="s">
        <v>113</v>
      </c>
      <c r="E39" s="42">
        <v>851</v>
      </c>
      <c r="F39" s="6">
        <v>0</v>
      </c>
      <c r="G39" s="6">
        <v>166694929.08000001</v>
      </c>
      <c r="H39" s="6">
        <v>184405364.27000001</v>
      </c>
      <c r="I39" s="6">
        <v>0</v>
      </c>
      <c r="J39" s="12">
        <f t="shared" si="3"/>
        <v>0</v>
      </c>
      <c r="K39" s="12"/>
    </row>
    <row r="40" spans="1:11" ht="25.5" x14ac:dyDescent="0.25">
      <c r="A40" s="54" t="s">
        <v>114</v>
      </c>
      <c r="B40" s="42">
        <v>51</v>
      </c>
      <c r="C40" s="42">
        <v>0</v>
      </c>
      <c r="D40" s="10" t="s">
        <v>115</v>
      </c>
      <c r="E40" s="42"/>
      <c r="F40" s="6">
        <f t="shared" ref="F40" si="21">F41</f>
        <v>0</v>
      </c>
      <c r="G40" s="6">
        <f t="shared" si="19"/>
        <v>760291</v>
      </c>
      <c r="H40" s="6">
        <f t="shared" si="19"/>
        <v>760291</v>
      </c>
      <c r="I40" s="6">
        <f t="shared" si="19"/>
        <v>654382.48</v>
      </c>
      <c r="J40" s="12">
        <f t="shared" si="3"/>
        <v>86.070002143915943</v>
      </c>
      <c r="K40" s="12"/>
    </row>
    <row r="41" spans="1:11" x14ac:dyDescent="0.25">
      <c r="A41" s="53" t="s">
        <v>9</v>
      </c>
      <c r="B41" s="42">
        <v>51</v>
      </c>
      <c r="C41" s="42">
        <v>0</v>
      </c>
      <c r="D41" s="10" t="s">
        <v>115</v>
      </c>
      <c r="E41" s="42">
        <v>851</v>
      </c>
      <c r="F41" s="6">
        <v>0</v>
      </c>
      <c r="G41" s="6">
        <v>760291</v>
      </c>
      <c r="H41" s="6">
        <v>760291</v>
      </c>
      <c r="I41" s="6">
        <v>654382.48</v>
      </c>
      <c r="J41" s="12">
        <f t="shared" si="3"/>
        <v>86.070002143915943</v>
      </c>
      <c r="K41" s="12"/>
    </row>
    <row r="42" spans="1:11" ht="30" x14ac:dyDescent="0.25">
      <c r="A42" s="9" t="s">
        <v>86</v>
      </c>
      <c r="B42" s="32">
        <v>51</v>
      </c>
      <c r="C42" s="32" t="s">
        <v>8</v>
      </c>
      <c r="D42" s="32" t="s">
        <v>87</v>
      </c>
      <c r="E42" s="32"/>
      <c r="F42" s="6">
        <f t="shared" ref="F42" si="22">F43</f>
        <v>9240000</v>
      </c>
      <c r="G42" s="6">
        <f t="shared" si="19"/>
        <v>4000079</v>
      </c>
      <c r="H42" s="6">
        <f t="shared" si="19"/>
        <v>4000079</v>
      </c>
      <c r="I42" s="6">
        <f t="shared" si="19"/>
        <v>0</v>
      </c>
      <c r="J42" s="12">
        <f t="shared" si="3"/>
        <v>0</v>
      </c>
      <c r="K42" s="12">
        <f t="shared" si="4"/>
        <v>0</v>
      </c>
    </row>
    <row r="43" spans="1:11" x14ac:dyDescent="0.25">
      <c r="A43" s="9" t="s">
        <v>9</v>
      </c>
      <c r="B43" s="32">
        <v>51</v>
      </c>
      <c r="C43" s="32" t="s">
        <v>8</v>
      </c>
      <c r="D43" s="32" t="s">
        <v>87</v>
      </c>
      <c r="E43" s="32">
        <v>851</v>
      </c>
      <c r="F43" s="6">
        <v>9240000</v>
      </c>
      <c r="G43" s="6">
        <v>4000079</v>
      </c>
      <c r="H43" s="6">
        <v>4000079</v>
      </c>
      <c r="I43" s="6">
        <v>0</v>
      </c>
      <c r="J43" s="12">
        <f t="shared" si="3"/>
        <v>0</v>
      </c>
      <c r="K43" s="12">
        <f t="shared" si="4"/>
        <v>0</v>
      </c>
    </row>
    <row r="44" spans="1:11" ht="15.75" customHeight="1" x14ac:dyDescent="0.25">
      <c r="A44" s="4" t="s">
        <v>36</v>
      </c>
      <c r="B44" s="11">
        <v>51</v>
      </c>
      <c r="C44" s="11">
        <v>2</v>
      </c>
      <c r="D44" s="11"/>
      <c r="E44" s="32"/>
      <c r="F44" s="8">
        <f t="shared" ref="F44:I44" si="23">F47+F49+F45+F51</f>
        <v>17936721.75</v>
      </c>
      <c r="G44" s="8">
        <f t="shared" si="23"/>
        <v>35074857.469999999</v>
      </c>
      <c r="H44" s="8">
        <f t="shared" si="23"/>
        <v>35074857.469999999</v>
      </c>
      <c r="I44" s="8">
        <f t="shared" si="23"/>
        <v>16508548.82</v>
      </c>
      <c r="J44" s="12">
        <f t="shared" si="3"/>
        <v>47.066616975193661</v>
      </c>
      <c r="K44" s="12">
        <f t="shared" si="4"/>
        <v>92.037714862806524</v>
      </c>
    </row>
    <row r="45" spans="1:11" ht="15" hidden="1" customHeight="1" x14ac:dyDescent="0.25">
      <c r="A45" s="9" t="s">
        <v>86</v>
      </c>
      <c r="B45" s="32">
        <v>51</v>
      </c>
      <c r="C45" s="32">
        <v>2</v>
      </c>
      <c r="D45" s="32" t="s">
        <v>87</v>
      </c>
      <c r="E45" s="32"/>
      <c r="F45" s="6">
        <f t="shared" ref="F45:I45" si="24">F46</f>
        <v>0</v>
      </c>
      <c r="G45" s="6">
        <f t="shared" si="24"/>
        <v>0</v>
      </c>
      <c r="H45" s="6">
        <f t="shared" si="24"/>
        <v>0</v>
      </c>
      <c r="I45" s="6">
        <f t="shared" si="24"/>
        <v>0</v>
      </c>
      <c r="J45" s="12" t="e">
        <f t="shared" si="3"/>
        <v>#DIV/0!</v>
      </c>
      <c r="K45" s="12" t="e">
        <f t="shared" si="4"/>
        <v>#DIV/0!</v>
      </c>
    </row>
    <row r="46" spans="1:11" ht="15" hidden="1" customHeight="1" x14ac:dyDescent="0.25">
      <c r="A46" s="9" t="s">
        <v>9</v>
      </c>
      <c r="B46" s="32">
        <v>51</v>
      </c>
      <c r="C46" s="32">
        <v>2</v>
      </c>
      <c r="D46" s="32" t="s">
        <v>87</v>
      </c>
      <c r="E46" s="32">
        <v>851</v>
      </c>
      <c r="F46" s="6"/>
      <c r="G46" s="6">
        <v>0</v>
      </c>
      <c r="H46" s="6">
        <v>0</v>
      </c>
      <c r="I46" s="6"/>
      <c r="J46" s="12" t="e">
        <f t="shared" si="3"/>
        <v>#DIV/0!</v>
      </c>
      <c r="K46" s="12" t="e">
        <f t="shared" si="4"/>
        <v>#DIV/0!</v>
      </c>
    </row>
    <row r="47" spans="1:11" ht="16.5" customHeight="1" x14ac:dyDescent="0.25">
      <c r="A47" s="4" t="s">
        <v>69</v>
      </c>
      <c r="B47" s="11">
        <v>51</v>
      </c>
      <c r="C47" s="11">
        <v>2</v>
      </c>
      <c r="D47" s="11" t="s">
        <v>12</v>
      </c>
      <c r="E47" s="32"/>
      <c r="F47" s="8">
        <f t="shared" ref="F47:F49" si="25">F48</f>
        <v>51300</v>
      </c>
      <c r="G47" s="8">
        <f>G48</f>
        <v>122400</v>
      </c>
      <c r="H47" s="8">
        <f>H48</f>
        <v>122400</v>
      </c>
      <c r="I47" s="8">
        <f t="shared" ref="I47:I49" si="26">I48</f>
        <v>53100</v>
      </c>
      <c r="J47" s="12">
        <f t="shared" si="3"/>
        <v>43.382352941176471</v>
      </c>
      <c r="K47" s="12">
        <f t="shared" si="4"/>
        <v>103.50877192982458</v>
      </c>
    </row>
    <row r="48" spans="1:11" ht="15" customHeight="1" x14ac:dyDescent="0.25">
      <c r="A48" s="9" t="s">
        <v>9</v>
      </c>
      <c r="B48" s="32">
        <v>51</v>
      </c>
      <c r="C48" s="32">
        <v>2</v>
      </c>
      <c r="D48" s="32">
        <v>13</v>
      </c>
      <c r="E48" s="32">
        <v>851</v>
      </c>
      <c r="F48" s="6">
        <v>51300</v>
      </c>
      <c r="G48" s="6">
        <v>122400</v>
      </c>
      <c r="H48" s="6">
        <v>122400</v>
      </c>
      <c r="I48" s="6">
        <v>53100</v>
      </c>
      <c r="J48" s="12">
        <f t="shared" si="3"/>
        <v>43.382352941176471</v>
      </c>
      <c r="K48" s="12">
        <f t="shared" si="4"/>
        <v>103.50877192982458</v>
      </c>
    </row>
    <row r="49" spans="1:11" ht="30.75" customHeight="1" x14ac:dyDescent="0.25">
      <c r="A49" s="4" t="s">
        <v>17</v>
      </c>
      <c r="B49" s="11">
        <v>51</v>
      </c>
      <c r="C49" s="11">
        <v>2</v>
      </c>
      <c r="D49" s="11" t="s">
        <v>64</v>
      </c>
      <c r="E49" s="32"/>
      <c r="F49" s="8">
        <f t="shared" si="25"/>
        <v>17086321.75</v>
      </c>
      <c r="G49" s="8">
        <f>G50</f>
        <v>34626971.719999999</v>
      </c>
      <c r="H49" s="8">
        <f>H50</f>
        <v>34626971.719999999</v>
      </c>
      <c r="I49" s="8">
        <f t="shared" si="26"/>
        <v>16170448.82</v>
      </c>
      <c r="J49" s="12">
        <f t="shared" si="3"/>
        <v>46.698997968280899</v>
      </c>
      <c r="K49" s="12">
        <f t="shared" si="4"/>
        <v>94.639730286010803</v>
      </c>
    </row>
    <row r="50" spans="1:11" ht="15" customHeight="1" x14ac:dyDescent="0.25">
      <c r="A50" s="9" t="s">
        <v>9</v>
      </c>
      <c r="B50" s="32">
        <v>51</v>
      </c>
      <c r="C50" s="32">
        <v>2</v>
      </c>
      <c r="D50" s="32">
        <v>14</v>
      </c>
      <c r="E50" s="32">
        <v>851</v>
      </c>
      <c r="F50" s="6">
        <v>17086321.75</v>
      </c>
      <c r="G50" s="6">
        <v>34626971.719999999</v>
      </c>
      <c r="H50" s="6">
        <v>34626971.719999999</v>
      </c>
      <c r="I50" s="6">
        <v>16170448.82</v>
      </c>
      <c r="J50" s="12">
        <f t="shared" si="3"/>
        <v>46.698997968280899</v>
      </c>
      <c r="K50" s="12">
        <f t="shared" si="4"/>
        <v>94.639730286010803</v>
      </c>
    </row>
    <row r="51" spans="1:11" ht="33.75" customHeight="1" x14ac:dyDescent="0.25">
      <c r="A51" s="39" t="s">
        <v>74</v>
      </c>
      <c r="B51" s="32" t="s">
        <v>7</v>
      </c>
      <c r="C51" s="32" t="s">
        <v>75</v>
      </c>
      <c r="D51" s="32" t="s">
        <v>76</v>
      </c>
      <c r="E51" s="32"/>
      <c r="F51" s="6">
        <f>F52</f>
        <v>799100</v>
      </c>
      <c r="G51" s="6">
        <f>G52</f>
        <v>325485.75</v>
      </c>
      <c r="H51" s="6">
        <f>H52</f>
        <v>325485.75</v>
      </c>
      <c r="I51" s="6">
        <f>I52</f>
        <v>285000</v>
      </c>
      <c r="J51" s="12">
        <f t="shared" si="3"/>
        <v>87.561437021436419</v>
      </c>
      <c r="K51" s="12">
        <f t="shared" si="4"/>
        <v>35.665123263671632</v>
      </c>
    </row>
    <row r="52" spans="1:11" ht="15" customHeight="1" x14ac:dyDescent="0.25">
      <c r="A52" s="9" t="s">
        <v>9</v>
      </c>
      <c r="B52" s="32" t="s">
        <v>7</v>
      </c>
      <c r="C52" s="32" t="s">
        <v>75</v>
      </c>
      <c r="D52" s="32" t="s">
        <v>76</v>
      </c>
      <c r="E52" s="32" t="s">
        <v>10</v>
      </c>
      <c r="F52" s="6">
        <v>799100</v>
      </c>
      <c r="G52" s="6">
        <v>325485.75</v>
      </c>
      <c r="H52" s="6">
        <v>325485.75</v>
      </c>
      <c r="I52" s="6">
        <v>285000</v>
      </c>
      <c r="J52" s="12">
        <f t="shared" si="3"/>
        <v>87.561437021436419</v>
      </c>
      <c r="K52" s="12">
        <f t="shared" si="4"/>
        <v>35.665123263671632</v>
      </c>
    </row>
    <row r="53" spans="1:11" ht="33.75" customHeight="1" x14ac:dyDescent="0.25">
      <c r="A53" s="4" t="s">
        <v>37</v>
      </c>
      <c r="B53" s="11">
        <v>51</v>
      </c>
      <c r="C53" s="11">
        <v>3</v>
      </c>
      <c r="D53" s="10"/>
      <c r="E53" s="32"/>
      <c r="F53" s="8">
        <f t="shared" ref="F53:F54" si="27">F54</f>
        <v>0</v>
      </c>
      <c r="G53" s="8">
        <f>G54</f>
        <v>5000</v>
      </c>
      <c r="H53" s="8">
        <f>H54</f>
        <v>5000</v>
      </c>
      <c r="I53" s="8">
        <f t="shared" ref="I53:I54" si="28">I54</f>
        <v>0</v>
      </c>
      <c r="J53" s="12">
        <f t="shared" si="3"/>
        <v>0</v>
      </c>
      <c r="K53" s="12"/>
    </row>
    <row r="54" spans="1:11" ht="45.75" customHeight="1" x14ac:dyDescent="0.25">
      <c r="A54" s="4" t="s">
        <v>18</v>
      </c>
      <c r="B54" s="11">
        <v>51</v>
      </c>
      <c r="C54" s="11">
        <v>3</v>
      </c>
      <c r="D54" s="10" t="s">
        <v>63</v>
      </c>
      <c r="E54" s="32"/>
      <c r="F54" s="8">
        <f t="shared" si="27"/>
        <v>0</v>
      </c>
      <c r="G54" s="8">
        <f>G55</f>
        <v>5000</v>
      </c>
      <c r="H54" s="8">
        <f>H55</f>
        <v>5000</v>
      </c>
      <c r="I54" s="8">
        <f t="shared" si="28"/>
        <v>0</v>
      </c>
      <c r="J54" s="12">
        <f t="shared" si="3"/>
        <v>0</v>
      </c>
      <c r="K54" s="12"/>
    </row>
    <row r="55" spans="1:11" ht="15" customHeight="1" x14ac:dyDescent="0.25">
      <c r="A55" s="9" t="s">
        <v>9</v>
      </c>
      <c r="B55" s="32">
        <v>51</v>
      </c>
      <c r="C55" s="32">
        <v>3</v>
      </c>
      <c r="D55" s="32">
        <v>16</v>
      </c>
      <c r="E55" s="32">
        <v>851</v>
      </c>
      <c r="F55" s="6"/>
      <c r="G55" s="6">
        <v>5000</v>
      </c>
      <c r="H55" s="6">
        <v>5000</v>
      </c>
      <c r="I55" s="6">
        <v>0</v>
      </c>
      <c r="J55" s="12">
        <f t="shared" si="3"/>
        <v>0</v>
      </c>
      <c r="K55" s="12"/>
    </row>
    <row r="56" spans="1:11" ht="32.25" customHeight="1" x14ac:dyDescent="0.25">
      <c r="A56" s="4" t="s">
        <v>38</v>
      </c>
      <c r="B56" s="11">
        <v>51</v>
      </c>
      <c r="C56" s="11">
        <v>4</v>
      </c>
      <c r="D56" s="11"/>
      <c r="E56" s="32"/>
      <c r="F56" s="8">
        <f t="shared" ref="F56:I57" si="29">F57</f>
        <v>176876.65</v>
      </c>
      <c r="G56" s="8">
        <f t="shared" si="29"/>
        <v>15096200</v>
      </c>
      <c r="H56" s="8">
        <f t="shared" si="29"/>
        <v>15096200</v>
      </c>
      <c r="I56" s="8">
        <f t="shared" si="29"/>
        <v>570272.81000000006</v>
      </c>
      <c r="J56" s="12">
        <f t="shared" si="3"/>
        <v>3.7775917780633543</v>
      </c>
      <c r="K56" s="12">
        <f t="shared" si="4"/>
        <v>322.41271530187851</v>
      </c>
    </row>
    <row r="57" spans="1:11" ht="30" x14ac:dyDescent="0.25">
      <c r="A57" s="4" t="s">
        <v>19</v>
      </c>
      <c r="B57" s="11">
        <v>51</v>
      </c>
      <c r="C57" s="11">
        <v>4</v>
      </c>
      <c r="D57" s="11" t="s">
        <v>62</v>
      </c>
      <c r="E57" s="32"/>
      <c r="F57" s="8">
        <f t="shared" si="29"/>
        <v>176876.65</v>
      </c>
      <c r="G57" s="8">
        <f t="shared" si="29"/>
        <v>15096200</v>
      </c>
      <c r="H57" s="8">
        <f t="shared" si="29"/>
        <v>15096200</v>
      </c>
      <c r="I57" s="8">
        <f t="shared" si="29"/>
        <v>570272.81000000006</v>
      </c>
      <c r="J57" s="12">
        <f t="shared" si="3"/>
        <v>3.7775917780633543</v>
      </c>
      <c r="K57" s="12">
        <f t="shared" si="4"/>
        <v>322.41271530187851</v>
      </c>
    </row>
    <row r="58" spans="1:11" ht="15" customHeight="1" x14ac:dyDescent="0.25">
      <c r="A58" s="9" t="s">
        <v>9</v>
      </c>
      <c r="B58" s="32">
        <v>51</v>
      </c>
      <c r="C58" s="32">
        <v>4</v>
      </c>
      <c r="D58" s="32">
        <v>20</v>
      </c>
      <c r="E58" s="32">
        <v>851</v>
      </c>
      <c r="F58" s="6">
        <v>176876.65</v>
      </c>
      <c r="G58" s="6">
        <v>15096200</v>
      </c>
      <c r="H58" s="6">
        <v>15096200</v>
      </c>
      <c r="I58" s="6">
        <v>570272.81000000006</v>
      </c>
      <c r="J58" s="12">
        <f t="shared" si="3"/>
        <v>3.7775917780633543</v>
      </c>
      <c r="K58" s="12">
        <f t="shared" si="4"/>
        <v>322.41271530187851</v>
      </c>
    </row>
    <row r="59" spans="1:11" x14ac:dyDescent="0.25">
      <c r="A59" s="4" t="s">
        <v>39</v>
      </c>
      <c r="B59" s="11">
        <v>51</v>
      </c>
      <c r="C59" s="11">
        <v>5</v>
      </c>
      <c r="D59" s="10"/>
      <c r="E59" s="32"/>
      <c r="F59" s="8">
        <f t="shared" ref="F59:I59" si="30">F60+F62</f>
        <v>2113286.41</v>
      </c>
      <c r="G59" s="8">
        <f t="shared" si="30"/>
        <v>27572769.120000001</v>
      </c>
      <c r="H59" s="8">
        <f t="shared" si="30"/>
        <v>27572769.120000001</v>
      </c>
      <c r="I59" s="8">
        <f t="shared" si="30"/>
        <v>2523887.94</v>
      </c>
      <c r="J59" s="12">
        <f t="shared" si="3"/>
        <v>9.1535526555774531</v>
      </c>
      <c r="K59" s="12">
        <f t="shared" si="4"/>
        <v>119.42952588239091</v>
      </c>
    </row>
    <row r="60" spans="1:11" ht="33.75" customHeight="1" x14ac:dyDescent="0.25">
      <c r="A60" s="31" t="s">
        <v>61</v>
      </c>
      <c r="B60" s="11">
        <v>51</v>
      </c>
      <c r="C60" s="11">
        <v>5</v>
      </c>
      <c r="D60" s="10" t="s">
        <v>59</v>
      </c>
      <c r="E60" s="32"/>
      <c r="F60" s="8">
        <f t="shared" ref="F60" si="31">F61</f>
        <v>2113286.41</v>
      </c>
      <c r="G60" s="8">
        <f>G61</f>
        <v>5195250</v>
      </c>
      <c r="H60" s="8">
        <f>H61</f>
        <v>5195250</v>
      </c>
      <c r="I60" s="8">
        <f t="shared" ref="I60" si="32">I61</f>
        <v>2523887.94</v>
      </c>
      <c r="J60" s="12">
        <f t="shared" si="3"/>
        <v>48.580683124007507</v>
      </c>
      <c r="K60" s="12">
        <f t="shared" si="4"/>
        <v>119.42952588239091</v>
      </c>
    </row>
    <row r="61" spans="1:11" ht="15" customHeight="1" x14ac:dyDescent="0.25">
      <c r="A61" s="9" t="s">
        <v>9</v>
      </c>
      <c r="B61" s="32">
        <v>51</v>
      </c>
      <c r="C61" s="32">
        <v>5</v>
      </c>
      <c r="D61" s="32">
        <v>17</v>
      </c>
      <c r="E61" s="32">
        <v>851</v>
      </c>
      <c r="F61" s="6">
        <v>2113286.41</v>
      </c>
      <c r="G61" s="6">
        <v>5195250</v>
      </c>
      <c r="H61" s="6">
        <v>5195250</v>
      </c>
      <c r="I61" s="6">
        <v>2523887.94</v>
      </c>
      <c r="J61" s="12">
        <f t="shared" si="3"/>
        <v>48.580683124007507</v>
      </c>
      <c r="K61" s="12">
        <f t="shared" si="4"/>
        <v>119.42952588239091</v>
      </c>
    </row>
    <row r="62" spans="1:11" ht="30" customHeight="1" x14ac:dyDescent="0.25">
      <c r="A62" s="4" t="s">
        <v>20</v>
      </c>
      <c r="B62" s="11">
        <v>51</v>
      </c>
      <c r="C62" s="11">
        <v>5</v>
      </c>
      <c r="D62" s="10" t="s">
        <v>60</v>
      </c>
      <c r="E62" s="11"/>
      <c r="F62" s="8">
        <f t="shared" ref="F62" si="33">F63</f>
        <v>0</v>
      </c>
      <c r="G62" s="8">
        <f>G63</f>
        <v>22377519.120000001</v>
      </c>
      <c r="H62" s="8">
        <f>H63</f>
        <v>22377519.120000001</v>
      </c>
      <c r="I62" s="8">
        <v>0</v>
      </c>
      <c r="J62" s="12">
        <f t="shared" si="3"/>
        <v>0</v>
      </c>
      <c r="K62" s="12"/>
    </row>
    <row r="63" spans="1:11" ht="15" customHeight="1" x14ac:dyDescent="0.25">
      <c r="A63" s="4" t="s">
        <v>9</v>
      </c>
      <c r="B63" s="11">
        <v>51</v>
      </c>
      <c r="C63" s="11">
        <v>5</v>
      </c>
      <c r="D63" s="10" t="s">
        <v>60</v>
      </c>
      <c r="E63" s="11">
        <v>851</v>
      </c>
      <c r="F63" s="6"/>
      <c r="G63" s="6">
        <v>22377519.120000001</v>
      </c>
      <c r="H63" s="6">
        <v>22377519.120000001</v>
      </c>
      <c r="I63" s="6"/>
      <c r="J63" s="12">
        <f t="shared" si="3"/>
        <v>0</v>
      </c>
      <c r="K63" s="12"/>
    </row>
    <row r="64" spans="1:11" ht="30" customHeight="1" x14ac:dyDescent="0.25">
      <c r="A64" s="4" t="s">
        <v>41</v>
      </c>
      <c r="B64" s="11">
        <v>51</v>
      </c>
      <c r="C64" s="11">
        <v>6</v>
      </c>
      <c r="D64" s="11"/>
      <c r="E64" s="32"/>
      <c r="F64" s="8">
        <f t="shared" ref="F64:F65" si="34">F65</f>
        <v>6407641.7999999998</v>
      </c>
      <c r="G64" s="8">
        <f>G65</f>
        <v>5949953.0999999996</v>
      </c>
      <c r="H64" s="8">
        <f>H65</f>
        <v>5949953.0999999996</v>
      </c>
      <c r="I64" s="8">
        <f t="shared" ref="I64:I65" si="35">I65</f>
        <v>5949953.0999999996</v>
      </c>
      <c r="J64" s="12">
        <f t="shared" si="3"/>
        <v>100</v>
      </c>
      <c r="K64" s="12">
        <f t="shared" si="4"/>
        <v>92.857142857142847</v>
      </c>
    </row>
    <row r="65" spans="1:12" ht="30" customHeight="1" x14ac:dyDescent="0.25">
      <c r="A65" s="4" t="s">
        <v>21</v>
      </c>
      <c r="B65" s="11">
        <v>51</v>
      </c>
      <c r="C65" s="11">
        <v>6</v>
      </c>
      <c r="D65" s="11" t="s">
        <v>58</v>
      </c>
      <c r="E65" s="32"/>
      <c r="F65" s="8">
        <f t="shared" si="34"/>
        <v>6407641.7999999998</v>
      </c>
      <c r="G65" s="8">
        <f>G66</f>
        <v>5949953.0999999996</v>
      </c>
      <c r="H65" s="8">
        <f>H66</f>
        <v>5949953.0999999996</v>
      </c>
      <c r="I65" s="8">
        <f t="shared" si="35"/>
        <v>5949953.0999999996</v>
      </c>
      <c r="J65" s="12">
        <f t="shared" si="3"/>
        <v>100</v>
      </c>
      <c r="K65" s="12">
        <f t="shared" si="4"/>
        <v>92.857142857142847</v>
      </c>
    </row>
    <row r="66" spans="1:12" ht="15" customHeight="1" x14ac:dyDescent="0.25">
      <c r="A66" s="9" t="s">
        <v>9</v>
      </c>
      <c r="B66" s="32">
        <v>51</v>
      </c>
      <c r="C66" s="32">
        <v>6</v>
      </c>
      <c r="D66" s="32">
        <v>19</v>
      </c>
      <c r="E66" s="32">
        <v>851</v>
      </c>
      <c r="F66" s="6">
        <v>6407641.7999999998</v>
      </c>
      <c r="G66" s="6">
        <v>5949953.0999999996</v>
      </c>
      <c r="H66" s="6">
        <v>5949953.0999999996</v>
      </c>
      <c r="I66" s="6">
        <v>5949953.0999999996</v>
      </c>
      <c r="J66" s="12">
        <f t="shared" si="3"/>
        <v>100</v>
      </c>
      <c r="K66" s="12">
        <f t="shared" si="4"/>
        <v>92.857142857142847</v>
      </c>
    </row>
    <row r="67" spans="1:12" s="3" customFormat="1" ht="28.5" x14ac:dyDescent="0.25">
      <c r="A67" s="13" t="s">
        <v>40</v>
      </c>
      <c r="B67" s="33">
        <v>52</v>
      </c>
      <c r="C67" s="33"/>
      <c r="D67" s="33"/>
      <c r="E67" s="34"/>
      <c r="F67" s="14">
        <f>F68+F70+F72+F74+F76+F80+F78+F82</f>
        <v>152253744.69</v>
      </c>
      <c r="G67" s="14">
        <f>G68+G70+G72+G74+G76+G80+G78+G82</f>
        <v>302438202.27000004</v>
      </c>
      <c r="H67" s="14">
        <f t="shared" ref="H67:I67" si="36">H68+H70+H72+H74+H76+H80+H78+H82</f>
        <v>302504356.71000004</v>
      </c>
      <c r="I67" s="14">
        <f t="shared" si="36"/>
        <v>155380995.99999997</v>
      </c>
      <c r="J67" s="19">
        <f t="shared" si="1"/>
        <v>51.364878737583965</v>
      </c>
      <c r="K67" s="19">
        <f t="shared" si="2"/>
        <v>102.05397333009265</v>
      </c>
      <c r="L67" s="30"/>
    </row>
    <row r="68" spans="1:12" ht="30" x14ac:dyDescent="0.25">
      <c r="A68" s="7" t="s">
        <v>84</v>
      </c>
      <c r="B68" s="10">
        <v>52</v>
      </c>
      <c r="C68" s="10">
        <v>0</v>
      </c>
      <c r="D68" s="40" t="s">
        <v>85</v>
      </c>
      <c r="E68" s="15"/>
      <c r="F68" s="8">
        <f>F69</f>
        <v>8206437.3899999997</v>
      </c>
      <c r="G68" s="8">
        <f>G69</f>
        <v>15312986.050000001</v>
      </c>
      <c r="H68" s="8">
        <f>H69</f>
        <v>15312986.050000001</v>
      </c>
      <c r="I68" s="8">
        <f>I69</f>
        <v>8718417.9100000001</v>
      </c>
      <c r="J68" s="12">
        <f>I68/H68*100</f>
        <v>56.934799532453042</v>
      </c>
      <c r="K68" s="12">
        <f t="shared" ref="K68:K94" si="37">I68/F68*100</f>
        <v>106.23876714911489</v>
      </c>
      <c r="L68" s="30"/>
    </row>
    <row r="69" spans="1:12" x14ac:dyDescent="0.25">
      <c r="A69" s="31" t="s">
        <v>81</v>
      </c>
      <c r="B69" s="11">
        <v>52</v>
      </c>
      <c r="C69" s="11">
        <v>0</v>
      </c>
      <c r="D69" s="40" t="s">
        <v>85</v>
      </c>
      <c r="E69" s="15">
        <v>852</v>
      </c>
      <c r="F69" s="8">
        <v>8206437.3899999997</v>
      </c>
      <c r="G69" s="8">
        <v>15312986.050000001</v>
      </c>
      <c r="H69" s="8">
        <v>15312986.050000001</v>
      </c>
      <c r="I69" s="8">
        <v>8718417.9100000001</v>
      </c>
      <c r="J69" s="12">
        <f t="shared" ref="J69:J83" si="38">I69/H69*100</f>
        <v>56.934799532453042</v>
      </c>
      <c r="K69" s="12">
        <f t="shared" ref="K69:K83" si="39">I69/F69*100</f>
        <v>106.23876714911489</v>
      </c>
      <c r="L69" s="30"/>
    </row>
    <row r="70" spans="1:12" ht="30" x14ac:dyDescent="0.25">
      <c r="A70" s="4" t="s">
        <v>22</v>
      </c>
      <c r="B70" s="10">
        <v>52</v>
      </c>
      <c r="C70" s="10">
        <v>0</v>
      </c>
      <c r="D70" s="11" t="s">
        <v>45</v>
      </c>
      <c r="E70" s="35"/>
      <c r="F70" s="8">
        <f t="shared" ref="F70:I70" si="40">F71</f>
        <v>12590053.41</v>
      </c>
      <c r="G70" s="8">
        <f t="shared" si="40"/>
        <v>34799022</v>
      </c>
      <c r="H70" s="8">
        <f t="shared" si="40"/>
        <v>34799022</v>
      </c>
      <c r="I70" s="8">
        <f t="shared" si="40"/>
        <v>15416164.619999999</v>
      </c>
      <c r="J70" s="12">
        <f t="shared" si="38"/>
        <v>44.300568619428439</v>
      </c>
      <c r="K70" s="12">
        <f t="shared" si="39"/>
        <v>122.44717411409296</v>
      </c>
    </row>
    <row r="71" spans="1:12" ht="30" x14ac:dyDescent="0.25">
      <c r="A71" s="4" t="s">
        <v>23</v>
      </c>
      <c r="B71" s="11">
        <v>52</v>
      </c>
      <c r="C71" s="11">
        <v>0</v>
      </c>
      <c r="D71" s="11" t="s">
        <v>45</v>
      </c>
      <c r="E71" s="11">
        <v>852</v>
      </c>
      <c r="F71" s="6">
        <v>12590053.41</v>
      </c>
      <c r="G71" s="6">
        <v>34799022</v>
      </c>
      <c r="H71" s="6">
        <v>34799022</v>
      </c>
      <c r="I71" s="6">
        <v>15416164.619999999</v>
      </c>
      <c r="J71" s="12">
        <f t="shared" si="38"/>
        <v>44.300568619428439</v>
      </c>
      <c r="K71" s="12">
        <f t="shared" si="39"/>
        <v>122.44717411409296</v>
      </c>
    </row>
    <row r="72" spans="1:12" ht="30" x14ac:dyDescent="0.25">
      <c r="A72" s="4" t="s">
        <v>57</v>
      </c>
      <c r="B72" s="11">
        <v>52</v>
      </c>
      <c r="C72" s="11">
        <v>0</v>
      </c>
      <c r="D72" s="10" t="s">
        <v>44</v>
      </c>
      <c r="E72" s="11"/>
      <c r="F72" s="8">
        <f t="shared" ref="F72:I72" si="41">F73</f>
        <v>110075521.08</v>
      </c>
      <c r="G72" s="8">
        <f t="shared" si="41"/>
        <v>229158683</v>
      </c>
      <c r="H72" s="8">
        <f t="shared" si="41"/>
        <v>229224837.43000001</v>
      </c>
      <c r="I72" s="8">
        <f t="shared" si="41"/>
        <v>116488184.29000001</v>
      </c>
      <c r="J72" s="12">
        <f t="shared" si="38"/>
        <v>50.818308171152182</v>
      </c>
      <c r="K72" s="12">
        <f t="shared" si="39"/>
        <v>105.82569416622563</v>
      </c>
    </row>
    <row r="73" spans="1:12" ht="30" x14ac:dyDescent="0.25">
      <c r="A73" s="4" t="s">
        <v>23</v>
      </c>
      <c r="B73" s="11">
        <v>52</v>
      </c>
      <c r="C73" s="11">
        <v>0</v>
      </c>
      <c r="D73" s="11" t="s">
        <v>44</v>
      </c>
      <c r="E73" s="11">
        <v>852</v>
      </c>
      <c r="F73" s="6">
        <v>110075521.08</v>
      </c>
      <c r="G73" s="6">
        <v>229158683</v>
      </c>
      <c r="H73" s="6">
        <v>229224837.43000001</v>
      </c>
      <c r="I73" s="6">
        <v>116488184.29000001</v>
      </c>
      <c r="J73" s="12">
        <f t="shared" si="38"/>
        <v>50.818308171152182</v>
      </c>
      <c r="K73" s="12">
        <f t="shared" si="39"/>
        <v>105.82569416622563</v>
      </c>
    </row>
    <row r="74" spans="1:12" ht="17.25" customHeight="1" x14ac:dyDescent="0.25">
      <c r="A74" s="4" t="s">
        <v>24</v>
      </c>
      <c r="B74" s="11">
        <v>52</v>
      </c>
      <c r="C74" s="11">
        <v>0</v>
      </c>
      <c r="D74" s="10" t="s">
        <v>56</v>
      </c>
      <c r="E74" s="11"/>
      <c r="F74" s="8">
        <f t="shared" ref="F74:I74" si="42">F75</f>
        <v>1748700</v>
      </c>
      <c r="G74" s="8">
        <f t="shared" si="42"/>
        <v>3538800</v>
      </c>
      <c r="H74" s="8">
        <f t="shared" si="42"/>
        <v>3538800</v>
      </c>
      <c r="I74" s="8">
        <f t="shared" si="42"/>
        <v>1735300</v>
      </c>
      <c r="J74" s="12">
        <f t="shared" si="38"/>
        <v>49.036396518593875</v>
      </c>
      <c r="K74" s="12">
        <f t="shared" si="39"/>
        <v>99.23371647509579</v>
      </c>
    </row>
    <row r="75" spans="1:12" ht="30" x14ac:dyDescent="0.25">
      <c r="A75" s="4" t="s">
        <v>23</v>
      </c>
      <c r="B75" s="11">
        <v>52</v>
      </c>
      <c r="C75" s="11">
        <v>0</v>
      </c>
      <c r="D75" s="11" t="s">
        <v>56</v>
      </c>
      <c r="E75" s="11">
        <v>852</v>
      </c>
      <c r="F75" s="6">
        <v>1748700</v>
      </c>
      <c r="G75" s="6">
        <v>3538800</v>
      </c>
      <c r="H75" s="6">
        <v>3538800</v>
      </c>
      <c r="I75" s="6">
        <v>1735300</v>
      </c>
      <c r="J75" s="12">
        <f t="shared" si="38"/>
        <v>49.036396518593875</v>
      </c>
      <c r="K75" s="12">
        <f t="shared" si="39"/>
        <v>99.23371647509579</v>
      </c>
    </row>
    <row r="76" spans="1:12" ht="30.75" customHeight="1" x14ac:dyDescent="0.25">
      <c r="A76" s="4" t="s">
        <v>53</v>
      </c>
      <c r="B76" s="11">
        <v>52</v>
      </c>
      <c r="C76" s="11">
        <v>0</v>
      </c>
      <c r="D76" s="10" t="s">
        <v>52</v>
      </c>
      <c r="E76" s="11"/>
      <c r="F76" s="8">
        <f t="shared" ref="F76:I76" si="43">F77</f>
        <v>16230903.99</v>
      </c>
      <c r="G76" s="8">
        <f t="shared" si="43"/>
        <v>9620423.2200000007</v>
      </c>
      <c r="H76" s="8">
        <f t="shared" si="43"/>
        <v>9620423.2300000004</v>
      </c>
      <c r="I76" s="8">
        <f t="shared" si="43"/>
        <v>9620423.2300000004</v>
      </c>
      <c r="J76" s="12">
        <f t="shared" si="38"/>
        <v>100</v>
      </c>
      <c r="K76" s="12">
        <f t="shared" si="39"/>
        <v>59.272257638436074</v>
      </c>
    </row>
    <row r="77" spans="1:12" ht="30" customHeight="1" x14ac:dyDescent="0.25">
      <c r="A77" s="4" t="s">
        <v>23</v>
      </c>
      <c r="B77" s="11">
        <v>52</v>
      </c>
      <c r="C77" s="11">
        <v>0</v>
      </c>
      <c r="D77" s="11" t="s">
        <v>52</v>
      </c>
      <c r="E77" s="11">
        <v>852</v>
      </c>
      <c r="F77" s="6">
        <v>16230903.99</v>
      </c>
      <c r="G77" s="6">
        <v>9620423.2200000007</v>
      </c>
      <c r="H77" s="6">
        <v>9620423.2300000004</v>
      </c>
      <c r="I77" s="6">
        <v>9620423.2300000004</v>
      </c>
      <c r="J77" s="12">
        <f t="shared" si="38"/>
        <v>100</v>
      </c>
      <c r="K77" s="12">
        <f t="shared" si="39"/>
        <v>59.272257638436074</v>
      </c>
    </row>
    <row r="78" spans="1:12" x14ac:dyDescent="0.25">
      <c r="A78" s="16" t="s">
        <v>26</v>
      </c>
      <c r="B78" s="11">
        <v>52</v>
      </c>
      <c r="C78" s="11">
        <v>0</v>
      </c>
      <c r="D78" s="10" t="s">
        <v>51</v>
      </c>
      <c r="E78" s="11"/>
      <c r="F78" s="8">
        <f t="shared" ref="F78:I78" si="44">F79</f>
        <v>322400</v>
      </c>
      <c r="G78" s="8">
        <f t="shared" si="44"/>
        <v>670360</v>
      </c>
      <c r="H78" s="8">
        <f t="shared" si="44"/>
        <v>670360</v>
      </c>
      <c r="I78" s="8">
        <f t="shared" si="44"/>
        <v>316558.89</v>
      </c>
      <c r="J78" s="12">
        <f t="shared" si="38"/>
        <v>47.222222387970646</v>
      </c>
      <c r="K78" s="12">
        <f t="shared" si="39"/>
        <v>98.18824131513648</v>
      </c>
    </row>
    <row r="79" spans="1:12" ht="30" x14ac:dyDescent="0.25">
      <c r="A79" s="4" t="s">
        <v>23</v>
      </c>
      <c r="B79" s="11">
        <v>52</v>
      </c>
      <c r="C79" s="11">
        <v>0</v>
      </c>
      <c r="D79" s="11" t="s">
        <v>51</v>
      </c>
      <c r="E79" s="11">
        <v>852</v>
      </c>
      <c r="F79" s="6">
        <v>322400</v>
      </c>
      <c r="G79" s="6">
        <v>670360</v>
      </c>
      <c r="H79" s="6">
        <v>670360</v>
      </c>
      <c r="I79" s="6">
        <v>316558.89</v>
      </c>
      <c r="J79" s="12">
        <f t="shared" si="38"/>
        <v>47.222222387970646</v>
      </c>
      <c r="K79" s="12">
        <f t="shared" si="39"/>
        <v>98.18824131513648</v>
      </c>
    </row>
    <row r="80" spans="1:12" x14ac:dyDescent="0.25">
      <c r="A80" s="4" t="s">
        <v>25</v>
      </c>
      <c r="B80" s="11">
        <v>52</v>
      </c>
      <c r="C80" s="11">
        <v>0</v>
      </c>
      <c r="D80" s="10" t="s">
        <v>50</v>
      </c>
      <c r="E80" s="11"/>
      <c r="F80" s="8">
        <f t="shared" ref="F80:I80" si="45">F81</f>
        <v>155710.85</v>
      </c>
      <c r="G80" s="8">
        <f t="shared" si="45"/>
        <v>394780</v>
      </c>
      <c r="H80" s="8">
        <f t="shared" si="45"/>
        <v>394780</v>
      </c>
      <c r="I80" s="8">
        <f t="shared" si="45"/>
        <v>191836.5</v>
      </c>
      <c r="J80" s="12">
        <f t="shared" si="38"/>
        <v>48.59326713612645</v>
      </c>
      <c r="K80" s="12">
        <f t="shared" si="39"/>
        <v>123.20047061588835</v>
      </c>
    </row>
    <row r="81" spans="1:11" ht="30" x14ac:dyDescent="0.25">
      <c r="A81" s="4" t="s">
        <v>23</v>
      </c>
      <c r="B81" s="11">
        <v>52</v>
      </c>
      <c r="C81" s="11">
        <v>0</v>
      </c>
      <c r="D81" s="11" t="s">
        <v>50</v>
      </c>
      <c r="E81" s="11">
        <v>852</v>
      </c>
      <c r="F81" s="6">
        <v>155710.85</v>
      </c>
      <c r="G81" s="6">
        <v>394780</v>
      </c>
      <c r="H81" s="6">
        <v>394780</v>
      </c>
      <c r="I81" s="6">
        <v>191836.5</v>
      </c>
      <c r="J81" s="12">
        <f t="shared" si="38"/>
        <v>48.59326713612645</v>
      </c>
      <c r="K81" s="12">
        <f t="shared" si="39"/>
        <v>123.20047061588835</v>
      </c>
    </row>
    <row r="82" spans="1:11" ht="33" customHeight="1" x14ac:dyDescent="0.25">
      <c r="A82" s="4" t="s">
        <v>49</v>
      </c>
      <c r="B82" s="11">
        <v>52</v>
      </c>
      <c r="C82" s="11">
        <v>0</v>
      </c>
      <c r="D82" s="10" t="s">
        <v>48</v>
      </c>
      <c r="E82" s="11"/>
      <c r="F82" s="8">
        <f t="shared" ref="F82:I82" si="46">F83</f>
        <v>2924017.97</v>
      </c>
      <c r="G82" s="8">
        <f t="shared" si="46"/>
        <v>8943148</v>
      </c>
      <c r="H82" s="8">
        <f t="shared" si="46"/>
        <v>8943148</v>
      </c>
      <c r="I82" s="8">
        <f t="shared" si="46"/>
        <v>2894110.56</v>
      </c>
      <c r="J82" s="12">
        <f t="shared" si="38"/>
        <v>32.361206143519041</v>
      </c>
      <c r="K82" s="12">
        <f t="shared" si="39"/>
        <v>98.977181046530987</v>
      </c>
    </row>
    <row r="83" spans="1:11" ht="30" customHeight="1" x14ac:dyDescent="0.25">
      <c r="A83" s="4" t="s">
        <v>23</v>
      </c>
      <c r="B83" s="11">
        <v>52</v>
      </c>
      <c r="C83" s="11">
        <v>0</v>
      </c>
      <c r="D83" s="11" t="s">
        <v>48</v>
      </c>
      <c r="E83" s="11">
        <v>852</v>
      </c>
      <c r="F83" s="6">
        <v>2924017.97</v>
      </c>
      <c r="G83" s="6">
        <v>8943148</v>
      </c>
      <c r="H83" s="6">
        <v>8943148</v>
      </c>
      <c r="I83" s="6">
        <v>2894110.56</v>
      </c>
      <c r="J83" s="12">
        <f t="shared" si="38"/>
        <v>32.361206143519041</v>
      </c>
      <c r="K83" s="12">
        <f t="shared" si="39"/>
        <v>98.977181046530987</v>
      </c>
    </row>
    <row r="84" spans="1:11" s="3" customFormat="1" ht="28.5" x14ac:dyDescent="0.25">
      <c r="A84" s="17" t="s">
        <v>43</v>
      </c>
      <c r="B84" s="18">
        <v>53</v>
      </c>
      <c r="C84" s="18"/>
      <c r="D84" s="18"/>
      <c r="E84" s="18"/>
      <c r="F84" s="14">
        <f t="shared" ref="F84:I84" si="47">F85+F87</f>
        <v>8387221.5099999998</v>
      </c>
      <c r="G84" s="14">
        <f t="shared" si="47"/>
        <v>18801439.09</v>
      </c>
      <c r="H84" s="14">
        <f t="shared" si="47"/>
        <v>18801439.09</v>
      </c>
      <c r="I84" s="14">
        <f t="shared" si="47"/>
        <v>8328448.5099999998</v>
      </c>
      <c r="J84" s="19">
        <f t="shared" ref="J69:J94" si="48">I84/H84*100</f>
        <v>44.296867224539668</v>
      </c>
      <c r="K84" s="19">
        <f t="shared" si="37"/>
        <v>99.299255421715941</v>
      </c>
    </row>
    <row r="85" spans="1:11" ht="45" x14ac:dyDescent="0.25">
      <c r="A85" s="16" t="s">
        <v>47</v>
      </c>
      <c r="B85" s="11">
        <v>53</v>
      </c>
      <c r="C85" s="11">
        <v>0</v>
      </c>
      <c r="D85" s="11" t="s">
        <v>45</v>
      </c>
      <c r="E85" s="11"/>
      <c r="F85" s="8">
        <f>F86</f>
        <v>3975873.51</v>
      </c>
      <c r="G85" s="8">
        <f>G86</f>
        <v>10305939.09</v>
      </c>
      <c r="H85" s="8">
        <f>H86</f>
        <v>10305939.09</v>
      </c>
      <c r="I85" s="8">
        <f>I86</f>
        <v>4080700.51</v>
      </c>
      <c r="J85" s="12">
        <f t="shared" si="48"/>
        <v>39.595620295869608</v>
      </c>
      <c r="K85" s="12">
        <f t="shared" si="37"/>
        <v>102.63657784223624</v>
      </c>
    </row>
    <row r="86" spans="1:11" ht="20.25" customHeight="1" x14ac:dyDescent="0.25">
      <c r="A86" s="4" t="s">
        <v>27</v>
      </c>
      <c r="B86" s="11">
        <v>53</v>
      </c>
      <c r="C86" s="11">
        <v>0</v>
      </c>
      <c r="D86" s="10" t="s">
        <v>45</v>
      </c>
      <c r="E86" s="11">
        <v>853</v>
      </c>
      <c r="F86" s="6">
        <v>3975873.51</v>
      </c>
      <c r="G86" s="6">
        <v>10305939.09</v>
      </c>
      <c r="H86" s="6">
        <v>10305939.09</v>
      </c>
      <c r="I86" s="6">
        <v>4080700.51</v>
      </c>
      <c r="J86" s="12">
        <f t="shared" si="48"/>
        <v>39.595620295869608</v>
      </c>
      <c r="K86" s="12">
        <f t="shared" si="37"/>
        <v>102.63657784223624</v>
      </c>
    </row>
    <row r="87" spans="1:11" ht="30" x14ac:dyDescent="0.25">
      <c r="A87" s="4" t="s">
        <v>46</v>
      </c>
      <c r="B87" s="11">
        <v>53</v>
      </c>
      <c r="C87" s="11">
        <v>0</v>
      </c>
      <c r="D87" s="11" t="s">
        <v>44</v>
      </c>
      <c r="E87" s="11"/>
      <c r="F87" s="8">
        <f>F88</f>
        <v>4411348</v>
      </c>
      <c r="G87" s="8">
        <f>G88</f>
        <v>8495500</v>
      </c>
      <c r="H87" s="8">
        <f>H88</f>
        <v>8495500</v>
      </c>
      <c r="I87" s="8">
        <f>I88</f>
        <v>4247748</v>
      </c>
      <c r="J87" s="12">
        <f t="shared" si="48"/>
        <v>49.999976458124891</v>
      </c>
      <c r="K87" s="12">
        <f t="shared" si="37"/>
        <v>96.291383042099596</v>
      </c>
    </row>
    <row r="88" spans="1:11" ht="15" customHeight="1" x14ac:dyDescent="0.25">
      <c r="A88" s="4" t="s">
        <v>27</v>
      </c>
      <c r="B88" s="11">
        <v>53</v>
      </c>
      <c r="C88" s="11">
        <v>0</v>
      </c>
      <c r="D88" s="10" t="s">
        <v>44</v>
      </c>
      <c r="E88" s="11">
        <v>853</v>
      </c>
      <c r="F88" s="6">
        <v>4411348</v>
      </c>
      <c r="G88" s="6">
        <v>8495500</v>
      </c>
      <c r="H88" s="6">
        <v>8495500</v>
      </c>
      <c r="I88" s="6">
        <v>4247748</v>
      </c>
      <c r="J88" s="12">
        <f t="shared" si="48"/>
        <v>49.999976458124891</v>
      </c>
      <c r="K88" s="12">
        <f t="shared" si="37"/>
        <v>96.291383042099596</v>
      </c>
    </row>
    <row r="89" spans="1:11" s="3" customFormat="1" x14ac:dyDescent="0.25">
      <c r="A89" s="29" t="s">
        <v>28</v>
      </c>
      <c r="B89" s="18">
        <v>70</v>
      </c>
      <c r="C89" s="11"/>
      <c r="D89" s="10"/>
      <c r="E89" s="10"/>
      <c r="F89" s="14">
        <f t="shared" ref="F89:I89" si="49">F90+F91+F92+F93</f>
        <v>755173.54</v>
      </c>
      <c r="G89" s="14">
        <f>G90+G91+G92+G93</f>
        <v>2942200</v>
      </c>
      <c r="H89" s="14">
        <f>H90+H91+H92+H93</f>
        <v>2942200</v>
      </c>
      <c r="I89" s="14">
        <f>I90+I91+I92+I93</f>
        <v>949328.77</v>
      </c>
      <c r="J89" s="19">
        <f t="shared" si="48"/>
        <v>32.265949629528926</v>
      </c>
      <c r="K89" s="19">
        <f t="shared" si="37"/>
        <v>125.71001494570373</v>
      </c>
    </row>
    <row r="90" spans="1:11" x14ac:dyDescent="0.25">
      <c r="A90" s="15" t="s">
        <v>9</v>
      </c>
      <c r="B90" s="11">
        <v>70</v>
      </c>
      <c r="C90" s="11">
        <v>0</v>
      </c>
      <c r="D90" s="10" t="s">
        <v>29</v>
      </c>
      <c r="E90" s="10">
        <v>851</v>
      </c>
      <c r="F90" s="6">
        <v>50000</v>
      </c>
      <c r="G90" s="6">
        <v>25000</v>
      </c>
      <c r="H90" s="6">
        <v>60000</v>
      </c>
      <c r="I90" s="6">
        <v>60000</v>
      </c>
      <c r="J90" s="12">
        <f t="shared" si="48"/>
        <v>100</v>
      </c>
      <c r="K90" s="12">
        <f t="shared" si="37"/>
        <v>120</v>
      </c>
    </row>
    <row r="91" spans="1:11" x14ac:dyDescent="0.25">
      <c r="A91" s="4" t="s">
        <v>27</v>
      </c>
      <c r="B91" s="11">
        <v>70</v>
      </c>
      <c r="C91" s="11">
        <v>0</v>
      </c>
      <c r="D91" s="10" t="s">
        <v>29</v>
      </c>
      <c r="E91" s="10">
        <v>853</v>
      </c>
      <c r="F91" s="6"/>
      <c r="G91" s="6">
        <v>975000</v>
      </c>
      <c r="H91" s="6">
        <v>940000</v>
      </c>
      <c r="I91" s="6">
        <v>0</v>
      </c>
      <c r="J91" s="12">
        <f t="shared" si="48"/>
        <v>0</v>
      </c>
      <c r="K91" s="12"/>
    </row>
    <row r="92" spans="1:11" ht="14.25" customHeight="1" x14ac:dyDescent="0.25">
      <c r="A92" s="15" t="s">
        <v>30</v>
      </c>
      <c r="B92" s="10">
        <v>70</v>
      </c>
      <c r="C92" s="10">
        <v>0</v>
      </c>
      <c r="D92" s="10" t="s">
        <v>29</v>
      </c>
      <c r="E92" s="10">
        <v>854</v>
      </c>
      <c r="F92" s="6">
        <v>222409.32</v>
      </c>
      <c r="G92" s="6">
        <v>648000</v>
      </c>
      <c r="H92" s="6">
        <v>648000</v>
      </c>
      <c r="I92" s="6">
        <v>265521.24</v>
      </c>
      <c r="J92" s="12">
        <f t="shared" si="48"/>
        <v>40.975499999999997</v>
      </c>
      <c r="K92" s="12">
        <f t="shared" ref="K92:K93" si="50">I92/F92*100</f>
        <v>119.38404379816457</v>
      </c>
    </row>
    <row r="93" spans="1:11" ht="15" customHeight="1" x14ac:dyDescent="0.25">
      <c r="A93" s="7" t="s">
        <v>31</v>
      </c>
      <c r="B93" s="11">
        <v>70</v>
      </c>
      <c r="C93" s="11">
        <v>0</v>
      </c>
      <c r="D93" s="10" t="s">
        <v>29</v>
      </c>
      <c r="E93" s="11">
        <v>857</v>
      </c>
      <c r="F93" s="6">
        <v>482764.22</v>
      </c>
      <c r="G93" s="6">
        <v>1294200</v>
      </c>
      <c r="H93" s="6">
        <v>1294200</v>
      </c>
      <c r="I93" s="6">
        <v>623807.53</v>
      </c>
      <c r="J93" s="12">
        <f t="shared" si="48"/>
        <v>48.200241848246023</v>
      </c>
      <c r="K93" s="12">
        <f t="shared" si="50"/>
        <v>129.21577535302845</v>
      </c>
    </row>
    <row r="94" spans="1:11" s="3" customFormat="1" ht="21" customHeight="1" x14ac:dyDescent="0.25">
      <c r="A94" s="20" t="s">
        <v>32</v>
      </c>
      <c r="B94" s="36"/>
      <c r="C94" s="36"/>
      <c r="D94" s="36"/>
      <c r="E94" s="36"/>
      <c r="F94" s="14">
        <f>F5+F67+F84+F89</f>
        <v>330094575.48000002</v>
      </c>
      <c r="G94" s="14">
        <f>G5+G67+G84+G89</f>
        <v>746020915.99000013</v>
      </c>
      <c r="H94" s="14">
        <f>H5+H67+H84+H89</f>
        <v>758817992.94000006</v>
      </c>
      <c r="I94" s="14">
        <f>I5+I67+I84+I89</f>
        <v>273178477.44999993</v>
      </c>
      <c r="J94" s="19">
        <f t="shared" si="48"/>
        <v>36.000527134521995</v>
      </c>
      <c r="K94" s="19">
        <f t="shared" si="37"/>
        <v>82.757639095632896</v>
      </c>
    </row>
    <row r="95" spans="1:11" hidden="1" x14ac:dyDescent="0.25">
      <c r="F95" s="55"/>
      <c r="G95" s="56">
        <f>[1]МП!$F$94</f>
        <v>746020915.99000013</v>
      </c>
      <c r="H95" s="56">
        <f>[1]МП!$G$94</f>
        <v>746020915.99000013</v>
      </c>
      <c r="I95" s="56">
        <f>[1]МП!$H$94</f>
        <v>105350001.42</v>
      </c>
    </row>
    <row r="96" spans="1:11" hidden="1" x14ac:dyDescent="0.25">
      <c r="F96" s="55"/>
      <c r="G96" s="56">
        <f>G94-G95</f>
        <v>0</v>
      </c>
      <c r="H96" s="56">
        <f t="shared" ref="H96:I96" si="51">H94-H95</f>
        <v>12797076.949999928</v>
      </c>
      <c r="I96" s="56">
        <f t="shared" si="51"/>
        <v>167828476.02999991</v>
      </c>
    </row>
    <row r="97" spans="1:11" ht="34.5" customHeight="1" x14ac:dyDescent="0.25">
      <c r="F97" s="55"/>
      <c r="G97" s="56"/>
      <c r="H97" s="56"/>
      <c r="I97" s="56"/>
    </row>
    <row r="98" spans="1:11" ht="49.5" customHeight="1" x14ac:dyDescent="0.25">
      <c r="A98" s="46" t="s">
        <v>92</v>
      </c>
      <c r="B98" s="46"/>
      <c r="C98" s="43"/>
      <c r="D98" s="43"/>
      <c r="E98" s="1"/>
      <c r="F98" s="22"/>
      <c r="I98" s="43" t="s">
        <v>93</v>
      </c>
    </row>
    <row r="99" spans="1:11" x14ac:dyDescent="0.25">
      <c r="B99" s="44"/>
      <c r="C99" s="44"/>
      <c r="D99" s="44"/>
      <c r="E99" s="44"/>
      <c r="F99"/>
      <c r="G99"/>
    </row>
    <row r="100" spans="1:11" x14ac:dyDescent="0.25">
      <c r="A100" s="1" t="s">
        <v>105</v>
      </c>
      <c r="B100" s="44"/>
      <c r="C100" s="44"/>
      <c r="D100" s="44"/>
      <c r="E100" s="44"/>
      <c r="F100"/>
      <c r="G100"/>
    </row>
    <row r="101" spans="1:11" x14ac:dyDescent="0.25">
      <c r="A101" s="1" t="s">
        <v>33</v>
      </c>
      <c r="B101" s="44"/>
      <c r="C101" s="45"/>
      <c r="D101" s="45"/>
      <c r="E101" s="45"/>
      <c r="F101"/>
      <c r="G101" s="23"/>
      <c r="H101" s="23"/>
      <c r="I101" s="23"/>
    </row>
    <row r="102" spans="1:11" x14ac:dyDescent="0.25">
      <c r="F102" s="24"/>
      <c r="G102" s="24"/>
      <c r="H102" s="24"/>
      <c r="I102" s="24"/>
    </row>
    <row r="104" spans="1:11" x14ac:dyDescent="0.25">
      <c r="G104" s="24"/>
      <c r="H104" s="24"/>
      <c r="I104" s="24"/>
    </row>
    <row r="106" spans="1:11" x14ac:dyDescent="0.25">
      <c r="B106" s="38"/>
      <c r="C106" s="38"/>
      <c r="D106" s="38"/>
      <c r="E106" s="38"/>
      <c r="G106" s="24"/>
      <c r="H106" s="24"/>
      <c r="I106" s="24"/>
      <c r="J106" s="1"/>
      <c r="K106" s="1"/>
    </row>
  </sheetData>
  <mergeCells count="14">
    <mergeCell ref="I3:I4"/>
    <mergeCell ref="J3:J4"/>
    <mergeCell ref="K3:K4"/>
    <mergeCell ref="A98:B98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</mergeCells>
  <pageMargins left="0" right="0" top="0.62992125984251968" bottom="0.31496062992125984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zoomScale="90" zoomScaleNormal="9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O16" sqref="O16"/>
    </sheetView>
  </sheetViews>
  <sheetFormatPr defaultRowHeight="15" x14ac:dyDescent="0.25"/>
  <cols>
    <col min="1" max="1" width="60.7109375" style="1" customWidth="1"/>
    <col min="2" max="2" width="5" style="37" customWidth="1"/>
    <col min="3" max="3" width="3.85546875" style="37" customWidth="1"/>
    <col min="4" max="5" width="5" style="37" customWidth="1"/>
    <col min="6" max="8" width="16" style="1" customWidth="1"/>
    <col min="9" max="9" width="15.42578125" style="1" customWidth="1"/>
    <col min="10" max="10" width="9.42578125" style="21" customWidth="1"/>
    <col min="11" max="11" width="9.5703125" style="21" customWidth="1"/>
    <col min="12" max="12" width="10.42578125" style="1" bestFit="1" customWidth="1"/>
    <col min="13" max="13" width="13.140625" style="1" customWidth="1"/>
    <col min="14" max="16384" width="9.140625" style="1"/>
  </cols>
  <sheetData>
    <row r="1" spans="1:13" ht="33.75" customHeight="1" x14ac:dyDescent="0.25">
      <c r="A1" s="48" t="s">
        <v>109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s="2" customFormat="1" ht="12" customHeight="1" x14ac:dyDescent="0.25">
      <c r="A3" s="50" t="s">
        <v>1</v>
      </c>
      <c r="B3" s="51" t="s">
        <v>2</v>
      </c>
      <c r="C3" s="51" t="s">
        <v>3</v>
      </c>
      <c r="D3" s="51" t="s">
        <v>4</v>
      </c>
      <c r="E3" s="51" t="s">
        <v>5</v>
      </c>
      <c r="F3" s="47" t="s">
        <v>94</v>
      </c>
      <c r="G3" s="50" t="s">
        <v>106</v>
      </c>
      <c r="H3" s="47" t="s">
        <v>107</v>
      </c>
      <c r="I3" s="47" t="s">
        <v>108</v>
      </c>
      <c r="J3" s="47" t="s">
        <v>6</v>
      </c>
      <c r="K3" s="47" t="s">
        <v>110</v>
      </c>
    </row>
    <row r="4" spans="1:13" s="2" customFormat="1" ht="61.5" customHeight="1" x14ac:dyDescent="0.25">
      <c r="A4" s="50"/>
      <c r="B4" s="51"/>
      <c r="C4" s="51"/>
      <c r="D4" s="51"/>
      <c r="E4" s="51"/>
      <c r="F4" s="47"/>
      <c r="G4" s="50"/>
      <c r="H4" s="47"/>
      <c r="I4" s="47"/>
      <c r="J4" s="47"/>
      <c r="K4" s="47"/>
      <c r="M4" s="25"/>
    </row>
    <row r="5" spans="1:13" s="3" customFormat="1" ht="29.25" customHeight="1" x14ac:dyDescent="0.25">
      <c r="A5" s="26" t="s">
        <v>35</v>
      </c>
      <c r="B5" s="27" t="s">
        <v>7</v>
      </c>
      <c r="C5" s="27"/>
      <c r="D5" s="27"/>
      <c r="E5" s="27"/>
      <c r="F5" s="28">
        <f>F10+F12+F14+F16+F18+F20+F22+F24+F26+F28+F30+F32+F34+F38+F40+F42+F53+F56+F59+F64+F36+F6+F8</f>
        <v>168698435.74000001</v>
      </c>
      <c r="G5" s="28">
        <f>G10+G12+G14+G16+G18+G20+G22+G24+G26+G28+G30+G32+G34+G38+G40+G42+G53+G56+G59+G64+G36+G6+G8</f>
        <v>506798783.67000008</v>
      </c>
      <c r="H5" s="28">
        <f>H10+H12+H14+H16+H18+H20+H22+H24+H26+H28+H30+H32+H34+H38+H40+H42+H53+H56+H59+H64+H36+H6+H8</f>
        <v>506798783.67000008</v>
      </c>
      <c r="I5" s="28">
        <f>I10+I12+I14+I16+I18+I20+I22+I24+I26+I28+I30+I32+I34+I38+I40+I42+I53+I56+I59+I64+I36+I6+I8</f>
        <v>168698435.74000001</v>
      </c>
      <c r="J5" s="19">
        <f>I5/H5*100</f>
        <v>33.28706405298859</v>
      </c>
      <c r="K5" s="19">
        <f>I5/F5*100</f>
        <v>100</v>
      </c>
      <c r="L5" s="30"/>
    </row>
    <row r="6" spans="1:13" s="3" customFormat="1" x14ac:dyDescent="0.25">
      <c r="A6" s="4" t="s">
        <v>95</v>
      </c>
      <c r="B6" s="32">
        <v>51</v>
      </c>
      <c r="C6" s="32">
        <v>0</v>
      </c>
      <c r="D6" s="32" t="s">
        <v>96</v>
      </c>
      <c r="E6" s="32"/>
      <c r="F6" s="8">
        <f t="shared" ref="F6:I6" si="0">F7</f>
        <v>0</v>
      </c>
      <c r="G6" s="8">
        <f>G7</f>
        <v>0</v>
      </c>
      <c r="H6" s="8">
        <f t="shared" si="0"/>
        <v>0</v>
      </c>
      <c r="I6" s="8">
        <f t="shared" si="0"/>
        <v>0</v>
      </c>
      <c r="J6" s="12"/>
      <c r="K6" s="12" t="e">
        <f t="shared" ref="K6:K7" si="1">I6/F6*100</f>
        <v>#DIV/0!</v>
      </c>
      <c r="L6" s="30"/>
    </row>
    <row r="7" spans="1:13" s="3" customFormat="1" x14ac:dyDescent="0.25">
      <c r="A7" s="9" t="s">
        <v>9</v>
      </c>
      <c r="B7" s="32">
        <v>51</v>
      </c>
      <c r="C7" s="32">
        <v>0</v>
      </c>
      <c r="D7" s="32" t="s">
        <v>96</v>
      </c>
      <c r="E7" s="32">
        <v>851</v>
      </c>
      <c r="F7" s="28"/>
      <c r="G7" s="6">
        <v>0</v>
      </c>
      <c r="H7" s="6">
        <v>0</v>
      </c>
      <c r="I7" s="28"/>
      <c r="J7" s="12"/>
      <c r="K7" s="12" t="e">
        <f t="shared" si="1"/>
        <v>#DIV/0!</v>
      </c>
      <c r="L7" s="30"/>
    </row>
    <row r="8" spans="1:13" s="3" customFormat="1" ht="15" hidden="1" customHeight="1" x14ac:dyDescent="0.25">
      <c r="A8" s="39" t="s">
        <v>97</v>
      </c>
      <c r="B8" s="32">
        <v>51</v>
      </c>
      <c r="C8" s="32">
        <v>0</v>
      </c>
      <c r="D8" s="32" t="s">
        <v>98</v>
      </c>
      <c r="E8" s="32"/>
      <c r="F8" s="6">
        <f>F9</f>
        <v>0</v>
      </c>
      <c r="G8" s="6">
        <f>G9</f>
        <v>0</v>
      </c>
      <c r="H8" s="6">
        <f>H9</f>
        <v>0</v>
      </c>
      <c r="I8" s="6">
        <f>I9</f>
        <v>0</v>
      </c>
      <c r="J8" s="12"/>
      <c r="K8" s="12"/>
      <c r="L8" s="30"/>
    </row>
    <row r="9" spans="1:13" s="3" customFormat="1" ht="15" hidden="1" customHeight="1" x14ac:dyDescent="0.25">
      <c r="A9" s="31" t="s">
        <v>9</v>
      </c>
      <c r="B9" s="32">
        <v>51</v>
      </c>
      <c r="C9" s="32">
        <v>0</v>
      </c>
      <c r="D9" s="32" t="s">
        <v>98</v>
      </c>
      <c r="E9" s="32">
        <v>851</v>
      </c>
      <c r="F9" s="28"/>
      <c r="G9" s="6">
        <v>0</v>
      </c>
      <c r="H9" s="6"/>
      <c r="I9" s="28"/>
      <c r="J9" s="12"/>
      <c r="K9" s="12"/>
      <c r="L9" s="30"/>
    </row>
    <row r="10" spans="1:13" ht="45.75" customHeight="1" x14ac:dyDescent="0.25">
      <c r="A10" s="9" t="s">
        <v>67</v>
      </c>
      <c r="B10" s="5" t="s">
        <v>7</v>
      </c>
      <c r="C10" s="5" t="s">
        <v>8</v>
      </c>
      <c r="D10" s="5" t="s">
        <v>45</v>
      </c>
      <c r="E10" s="5"/>
      <c r="F10" s="6">
        <f>F11</f>
        <v>13239943.58</v>
      </c>
      <c r="G10" s="6">
        <f>G11</f>
        <v>33839499</v>
      </c>
      <c r="H10" s="6">
        <f>H11</f>
        <v>33839499</v>
      </c>
      <c r="I10" s="6">
        <f>I11</f>
        <v>13239943.58</v>
      </c>
      <c r="J10" s="12">
        <f t="shared" ref="J10" si="2">I10/H10*100</f>
        <v>39.125708037225962</v>
      </c>
      <c r="K10" s="12">
        <f t="shared" ref="K10" si="3">I10/F10*100</f>
        <v>100</v>
      </c>
    </row>
    <row r="11" spans="1:13" ht="15.75" customHeight="1" x14ac:dyDescent="0.25">
      <c r="A11" s="9" t="s">
        <v>9</v>
      </c>
      <c r="B11" s="5" t="s">
        <v>7</v>
      </c>
      <c r="C11" s="5" t="s">
        <v>8</v>
      </c>
      <c r="D11" s="5" t="s">
        <v>45</v>
      </c>
      <c r="E11" s="5" t="s">
        <v>10</v>
      </c>
      <c r="F11" s="6">
        <v>13239943.58</v>
      </c>
      <c r="G11" s="6">
        <v>33839499</v>
      </c>
      <c r="H11" s="6">
        <v>33839499</v>
      </c>
      <c r="I11" s="6">
        <v>13239943.58</v>
      </c>
      <c r="J11" s="12">
        <f t="shared" ref="J11:J81" si="4">I11/H11*100</f>
        <v>39.125708037225962</v>
      </c>
      <c r="K11" s="12">
        <f t="shared" ref="K11:K81" si="5">I11/F11*100</f>
        <v>100</v>
      </c>
    </row>
    <row r="12" spans="1:13" ht="16.5" customHeight="1" x14ac:dyDescent="0.25">
      <c r="A12" s="4" t="s">
        <v>68</v>
      </c>
      <c r="B12" s="5" t="s">
        <v>7</v>
      </c>
      <c r="C12" s="5" t="s">
        <v>8</v>
      </c>
      <c r="D12" s="5" t="s">
        <v>44</v>
      </c>
      <c r="E12" s="5"/>
      <c r="F12" s="6">
        <f t="shared" ref="F12:I12" si="6">F13</f>
        <v>284655.68</v>
      </c>
      <c r="G12" s="6">
        <f>G13</f>
        <v>2102710.54</v>
      </c>
      <c r="H12" s="6">
        <f>H13</f>
        <v>2102710.54</v>
      </c>
      <c r="I12" s="6">
        <f t="shared" si="6"/>
        <v>284655.68</v>
      </c>
      <c r="J12" s="12">
        <f t="shared" si="4"/>
        <v>13.537559002296151</v>
      </c>
      <c r="K12" s="12">
        <f t="shared" si="5"/>
        <v>100</v>
      </c>
    </row>
    <row r="13" spans="1:13" ht="16.5" customHeight="1" x14ac:dyDescent="0.25">
      <c r="A13" s="9" t="s">
        <v>9</v>
      </c>
      <c r="B13" s="5" t="s">
        <v>7</v>
      </c>
      <c r="C13" s="5" t="s">
        <v>8</v>
      </c>
      <c r="D13" s="5" t="s">
        <v>44</v>
      </c>
      <c r="E13" s="5" t="s">
        <v>10</v>
      </c>
      <c r="F13" s="6">
        <v>284655.68</v>
      </c>
      <c r="G13" s="6">
        <v>2102710.54</v>
      </c>
      <c r="H13" s="6">
        <v>2102710.54</v>
      </c>
      <c r="I13" s="6">
        <v>284655.68</v>
      </c>
      <c r="J13" s="12">
        <f t="shared" si="4"/>
        <v>13.537559002296151</v>
      </c>
      <c r="K13" s="12">
        <f t="shared" si="5"/>
        <v>100</v>
      </c>
    </row>
    <row r="14" spans="1:13" ht="30.75" customHeight="1" x14ac:dyDescent="0.25">
      <c r="A14" s="31" t="s">
        <v>13</v>
      </c>
      <c r="B14" s="32">
        <v>51</v>
      </c>
      <c r="C14" s="32">
        <v>0</v>
      </c>
      <c r="D14" s="32" t="s">
        <v>56</v>
      </c>
      <c r="E14" s="32"/>
      <c r="F14" s="8">
        <f t="shared" ref="F14:I14" si="7">F15</f>
        <v>1935125</v>
      </c>
      <c r="G14" s="8">
        <f>G15</f>
        <v>4089900</v>
      </c>
      <c r="H14" s="8">
        <f>H15</f>
        <v>4089900</v>
      </c>
      <c r="I14" s="8">
        <f t="shared" si="7"/>
        <v>1935125</v>
      </c>
      <c r="J14" s="12">
        <f t="shared" si="4"/>
        <v>47.314726521430842</v>
      </c>
      <c r="K14" s="12">
        <f t="shared" si="5"/>
        <v>100</v>
      </c>
    </row>
    <row r="15" spans="1:13" ht="16.5" customHeight="1" x14ac:dyDescent="0.25">
      <c r="A15" s="9" t="s">
        <v>9</v>
      </c>
      <c r="B15" s="32">
        <v>51</v>
      </c>
      <c r="C15" s="32">
        <v>0</v>
      </c>
      <c r="D15" s="32" t="s">
        <v>56</v>
      </c>
      <c r="E15" s="32">
        <v>851</v>
      </c>
      <c r="F15" s="6">
        <v>1935125</v>
      </c>
      <c r="G15" s="6">
        <v>4089900</v>
      </c>
      <c r="H15" s="6">
        <v>4089900</v>
      </c>
      <c r="I15" s="6">
        <v>1935125</v>
      </c>
      <c r="J15" s="12">
        <f t="shared" si="4"/>
        <v>47.314726521430842</v>
      </c>
      <c r="K15" s="12">
        <f t="shared" si="5"/>
        <v>100</v>
      </c>
    </row>
    <row r="16" spans="1:13" ht="30.75" customHeight="1" x14ac:dyDescent="0.25">
      <c r="A16" s="31" t="s">
        <v>15</v>
      </c>
      <c r="B16" s="32">
        <v>51</v>
      </c>
      <c r="C16" s="32">
        <v>0</v>
      </c>
      <c r="D16" s="32" t="s">
        <v>54</v>
      </c>
      <c r="E16" s="32"/>
      <c r="F16" s="8">
        <f t="shared" ref="F16:I16" si="8">F17</f>
        <v>349081.71</v>
      </c>
      <c r="G16" s="8">
        <f>G17</f>
        <v>820080</v>
      </c>
      <c r="H16" s="8">
        <f>H17</f>
        <v>820080</v>
      </c>
      <c r="I16" s="8">
        <f t="shared" si="8"/>
        <v>349081.71</v>
      </c>
      <c r="J16" s="12">
        <f t="shared" si="4"/>
        <v>42.566787386596431</v>
      </c>
      <c r="K16" s="12">
        <f t="shared" si="5"/>
        <v>100</v>
      </c>
    </row>
    <row r="17" spans="1:11" ht="16.5" customHeight="1" x14ac:dyDescent="0.25">
      <c r="A17" s="9" t="s">
        <v>9</v>
      </c>
      <c r="B17" s="32">
        <v>51</v>
      </c>
      <c r="C17" s="32">
        <v>0</v>
      </c>
      <c r="D17" s="32" t="s">
        <v>54</v>
      </c>
      <c r="E17" s="32">
        <v>851</v>
      </c>
      <c r="F17" s="6">
        <v>349081.71</v>
      </c>
      <c r="G17" s="6">
        <v>820080</v>
      </c>
      <c r="H17" s="6">
        <v>820080</v>
      </c>
      <c r="I17" s="6">
        <v>349081.71</v>
      </c>
      <c r="J17" s="12">
        <f t="shared" si="4"/>
        <v>42.566787386596431</v>
      </c>
      <c r="K17" s="12">
        <f t="shared" si="5"/>
        <v>100</v>
      </c>
    </row>
    <row r="18" spans="1:11" ht="31.5" customHeight="1" x14ac:dyDescent="0.25">
      <c r="A18" s="31" t="s">
        <v>11</v>
      </c>
      <c r="B18" s="5" t="s">
        <v>7</v>
      </c>
      <c r="C18" s="5" t="s">
        <v>8</v>
      </c>
      <c r="D18" s="5" t="s">
        <v>52</v>
      </c>
      <c r="E18" s="5"/>
      <c r="F18" s="6">
        <f>F19</f>
        <v>1948130.09</v>
      </c>
      <c r="G18" s="6">
        <f>G19</f>
        <v>4773900</v>
      </c>
      <c r="H18" s="6">
        <f>H19</f>
        <v>4773900</v>
      </c>
      <c r="I18" s="6">
        <f>I19</f>
        <v>1948130.09</v>
      </c>
      <c r="J18" s="12">
        <f t="shared" si="4"/>
        <v>40.807936697459098</v>
      </c>
      <c r="K18" s="12">
        <f t="shared" si="5"/>
        <v>100</v>
      </c>
    </row>
    <row r="19" spans="1:11" ht="16.5" customHeight="1" x14ac:dyDescent="0.25">
      <c r="A19" s="9" t="s">
        <v>9</v>
      </c>
      <c r="B19" s="5" t="s">
        <v>7</v>
      </c>
      <c r="C19" s="5" t="s">
        <v>8</v>
      </c>
      <c r="D19" s="5" t="s">
        <v>52</v>
      </c>
      <c r="E19" s="5" t="s">
        <v>10</v>
      </c>
      <c r="F19" s="6">
        <v>1948130.09</v>
      </c>
      <c r="G19" s="6">
        <v>4773900</v>
      </c>
      <c r="H19" s="6">
        <v>4773900</v>
      </c>
      <c r="I19" s="6">
        <v>1948130.09</v>
      </c>
      <c r="J19" s="12">
        <f t="shared" ref="J19:J21" si="9">I19/H19*100</f>
        <v>40.807936697459098</v>
      </c>
      <c r="K19" s="12">
        <f t="shared" ref="K19:K21" si="10">I19/F19*100</f>
        <v>100</v>
      </c>
    </row>
    <row r="20" spans="1:11" ht="17.25" customHeight="1" x14ac:dyDescent="0.25">
      <c r="A20" s="31" t="s">
        <v>14</v>
      </c>
      <c r="B20" s="32">
        <v>51</v>
      </c>
      <c r="C20" s="32">
        <v>0</v>
      </c>
      <c r="D20" s="32" t="s">
        <v>51</v>
      </c>
      <c r="E20" s="32"/>
      <c r="F20" s="8">
        <f t="shared" ref="F20:I20" si="11">F21</f>
        <v>83216.429999999993</v>
      </c>
      <c r="G20" s="8">
        <f>G21</f>
        <v>255486.2</v>
      </c>
      <c r="H20" s="8">
        <f>H21</f>
        <v>255486.2</v>
      </c>
      <c r="I20" s="8">
        <f t="shared" si="11"/>
        <v>83216.429999999993</v>
      </c>
      <c r="J20" s="12">
        <f t="shared" si="9"/>
        <v>32.571790570293032</v>
      </c>
      <c r="K20" s="12">
        <f t="shared" si="10"/>
        <v>100</v>
      </c>
    </row>
    <row r="21" spans="1:11" ht="15" customHeight="1" x14ac:dyDescent="0.25">
      <c r="A21" s="9" t="s">
        <v>9</v>
      </c>
      <c r="B21" s="32">
        <v>51</v>
      </c>
      <c r="C21" s="32">
        <v>0</v>
      </c>
      <c r="D21" s="32" t="s">
        <v>51</v>
      </c>
      <c r="E21" s="32">
        <v>851</v>
      </c>
      <c r="F21" s="6">
        <v>83216.429999999993</v>
      </c>
      <c r="G21" s="6">
        <v>255486.2</v>
      </c>
      <c r="H21" s="6">
        <v>255486.2</v>
      </c>
      <c r="I21" s="6">
        <v>83216.429999999993</v>
      </c>
      <c r="J21" s="12">
        <f t="shared" si="9"/>
        <v>32.571790570293032</v>
      </c>
      <c r="K21" s="12">
        <f t="shared" si="10"/>
        <v>100</v>
      </c>
    </row>
    <row r="22" spans="1:11" ht="30" customHeight="1" x14ac:dyDescent="0.25">
      <c r="A22" s="31" t="s">
        <v>16</v>
      </c>
      <c r="B22" s="32">
        <v>51</v>
      </c>
      <c r="C22" s="32">
        <v>0</v>
      </c>
      <c r="D22" s="32" t="s">
        <v>50</v>
      </c>
      <c r="E22" s="32"/>
      <c r="F22" s="8">
        <f t="shared" ref="F22:I22" si="12">F23</f>
        <v>2123438.3199999998</v>
      </c>
      <c r="G22" s="8">
        <f>G23</f>
        <v>5153795</v>
      </c>
      <c r="H22" s="8">
        <f>H23</f>
        <v>5153795</v>
      </c>
      <c r="I22" s="8">
        <f t="shared" si="12"/>
        <v>2123438.3199999998</v>
      </c>
      <c r="J22" s="12">
        <f t="shared" si="4"/>
        <v>41.201450969625292</v>
      </c>
      <c r="K22" s="12">
        <f t="shared" si="5"/>
        <v>100</v>
      </c>
    </row>
    <row r="23" spans="1:11" ht="15" customHeight="1" x14ac:dyDescent="0.25">
      <c r="A23" s="9" t="s">
        <v>9</v>
      </c>
      <c r="B23" s="32">
        <v>51</v>
      </c>
      <c r="C23" s="32">
        <v>0</v>
      </c>
      <c r="D23" s="32" t="s">
        <v>50</v>
      </c>
      <c r="E23" s="32">
        <v>851</v>
      </c>
      <c r="F23" s="6">
        <v>2123438.3199999998</v>
      </c>
      <c r="G23" s="6">
        <v>5153795</v>
      </c>
      <c r="H23" s="6">
        <v>5153795</v>
      </c>
      <c r="I23" s="6">
        <v>2123438.3199999998</v>
      </c>
      <c r="J23" s="12">
        <f t="shared" si="4"/>
        <v>41.201450969625292</v>
      </c>
      <c r="K23" s="12">
        <f t="shared" si="5"/>
        <v>100</v>
      </c>
    </row>
    <row r="24" spans="1:11" ht="31.5" customHeight="1" x14ac:dyDescent="0.25">
      <c r="A24" s="31" t="s">
        <v>34</v>
      </c>
      <c r="B24" s="32">
        <v>51</v>
      </c>
      <c r="C24" s="32">
        <v>0</v>
      </c>
      <c r="D24" s="32" t="s">
        <v>48</v>
      </c>
      <c r="E24" s="32"/>
      <c r="F24" s="8">
        <f>F25</f>
        <v>941658.35</v>
      </c>
      <c r="G24" s="8">
        <f>G25</f>
        <v>10611676.300000001</v>
      </c>
      <c r="H24" s="8">
        <f>H25</f>
        <v>10611676.300000001</v>
      </c>
      <c r="I24" s="8">
        <f>I25</f>
        <v>941658.35</v>
      </c>
      <c r="J24" s="12">
        <f t="shared" si="4"/>
        <v>8.8737945200985813</v>
      </c>
      <c r="K24" s="12">
        <f t="shared" si="5"/>
        <v>100</v>
      </c>
    </row>
    <row r="25" spans="1:11" ht="15" customHeight="1" x14ac:dyDescent="0.25">
      <c r="A25" s="9" t="s">
        <v>9</v>
      </c>
      <c r="B25" s="32">
        <v>51</v>
      </c>
      <c r="C25" s="32">
        <v>0</v>
      </c>
      <c r="D25" s="32" t="s">
        <v>48</v>
      </c>
      <c r="E25" s="32">
        <v>851</v>
      </c>
      <c r="F25" s="6">
        <v>941658.35</v>
      </c>
      <c r="G25" s="6">
        <v>10611676.300000001</v>
      </c>
      <c r="H25" s="6">
        <v>10611676.300000001</v>
      </c>
      <c r="I25" s="6">
        <v>941658.35</v>
      </c>
      <c r="J25" s="12">
        <f t="shared" si="4"/>
        <v>8.8737945200985813</v>
      </c>
      <c r="K25" s="12">
        <f t="shared" si="5"/>
        <v>100</v>
      </c>
    </row>
    <row r="26" spans="1:11" ht="32.25" customHeight="1" x14ac:dyDescent="0.25">
      <c r="A26" s="31" t="s">
        <v>66</v>
      </c>
      <c r="B26" s="32">
        <v>51</v>
      </c>
      <c r="C26" s="32">
        <v>0</v>
      </c>
      <c r="D26" s="32" t="s">
        <v>65</v>
      </c>
      <c r="E26" s="32"/>
      <c r="F26" s="6">
        <f t="shared" ref="F26" si="13">F27</f>
        <v>625950.14</v>
      </c>
      <c r="G26" s="6">
        <f t="shared" ref="G26:H26" si="14">G27</f>
        <v>832247.39</v>
      </c>
      <c r="H26" s="6">
        <f t="shared" si="14"/>
        <v>832247.39</v>
      </c>
      <c r="I26" s="6">
        <f t="shared" ref="I26" si="15">I27</f>
        <v>625950.14</v>
      </c>
      <c r="J26" s="12">
        <f t="shared" si="4"/>
        <v>75.212028000472316</v>
      </c>
      <c r="K26" s="12">
        <f t="shared" si="5"/>
        <v>100</v>
      </c>
    </row>
    <row r="27" spans="1:11" ht="15" customHeight="1" x14ac:dyDescent="0.25">
      <c r="A27" s="9" t="s">
        <v>9</v>
      </c>
      <c r="B27" s="32">
        <v>51</v>
      </c>
      <c r="C27" s="32">
        <v>0</v>
      </c>
      <c r="D27" s="32" t="s">
        <v>65</v>
      </c>
      <c r="E27" s="32">
        <v>851</v>
      </c>
      <c r="F27" s="6">
        <v>625950.14</v>
      </c>
      <c r="G27" s="6">
        <v>832247.39</v>
      </c>
      <c r="H27" s="6">
        <v>832247.39</v>
      </c>
      <c r="I27" s="6">
        <v>625950.14</v>
      </c>
      <c r="J27" s="12">
        <f t="shared" si="4"/>
        <v>75.212028000472316</v>
      </c>
      <c r="K27" s="12">
        <f t="shared" si="5"/>
        <v>100</v>
      </c>
    </row>
    <row r="28" spans="1:11" ht="31.5" hidden="1" customHeight="1" x14ac:dyDescent="0.25">
      <c r="A28" s="39" t="s">
        <v>79</v>
      </c>
      <c r="B28" s="32" t="s">
        <v>7</v>
      </c>
      <c r="C28" s="32" t="s">
        <v>8</v>
      </c>
      <c r="D28" s="32" t="s">
        <v>80</v>
      </c>
      <c r="E28" s="32"/>
      <c r="F28" s="6"/>
      <c r="G28" s="6">
        <f>G29</f>
        <v>0</v>
      </c>
      <c r="H28" s="6">
        <f>H29</f>
        <v>0</v>
      </c>
      <c r="I28" s="6"/>
      <c r="J28" s="12"/>
      <c r="K28" s="12"/>
    </row>
    <row r="29" spans="1:11" ht="15" hidden="1" customHeight="1" x14ac:dyDescent="0.25">
      <c r="A29" s="31" t="s">
        <v>9</v>
      </c>
      <c r="B29" s="32" t="s">
        <v>7</v>
      </c>
      <c r="C29" s="32" t="s">
        <v>8</v>
      </c>
      <c r="D29" s="32" t="s">
        <v>80</v>
      </c>
      <c r="E29" s="32" t="s">
        <v>10</v>
      </c>
      <c r="F29" s="6"/>
      <c r="G29" s="6"/>
      <c r="H29" s="6"/>
      <c r="I29" s="6"/>
      <c r="J29" s="12"/>
      <c r="K29" s="12"/>
    </row>
    <row r="30" spans="1:11" ht="30.75" customHeight="1" x14ac:dyDescent="0.25">
      <c r="A30" s="9" t="s">
        <v>42</v>
      </c>
      <c r="B30" s="32">
        <v>51</v>
      </c>
      <c r="C30" s="32">
        <v>0</v>
      </c>
      <c r="D30" s="32">
        <v>11</v>
      </c>
      <c r="E30" s="32"/>
      <c r="F30" s="6">
        <f t="shared" ref="F30" si="16">F31</f>
        <v>7238367.4900000002</v>
      </c>
      <c r="G30" s="6">
        <f t="shared" ref="G30:H30" si="17">G31</f>
        <v>14172378</v>
      </c>
      <c r="H30" s="6">
        <f t="shared" si="17"/>
        <v>14172378</v>
      </c>
      <c r="I30" s="6">
        <f t="shared" ref="I30" si="18">I31</f>
        <v>7238367.4900000002</v>
      </c>
      <c r="J30" s="12">
        <f t="shared" si="4"/>
        <v>51.073768213069116</v>
      </c>
      <c r="K30" s="12">
        <f t="shared" si="5"/>
        <v>100</v>
      </c>
    </row>
    <row r="31" spans="1:11" ht="15" customHeight="1" x14ac:dyDescent="0.25">
      <c r="A31" s="9" t="s">
        <v>9</v>
      </c>
      <c r="B31" s="32">
        <v>51</v>
      </c>
      <c r="C31" s="32">
        <v>0</v>
      </c>
      <c r="D31" s="32">
        <v>11</v>
      </c>
      <c r="E31" s="32">
        <v>851</v>
      </c>
      <c r="F31" s="6">
        <v>7238367.4900000002</v>
      </c>
      <c r="G31" s="6">
        <v>14172378</v>
      </c>
      <c r="H31" s="6">
        <v>14172378</v>
      </c>
      <c r="I31" s="6">
        <v>7238367.4900000002</v>
      </c>
      <c r="J31" s="12">
        <f t="shared" si="4"/>
        <v>51.073768213069116</v>
      </c>
      <c r="K31" s="12">
        <f t="shared" si="5"/>
        <v>100</v>
      </c>
    </row>
    <row r="32" spans="1:11" ht="15.75" customHeight="1" x14ac:dyDescent="0.25">
      <c r="A32" s="9" t="s">
        <v>24</v>
      </c>
      <c r="B32" s="32">
        <v>51</v>
      </c>
      <c r="C32" s="32">
        <v>0</v>
      </c>
      <c r="D32" s="32">
        <v>12</v>
      </c>
      <c r="E32" s="32"/>
      <c r="F32" s="6">
        <f t="shared" ref="F32:I32" si="19">F33</f>
        <v>68000</v>
      </c>
      <c r="G32" s="6">
        <f t="shared" si="19"/>
        <v>156000</v>
      </c>
      <c r="H32" s="6">
        <f t="shared" si="19"/>
        <v>156000</v>
      </c>
      <c r="I32" s="6">
        <f t="shared" si="19"/>
        <v>68000</v>
      </c>
      <c r="J32" s="12">
        <f t="shared" si="4"/>
        <v>43.589743589743591</v>
      </c>
      <c r="K32" s="12">
        <f t="shared" si="5"/>
        <v>100</v>
      </c>
    </row>
    <row r="33" spans="1:11" ht="15" customHeight="1" x14ac:dyDescent="0.25">
      <c r="A33" s="9" t="s">
        <v>9</v>
      </c>
      <c r="B33" s="32">
        <v>51</v>
      </c>
      <c r="C33" s="32">
        <v>0</v>
      </c>
      <c r="D33" s="32">
        <v>12</v>
      </c>
      <c r="E33" s="32">
        <v>851</v>
      </c>
      <c r="F33" s="6">
        <v>68000</v>
      </c>
      <c r="G33" s="6">
        <v>156000</v>
      </c>
      <c r="H33" s="6">
        <v>156000</v>
      </c>
      <c r="I33" s="6">
        <v>68000</v>
      </c>
      <c r="J33" s="12">
        <f t="shared" si="4"/>
        <v>43.589743589743591</v>
      </c>
      <c r="K33" s="12">
        <f t="shared" si="5"/>
        <v>100</v>
      </c>
    </row>
    <row r="34" spans="1:11" ht="33.75" customHeight="1" x14ac:dyDescent="0.25">
      <c r="A34" s="9" t="s">
        <v>77</v>
      </c>
      <c r="B34" s="32" t="s">
        <v>7</v>
      </c>
      <c r="C34" s="32" t="s">
        <v>8</v>
      </c>
      <c r="D34" s="32" t="s">
        <v>78</v>
      </c>
      <c r="E34" s="32"/>
      <c r="F34" s="6"/>
      <c r="G34" s="6">
        <f>G35</f>
        <v>286669.67</v>
      </c>
      <c r="H34" s="6">
        <f>H35</f>
        <v>286669.67</v>
      </c>
      <c r="I34" s="6"/>
      <c r="J34" s="12">
        <f t="shared" ref="J34:J41" si="20">I34/H34*100</f>
        <v>0</v>
      </c>
      <c r="K34" s="12"/>
    </row>
    <row r="35" spans="1:11" ht="15" customHeight="1" x14ac:dyDescent="0.25">
      <c r="A35" s="9" t="s">
        <v>9</v>
      </c>
      <c r="B35" s="32" t="s">
        <v>7</v>
      </c>
      <c r="C35" s="32" t="s">
        <v>8</v>
      </c>
      <c r="D35" s="32" t="s">
        <v>78</v>
      </c>
      <c r="E35" s="32" t="s">
        <v>10</v>
      </c>
      <c r="F35" s="6"/>
      <c r="G35" s="6">
        <v>286669.67</v>
      </c>
      <c r="H35" s="6">
        <v>286669.67</v>
      </c>
      <c r="I35" s="6"/>
      <c r="J35" s="12">
        <f t="shared" si="20"/>
        <v>0</v>
      </c>
      <c r="K35" s="12"/>
    </row>
    <row r="36" spans="1:11" ht="30.75" customHeight="1" x14ac:dyDescent="0.25">
      <c r="A36" s="41" t="s">
        <v>82</v>
      </c>
      <c r="B36" s="32" t="s">
        <v>7</v>
      </c>
      <c r="C36" s="32" t="s">
        <v>8</v>
      </c>
      <c r="D36" s="32" t="s">
        <v>83</v>
      </c>
      <c r="E36" s="32"/>
      <c r="F36" s="6">
        <f>F37</f>
        <v>0</v>
      </c>
      <c r="G36" s="6">
        <f>G37</f>
        <v>260000</v>
      </c>
      <c r="H36" s="6">
        <f>H37</f>
        <v>260000</v>
      </c>
      <c r="I36" s="6">
        <f>I37</f>
        <v>0</v>
      </c>
      <c r="J36" s="12">
        <f t="shared" si="20"/>
        <v>0</v>
      </c>
      <c r="K36" s="12"/>
    </row>
    <row r="37" spans="1:11" ht="15" customHeight="1" x14ac:dyDescent="0.25">
      <c r="A37" s="31" t="s">
        <v>9</v>
      </c>
      <c r="B37" s="32" t="s">
        <v>7</v>
      </c>
      <c r="C37" s="32" t="s">
        <v>8</v>
      </c>
      <c r="D37" s="32" t="s">
        <v>83</v>
      </c>
      <c r="E37" s="32" t="s">
        <v>10</v>
      </c>
      <c r="F37" s="6"/>
      <c r="G37" s="6">
        <v>260000</v>
      </c>
      <c r="H37" s="6">
        <v>260000</v>
      </c>
      <c r="I37" s="6"/>
      <c r="J37" s="12">
        <f t="shared" si="20"/>
        <v>0</v>
      </c>
      <c r="K37" s="12"/>
    </row>
    <row r="38" spans="1:11" ht="43.5" customHeight="1" x14ac:dyDescent="0.25">
      <c r="A38" s="4" t="s">
        <v>90</v>
      </c>
      <c r="B38" s="42">
        <v>51</v>
      </c>
      <c r="C38" s="42">
        <v>0</v>
      </c>
      <c r="D38" s="11" t="s">
        <v>91</v>
      </c>
      <c r="E38" s="15"/>
      <c r="F38" s="6">
        <f t="shared" ref="F38:I38" si="21">F39</f>
        <v>25514.400000000001</v>
      </c>
      <c r="G38" s="6">
        <f t="shared" si="21"/>
        <v>86000</v>
      </c>
      <c r="H38" s="6">
        <f t="shared" si="21"/>
        <v>86000</v>
      </c>
      <c r="I38" s="6">
        <f t="shared" si="21"/>
        <v>25514.400000000001</v>
      </c>
      <c r="J38" s="12">
        <f t="shared" si="20"/>
        <v>29.667906976744185</v>
      </c>
      <c r="K38" s="12"/>
    </row>
    <row r="39" spans="1:11" ht="15" customHeight="1" x14ac:dyDescent="0.25">
      <c r="A39" s="7" t="s">
        <v>9</v>
      </c>
      <c r="B39" s="42">
        <v>51</v>
      </c>
      <c r="C39" s="42">
        <v>0</v>
      </c>
      <c r="D39" s="11" t="s">
        <v>91</v>
      </c>
      <c r="E39" s="42">
        <v>851</v>
      </c>
      <c r="F39" s="6">
        <v>25514.400000000001</v>
      </c>
      <c r="G39" s="6">
        <v>86000</v>
      </c>
      <c r="H39" s="6">
        <v>86000</v>
      </c>
      <c r="I39" s="6">
        <v>25514.400000000001</v>
      </c>
      <c r="J39" s="12">
        <f t="shared" si="20"/>
        <v>29.667906976744185</v>
      </c>
      <c r="K39" s="12"/>
    </row>
    <row r="40" spans="1:11" ht="15" customHeight="1" x14ac:dyDescent="0.25">
      <c r="A40" s="4" t="s">
        <v>88</v>
      </c>
      <c r="B40" s="40">
        <v>51</v>
      </c>
      <c r="C40" s="42">
        <v>0</v>
      </c>
      <c r="D40" s="10" t="s">
        <v>89</v>
      </c>
      <c r="E40" s="42"/>
      <c r="F40" s="6">
        <f t="shared" ref="F40:I40" si="22">F41</f>
        <v>103960827.94</v>
      </c>
      <c r="G40" s="6">
        <f t="shared" si="22"/>
        <v>339777992.85000002</v>
      </c>
      <c r="H40" s="6">
        <f t="shared" si="22"/>
        <v>339777992.85000002</v>
      </c>
      <c r="I40" s="6">
        <f t="shared" si="22"/>
        <v>103960827.94</v>
      </c>
      <c r="J40" s="12">
        <f t="shared" si="20"/>
        <v>30.596692583882273</v>
      </c>
      <c r="K40" s="12"/>
    </row>
    <row r="41" spans="1:11" ht="15" customHeight="1" x14ac:dyDescent="0.25">
      <c r="A41" s="7" t="s">
        <v>9</v>
      </c>
      <c r="B41" s="42">
        <v>51</v>
      </c>
      <c r="C41" s="42">
        <v>0</v>
      </c>
      <c r="D41" s="10" t="s">
        <v>89</v>
      </c>
      <c r="E41" s="42">
        <v>851</v>
      </c>
      <c r="F41" s="6">
        <v>103960827.94</v>
      </c>
      <c r="G41" s="6">
        <v>339777992.85000002</v>
      </c>
      <c r="H41" s="6">
        <v>339777992.85000002</v>
      </c>
      <c r="I41" s="6">
        <v>103960827.94</v>
      </c>
      <c r="J41" s="12">
        <f t="shared" si="20"/>
        <v>30.596692583882273</v>
      </c>
      <c r="K41" s="12"/>
    </row>
    <row r="42" spans="1:11" ht="15.75" customHeight="1" x14ac:dyDescent="0.25">
      <c r="A42" s="4" t="s">
        <v>36</v>
      </c>
      <c r="B42" s="11">
        <v>51</v>
      </c>
      <c r="C42" s="11">
        <v>2</v>
      </c>
      <c r="D42" s="11"/>
      <c r="E42" s="32"/>
      <c r="F42" s="8">
        <f t="shared" ref="F42" si="23">F47+F49+F45+F51+F43</f>
        <v>27176721.75</v>
      </c>
      <c r="G42" s="8">
        <f t="shared" ref="G42:I42" si="24">G47+G49+G45+G51+G43</f>
        <v>54475609.18</v>
      </c>
      <c r="H42" s="8">
        <f t="shared" si="24"/>
        <v>54475609.18</v>
      </c>
      <c r="I42" s="8">
        <f t="shared" si="24"/>
        <v>27176721.75</v>
      </c>
      <c r="J42" s="12">
        <f t="shared" si="4"/>
        <v>49.887871212604217</v>
      </c>
      <c r="K42" s="12">
        <f t="shared" si="5"/>
        <v>100</v>
      </c>
    </row>
    <row r="43" spans="1:11" ht="15.75" customHeight="1" x14ac:dyDescent="0.25">
      <c r="A43" s="9" t="s">
        <v>99</v>
      </c>
      <c r="B43" s="32">
        <v>51</v>
      </c>
      <c r="C43" s="32">
        <v>2</v>
      </c>
      <c r="D43" s="32" t="s">
        <v>100</v>
      </c>
      <c r="E43" s="32"/>
      <c r="F43" s="8">
        <f t="shared" ref="F43:I43" si="25">F44</f>
        <v>0</v>
      </c>
      <c r="G43" s="8">
        <f t="shared" si="25"/>
        <v>0</v>
      </c>
      <c r="H43" s="8">
        <f t="shared" si="25"/>
        <v>0</v>
      </c>
      <c r="I43" s="8">
        <f t="shared" si="25"/>
        <v>0</v>
      </c>
      <c r="J43" s="12"/>
      <c r="K43" s="12" t="e">
        <f t="shared" ref="K43:K44" si="26">I43/F43*100</f>
        <v>#DIV/0!</v>
      </c>
    </row>
    <row r="44" spans="1:11" ht="15.75" customHeight="1" x14ac:dyDescent="0.25">
      <c r="A44" s="9" t="s">
        <v>9</v>
      </c>
      <c r="B44" s="32">
        <v>51</v>
      </c>
      <c r="C44" s="32">
        <v>2</v>
      </c>
      <c r="D44" s="32" t="s">
        <v>100</v>
      </c>
      <c r="E44" s="32">
        <v>851</v>
      </c>
      <c r="F44" s="8"/>
      <c r="G44" s="8"/>
      <c r="H44" s="8"/>
      <c r="I44" s="8"/>
      <c r="J44" s="12"/>
      <c r="K44" s="12" t="e">
        <f t="shared" si="26"/>
        <v>#DIV/0!</v>
      </c>
    </row>
    <row r="45" spans="1:11" ht="15" customHeight="1" x14ac:dyDescent="0.25">
      <c r="A45" s="9" t="s">
        <v>86</v>
      </c>
      <c r="B45" s="32">
        <v>51</v>
      </c>
      <c r="C45" s="32">
        <v>2</v>
      </c>
      <c r="D45" s="32" t="s">
        <v>87</v>
      </c>
      <c r="E45" s="32"/>
      <c r="F45" s="6">
        <f t="shared" ref="F45:I45" si="27">F46</f>
        <v>9240000</v>
      </c>
      <c r="G45" s="6">
        <f t="shared" si="27"/>
        <v>10000000</v>
      </c>
      <c r="H45" s="6">
        <f t="shared" si="27"/>
        <v>10000000</v>
      </c>
      <c r="I45" s="6">
        <f t="shared" si="27"/>
        <v>9240000</v>
      </c>
      <c r="J45" s="12">
        <f t="shared" ref="J45:J46" si="28">I45/H45*100</f>
        <v>92.4</v>
      </c>
      <c r="K45" s="12"/>
    </row>
    <row r="46" spans="1:11" ht="15" customHeight="1" x14ac:dyDescent="0.25">
      <c r="A46" s="9" t="s">
        <v>9</v>
      </c>
      <c r="B46" s="32">
        <v>51</v>
      </c>
      <c r="C46" s="32">
        <v>2</v>
      </c>
      <c r="D46" s="32" t="s">
        <v>87</v>
      </c>
      <c r="E46" s="32">
        <v>851</v>
      </c>
      <c r="F46" s="6">
        <v>9240000</v>
      </c>
      <c r="G46" s="6">
        <v>10000000</v>
      </c>
      <c r="H46" s="6">
        <v>10000000</v>
      </c>
      <c r="I46" s="6">
        <v>9240000</v>
      </c>
      <c r="J46" s="12">
        <f t="shared" si="28"/>
        <v>92.4</v>
      </c>
      <c r="K46" s="12"/>
    </row>
    <row r="47" spans="1:11" ht="16.5" customHeight="1" x14ac:dyDescent="0.25">
      <c r="A47" s="4" t="s">
        <v>69</v>
      </c>
      <c r="B47" s="11">
        <v>51</v>
      </c>
      <c r="C47" s="11">
        <v>2</v>
      </c>
      <c r="D47" s="11" t="s">
        <v>12</v>
      </c>
      <c r="E47" s="32"/>
      <c r="F47" s="8">
        <f t="shared" ref="F47:I49" si="29">F48</f>
        <v>51300</v>
      </c>
      <c r="G47" s="8">
        <f>G48</f>
        <v>126000</v>
      </c>
      <c r="H47" s="8">
        <f>H48</f>
        <v>126000</v>
      </c>
      <c r="I47" s="8">
        <f t="shared" si="29"/>
        <v>51300</v>
      </c>
      <c r="J47" s="12">
        <f t="shared" si="4"/>
        <v>40.714285714285715</v>
      </c>
      <c r="K47" s="12">
        <f t="shared" si="5"/>
        <v>100</v>
      </c>
    </row>
    <row r="48" spans="1:11" ht="15" customHeight="1" x14ac:dyDescent="0.25">
      <c r="A48" s="9" t="s">
        <v>9</v>
      </c>
      <c r="B48" s="32">
        <v>51</v>
      </c>
      <c r="C48" s="32">
        <v>2</v>
      </c>
      <c r="D48" s="32">
        <v>13</v>
      </c>
      <c r="E48" s="32">
        <v>851</v>
      </c>
      <c r="F48" s="6">
        <v>51300</v>
      </c>
      <c r="G48" s="6">
        <v>126000</v>
      </c>
      <c r="H48" s="6">
        <v>126000</v>
      </c>
      <c r="I48" s="6">
        <v>51300</v>
      </c>
      <c r="J48" s="12">
        <f t="shared" si="4"/>
        <v>40.714285714285715</v>
      </c>
      <c r="K48" s="12">
        <f t="shared" si="5"/>
        <v>100</v>
      </c>
    </row>
    <row r="49" spans="1:11" ht="30.75" customHeight="1" x14ac:dyDescent="0.25">
      <c r="A49" s="4" t="s">
        <v>17</v>
      </c>
      <c r="B49" s="11">
        <v>51</v>
      </c>
      <c r="C49" s="11">
        <v>2</v>
      </c>
      <c r="D49" s="11" t="s">
        <v>64</v>
      </c>
      <c r="E49" s="32"/>
      <c r="F49" s="8">
        <f t="shared" si="29"/>
        <v>17086321.75</v>
      </c>
      <c r="G49" s="8">
        <f>G50</f>
        <v>43546714.18</v>
      </c>
      <c r="H49" s="8">
        <f>H50</f>
        <v>43546714.18</v>
      </c>
      <c r="I49" s="8">
        <f t="shared" si="29"/>
        <v>17086321.75</v>
      </c>
      <c r="J49" s="12">
        <f t="shared" si="4"/>
        <v>39.236764637106312</v>
      </c>
      <c r="K49" s="12">
        <f t="shared" si="5"/>
        <v>100</v>
      </c>
    </row>
    <row r="50" spans="1:11" ht="15" customHeight="1" x14ac:dyDescent="0.25">
      <c r="A50" s="9" t="s">
        <v>9</v>
      </c>
      <c r="B50" s="32">
        <v>51</v>
      </c>
      <c r="C50" s="32">
        <v>2</v>
      </c>
      <c r="D50" s="32">
        <v>14</v>
      </c>
      <c r="E50" s="32">
        <v>851</v>
      </c>
      <c r="F50" s="6">
        <v>17086321.75</v>
      </c>
      <c r="G50" s="6">
        <v>43546714.18</v>
      </c>
      <c r="H50" s="6">
        <v>43546714.18</v>
      </c>
      <c r="I50" s="6">
        <v>17086321.75</v>
      </c>
      <c r="J50" s="12">
        <f t="shared" si="4"/>
        <v>39.236764637106312</v>
      </c>
      <c r="K50" s="12">
        <f t="shared" si="5"/>
        <v>100</v>
      </c>
    </row>
    <row r="51" spans="1:11" ht="33.75" customHeight="1" x14ac:dyDescent="0.25">
      <c r="A51" s="39" t="s">
        <v>74</v>
      </c>
      <c r="B51" s="32" t="s">
        <v>7</v>
      </c>
      <c r="C51" s="32" t="s">
        <v>75</v>
      </c>
      <c r="D51" s="32" t="s">
        <v>76</v>
      </c>
      <c r="E51" s="32"/>
      <c r="F51" s="6">
        <f>F52</f>
        <v>799100</v>
      </c>
      <c r="G51" s="6">
        <f>G52</f>
        <v>802895</v>
      </c>
      <c r="H51" s="6">
        <f>H52</f>
        <v>802895</v>
      </c>
      <c r="I51" s="6">
        <f>I52</f>
        <v>799100</v>
      </c>
      <c r="J51" s="12">
        <f t="shared" ref="J51:J55" si="30">I51/H51*100</f>
        <v>99.527335454822861</v>
      </c>
      <c r="K51" s="12">
        <f t="shared" ref="K51:K52" si="31">I51/F51*100</f>
        <v>100</v>
      </c>
    </row>
    <row r="52" spans="1:11" ht="15" customHeight="1" x14ac:dyDescent="0.25">
      <c r="A52" s="9" t="s">
        <v>9</v>
      </c>
      <c r="B52" s="32" t="s">
        <v>7</v>
      </c>
      <c r="C52" s="32" t="s">
        <v>75</v>
      </c>
      <c r="D52" s="32" t="s">
        <v>76</v>
      </c>
      <c r="E52" s="32" t="s">
        <v>10</v>
      </c>
      <c r="F52" s="6">
        <v>799100</v>
      </c>
      <c r="G52" s="6">
        <v>802895</v>
      </c>
      <c r="H52" s="6">
        <v>802895</v>
      </c>
      <c r="I52" s="6">
        <v>799100</v>
      </c>
      <c r="J52" s="12">
        <f t="shared" si="30"/>
        <v>99.527335454822861</v>
      </c>
      <c r="K52" s="12">
        <f t="shared" si="31"/>
        <v>100</v>
      </c>
    </row>
    <row r="53" spans="1:11" ht="33.75" customHeight="1" x14ac:dyDescent="0.25">
      <c r="A53" s="4" t="s">
        <v>37</v>
      </c>
      <c r="B53" s="11">
        <v>51</v>
      </c>
      <c r="C53" s="11">
        <v>3</v>
      </c>
      <c r="D53" s="10"/>
      <c r="E53" s="32"/>
      <c r="F53" s="8">
        <f t="shared" ref="F53:I54" si="32">F54</f>
        <v>0</v>
      </c>
      <c r="G53" s="8">
        <f>G54</f>
        <v>5000</v>
      </c>
      <c r="H53" s="8">
        <f>H54</f>
        <v>5000</v>
      </c>
      <c r="I53" s="8">
        <f t="shared" si="32"/>
        <v>0</v>
      </c>
      <c r="J53" s="12">
        <f t="shared" si="30"/>
        <v>0</v>
      </c>
      <c r="K53" s="12"/>
    </row>
    <row r="54" spans="1:11" ht="45.75" customHeight="1" x14ac:dyDescent="0.25">
      <c r="A54" s="4" t="s">
        <v>18</v>
      </c>
      <c r="B54" s="11">
        <v>51</v>
      </c>
      <c r="C54" s="11">
        <v>3</v>
      </c>
      <c r="D54" s="10" t="s">
        <v>63</v>
      </c>
      <c r="E54" s="32"/>
      <c r="F54" s="8">
        <f t="shared" si="32"/>
        <v>0</v>
      </c>
      <c r="G54" s="8">
        <f>G55</f>
        <v>5000</v>
      </c>
      <c r="H54" s="8">
        <f>H55</f>
        <v>5000</v>
      </c>
      <c r="I54" s="8">
        <f t="shared" si="32"/>
        <v>0</v>
      </c>
      <c r="J54" s="12">
        <f t="shared" si="30"/>
        <v>0</v>
      </c>
      <c r="K54" s="12"/>
    </row>
    <row r="55" spans="1:11" ht="15" customHeight="1" x14ac:dyDescent="0.25">
      <c r="A55" s="9" t="s">
        <v>9</v>
      </c>
      <c r="B55" s="32">
        <v>51</v>
      </c>
      <c r="C55" s="32">
        <v>3</v>
      </c>
      <c r="D55" s="32">
        <v>16</v>
      </c>
      <c r="E55" s="32">
        <v>851</v>
      </c>
      <c r="F55" s="6"/>
      <c r="G55" s="6">
        <v>5000</v>
      </c>
      <c r="H55" s="6">
        <v>5000</v>
      </c>
      <c r="I55" s="6"/>
      <c r="J55" s="12">
        <f t="shared" si="30"/>
        <v>0</v>
      </c>
      <c r="K55" s="12"/>
    </row>
    <row r="56" spans="1:11" ht="32.25" customHeight="1" x14ac:dyDescent="0.25">
      <c r="A56" s="4" t="s">
        <v>38</v>
      </c>
      <c r="B56" s="11">
        <v>51</v>
      </c>
      <c r="C56" s="11">
        <v>4</v>
      </c>
      <c r="D56" s="11"/>
      <c r="E56" s="32"/>
      <c r="F56" s="8">
        <f t="shared" ref="F56:I56" si="33">F57</f>
        <v>176876.65</v>
      </c>
      <c r="G56" s="8">
        <f t="shared" si="33"/>
        <v>8032617.5</v>
      </c>
      <c r="H56" s="8">
        <f t="shared" si="33"/>
        <v>8032617.5</v>
      </c>
      <c r="I56" s="8">
        <f t="shared" si="33"/>
        <v>176876.65</v>
      </c>
      <c r="J56" s="12">
        <f t="shared" si="4"/>
        <v>2.2019802386955436</v>
      </c>
      <c r="K56" s="12">
        <f t="shared" si="5"/>
        <v>100</v>
      </c>
    </row>
    <row r="57" spans="1:11" ht="30" x14ac:dyDescent="0.25">
      <c r="A57" s="4" t="s">
        <v>19</v>
      </c>
      <c r="B57" s="11">
        <v>51</v>
      </c>
      <c r="C57" s="11">
        <v>4</v>
      </c>
      <c r="D57" s="11" t="s">
        <v>62</v>
      </c>
      <c r="E57" s="32"/>
      <c r="F57" s="8">
        <f t="shared" ref="F57:I57" si="34">F58</f>
        <v>176876.65</v>
      </c>
      <c r="G57" s="8">
        <f t="shared" si="34"/>
        <v>8032617.5</v>
      </c>
      <c r="H57" s="8">
        <f t="shared" si="34"/>
        <v>8032617.5</v>
      </c>
      <c r="I57" s="8">
        <f t="shared" si="34"/>
        <v>176876.65</v>
      </c>
      <c r="J57" s="12">
        <f t="shared" si="4"/>
        <v>2.2019802386955436</v>
      </c>
      <c r="K57" s="12">
        <f t="shared" si="5"/>
        <v>100</v>
      </c>
    </row>
    <row r="58" spans="1:11" ht="15" customHeight="1" x14ac:dyDescent="0.25">
      <c r="A58" s="9" t="s">
        <v>9</v>
      </c>
      <c r="B58" s="32">
        <v>51</v>
      </c>
      <c r="C58" s="32">
        <v>4</v>
      </c>
      <c r="D58" s="32">
        <v>20</v>
      </c>
      <c r="E58" s="32">
        <v>851</v>
      </c>
      <c r="F58" s="6">
        <v>176876.65</v>
      </c>
      <c r="G58" s="6">
        <v>8032617.5</v>
      </c>
      <c r="H58" s="6">
        <v>8032617.5</v>
      </c>
      <c r="I58" s="6">
        <v>176876.65</v>
      </c>
      <c r="J58" s="12">
        <f t="shared" si="4"/>
        <v>2.2019802386955436</v>
      </c>
      <c r="K58" s="12">
        <f t="shared" si="5"/>
        <v>100</v>
      </c>
    </row>
    <row r="59" spans="1:11" x14ac:dyDescent="0.25">
      <c r="A59" s="4" t="s">
        <v>39</v>
      </c>
      <c r="B59" s="11">
        <v>51</v>
      </c>
      <c r="C59" s="11">
        <v>5</v>
      </c>
      <c r="D59" s="10"/>
      <c r="E59" s="32"/>
      <c r="F59" s="8">
        <f t="shared" ref="F59" si="35">F60+F62</f>
        <v>2113286.41</v>
      </c>
      <c r="G59" s="8">
        <f t="shared" ref="G59:H59" si="36">G60+G62</f>
        <v>20659580.240000002</v>
      </c>
      <c r="H59" s="8">
        <f t="shared" si="36"/>
        <v>20659580.240000002</v>
      </c>
      <c r="I59" s="8">
        <f t="shared" ref="I59" si="37">I60+I62</f>
        <v>2113286.41</v>
      </c>
      <c r="J59" s="12">
        <f t="shared" si="4"/>
        <v>10.229086871321641</v>
      </c>
      <c r="K59" s="12">
        <f t="shared" si="5"/>
        <v>100</v>
      </c>
    </row>
    <row r="60" spans="1:11" ht="33.75" customHeight="1" x14ac:dyDescent="0.25">
      <c r="A60" s="31" t="s">
        <v>61</v>
      </c>
      <c r="B60" s="11">
        <v>51</v>
      </c>
      <c r="C60" s="11">
        <v>5</v>
      </c>
      <c r="D60" s="10" t="s">
        <v>59</v>
      </c>
      <c r="E60" s="32"/>
      <c r="F60" s="8">
        <f t="shared" ref="F60:I60" si="38">F61</f>
        <v>2113286.41</v>
      </c>
      <c r="G60" s="8">
        <f>G61</f>
        <v>4117661</v>
      </c>
      <c r="H60" s="8">
        <f>H61</f>
        <v>4117661</v>
      </c>
      <c r="I60" s="8">
        <f t="shared" si="38"/>
        <v>2113286.41</v>
      </c>
      <c r="J60" s="12">
        <f t="shared" si="4"/>
        <v>51.322496193834318</v>
      </c>
      <c r="K60" s="12">
        <f t="shared" si="5"/>
        <v>100</v>
      </c>
    </row>
    <row r="61" spans="1:11" ht="15" customHeight="1" x14ac:dyDescent="0.25">
      <c r="A61" s="9" t="s">
        <v>9</v>
      </c>
      <c r="B61" s="32">
        <v>51</v>
      </c>
      <c r="C61" s="32">
        <v>5</v>
      </c>
      <c r="D61" s="32">
        <v>17</v>
      </c>
      <c r="E61" s="32">
        <v>851</v>
      </c>
      <c r="F61" s="6">
        <v>2113286.41</v>
      </c>
      <c r="G61" s="6">
        <v>4117661</v>
      </c>
      <c r="H61" s="6">
        <v>4117661</v>
      </c>
      <c r="I61" s="6">
        <v>2113286.41</v>
      </c>
      <c r="J61" s="12">
        <f t="shared" si="4"/>
        <v>51.322496193834318</v>
      </c>
      <c r="K61" s="12">
        <f t="shared" si="5"/>
        <v>100</v>
      </c>
    </row>
    <row r="62" spans="1:11" ht="30" customHeight="1" x14ac:dyDescent="0.25">
      <c r="A62" s="4" t="s">
        <v>20</v>
      </c>
      <c r="B62" s="11">
        <v>51</v>
      </c>
      <c r="C62" s="11">
        <v>5</v>
      </c>
      <c r="D62" s="10" t="s">
        <v>60</v>
      </c>
      <c r="E62" s="11"/>
      <c r="F62" s="8">
        <f t="shared" ref="F62:I62" si="39">F63</f>
        <v>0</v>
      </c>
      <c r="G62" s="8">
        <f>G63</f>
        <v>16541919.24</v>
      </c>
      <c r="H62" s="8">
        <f>H63</f>
        <v>16541919.24</v>
      </c>
      <c r="I62" s="8">
        <f t="shared" si="39"/>
        <v>0</v>
      </c>
      <c r="J62" s="12">
        <f t="shared" ref="J62:J64" si="40">I62/H62*100</f>
        <v>0</v>
      </c>
      <c r="K62" s="12"/>
    </row>
    <row r="63" spans="1:11" ht="15" customHeight="1" x14ac:dyDescent="0.25">
      <c r="A63" s="4" t="s">
        <v>9</v>
      </c>
      <c r="B63" s="11">
        <v>51</v>
      </c>
      <c r="C63" s="11">
        <v>5</v>
      </c>
      <c r="D63" s="10" t="s">
        <v>60</v>
      </c>
      <c r="E63" s="11">
        <v>851</v>
      </c>
      <c r="F63" s="6">
        <v>0</v>
      </c>
      <c r="G63" s="6">
        <v>16541919.24</v>
      </c>
      <c r="H63" s="6">
        <v>16541919.24</v>
      </c>
      <c r="I63" s="6">
        <v>0</v>
      </c>
      <c r="J63" s="12">
        <f t="shared" si="40"/>
        <v>0</v>
      </c>
      <c r="K63" s="12"/>
    </row>
    <row r="64" spans="1:11" ht="30" customHeight="1" x14ac:dyDescent="0.25">
      <c r="A64" s="4" t="s">
        <v>41</v>
      </c>
      <c r="B64" s="11">
        <v>51</v>
      </c>
      <c r="C64" s="11">
        <v>6</v>
      </c>
      <c r="D64" s="11"/>
      <c r="E64" s="32"/>
      <c r="F64" s="8">
        <f t="shared" ref="F64:I65" si="41">F65</f>
        <v>6407641.7999999998</v>
      </c>
      <c r="G64" s="8">
        <f>G65</f>
        <v>6407641.7999999998</v>
      </c>
      <c r="H64" s="8">
        <f>H65</f>
        <v>6407641.7999999998</v>
      </c>
      <c r="I64" s="8">
        <f t="shared" si="41"/>
        <v>6407641.7999999998</v>
      </c>
      <c r="J64" s="12">
        <f t="shared" si="40"/>
        <v>100</v>
      </c>
      <c r="K64" s="12">
        <f t="shared" ref="K64" si="42">I64/F64*100</f>
        <v>100</v>
      </c>
    </row>
    <row r="65" spans="1:12" ht="30" customHeight="1" x14ac:dyDescent="0.25">
      <c r="A65" s="4" t="s">
        <v>21</v>
      </c>
      <c r="B65" s="11">
        <v>51</v>
      </c>
      <c r="C65" s="11">
        <v>6</v>
      </c>
      <c r="D65" s="11" t="s">
        <v>58</v>
      </c>
      <c r="E65" s="32"/>
      <c r="F65" s="8">
        <f t="shared" si="41"/>
        <v>6407641.7999999998</v>
      </c>
      <c r="G65" s="8">
        <f>G66</f>
        <v>6407641.7999999998</v>
      </c>
      <c r="H65" s="8">
        <f>H66</f>
        <v>6407641.7999999998</v>
      </c>
      <c r="I65" s="8">
        <f t="shared" si="41"/>
        <v>6407641.7999999998</v>
      </c>
      <c r="J65" s="12">
        <f t="shared" si="4"/>
        <v>100</v>
      </c>
      <c r="K65" s="12">
        <f t="shared" si="5"/>
        <v>100</v>
      </c>
    </row>
    <row r="66" spans="1:12" ht="15" customHeight="1" x14ac:dyDescent="0.25">
      <c r="A66" s="9" t="s">
        <v>9</v>
      </c>
      <c r="B66" s="32">
        <v>51</v>
      </c>
      <c r="C66" s="32">
        <v>6</v>
      </c>
      <c r="D66" s="32">
        <v>19</v>
      </c>
      <c r="E66" s="32">
        <v>851</v>
      </c>
      <c r="F66" s="6">
        <v>6407641.7999999998</v>
      </c>
      <c r="G66" s="6">
        <v>6407641.7999999998</v>
      </c>
      <c r="H66" s="6">
        <v>6407641.7999999998</v>
      </c>
      <c r="I66" s="6">
        <v>6407641.7999999998</v>
      </c>
      <c r="J66" s="12">
        <f t="shared" si="4"/>
        <v>100</v>
      </c>
      <c r="K66" s="12">
        <f t="shared" si="5"/>
        <v>100</v>
      </c>
    </row>
    <row r="67" spans="1:12" s="3" customFormat="1" ht="28.5" x14ac:dyDescent="0.25">
      <c r="A67" s="13" t="s">
        <v>40</v>
      </c>
      <c r="B67" s="33">
        <v>52</v>
      </c>
      <c r="C67" s="33"/>
      <c r="D67" s="33"/>
      <c r="E67" s="34"/>
      <c r="F67" s="14">
        <f t="shared" ref="F67" si="43">F74+F72+F76+F78+F80+F82+F84+F88+F86+F90+F68+F70</f>
        <v>152253744.69</v>
      </c>
      <c r="G67" s="14">
        <f t="shared" ref="G67:I67" si="44">G74+G72+G76+G78+G80+G82+G84+G88+G86+G90+G68+G70</f>
        <v>285113685.92000002</v>
      </c>
      <c r="H67" s="14">
        <f t="shared" si="44"/>
        <v>285113685.92000002</v>
      </c>
      <c r="I67" s="14">
        <f t="shared" si="44"/>
        <v>152253744.69</v>
      </c>
      <c r="J67" s="19">
        <f t="shared" si="4"/>
        <v>53.401064981749371</v>
      </c>
      <c r="K67" s="19">
        <f t="shared" si="5"/>
        <v>100</v>
      </c>
      <c r="L67" s="30"/>
    </row>
    <row r="68" spans="1:12" s="3" customFormat="1" x14ac:dyDescent="0.25">
      <c r="A68" s="7" t="s">
        <v>101</v>
      </c>
      <c r="B68" s="10" t="s">
        <v>71</v>
      </c>
      <c r="C68" s="10" t="s">
        <v>8</v>
      </c>
      <c r="D68" s="40" t="s">
        <v>102</v>
      </c>
      <c r="E68" s="15"/>
      <c r="F68" s="8">
        <f t="shared" ref="F68:I68" si="45">F69</f>
        <v>0</v>
      </c>
      <c r="G68" s="8">
        <f t="shared" si="45"/>
        <v>0</v>
      </c>
      <c r="H68" s="8">
        <f t="shared" si="45"/>
        <v>0</v>
      </c>
      <c r="I68" s="8">
        <f t="shared" si="45"/>
        <v>0</v>
      </c>
      <c r="J68" s="12"/>
      <c r="K68" s="12" t="e">
        <f t="shared" ref="K68:K73" si="46">I68/F68*100</f>
        <v>#DIV/0!</v>
      </c>
      <c r="L68" s="30"/>
    </row>
    <row r="69" spans="1:12" s="3" customFormat="1" x14ac:dyDescent="0.25">
      <c r="A69" s="31" t="s">
        <v>81</v>
      </c>
      <c r="B69" s="10" t="s">
        <v>71</v>
      </c>
      <c r="C69" s="10" t="s">
        <v>8</v>
      </c>
      <c r="D69" s="40" t="s">
        <v>102</v>
      </c>
      <c r="E69" s="15">
        <v>852</v>
      </c>
      <c r="F69" s="8"/>
      <c r="G69" s="8"/>
      <c r="H69" s="8"/>
      <c r="I69" s="8"/>
      <c r="J69" s="12"/>
      <c r="K69" s="12" t="e">
        <f t="shared" si="46"/>
        <v>#DIV/0!</v>
      </c>
      <c r="L69" s="30"/>
    </row>
    <row r="70" spans="1:12" s="3" customFormat="1" ht="30" x14ac:dyDescent="0.25">
      <c r="A70" s="7" t="s">
        <v>103</v>
      </c>
      <c r="B70" s="10">
        <v>52</v>
      </c>
      <c r="C70" s="10">
        <v>0</v>
      </c>
      <c r="D70" s="40" t="s">
        <v>104</v>
      </c>
      <c r="E70" s="15"/>
      <c r="F70" s="8">
        <f t="shared" ref="F70:I70" si="47">F71</f>
        <v>0</v>
      </c>
      <c r="G70" s="8">
        <f t="shared" si="47"/>
        <v>0</v>
      </c>
      <c r="H70" s="8">
        <f t="shared" si="47"/>
        <v>0</v>
      </c>
      <c r="I70" s="8">
        <f t="shared" si="47"/>
        <v>0</v>
      </c>
      <c r="J70" s="12"/>
      <c r="K70" s="12"/>
      <c r="L70" s="30"/>
    </row>
    <row r="71" spans="1:12" s="3" customFormat="1" x14ac:dyDescent="0.25">
      <c r="A71" s="31" t="s">
        <v>81</v>
      </c>
      <c r="B71" s="11">
        <v>52</v>
      </c>
      <c r="C71" s="11">
        <v>0</v>
      </c>
      <c r="D71" s="40" t="s">
        <v>104</v>
      </c>
      <c r="E71" s="15">
        <v>852</v>
      </c>
      <c r="F71" s="14"/>
      <c r="G71" s="14"/>
      <c r="H71" s="14"/>
      <c r="I71" s="14"/>
      <c r="J71" s="12"/>
      <c r="K71" s="12"/>
      <c r="L71" s="30"/>
    </row>
    <row r="72" spans="1:12" ht="30" x14ac:dyDescent="0.25">
      <c r="A72" s="4" t="s">
        <v>70</v>
      </c>
      <c r="B72" s="10" t="s">
        <v>71</v>
      </c>
      <c r="C72" s="10" t="s">
        <v>8</v>
      </c>
      <c r="D72" s="10" t="s">
        <v>72</v>
      </c>
      <c r="E72" s="35"/>
      <c r="F72" s="8">
        <f t="shared" ref="F72:I72" si="48">F73</f>
        <v>0</v>
      </c>
      <c r="G72" s="8">
        <f t="shared" si="48"/>
        <v>0</v>
      </c>
      <c r="H72" s="8">
        <f t="shared" si="48"/>
        <v>0</v>
      </c>
      <c r="I72" s="8">
        <f t="shared" si="48"/>
        <v>0</v>
      </c>
      <c r="J72" s="12"/>
      <c r="K72" s="12" t="e">
        <f t="shared" si="46"/>
        <v>#DIV/0!</v>
      </c>
      <c r="L72" s="30"/>
    </row>
    <row r="73" spans="1:12" s="3" customFormat="1" ht="30" x14ac:dyDescent="0.25">
      <c r="A73" s="4" t="s">
        <v>23</v>
      </c>
      <c r="B73" s="10" t="s">
        <v>71</v>
      </c>
      <c r="C73" s="10" t="s">
        <v>8</v>
      </c>
      <c r="D73" s="10" t="s">
        <v>72</v>
      </c>
      <c r="E73" s="35" t="s">
        <v>73</v>
      </c>
      <c r="F73" s="8"/>
      <c r="G73" s="8"/>
      <c r="H73" s="8"/>
      <c r="I73" s="8"/>
      <c r="J73" s="12"/>
      <c r="K73" s="12" t="e">
        <f t="shared" si="46"/>
        <v>#DIV/0!</v>
      </c>
      <c r="L73" s="30"/>
    </row>
    <row r="74" spans="1:12" ht="30" x14ac:dyDescent="0.25">
      <c r="A74" s="7" t="s">
        <v>84</v>
      </c>
      <c r="B74" s="10">
        <v>52</v>
      </c>
      <c r="C74" s="10">
        <v>0</v>
      </c>
      <c r="D74" s="40" t="s">
        <v>85</v>
      </c>
      <c r="E74" s="15"/>
      <c r="F74" s="8">
        <f>F75</f>
        <v>8206437.3899999997</v>
      </c>
      <c r="G74" s="8">
        <f>G75</f>
        <v>16124217.970000001</v>
      </c>
      <c r="H74" s="8">
        <f>H75</f>
        <v>16124217.970000001</v>
      </c>
      <c r="I74" s="8">
        <f>I75</f>
        <v>8206437.3899999997</v>
      </c>
      <c r="J74" s="12">
        <f t="shared" ref="J74:J75" si="49">I74/H74*100</f>
        <v>50.895103286674306</v>
      </c>
      <c r="K74" s="12"/>
      <c r="L74" s="30"/>
    </row>
    <row r="75" spans="1:12" x14ac:dyDescent="0.25">
      <c r="A75" s="31" t="s">
        <v>81</v>
      </c>
      <c r="B75" s="11">
        <v>52</v>
      </c>
      <c r="C75" s="11">
        <v>0</v>
      </c>
      <c r="D75" s="40" t="s">
        <v>85</v>
      </c>
      <c r="E75" s="15">
        <v>852</v>
      </c>
      <c r="F75" s="8">
        <v>8206437.3899999997</v>
      </c>
      <c r="G75" s="8">
        <v>16124217.970000001</v>
      </c>
      <c r="H75" s="8">
        <v>16124217.970000001</v>
      </c>
      <c r="I75" s="8">
        <v>8206437.3899999997</v>
      </c>
      <c r="J75" s="12">
        <f t="shared" si="49"/>
        <v>50.895103286674306</v>
      </c>
      <c r="K75" s="12"/>
      <c r="L75" s="30"/>
    </row>
    <row r="76" spans="1:12" ht="30" x14ac:dyDescent="0.25">
      <c r="A76" s="4" t="s">
        <v>22</v>
      </c>
      <c r="B76" s="10">
        <v>52</v>
      </c>
      <c r="C76" s="10">
        <v>0</v>
      </c>
      <c r="D76" s="11" t="s">
        <v>45</v>
      </c>
      <c r="E76" s="35"/>
      <c r="F76" s="8">
        <f t="shared" ref="F76:I76" si="50">F77</f>
        <v>12590053.41</v>
      </c>
      <c r="G76" s="8">
        <f t="shared" si="50"/>
        <v>28934369</v>
      </c>
      <c r="H76" s="8">
        <f t="shared" si="50"/>
        <v>28934369</v>
      </c>
      <c r="I76" s="8">
        <f t="shared" si="50"/>
        <v>12590053.41</v>
      </c>
      <c r="J76" s="12">
        <f t="shared" si="4"/>
        <v>43.51245195635682</v>
      </c>
      <c r="K76" s="12">
        <f t="shared" si="5"/>
        <v>100</v>
      </c>
    </row>
    <row r="77" spans="1:12" ht="30" x14ac:dyDescent="0.25">
      <c r="A77" s="4" t="s">
        <v>23</v>
      </c>
      <c r="B77" s="11">
        <v>52</v>
      </c>
      <c r="C77" s="11">
        <v>0</v>
      </c>
      <c r="D77" s="11" t="s">
        <v>45</v>
      </c>
      <c r="E77" s="11">
        <v>852</v>
      </c>
      <c r="F77" s="6">
        <v>12590053.41</v>
      </c>
      <c r="G77" s="6">
        <v>28934369</v>
      </c>
      <c r="H77" s="6">
        <v>28934369</v>
      </c>
      <c r="I77" s="6">
        <v>12590053.41</v>
      </c>
      <c r="J77" s="12">
        <f t="shared" si="4"/>
        <v>43.51245195635682</v>
      </c>
      <c r="K77" s="12">
        <f t="shared" si="5"/>
        <v>100</v>
      </c>
    </row>
    <row r="78" spans="1:12" ht="30" x14ac:dyDescent="0.25">
      <c r="A78" s="4" t="s">
        <v>57</v>
      </c>
      <c r="B78" s="11">
        <v>52</v>
      </c>
      <c r="C78" s="11">
        <v>0</v>
      </c>
      <c r="D78" s="10" t="s">
        <v>44</v>
      </c>
      <c r="E78" s="11"/>
      <c r="F78" s="8">
        <f t="shared" ref="F78:I78" si="51">F79</f>
        <v>110075521.08</v>
      </c>
      <c r="G78" s="8">
        <f t="shared" si="51"/>
        <v>210656093.96000001</v>
      </c>
      <c r="H78" s="8">
        <f t="shared" si="51"/>
        <v>210656093.96000001</v>
      </c>
      <c r="I78" s="8">
        <f t="shared" si="51"/>
        <v>110075521.08</v>
      </c>
      <c r="J78" s="12">
        <f t="shared" si="4"/>
        <v>52.253660936531674</v>
      </c>
      <c r="K78" s="12">
        <f t="shared" si="5"/>
        <v>100</v>
      </c>
    </row>
    <row r="79" spans="1:12" ht="30" x14ac:dyDescent="0.25">
      <c r="A79" s="4" t="s">
        <v>23</v>
      </c>
      <c r="B79" s="11">
        <v>52</v>
      </c>
      <c r="C79" s="11">
        <v>0</v>
      </c>
      <c r="D79" s="11" t="s">
        <v>44</v>
      </c>
      <c r="E79" s="11">
        <v>852</v>
      </c>
      <c r="F79" s="6">
        <v>110075521.08</v>
      </c>
      <c r="G79" s="6">
        <v>210656093.96000001</v>
      </c>
      <c r="H79" s="6">
        <v>210656093.96000001</v>
      </c>
      <c r="I79" s="6">
        <v>110075521.08</v>
      </c>
      <c r="J79" s="12">
        <f t="shared" si="4"/>
        <v>52.253660936531674</v>
      </c>
      <c r="K79" s="12">
        <f t="shared" si="5"/>
        <v>100</v>
      </c>
    </row>
    <row r="80" spans="1:12" ht="17.25" customHeight="1" x14ac:dyDescent="0.25">
      <c r="A80" s="4" t="s">
        <v>24</v>
      </c>
      <c r="B80" s="11">
        <v>52</v>
      </c>
      <c r="C80" s="11">
        <v>0</v>
      </c>
      <c r="D80" s="10" t="s">
        <v>56</v>
      </c>
      <c r="E80" s="11"/>
      <c r="F80" s="8">
        <f t="shared" ref="F80:I80" si="52">F81</f>
        <v>1748700</v>
      </c>
      <c r="G80" s="8">
        <f t="shared" si="52"/>
        <v>3514800</v>
      </c>
      <c r="H80" s="8">
        <f t="shared" si="52"/>
        <v>3514800</v>
      </c>
      <c r="I80" s="8">
        <f t="shared" si="52"/>
        <v>1748700</v>
      </c>
      <c r="J80" s="12">
        <f t="shared" si="4"/>
        <v>49.75247524752475</v>
      </c>
      <c r="K80" s="12">
        <f t="shared" si="5"/>
        <v>100</v>
      </c>
    </row>
    <row r="81" spans="1:11" ht="30" x14ac:dyDescent="0.25">
      <c r="A81" s="4" t="s">
        <v>23</v>
      </c>
      <c r="B81" s="11">
        <v>52</v>
      </c>
      <c r="C81" s="11">
        <v>0</v>
      </c>
      <c r="D81" s="11" t="s">
        <v>56</v>
      </c>
      <c r="E81" s="11">
        <v>852</v>
      </c>
      <c r="F81" s="6">
        <v>1748700</v>
      </c>
      <c r="G81" s="6">
        <v>3514800</v>
      </c>
      <c r="H81" s="6">
        <v>3514800</v>
      </c>
      <c r="I81" s="6">
        <v>1748700</v>
      </c>
      <c r="J81" s="12">
        <f t="shared" si="4"/>
        <v>49.75247524752475</v>
      </c>
      <c r="K81" s="12">
        <f t="shared" si="5"/>
        <v>100</v>
      </c>
    </row>
    <row r="82" spans="1:11" ht="15" customHeight="1" x14ac:dyDescent="0.25">
      <c r="A82" s="4" t="s">
        <v>55</v>
      </c>
      <c r="B82" s="11">
        <v>52</v>
      </c>
      <c r="C82" s="11">
        <v>0</v>
      </c>
      <c r="D82" s="10" t="s">
        <v>54</v>
      </c>
      <c r="E82" s="11"/>
      <c r="F82" s="8">
        <f t="shared" ref="F82:I82" si="53">F83</f>
        <v>0</v>
      </c>
      <c r="G82" s="8">
        <f t="shared" si="53"/>
        <v>0</v>
      </c>
      <c r="H82" s="8">
        <f t="shared" si="53"/>
        <v>0</v>
      </c>
      <c r="I82" s="8">
        <f t="shared" si="53"/>
        <v>0</v>
      </c>
      <c r="J82" s="12"/>
      <c r="K82" s="12" t="e">
        <f t="shared" ref="K82:K83" si="54">I82/F82*100</f>
        <v>#DIV/0!</v>
      </c>
    </row>
    <row r="83" spans="1:11" ht="30" x14ac:dyDescent="0.25">
      <c r="A83" s="4" t="s">
        <v>23</v>
      </c>
      <c r="B83" s="11">
        <v>52</v>
      </c>
      <c r="C83" s="11">
        <v>0</v>
      </c>
      <c r="D83" s="11" t="s">
        <v>54</v>
      </c>
      <c r="E83" s="11">
        <v>852</v>
      </c>
      <c r="F83" s="8"/>
      <c r="G83" s="8"/>
      <c r="H83" s="8"/>
      <c r="I83" s="8"/>
      <c r="J83" s="12"/>
      <c r="K83" s="12" t="e">
        <f t="shared" si="54"/>
        <v>#DIV/0!</v>
      </c>
    </row>
    <row r="84" spans="1:11" ht="30.75" customHeight="1" x14ac:dyDescent="0.25">
      <c r="A84" s="4" t="s">
        <v>53</v>
      </c>
      <c r="B84" s="11">
        <v>52</v>
      </c>
      <c r="C84" s="11">
        <v>0</v>
      </c>
      <c r="D84" s="10" t="s">
        <v>52</v>
      </c>
      <c r="E84" s="11"/>
      <c r="F84" s="8">
        <f t="shared" ref="F84:I84" si="55">F85</f>
        <v>16230903.99</v>
      </c>
      <c r="G84" s="8">
        <f t="shared" si="55"/>
        <v>16230903.99</v>
      </c>
      <c r="H84" s="8">
        <f t="shared" si="55"/>
        <v>16230903.99</v>
      </c>
      <c r="I84" s="8">
        <f t="shared" si="55"/>
        <v>16230903.99</v>
      </c>
      <c r="J84" s="12">
        <f t="shared" ref="J84:J87" si="56">I84/H84*100</f>
        <v>100</v>
      </c>
      <c r="K84" s="12"/>
    </row>
    <row r="85" spans="1:11" ht="30" customHeight="1" x14ac:dyDescent="0.25">
      <c r="A85" s="4" t="s">
        <v>23</v>
      </c>
      <c r="B85" s="11">
        <v>52</v>
      </c>
      <c r="C85" s="11">
        <v>0</v>
      </c>
      <c r="D85" s="11" t="s">
        <v>52</v>
      </c>
      <c r="E85" s="11">
        <v>852</v>
      </c>
      <c r="F85" s="6">
        <v>16230903.99</v>
      </c>
      <c r="G85" s="6">
        <v>16230903.99</v>
      </c>
      <c r="H85" s="6">
        <v>16230903.99</v>
      </c>
      <c r="I85" s="6">
        <v>16230903.99</v>
      </c>
      <c r="J85" s="12">
        <f t="shared" si="56"/>
        <v>100</v>
      </c>
      <c r="K85" s="12"/>
    </row>
    <row r="86" spans="1:11" x14ac:dyDescent="0.25">
      <c r="A86" s="16" t="s">
        <v>26</v>
      </c>
      <c r="B86" s="11">
        <v>52</v>
      </c>
      <c r="C86" s="11">
        <v>0</v>
      </c>
      <c r="D86" s="10" t="s">
        <v>51</v>
      </c>
      <c r="E86" s="11"/>
      <c r="F86" s="8">
        <f t="shared" ref="F86:I86" si="57">F87</f>
        <v>322400</v>
      </c>
      <c r="G86" s="8">
        <f t="shared" si="57"/>
        <v>644800</v>
      </c>
      <c r="H86" s="8">
        <f t="shared" si="57"/>
        <v>644800</v>
      </c>
      <c r="I86" s="8">
        <f t="shared" si="57"/>
        <v>322400</v>
      </c>
      <c r="J86" s="12">
        <f t="shared" si="56"/>
        <v>50</v>
      </c>
      <c r="K86" s="12">
        <f t="shared" ref="K86:K87" si="58">I86/F86*100</f>
        <v>100</v>
      </c>
    </row>
    <row r="87" spans="1:11" ht="30" x14ac:dyDescent="0.25">
      <c r="A87" s="4" t="s">
        <v>23</v>
      </c>
      <c r="B87" s="11">
        <v>52</v>
      </c>
      <c r="C87" s="11">
        <v>0</v>
      </c>
      <c r="D87" s="11" t="s">
        <v>51</v>
      </c>
      <c r="E87" s="11">
        <v>852</v>
      </c>
      <c r="F87" s="6">
        <v>322400</v>
      </c>
      <c r="G87" s="6">
        <v>644800</v>
      </c>
      <c r="H87" s="6">
        <v>644800</v>
      </c>
      <c r="I87" s="6">
        <v>322400</v>
      </c>
      <c r="J87" s="12">
        <f t="shared" si="56"/>
        <v>50</v>
      </c>
      <c r="K87" s="12">
        <f t="shared" si="58"/>
        <v>100</v>
      </c>
    </row>
    <row r="88" spans="1:11" x14ac:dyDescent="0.25">
      <c r="A88" s="4" t="s">
        <v>25</v>
      </c>
      <c r="B88" s="11">
        <v>52</v>
      </c>
      <c r="C88" s="11">
        <v>0</v>
      </c>
      <c r="D88" s="10" t="s">
        <v>50</v>
      </c>
      <c r="E88" s="11"/>
      <c r="F88" s="8">
        <f t="shared" ref="F88:I88" si="59">F89</f>
        <v>155710.85</v>
      </c>
      <c r="G88" s="8">
        <f t="shared" si="59"/>
        <v>320315</v>
      </c>
      <c r="H88" s="8">
        <f t="shared" si="59"/>
        <v>320315</v>
      </c>
      <c r="I88" s="8">
        <f t="shared" si="59"/>
        <v>155710.85</v>
      </c>
      <c r="J88" s="12">
        <f t="shared" ref="J88:J89" si="60">I88/H88*100</f>
        <v>48.611788395797888</v>
      </c>
      <c r="K88" s="12">
        <f t="shared" ref="K88:K102" si="61">I88/F88*100</f>
        <v>100</v>
      </c>
    </row>
    <row r="89" spans="1:11" ht="30" x14ac:dyDescent="0.25">
      <c r="A89" s="4" t="s">
        <v>23</v>
      </c>
      <c r="B89" s="11">
        <v>52</v>
      </c>
      <c r="C89" s="11">
        <v>0</v>
      </c>
      <c r="D89" s="11" t="s">
        <v>50</v>
      </c>
      <c r="E89" s="11">
        <v>852</v>
      </c>
      <c r="F89" s="6">
        <v>155710.85</v>
      </c>
      <c r="G89" s="6">
        <v>320315</v>
      </c>
      <c r="H89" s="6">
        <v>320315</v>
      </c>
      <c r="I89" s="6">
        <v>155710.85</v>
      </c>
      <c r="J89" s="12">
        <f t="shared" si="60"/>
        <v>48.611788395797888</v>
      </c>
      <c r="K89" s="12">
        <f t="shared" si="61"/>
        <v>100</v>
      </c>
    </row>
    <row r="90" spans="1:11" ht="33" customHeight="1" x14ac:dyDescent="0.25">
      <c r="A90" s="4" t="s">
        <v>49</v>
      </c>
      <c r="B90" s="11">
        <v>52</v>
      </c>
      <c r="C90" s="11">
        <v>0</v>
      </c>
      <c r="D90" s="10" t="s">
        <v>48</v>
      </c>
      <c r="E90" s="11"/>
      <c r="F90" s="8">
        <f t="shared" ref="F90:I90" si="62">F91</f>
        <v>2924017.97</v>
      </c>
      <c r="G90" s="8">
        <f t="shared" si="62"/>
        <v>8688186</v>
      </c>
      <c r="H90" s="8">
        <f t="shared" si="62"/>
        <v>8688186</v>
      </c>
      <c r="I90" s="8">
        <f t="shared" si="62"/>
        <v>2924017.97</v>
      </c>
      <c r="J90" s="12">
        <f t="shared" ref="J90:J102" si="63">I90/H90*100</f>
        <v>33.65510326321283</v>
      </c>
      <c r="K90" s="12">
        <f t="shared" si="61"/>
        <v>100</v>
      </c>
    </row>
    <row r="91" spans="1:11" ht="30" customHeight="1" x14ac:dyDescent="0.25">
      <c r="A91" s="4" t="s">
        <v>23</v>
      </c>
      <c r="B91" s="11">
        <v>52</v>
      </c>
      <c r="C91" s="11">
        <v>0</v>
      </c>
      <c r="D91" s="11" t="s">
        <v>48</v>
      </c>
      <c r="E91" s="11">
        <v>852</v>
      </c>
      <c r="F91" s="6">
        <v>2924017.97</v>
      </c>
      <c r="G91" s="6">
        <v>8688186</v>
      </c>
      <c r="H91" s="6">
        <v>8688186</v>
      </c>
      <c r="I91" s="6">
        <v>2924017.97</v>
      </c>
      <c r="J91" s="12">
        <f t="shared" si="63"/>
        <v>33.65510326321283</v>
      </c>
      <c r="K91" s="12">
        <f t="shared" si="61"/>
        <v>100</v>
      </c>
    </row>
    <row r="92" spans="1:11" s="3" customFormat="1" ht="28.5" x14ac:dyDescent="0.25">
      <c r="A92" s="17" t="s">
        <v>43</v>
      </c>
      <c r="B92" s="18">
        <v>53</v>
      </c>
      <c r="C92" s="18"/>
      <c r="D92" s="18"/>
      <c r="E92" s="18"/>
      <c r="F92" s="14">
        <f t="shared" ref="F92" si="64">F93+F95</f>
        <v>8387221.5099999998</v>
      </c>
      <c r="G92" s="14">
        <f t="shared" ref="G92:H92" si="65">G93+G95</f>
        <v>16693100</v>
      </c>
      <c r="H92" s="14">
        <f t="shared" si="65"/>
        <v>16693100</v>
      </c>
      <c r="I92" s="14">
        <f t="shared" ref="I92" si="66">I93+I95</f>
        <v>8387221.5099999998</v>
      </c>
      <c r="J92" s="19">
        <f t="shared" si="63"/>
        <v>50.24364264276857</v>
      </c>
      <c r="K92" s="19">
        <f t="shared" si="61"/>
        <v>100</v>
      </c>
    </row>
    <row r="93" spans="1:11" ht="45" x14ac:dyDescent="0.25">
      <c r="A93" s="16" t="s">
        <v>47</v>
      </c>
      <c r="B93" s="11">
        <v>53</v>
      </c>
      <c r="C93" s="11">
        <v>0</v>
      </c>
      <c r="D93" s="11" t="s">
        <v>45</v>
      </c>
      <c r="E93" s="11"/>
      <c r="F93" s="8">
        <f>F94</f>
        <v>3975873.51</v>
      </c>
      <c r="G93" s="8">
        <f>G94</f>
        <v>8302500</v>
      </c>
      <c r="H93" s="8">
        <f>H94</f>
        <v>8302500</v>
      </c>
      <c r="I93" s="8">
        <f>I94</f>
        <v>3975873.51</v>
      </c>
      <c r="J93" s="12">
        <f t="shared" si="63"/>
        <v>47.887666485998196</v>
      </c>
      <c r="K93" s="12">
        <f t="shared" si="61"/>
        <v>100</v>
      </c>
    </row>
    <row r="94" spans="1:11" ht="20.25" customHeight="1" x14ac:dyDescent="0.25">
      <c r="A94" s="4" t="s">
        <v>27</v>
      </c>
      <c r="B94" s="11">
        <v>53</v>
      </c>
      <c r="C94" s="11">
        <v>0</v>
      </c>
      <c r="D94" s="10" t="s">
        <v>45</v>
      </c>
      <c r="E94" s="11">
        <v>853</v>
      </c>
      <c r="F94" s="6">
        <v>3975873.51</v>
      </c>
      <c r="G94" s="6">
        <v>8302500</v>
      </c>
      <c r="H94" s="6">
        <v>8302500</v>
      </c>
      <c r="I94" s="6">
        <v>3975873.51</v>
      </c>
      <c r="J94" s="12">
        <f t="shared" si="63"/>
        <v>47.887666485998196</v>
      </c>
      <c r="K94" s="12">
        <f t="shared" si="61"/>
        <v>100</v>
      </c>
    </row>
    <row r="95" spans="1:11" ht="30" x14ac:dyDescent="0.25">
      <c r="A95" s="4" t="s">
        <v>46</v>
      </c>
      <c r="B95" s="11">
        <v>53</v>
      </c>
      <c r="C95" s="11">
        <v>0</v>
      </c>
      <c r="D95" s="11" t="s">
        <v>44</v>
      </c>
      <c r="E95" s="11"/>
      <c r="F95" s="8">
        <f>F96</f>
        <v>4411348</v>
      </c>
      <c r="G95" s="8">
        <f>G96</f>
        <v>8390600</v>
      </c>
      <c r="H95" s="8">
        <f>H96</f>
        <v>8390600</v>
      </c>
      <c r="I95" s="8">
        <f>I96</f>
        <v>4411348</v>
      </c>
      <c r="J95" s="12">
        <f t="shared" si="63"/>
        <v>52.574881414916696</v>
      </c>
      <c r="K95" s="12">
        <f t="shared" si="61"/>
        <v>100</v>
      </c>
    </row>
    <row r="96" spans="1:11" ht="15" customHeight="1" x14ac:dyDescent="0.25">
      <c r="A96" s="4" t="s">
        <v>27</v>
      </c>
      <c r="B96" s="11">
        <v>53</v>
      </c>
      <c r="C96" s="11">
        <v>0</v>
      </c>
      <c r="D96" s="10" t="s">
        <v>44</v>
      </c>
      <c r="E96" s="11">
        <v>853</v>
      </c>
      <c r="F96" s="6">
        <v>4411348</v>
      </c>
      <c r="G96" s="6">
        <v>8390600</v>
      </c>
      <c r="H96" s="6">
        <v>8390600</v>
      </c>
      <c r="I96" s="6">
        <v>4411348</v>
      </c>
      <c r="J96" s="12">
        <f t="shared" si="63"/>
        <v>52.574881414916696</v>
      </c>
      <c r="K96" s="12">
        <f t="shared" si="61"/>
        <v>100</v>
      </c>
    </row>
    <row r="97" spans="1:11" s="3" customFormat="1" x14ac:dyDescent="0.25">
      <c r="A97" s="29" t="s">
        <v>28</v>
      </c>
      <c r="B97" s="18">
        <v>70</v>
      </c>
      <c r="C97" s="11"/>
      <c r="D97" s="10"/>
      <c r="E97" s="10"/>
      <c r="F97" s="14">
        <f t="shared" ref="F97" si="67">F98+F99+F100+F101</f>
        <v>755173.54</v>
      </c>
      <c r="G97" s="14">
        <f t="shared" ref="G97:H97" si="68">G98+G99+G100+G101</f>
        <v>2561800</v>
      </c>
      <c r="H97" s="14">
        <f t="shared" si="68"/>
        <v>2561800</v>
      </c>
      <c r="I97" s="14">
        <f t="shared" ref="I97" si="69">I98+I99+I100+I101</f>
        <v>755173.54</v>
      </c>
      <c r="J97" s="19">
        <f t="shared" si="63"/>
        <v>29.478239519088145</v>
      </c>
      <c r="K97" s="19">
        <f t="shared" si="61"/>
        <v>100</v>
      </c>
    </row>
    <row r="98" spans="1:11" x14ac:dyDescent="0.25">
      <c r="A98" s="15" t="s">
        <v>9</v>
      </c>
      <c r="B98" s="11">
        <v>70</v>
      </c>
      <c r="C98" s="11">
        <v>0</v>
      </c>
      <c r="D98" s="10" t="s">
        <v>29</v>
      </c>
      <c r="E98" s="10">
        <v>851</v>
      </c>
      <c r="F98" s="6">
        <v>50000</v>
      </c>
      <c r="G98" s="6">
        <v>50000</v>
      </c>
      <c r="H98" s="6">
        <v>50000</v>
      </c>
      <c r="I98" s="6">
        <v>50000</v>
      </c>
      <c r="J98" s="12">
        <f t="shared" ref="J98:J100" si="70">I98/H98*100</f>
        <v>100</v>
      </c>
      <c r="K98" s="12">
        <f t="shared" ref="K98:K100" si="71">I98/F98*100</f>
        <v>100</v>
      </c>
    </row>
    <row r="99" spans="1:11" x14ac:dyDescent="0.25">
      <c r="A99" s="4" t="s">
        <v>27</v>
      </c>
      <c r="B99" s="11">
        <v>70</v>
      </c>
      <c r="C99" s="11">
        <v>0</v>
      </c>
      <c r="D99" s="10" t="s">
        <v>29</v>
      </c>
      <c r="E99" s="10">
        <v>853</v>
      </c>
      <c r="F99" s="6"/>
      <c r="G99" s="6">
        <v>950000</v>
      </c>
      <c r="H99" s="6">
        <v>950000</v>
      </c>
      <c r="I99" s="6"/>
      <c r="J99" s="12">
        <f t="shared" si="70"/>
        <v>0</v>
      </c>
      <c r="K99" s="12"/>
    </row>
    <row r="100" spans="1:11" ht="14.25" customHeight="1" x14ac:dyDescent="0.25">
      <c r="A100" s="15" t="s">
        <v>30</v>
      </c>
      <c r="B100" s="10">
        <v>70</v>
      </c>
      <c r="C100" s="10">
        <v>0</v>
      </c>
      <c r="D100" s="10" t="s">
        <v>29</v>
      </c>
      <c r="E100" s="10">
        <v>854</v>
      </c>
      <c r="F100" s="6">
        <v>222409.32</v>
      </c>
      <c r="G100" s="6">
        <v>517700</v>
      </c>
      <c r="H100" s="6">
        <v>517700</v>
      </c>
      <c r="I100" s="6">
        <v>222409.32</v>
      </c>
      <c r="J100" s="12">
        <f t="shared" si="70"/>
        <v>42.96104307514004</v>
      </c>
      <c r="K100" s="12">
        <f t="shared" si="71"/>
        <v>100</v>
      </c>
    </row>
    <row r="101" spans="1:11" ht="15" customHeight="1" x14ac:dyDescent="0.25">
      <c r="A101" s="7" t="s">
        <v>31</v>
      </c>
      <c r="B101" s="11">
        <v>70</v>
      </c>
      <c r="C101" s="11">
        <v>0</v>
      </c>
      <c r="D101" s="10" t="s">
        <v>29</v>
      </c>
      <c r="E101" s="11">
        <v>857</v>
      </c>
      <c r="F101" s="6">
        <v>482764.22</v>
      </c>
      <c r="G101" s="6">
        <v>1044100</v>
      </c>
      <c r="H101" s="6">
        <v>1044100</v>
      </c>
      <c r="I101" s="6">
        <v>482764.22</v>
      </c>
      <c r="J101" s="12">
        <f t="shared" si="63"/>
        <v>46.237354659515368</v>
      </c>
      <c r="K101" s="12">
        <f t="shared" si="61"/>
        <v>100</v>
      </c>
    </row>
    <row r="102" spans="1:11" s="3" customFormat="1" ht="21" customHeight="1" x14ac:dyDescent="0.25">
      <c r="A102" s="20" t="s">
        <v>32</v>
      </c>
      <c r="B102" s="36"/>
      <c r="C102" s="36"/>
      <c r="D102" s="36"/>
      <c r="E102" s="36"/>
      <c r="F102" s="14">
        <f>F5+F67+F92+F97</f>
        <v>330094575.48000002</v>
      </c>
      <c r="G102" s="14">
        <f>G5+G67+G92+G97</f>
        <v>811167369.59000015</v>
      </c>
      <c r="H102" s="14">
        <f>H5+H67+H92+H97</f>
        <v>811167369.59000015</v>
      </c>
      <c r="I102" s="14">
        <f>I5+I67+I92+I97</f>
        <v>330094575.48000002</v>
      </c>
      <c r="J102" s="19">
        <f t="shared" si="63"/>
        <v>40.693768987138178</v>
      </c>
      <c r="K102" s="19">
        <f t="shared" si="61"/>
        <v>100</v>
      </c>
    </row>
    <row r="103" spans="1:11" ht="8.25" customHeight="1" x14ac:dyDescent="0.25"/>
    <row r="104" spans="1:11" ht="49.5" customHeight="1" x14ac:dyDescent="0.25">
      <c r="A104" s="46" t="s">
        <v>92</v>
      </c>
      <c r="B104" s="46"/>
      <c r="C104" s="43"/>
      <c r="D104" s="43"/>
      <c r="E104" s="1"/>
      <c r="F104" s="22"/>
      <c r="I104" s="43" t="s">
        <v>93</v>
      </c>
    </row>
    <row r="105" spans="1:11" x14ac:dyDescent="0.25">
      <c r="B105" s="44"/>
      <c r="C105" s="44"/>
      <c r="D105" s="44"/>
      <c r="E105" s="44"/>
      <c r="F105"/>
      <c r="G105"/>
    </row>
    <row r="106" spans="1:11" x14ac:dyDescent="0.25">
      <c r="A106" s="1" t="s">
        <v>105</v>
      </c>
      <c r="B106" s="44"/>
      <c r="C106" s="44"/>
      <c r="D106" s="44"/>
      <c r="E106" s="44"/>
      <c r="F106"/>
      <c r="G106"/>
    </row>
    <row r="107" spans="1:11" x14ac:dyDescent="0.25">
      <c r="A107" s="1" t="s">
        <v>33</v>
      </c>
      <c r="B107" s="44"/>
      <c r="C107" s="45"/>
      <c r="D107" s="45"/>
      <c r="E107" s="45"/>
      <c r="F107"/>
      <c r="G107" s="23"/>
      <c r="H107" s="23"/>
      <c r="I107" s="23"/>
    </row>
    <row r="108" spans="1:11" x14ac:dyDescent="0.25">
      <c r="F108" s="24"/>
      <c r="G108" s="24"/>
      <c r="H108" s="24"/>
      <c r="I108" s="24"/>
    </row>
    <row r="110" spans="1:11" x14ac:dyDescent="0.25">
      <c r="G110" s="24"/>
      <c r="H110" s="24"/>
      <c r="I110" s="24"/>
    </row>
    <row r="112" spans="1:11" x14ac:dyDescent="0.25">
      <c r="B112" s="38"/>
      <c r="C112" s="38"/>
      <c r="D112" s="38"/>
      <c r="E112" s="38"/>
      <c r="G112" s="24"/>
      <c r="H112" s="24"/>
      <c r="I112" s="24"/>
      <c r="J112" s="1"/>
      <c r="K112" s="1"/>
    </row>
  </sheetData>
  <mergeCells count="14">
    <mergeCell ref="A104:B104"/>
    <mergeCell ref="I3:I4"/>
    <mergeCell ref="J3:J4"/>
    <mergeCell ref="K3:K4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</mergeCells>
  <pageMargins left="0" right="0" top="0.62992125984251968" bottom="0.31496062992125984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Лист1</vt:lpstr>
      <vt:lpstr>Лист1!Заголовки_для_печати</vt:lpstr>
      <vt:lpstr>'Лист1 (2)'!Заголовки_для_печати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2026-07-21T11:51:14Z</dcterms:modified>
</cp:coreProperties>
</file>