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5000"/>
  </bookViews>
  <sheets>
    <sheet name="Лист3" sheetId="3" r:id="rId1"/>
  </sheets>
  <definedNames>
    <definedName name="_xlnm.Print_Titles" localSheetId="0">Лист3!$3:$3</definedName>
  </definedNames>
  <calcPr calcId="145621" refMode="R1C1"/>
</workbook>
</file>

<file path=xl/calcChain.xml><?xml version="1.0" encoding="utf-8"?>
<calcChain xmlns="http://schemas.openxmlformats.org/spreadsheetml/2006/main">
  <c r="F162" i="3" l="1"/>
  <c r="E161" i="3"/>
  <c r="F161" i="3" s="1"/>
  <c r="D161" i="3"/>
  <c r="C161" i="3"/>
  <c r="G89" i="3" l="1"/>
  <c r="G90" i="3"/>
  <c r="G91" i="3"/>
  <c r="G92" i="3"/>
  <c r="G93" i="3"/>
  <c r="G94" i="3"/>
  <c r="G95" i="3"/>
  <c r="G103" i="3"/>
  <c r="G104" i="3"/>
  <c r="G107" i="3"/>
  <c r="G108" i="3"/>
  <c r="G110" i="3"/>
  <c r="G113" i="3"/>
  <c r="G114" i="3"/>
  <c r="G115" i="3"/>
  <c r="G116" i="3"/>
  <c r="G117" i="3"/>
  <c r="G118" i="3"/>
  <c r="G119" i="3"/>
  <c r="G120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43" i="3"/>
  <c r="G144" i="3"/>
  <c r="G146" i="3"/>
  <c r="G147" i="3"/>
  <c r="G150" i="3"/>
  <c r="G154" i="3"/>
  <c r="G155" i="3"/>
  <c r="G156" i="3"/>
  <c r="G158" i="3"/>
  <c r="G160" i="3"/>
  <c r="G164" i="3"/>
  <c r="G166" i="3"/>
  <c r="G170" i="3"/>
  <c r="G171" i="3"/>
  <c r="G172" i="3"/>
  <c r="G173" i="3"/>
  <c r="G174" i="3"/>
  <c r="G176" i="3"/>
  <c r="G179" i="3"/>
  <c r="G180" i="3"/>
  <c r="G182" i="3"/>
  <c r="G191" i="3"/>
  <c r="G192" i="3"/>
  <c r="G193" i="3"/>
  <c r="G194" i="3"/>
  <c r="G197" i="3"/>
  <c r="G199" i="3"/>
  <c r="G201" i="3"/>
  <c r="G203" i="3"/>
  <c r="G205" i="3"/>
  <c r="G206" i="3"/>
  <c r="G207" i="3"/>
  <c r="G208" i="3"/>
  <c r="G209" i="3"/>
  <c r="G210" i="3"/>
  <c r="G212" i="3"/>
  <c r="G215" i="3"/>
  <c r="G218" i="3"/>
  <c r="G219" i="3"/>
  <c r="F98" i="3" l="1"/>
  <c r="F100" i="3"/>
  <c r="D99" i="3"/>
  <c r="E99" i="3"/>
  <c r="C99" i="3"/>
  <c r="F99" i="3" l="1"/>
  <c r="C217" i="3"/>
  <c r="C216" i="3" s="1"/>
  <c r="C214" i="3"/>
  <c r="C213" i="3"/>
  <c r="C211" i="3"/>
  <c r="C204" i="3"/>
  <c r="C202" i="3"/>
  <c r="C200" i="3"/>
  <c r="C198" i="3"/>
  <c r="C196" i="3"/>
  <c r="C193" i="3"/>
  <c r="C191" i="3"/>
  <c r="C189" i="3"/>
  <c r="C185" i="3"/>
  <c r="C183" i="3"/>
  <c r="C177" i="3" s="1"/>
  <c r="C181" i="3"/>
  <c r="C178" i="3"/>
  <c r="C175" i="3"/>
  <c r="C173" i="3"/>
  <c r="C169" i="3"/>
  <c r="C167" i="3"/>
  <c r="C165" i="3"/>
  <c r="C163" i="3"/>
  <c r="C159" i="3"/>
  <c r="C157" i="3"/>
  <c r="C155" i="3"/>
  <c r="C153" i="3"/>
  <c r="C151" i="3"/>
  <c r="C149" i="3"/>
  <c r="C145" i="3"/>
  <c r="C141" i="3" s="1"/>
  <c r="C142" i="3"/>
  <c r="C127" i="3"/>
  <c r="C124" i="3"/>
  <c r="C122" i="3"/>
  <c r="C121" i="3" s="1"/>
  <c r="C118" i="3"/>
  <c r="C115" i="3" s="1"/>
  <c r="C116" i="3"/>
  <c r="C113" i="3"/>
  <c r="C111" i="3"/>
  <c r="C109" i="3"/>
  <c r="C107" i="3"/>
  <c r="C105" i="3"/>
  <c r="C103" i="3"/>
  <c r="C101" i="3"/>
  <c r="C96" i="3"/>
  <c r="C88" i="3" s="1"/>
  <c r="C93" i="3"/>
  <c r="C91" i="3"/>
  <c r="C89" i="3"/>
  <c r="C82" i="3"/>
  <c r="C81" i="3"/>
  <c r="C79" i="3"/>
  <c r="C78" i="3" s="1"/>
  <c r="C74" i="3"/>
  <c r="C72" i="3"/>
  <c r="C71" i="3" s="1"/>
  <c r="C70" i="3" s="1"/>
  <c r="C67" i="3"/>
  <c r="C64" i="3"/>
  <c r="C63" i="3" s="1"/>
  <c r="C61" i="3"/>
  <c r="C60" i="3" s="1"/>
  <c r="C58" i="3"/>
  <c r="C57" i="3" s="1"/>
  <c r="C53" i="3"/>
  <c r="C50" i="3"/>
  <c r="C49" i="3"/>
  <c r="C46" i="3"/>
  <c r="C44" i="3"/>
  <c r="C43" i="3" s="1"/>
  <c r="C40" i="3"/>
  <c r="C36" i="3" s="1"/>
  <c r="C37" i="3"/>
  <c r="C33" i="3"/>
  <c r="C30" i="3"/>
  <c r="C28" i="3"/>
  <c r="C25" i="3"/>
  <c r="C22" i="3"/>
  <c r="C20" i="3"/>
  <c r="C18" i="3"/>
  <c r="C16" i="3"/>
  <c r="C6" i="3"/>
  <c r="C5" i="3" s="1"/>
  <c r="C148" i="3" l="1"/>
  <c r="C195" i="3"/>
  <c r="C77" i="3"/>
  <c r="C48" i="3"/>
  <c r="C15" i="3"/>
  <c r="C14" i="3" s="1"/>
  <c r="C24" i="3"/>
  <c r="C87" i="3"/>
  <c r="C32" i="3"/>
  <c r="E196" i="3"/>
  <c r="G196" i="3" s="1"/>
  <c r="D196" i="3"/>
  <c r="D198" i="3"/>
  <c r="E198" i="3"/>
  <c r="G198" i="3" s="1"/>
  <c r="D214" i="3"/>
  <c r="D213" i="3" s="1"/>
  <c r="E214" i="3"/>
  <c r="G214" i="3" s="1"/>
  <c r="E213" i="3"/>
  <c r="G213" i="3" s="1"/>
  <c r="F160" i="3"/>
  <c r="D159" i="3"/>
  <c r="E159" i="3"/>
  <c r="G159" i="3" s="1"/>
  <c r="D149" i="3"/>
  <c r="E50" i="3"/>
  <c r="D53" i="3"/>
  <c r="E53" i="3"/>
  <c r="F198" i="3" l="1"/>
  <c r="C140" i="3"/>
  <c r="C139" i="3" s="1"/>
  <c r="C4" i="3"/>
  <c r="E49" i="3"/>
  <c r="F159" i="3"/>
  <c r="C220" i="3" l="1"/>
  <c r="F174" i="3"/>
  <c r="D173" i="3"/>
  <c r="E173" i="3"/>
  <c r="F173" i="3" l="1"/>
  <c r="D67" i="3"/>
  <c r="F212" i="3" l="1"/>
  <c r="E211" i="3"/>
  <c r="G211" i="3" s="1"/>
  <c r="D211" i="3"/>
  <c r="F168" i="3"/>
  <c r="E167" i="3"/>
  <c r="D167" i="3"/>
  <c r="F12" i="3"/>
  <c r="G12" i="3"/>
  <c r="F11" i="3"/>
  <c r="D6" i="3"/>
  <c r="E6" i="3"/>
  <c r="F167" i="3" l="1"/>
  <c r="F211" i="3"/>
  <c r="F201" i="3" l="1"/>
  <c r="E200" i="3"/>
  <c r="G200" i="3" s="1"/>
  <c r="D200" i="3"/>
  <c r="D22" i="3"/>
  <c r="D20" i="3"/>
  <c r="D18" i="3"/>
  <c r="D16" i="3"/>
  <c r="F200" i="3" l="1"/>
  <c r="F117" i="3"/>
  <c r="F119" i="3"/>
  <c r="D118" i="3"/>
  <c r="E118" i="3"/>
  <c r="D116" i="3"/>
  <c r="E116" i="3"/>
  <c r="F116" i="3" s="1"/>
  <c r="E115" i="3" l="1"/>
  <c r="F118" i="3"/>
  <c r="D115" i="3"/>
  <c r="F115" i="3" l="1"/>
  <c r="E105" i="3"/>
  <c r="F95" i="3"/>
  <c r="E93" i="3"/>
  <c r="E79" i="3"/>
  <c r="E78" i="3" s="1"/>
  <c r="E18" i="3"/>
  <c r="D142" i="3" l="1"/>
  <c r="D178" i="3"/>
  <c r="F106" i="3"/>
  <c r="D105" i="3"/>
  <c r="F105" i="3" s="1"/>
  <c r="D96" i="3"/>
  <c r="E169" i="3" l="1"/>
  <c r="G169" i="3" s="1"/>
  <c r="E165" i="3"/>
  <c r="G165" i="3" s="1"/>
  <c r="D217" i="3"/>
  <c r="D216" i="3" s="1"/>
  <c r="E217" i="3"/>
  <c r="E202" i="3"/>
  <c r="G202" i="3" s="1"/>
  <c r="E178" i="3"/>
  <c r="G178" i="3" s="1"/>
  <c r="E193" i="3"/>
  <c r="E191" i="3"/>
  <c r="E189" i="3"/>
  <c r="E185" i="3"/>
  <c r="E183" i="3"/>
  <c r="E181" i="3"/>
  <c r="G181" i="3" s="1"/>
  <c r="E175" i="3"/>
  <c r="G175" i="3" s="1"/>
  <c r="E163" i="3"/>
  <c r="E148" i="3" s="1"/>
  <c r="F156" i="3"/>
  <c r="F158" i="3"/>
  <c r="E157" i="3"/>
  <c r="G157" i="3" s="1"/>
  <c r="E155" i="3"/>
  <c r="E153" i="3"/>
  <c r="G153" i="3" s="1"/>
  <c r="E151" i="3"/>
  <c r="E142" i="3"/>
  <c r="G142" i="3" s="1"/>
  <c r="E124" i="3"/>
  <c r="D124" i="3"/>
  <c r="D121" i="3" s="1"/>
  <c r="D72" i="3"/>
  <c r="G163" i="3" l="1"/>
  <c r="E216" i="3"/>
  <c r="G216" i="3" s="1"/>
  <c r="G217" i="3"/>
  <c r="E177" i="3"/>
  <c r="G177" i="3" s="1"/>
  <c r="D202" i="3" l="1"/>
  <c r="F202" i="3" s="1"/>
  <c r="D193" i="3"/>
  <c r="D191" i="3"/>
  <c r="D189" i="3"/>
  <c r="D185" i="3"/>
  <c r="D183" i="3"/>
  <c r="D181" i="3"/>
  <c r="D175" i="3"/>
  <c r="D169" i="3"/>
  <c r="D157" i="3"/>
  <c r="F157" i="3" s="1"/>
  <c r="D155" i="3"/>
  <c r="F155" i="3" s="1"/>
  <c r="D153" i="3"/>
  <c r="D163" i="3"/>
  <c r="D148" i="3" s="1"/>
  <c r="D165" i="3"/>
  <c r="D151" i="3"/>
  <c r="D177" i="3" l="1"/>
  <c r="F169" i="3"/>
  <c r="F114" i="3"/>
  <c r="E113" i="3"/>
  <c r="D113" i="3"/>
  <c r="D111" i="3"/>
  <c r="E111" i="3"/>
  <c r="E96" i="3"/>
  <c r="F112" i="3"/>
  <c r="E122" i="3"/>
  <c r="F122" i="3" s="1"/>
  <c r="E127" i="3"/>
  <c r="F123" i="3"/>
  <c r="F124" i="3"/>
  <c r="F125" i="3"/>
  <c r="F126" i="3"/>
  <c r="E109" i="3"/>
  <c r="G109" i="3" s="1"/>
  <c r="D109" i="3"/>
  <c r="F104" i="3"/>
  <c r="F108" i="3"/>
  <c r="E107" i="3"/>
  <c r="D107" i="3"/>
  <c r="E103" i="3"/>
  <c r="D103" i="3"/>
  <c r="E101" i="3"/>
  <c r="D101" i="3"/>
  <c r="D93" i="3"/>
  <c r="E91" i="3"/>
  <c r="D91" i="3"/>
  <c r="E89" i="3"/>
  <c r="D89" i="3"/>
  <c r="E72" i="3"/>
  <c r="E67" i="3"/>
  <c r="E30" i="3"/>
  <c r="D30" i="3"/>
  <c r="D5" i="3"/>
  <c r="D15" i="3"/>
  <c r="D14" i="3" s="1"/>
  <c r="D25" i="3"/>
  <c r="D28" i="3"/>
  <c r="D33" i="3"/>
  <c r="D37" i="3"/>
  <c r="D40" i="3"/>
  <c r="D44" i="3"/>
  <c r="D46" i="3"/>
  <c r="D50" i="3"/>
  <c r="D58" i="3"/>
  <c r="D57" i="3" s="1"/>
  <c r="D61" i="3"/>
  <c r="D60" i="3" s="1"/>
  <c r="D64" i="3"/>
  <c r="D63" i="3" s="1"/>
  <c r="D74" i="3"/>
  <c r="D71" i="3" s="1"/>
  <c r="D70" i="3" s="1"/>
  <c r="D82" i="3"/>
  <c r="D81" i="3" s="1"/>
  <c r="D77" i="3" s="1"/>
  <c r="E88" i="3" l="1"/>
  <c r="G88" i="3" s="1"/>
  <c r="D88" i="3"/>
  <c r="D87" i="3" s="1"/>
  <c r="D36" i="3"/>
  <c r="D32" i="3" s="1"/>
  <c r="F111" i="3"/>
  <c r="F107" i="3"/>
  <c r="F113" i="3"/>
  <c r="E121" i="3"/>
  <c r="D43" i="3"/>
  <c r="F103" i="3"/>
  <c r="D49" i="3"/>
  <c r="D48" i="3" s="1"/>
  <c r="D24" i="3"/>
  <c r="E87" i="3" l="1"/>
  <c r="F121" i="3"/>
  <c r="G7" i="3"/>
  <c r="G8" i="3"/>
  <c r="G9" i="3"/>
  <c r="G13" i="3"/>
  <c r="G17" i="3"/>
  <c r="G18" i="3"/>
  <c r="G19" i="3"/>
  <c r="G21" i="3"/>
  <c r="G23" i="3"/>
  <c r="G26" i="3"/>
  <c r="G27" i="3"/>
  <c r="G29" i="3"/>
  <c r="G30" i="3"/>
  <c r="G31" i="3"/>
  <c r="G34" i="3"/>
  <c r="G35" i="3"/>
  <c r="G38" i="3"/>
  <c r="G39" i="3"/>
  <c r="G41" i="3"/>
  <c r="G42" i="3"/>
  <c r="G45" i="3"/>
  <c r="G47" i="3"/>
  <c r="G51" i="3"/>
  <c r="G52" i="3"/>
  <c r="G54" i="3"/>
  <c r="G55" i="3"/>
  <c r="G56" i="3"/>
  <c r="G59" i="3"/>
  <c r="G62" i="3"/>
  <c r="G65" i="3"/>
  <c r="G67" i="3"/>
  <c r="G68" i="3"/>
  <c r="G69" i="3"/>
  <c r="G75" i="3"/>
  <c r="G76" i="3"/>
  <c r="G78" i="3"/>
  <c r="G79" i="3"/>
  <c r="G80" i="3"/>
  <c r="G83" i="3"/>
  <c r="G84" i="3"/>
  <c r="F7" i="3"/>
  <c r="F8" i="3"/>
  <c r="F9" i="3"/>
  <c r="F10" i="3"/>
  <c r="F17" i="3"/>
  <c r="F18" i="3"/>
  <c r="F19" i="3"/>
  <c r="F21" i="3"/>
  <c r="F23" i="3"/>
  <c r="F26" i="3"/>
  <c r="F29" i="3"/>
  <c r="F30" i="3"/>
  <c r="F31" i="3"/>
  <c r="F34" i="3"/>
  <c r="F35" i="3"/>
  <c r="F38" i="3"/>
  <c r="F39" i="3"/>
  <c r="F41" i="3"/>
  <c r="F42" i="3"/>
  <c r="F45" i="3"/>
  <c r="F47" i="3"/>
  <c r="F51" i="3"/>
  <c r="F52" i="3"/>
  <c r="F54" i="3"/>
  <c r="F55" i="3"/>
  <c r="F56" i="3"/>
  <c r="F59" i="3"/>
  <c r="F62" i="3"/>
  <c r="F65" i="3"/>
  <c r="F66" i="3"/>
  <c r="F67" i="3"/>
  <c r="F68" i="3"/>
  <c r="F72" i="3"/>
  <c r="F73" i="3"/>
  <c r="F83" i="3"/>
  <c r="F84" i="3"/>
  <c r="F88" i="3"/>
  <c r="F89" i="3"/>
  <c r="F90" i="3"/>
  <c r="F91" i="3"/>
  <c r="F92" i="3"/>
  <c r="F93" i="3"/>
  <c r="F94" i="3"/>
  <c r="F96" i="3"/>
  <c r="F97" i="3"/>
  <c r="F101" i="3"/>
  <c r="F102" i="3"/>
  <c r="F109" i="3"/>
  <c r="F110" i="3"/>
  <c r="F130" i="3"/>
  <c r="F131" i="3"/>
  <c r="F132" i="3"/>
  <c r="F133" i="3"/>
  <c r="F134" i="3"/>
  <c r="F135" i="3"/>
  <c r="F136" i="3"/>
  <c r="F137" i="3"/>
  <c r="F138" i="3"/>
  <c r="F142" i="3"/>
  <c r="F143" i="3"/>
  <c r="F144" i="3"/>
  <c r="F146" i="3"/>
  <c r="F147" i="3"/>
  <c r="F150" i="3"/>
  <c r="F151" i="3"/>
  <c r="F152" i="3"/>
  <c r="F163" i="3"/>
  <c r="F164" i="3"/>
  <c r="F165" i="3"/>
  <c r="F166" i="3"/>
  <c r="F170" i="3"/>
  <c r="F171" i="3"/>
  <c r="F172" i="3"/>
  <c r="F175" i="3"/>
  <c r="F176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7" i="3"/>
  <c r="F203" i="3"/>
  <c r="F205" i="3"/>
  <c r="F207" i="3"/>
  <c r="F208" i="3"/>
  <c r="F209" i="3"/>
  <c r="F210" i="3"/>
  <c r="E149" i="3" l="1"/>
  <c r="G149" i="3" l="1"/>
  <c r="G148" i="3"/>
  <c r="F149" i="3"/>
  <c r="E16" i="3" l="1"/>
  <c r="E20" i="3"/>
  <c r="E22" i="3"/>
  <c r="E25" i="3"/>
  <c r="E28" i="3"/>
  <c r="E33" i="3"/>
  <c r="E37" i="3"/>
  <c r="E40" i="3"/>
  <c r="E44" i="3"/>
  <c r="E46" i="3"/>
  <c r="E58" i="3"/>
  <c r="E61" i="3"/>
  <c r="E36" i="3" l="1"/>
  <c r="G40" i="3"/>
  <c r="F40" i="3"/>
  <c r="F37" i="3"/>
  <c r="G37" i="3"/>
  <c r="G46" i="3"/>
  <c r="F46" i="3"/>
  <c r="F33" i="3"/>
  <c r="G33" i="3"/>
  <c r="E57" i="3"/>
  <c r="G58" i="3"/>
  <c r="F58" i="3"/>
  <c r="E60" i="3"/>
  <c r="E48" i="3" s="1"/>
  <c r="G61" i="3"/>
  <c r="F61" i="3"/>
  <c r="F53" i="3"/>
  <c r="G53" i="3"/>
  <c r="G50" i="3"/>
  <c r="F50" i="3"/>
  <c r="G44" i="3"/>
  <c r="F44" i="3"/>
  <c r="G28" i="3"/>
  <c r="F28" i="3"/>
  <c r="E24" i="3"/>
  <c r="G25" i="3"/>
  <c r="F25" i="3"/>
  <c r="G16" i="3"/>
  <c r="F16" i="3"/>
  <c r="G20" i="3"/>
  <c r="F20" i="3"/>
  <c r="G22" i="3"/>
  <c r="F22" i="3"/>
  <c r="E5" i="3"/>
  <c r="G6" i="3"/>
  <c r="F6" i="3"/>
  <c r="E43" i="3"/>
  <c r="E15" i="3"/>
  <c r="D145" i="3"/>
  <c r="D141" i="3" s="1"/>
  <c r="E145" i="3"/>
  <c r="D204" i="3"/>
  <c r="D195" i="3" s="1"/>
  <c r="E204" i="3"/>
  <c r="D206" i="3"/>
  <c r="F206" i="3" s="1"/>
  <c r="E195" i="3" l="1"/>
  <c r="G195" i="3" s="1"/>
  <c r="G204" i="3"/>
  <c r="E141" i="3"/>
  <c r="G141" i="3" s="1"/>
  <c r="G145" i="3"/>
  <c r="E140" i="3"/>
  <c r="D140" i="3"/>
  <c r="D139" i="3" s="1"/>
  <c r="F141" i="3"/>
  <c r="F204" i="3"/>
  <c r="F145" i="3"/>
  <c r="E32" i="3"/>
  <c r="G36" i="3"/>
  <c r="F36" i="3"/>
  <c r="F196" i="3"/>
  <c r="G57" i="3"/>
  <c r="F57" i="3"/>
  <c r="G60" i="3"/>
  <c r="F60" i="3"/>
  <c r="G49" i="3"/>
  <c r="F49" i="3"/>
  <c r="G43" i="3"/>
  <c r="F43" i="3"/>
  <c r="G24" i="3"/>
  <c r="F24" i="3"/>
  <c r="E14" i="3"/>
  <c r="G15" i="3"/>
  <c r="F15" i="3"/>
  <c r="F5" i="3"/>
  <c r="G5" i="3"/>
  <c r="F148" i="3"/>
  <c r="D4" i="3"/>
  <c r="E82" i="3"/>
  <c r="E74" i="3"/>
  <c r="E64" i="3"/>
  <c r="E139" i="3" l="1"/>
  <c r="G139" i="3" s="1"/>
  <c r="G140" i="3"/>
  <c r="G32" i="3"/>
  <c r="F32" i="3"/>
  <c r="F178" i="3"/>
  <c r="F195" i="3"/>
  <c r="G74" i="3"/>
  <c r="E71" i="3"/>
  <c r="E70" i="3" s="1"/>
  <c r="G82" i="3"/>
  <c r="F82" i="3"/>
  <c r="F48" i="3"/>
  <c r="G48" i="3"/>
  <c r="G14" i="3"/>
  <c r="F14" i="3"/>
  <c r="E63" i="3"/>
  <c r="F64" i="3"/>
  <c r="G64" i="3"/>
  <c r="E81" i="3"/>
  <c r="E77" i="3" s="1"/>
  <c r="G71" i="3" l="1"/>
  <c r="F71" i="3"/>
  <c r="F177" i="3"/>
  <c r="F87" i="3"/>
  <c r="G87" i="3"/>
  <c r="E4" i="3"/>
  <c r="F81" i="3"/>
  <c r="G81" i="3"/>
  <c r="F70" i="3"/>
  <c r="G70" i="3"/>
  <c r="G63" i="3"/>
  <c r="F63" i="3"/>
  <c r="D220" i="3"/>
  <c r="F140" i="3" l="1"/>
  <c r="F77" i="3"/>
  <c r="G77" i="3"/>
  <c r="F139" i="3"/>
  <c r="G4" i="3"/>
  <c r="F4" i="3"/>
  <c r="E220" i="3"/>
  <c r="G220" i="3" s="1"/>
  <c r="F220" i="3" l="1"/>
</calcChain>
</file>

<file path=xl/sharedStrings.xml><?xml version="1.0" encoding="utf-8"?>
<sst xmlns="http://schemas.openxmlformats.org/spreadsheetml/2006/main" count="437" uniqueCount="428">
  <si>
    <t>КБК</t>
  </si>
  <si>
    <t>Наименование доходов</t>
  </si>
  <si>
    <t>Процент исполнения к прогнозным показателям</t>
  </si>
  <si>
    <t>Всего доходов</t>
  </si>
  <si>
    <t>Доходы от продажи земельных участков, государственная собственность на которые  разграничена (за исключением земельных участков бюджетных и автономных учреждений)</t>
  </si>
  <si>
    <t>Доходы от продажи земельных участков, находящихся в собственности муниципальных районов (за исключением участков муниципальных бюджетных и автономных учреждений)</t>
  </si>
  <si>
    <t>(в рублях)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</si>
  <si>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</si>
  <si>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</si>
  <si>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</si>
  <si>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</si>
  <si>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</si>
  <si>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</si>
  <si>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</si>
  <si>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</si>
  <si>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</si>
  <si>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</si>
  <si>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</si>
  <si>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</si>
  <si>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</si>
  <si>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</si>
  <si>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</si>
  <si>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</si>
  <si>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</si>
  <si>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</si>
  <si>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</si>
  <si>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</si>
  <si>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</si>
  <si>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</si>
  <si>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</si>
  <si>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</si>
  <si>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</si>
  <si>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</si>
  <si>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</si>
  <si>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</si>
  <si>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</si>
  <si>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</si>
  <si>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</si>
  <si>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</si>
  <si>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</si>
  <si>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</si>
  <si>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</si>
  <si>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</si>
  <si>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</si>
  <si>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</si>
  <si>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</si>
  <si>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</si>
  <si>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</si>
  <si>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</si>
  <si>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</si>
  <si>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</si>
  <si>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</si>
  <si>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</si>
  <si>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</si>
  <si>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</si>
  <si>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</si>
  <si>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</si>
  <si>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</si>
  <si>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</si>
  <si>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</si>
  <si>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</si>
  <si>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</si>
  <si>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</si>
  <si>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</si>
  <si>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</si>
  <si>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</si>
  <si>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</si>
  <si>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</si>
  <si>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</si>
  <si>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</si>
  <si>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</si>
  <si>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</si>
  <si>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</si>
  <si>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</si>
  <si>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</si>
  <si>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</si>
  <si>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</si>
  <si>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</si>
  <si>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</si>
  <si>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</si>
  <si>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</si>
  <si>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</si>
  <si>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</si>
  <si>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</si>
  <si>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</si>
  <si>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</si>
  <si>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</si>
  <si>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</si>
  <si>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</si>
  <si>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</si>
  <si>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</si>
  <si>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</si>
  <si>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</si>
  <si>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</si>
  <si>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</si>
  <si>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</si>
  <si>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</si>
  <si>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</si>
  <si>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</si>
  <si>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</si>
  <si>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</si>
  <si>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</si>
  <si>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</si>
  <si>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</si>
  <si>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</si>
  <si>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</si>
  <si>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</si>
  <si>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</si>
  <si>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</si>
  <si>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</si>
  <si>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 xml:space="preserve"> 000 1110701513 0000 120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</si>
  <si>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</si>
  <si>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</si>
  <si>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</si>
  <si>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</si>
  <si>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</si>
  <si>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</si>
  <si>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</si>
  <si>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</si>
  <si>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</si>
  <si>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</si>
  <si>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</si>
  <si>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</si>
  <si>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</si>
  <si>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</si>
  <si>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</si>
  <si>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</si>
  <si>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</si>
  <si>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</si>
  <si>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</si>
  <si>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</si>
  <si>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</si>
  <si>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</si>
  <si>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</si>
  <si>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</si>
  <si>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</si>
  <si>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</si>
  <si>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</si>
  <si>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</si>
  <si>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</si>
  <si>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</si>
  <si>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</si>
  <si>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</si>
  <si>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</si>
  <si>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</si>
  <si>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</si>
  <si>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</si>
  <si>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</si>
  <si>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</si>
  <si>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</si>
  <si>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</si>
  <si>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</si>
  <si>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</si>
  <si>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</si>
  <si>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</si>
  <si>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000 1 14 06020 00 0000 430</t>
  </si>
  <si>
    <t>000 1 14 06025 05 0000 430</t>
  </si>
  <si>
    <t xml:space="preserve">  ШТРАФЫ, САНКЦИИ, ВОЗМЕЩЕНИЕ УЩЕРБА</t>
  </si>
  <si>
    <t xml:space="preserve"> 000 1160000000 0000 000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</si>
  <si>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</si>
  <si>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</si>
  <si>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</si>
  <si>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</si>
  <si>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</si>
  <si>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</si>
  <si>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</si>
  <si>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</si>
  <si>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</t>
  </si>
  <si>
    <t xml:space="preserve"> 000 2021500105 0000 150</t>
  </si>
  <si>
    <t xml:space="preserve">  Дотации бюджетам сельских поселений на выравнивание бюджетной обеспеченности</t>
  </si>
  <si>
    <t xml:space="preserve"> 000 2021500110 0000 150</t>
  </si>
  <si>
    <t>-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</si>
  <si>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</si>
  <si>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</si>
  <si>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</si>
  <si>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</si>
  <si>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</si>
  <si>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</si>
  <si>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</si>
  <si>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</si>
  <si>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</si>
  <si>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</si>
  <si>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</si>
  <si>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</si>
  <si>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</si>
  <si>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</si>
  <si>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</si>
  <si>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</si>
  <si>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</si>
  <si>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</si>
  <si>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Субсидия бюджетам на поддержку отрасли культуры</t>
  </si>
  <si>
    <t xml:space="preserve"> 000 2022551900 0000 150</t>
  </si>
  <si>
    <t xml:space="preserve">  Субсидия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</si>
  <si>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</si>
  <si>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</si>
  <si>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</si>
  <si>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</si>
  <si>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</si>
  <si>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</si>
  <si>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</si>
  <si>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</si>
  <si>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</si>
  <si>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</si>
  <si>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</si>
  <si>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</si>
  <si>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</si>
  <si>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</si>
  <si>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</si>
  <si>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</si>
  <si>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</si>
  <si>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</si>
  <si>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</si>
  <si>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</si>
  <si>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</si>
  <si>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</si>
  <si>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</si>
  <si>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</si>
  <si>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</si>
  <si>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</si>
  <si>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</si>
  <si>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</si>
  <si>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</si>
  <si>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</si>
  <si>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</si>
  <si>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</si>
  <si>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</si>
  <si>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</si>
  <si>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</si>
  <si>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</si>
  <si>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</si>
  <si>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</si>
  <si>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000 2023526000 0000 150</t>
  </si>
  <si>
    <t xml:space="preserve">  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</si>
  <si>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 xml:space="preserve"> 000 2023526005 0000 150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</si>
  <si>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</si>
  <si>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</si>
  <si>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</si>
  <si>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</si>
  <si>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</si>
  <si>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</si>
  <si>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</si>
  <si>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</si>
  <si>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</si>
  <si>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</si>
  <si>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</si>
  <si>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</si>
  <si>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</si>
  <si>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</si>
  <si>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</si>
  <si>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</si>
  <si>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</si>
  <si>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</si>
  <si>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</si>
  <si>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</si>
  <si>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</si>
  <si>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</si>
  <si>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</si>
  <si>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</si>
  <si>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Доходы, поступающие в порядке возмещения расходов, понесенных в связи с эксплуатацией имущества</t>
  </si>
  <si>
    <t>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</si>
  <si>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</si>
  <si>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>000 1130206505 0000 130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</si>
  <si>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</si>
  <si>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</si>
  <si>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</si>
  <si>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</si>
  <si>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</si>
  <si>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</si>
  <si>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</si>
  <si>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</si>
  <si>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</si>
  <si>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</si>
  <si>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</si>
  <si>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</si>
  <si>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</si>
  <si>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</si>
  <si>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</si>
  <si>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</si>
  <si>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</si>
  <si>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</si>
  <si>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</si>
  <si>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</si>
  <si>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</si>
  <si>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</si>
  <si>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</si>
  <si>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</si>
  <si>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</si>
  <si>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</si>
  <si>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</si>
  <si>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</si>
  <si>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</si>
  <si>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 xml:space="preserve"> 000 1161003005 0000 140</t>
  </si>
  <si>
    <t xml:space="preserve">  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</si>
  <si>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 xml:space="preserve"> 000 1161003105 0000 140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</si>
  <si>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</si>
  <si>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</si>
  <si>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</si>
  <si>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</si>
  <si>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</si>
  <si>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</si>
  <si>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</si>
  <si>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</si>
  <si>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</si>
  <si>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</si>
  <si>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</si>
  <si>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</si>
  <si>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</si>
  <si>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</si>
  <si>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</si>
  <si>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</si>
  <si>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</si>
  <si>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</si>
  <si>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Субвенции бюджетам на проведение Всероссийской переписи населения 2020 года</t>
  </si>
  <si>
    <t xml:space="preserve"> 000 2023546900 0000 150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</si>
  <si>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</si>
  <si>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000 2023546905 0000 150</t>
  </si>
  <si>
    <t xml:space="preserve"> 000 1160115001 0000 140</t>
  </si>
  <si>
    <t xml:space="preserve"> 000 1160115301 0000 140</t>
  </si>
  <si>
    <t xml:space="preserve"> 000 1160119001 0000 140</t>
  </si>
  <si>
    <t xml:space="preserve"> 000 1160119301 0000 140</t>
  </si>
  <si>
    <t xml:space="preserve"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</si>
  <si>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
 000 1160133301 0000 140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</si>
  <si>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</si>
  <si>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>000 1160108401 0000 140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</si>
  <si>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</si>
  <si>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</si>
  <si>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</si>
  <si>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</si>
  <si>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</si>
  <si>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000 1160133000 0000 140</t>
  </si>
  <si>
    <t xml:space="preserve"> 000 1160200002 0000 140</t>
  </si>
  <si>
    <t xml:space="preserve"> 000 1160201002 0000 140</t>
  </si>
  <si>
    <t xml:space="preserve">Административные штрафы, установленные законами субъектов Российской Федерации об административных правонарушениях
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</si>
  <si>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</si>
  <si>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000 2022524300 0000 150</t>
  </si>
  <si>
    <t xml:space="preserve"> 000 2022524305 0000 150</t>
  </si>
  <si>
    <t xml:space="preserve"> 000 2022529900 0000 150</t>
  </si>
  <si>
    <t xml:space="preserve"> 000 2022529905 0000 150</t>
  </si>
  <si>
    <t xml:space="preserve"> 000 2022530400 0000 150</t>
  </si>
  <si>
    <t xml:space="preserve"> 000 2022530405 0000 150</t>
  </si>
  <si>
    <t xml:space="preserve"> Субсидии бюджетам на строительство и реконструкцию (модернизацию) объектов питьевого водоснабжения
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</si>
  <si>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</si>
  <si>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</si>
  <si>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</si>
  <si>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</si>
  <si>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</si>
  <si>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000 2024530300 0000 150</t>
  </si>
  <si>
    <t xml:space="preserve"> 000 2024530305 0000 150</t>
  </si>
  <si>
    <t xml:space="preserve">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
</t>
  </si>
  <si>
    <t xml:space="preserve"> 000 2194530305 0000 150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</si>
  <si>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</si>
  <si>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</si>
  <si>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1 1120104201 0000 120</t>
  </si>
  <si>
    <t xml:space="preserve"> 1 1160107401 0000 140</t>
  </si>
  <si>
    <t xml:space="preserve">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</si>
  <si>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</si>
  <si>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</si>
  <si>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000 1160117301 0000 140</t>
  </si>
  <si>
    <t>000 1160117001 0000 140</t>
  </si>
  <si>
    <t>000 1160700000 0000 140</t>
  </si>
  <si>
    <t>000 1160701000 0000 140</t>
  </si>
  <si>
    <t>000 1160701005 0000 140</t>
  </si>
  <si>
    <t>000 1160709000 0000 140</t>
  </si>
  <si>
    <t>000 1160709005 0000 140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</si>
  <si>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</si>
  <si>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</si>
  <si>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</si>
  <si>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</si>
  <si>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</si>
  <si>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 Плата за размещение твердых коммунальных отходов 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</si>
  <si>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</si>
  <si>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</si>
  <si>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000 2024517905 0000 150</t>
  </si>
  <si>
    <t>000 2024517900 0000 150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</si>
  <si>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компании).</t>
  </si>
  <si>
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
</t>
  </si>
  <si>
    <t xml:space="preserve">НДФЛ с доходов от долевого участия в организации, полученных в виде дивидендов (в части суммы налога, превышающей 650 000 руб.)
</t>
  </si>
  <si>
    <t>000 1010208001 1000 110</t>
  </si>
  <si>
    <t xml:space="preserve"> 000 1010213001 1000 110
</t>
  </si>
  <si>
    <t xml:space="preserve"> 000 1010214001 1000 110
</t>
  </si>
  <si>
    <t xml:space="preserve"> Субсидия бюджетам на развитие сети учреждений культурно- досугового типа</t>
  </si>
  <si>
    <t xml:space="preserve"> Субсидия бюджетам муниципальных районов на развитие сети учреждений культурно- досугового типа</t>
  </si>
  <si>
    <t>000 2022551300 0000 150</t>
  </si>
  <si>
    <t>000 2022551305 0000 150</t>
  </si>
  <si>
    <t>Перечисления  для осуществления возврата (зачета)  излишне уплаченных или излишне взысканных сумм налогов, сборов и иных  платежей, а также сумм  процентов за несвоевременное осуществление  такого возврата и процентов,  начисленных  на излишне  взысканные суммы</t>
  </si>
  <si>
    <t>Перечисления из бюджетов  муниципальных районов  (в бюджеты  муниципальных районов)  для осуществление  возврата  (зачета)  излишне  уплаченных или излишне  взысканных  сумм налогов,  сборов и иных платежей,  а также сумм процентов за несвоевременное  осуществление такого возврата и процентлов, начисленных  на излишне взысканные суммы</t>
  </si>
  <si>
    <t>000 2080000000 0000 150</t>
  </si>
  <si>
    <t>000 2080500005 0000 150</t>
  </si>
  <si>
    <t>тел.9 16 37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</si>
  <si>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</si>
  <si>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 Субсидии бюджетам муниципальных районов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</t>
  </si>
  <si>
    <t xml:space="preserve"> 000 2022713900 0000 150</t>
  </si>
  <si>
    <t xml:space="preserve"> 000 2022713905 0000 150</t>
  </si>
  <si>
    <t>Кассовое исполнение за 1  квартал 2025 года</t>
  </si>
  <si>
    <t xml:space="preserve">Субсидии бюджетам на оснащение объектов спортивной инфраструктуры спортивно-технологическим оборудованием
</t>
  </si>
  <si>
    <t xml:space="preserve">Субсидии бюджетам муниципальных районов на оснащение объектов спортивной инфраструктуры спортивно-технологическим оборудованием
</t>
  </si>
  <si>
    <t>000 2022534800 0000 150</t>
  </si>
  <si>
    <t>000 2022534805 0000 150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</si>
  <si>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</si>
  <si>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</si>
  <si>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</t>
  </si>
  <si>
    <t xml:space="preserve"> 000 2180000005 0000 150</t>
  </si>
  <si>
    <t>000 2180501005 0000 150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</si>
  <si>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</si>
  <si>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</si>
  <si>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</si>
  <si>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</si>
  <si>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000 2024505005 0000 150</t>
  </si>
  <si>
    <t>Исп.Ю.В.Чубарова</t>
  </si>
  <si>
    <t>Сведения об исполнении бюджета муниципального образования Клетнянский муниципальный район Брянской области по доходам за 1 квартал 2026 года в разрезе видов доходов в сравнении с соответствующим периодом прошлого года</t>
  </si>
  <si>
    <t xml:space="preserve"> Прогноз доходов на 2026 год</t>
  </si>
  <si>
    <t>Кассовое исполнение за 1  квартал 2026 года</t>
  </si>
  <si>
    <t>Темп роста к соответствующему периоду прошлого  2025 года</t>
  </si>
  <si>
    <t>финансового управления дминитрации Клетнянского района</t>
  </si>
  <si>
    <t xml:space="preserve">И. о. заместителя главы администрации - начальника </t>
  </si>
  <si>
    <t>С. Н. Запецкая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</si>
  <si>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</si>
  <si>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</si>
  <si>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000 1160113001 0000 140</t>
  </si>
  <si>
    <t xml:space="preserve"> 000 1160113301 0000 140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</si>
  <si>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</si>
  <si>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>Субсидии бюджетам муниципальных районов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</si>
  <si>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</si>
  <si>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000 2022520305 0000 150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</si>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</sst>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u/>
      <sz val="12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3">
      <alignment horizontal="left" wrapText="1" indent="2"/>
    </xf>
    <xf numFmtId="0" fontId="2" fillId="0" borderId="0">
      <alignment horizontal="left"/>
    </xf>
    <xf numFmtId="0" fontId="3" fillId="0" borderId="0"/>
    <xf numFmtId="49" fontId="2" fillId="0" borderId="0"/>
    <xf numFmtId="0" fontId="2" fillId="0" borderId="4">
      <alignment horizontal="left" wrapText="1" indent="2"/>
    </xf>
    <xf numFmtId="49" fontId="2" fillId="0" borderId="5">
      <alignment horizontal="center"/>
    </xf>
    <xf numFmtId="4" fontId="2" fillId="0" borderId="5">
      <alignment horizontal="right"/>
    </xf>
    <xf numFmtId="0" fontId="2" fillId="0" borderId="0"/>
    <xf numFmtId="0" fontId="2" fillId="2" borderId="0"/>
    <xf numFmtId="49" fontId="2" fillId="0" borderId="6">
      <alignment horizontal="center"/>
    </xf>
    <xf numFmtId="49" fontId="2" fillId="0" borderId="7">
      <alignment horizontal="center" vertical="center" wrapText="1"/>
    </xf>
  </cellStyleXfs>
  <cellXfs count="65">
    <xf numFmtId="0" fontId="0" fillId="0" borderId="0" xfId="0"/>
    <xf numFmtId="0" fontId="5" fillId="0" borderId="0" xfId="0" applyFont="1" applyAlignment="1" applyProtection="1">
      <alignment vertical="top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5" applyFont="1" applyBorder="1" applyAlignment="1">
      <alignment horizontal="left" vertical="top" wrapText="1"/>
    </xf>
    <xf numFmtId="0" fontId="4" fillId="0" borderId="1" xfId="5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4" fillId="0" borderId="4" xfId="5" applyFont="1" applyAlignment="1">
      <alignment horizontal="left" vertical="top" wrapText="1"/>
    </xf>
    <xf numFmtId="0" fontId="4" fillId="0" borderId="4" xfId="5" applyFont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0" borderId="1" xfId="0" applyFont="1" applyBorder="1" applyAlignment="1">
      <alignment wrapText="1"/>
    </xf>
    <xf numFmtId="0" fontId="10" fillId="0" borderId="0" xfId="0" applyFont="1" applyAlignment="1" applyProtection="1">
      <alignment vertical="top"/>
      <protection locked="0"/>
    </xf>
    <xf numFmtId="0" fontId="11" fillId="0" borderId="0" xfId="3" applyFont="1" applyAlignment="1">
      <alignment vertical="top"/>
    </xf>
    <xf numFmtId="0" fontId="12" fillId="0" borderId="0" xfId="2" applyFont="1" applyAlignment="1">
      <alignment horizontal="left" vertical="top"/>
    </xf>
    <xf numFmtId="4" fontId="12" fillId="0" borderId="0" xfId="4" applyNumberFormat="1" applyFont="1" applyAlignment="1">
      <alignment vertical="top"/>
    </xf>
    <xf numFmtId="4" fontId="5" fillId="0" borderId="0" xfId="0" applyNumberFormat="1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/>
      <protection locked="0"/>
    </xf>
    <xf numFmtId="4" fontId="10" fillId="0" borderId="0" xfId="0" applyNumberFormat="1" applyFont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4" fontId="7" fillId="0" borderId="0" xfId="0" applyNumberFormat="1" applyFont="1" applyAlignment="1" applyProtection="1">
      <alignment vertical="top"/>
      <protection locked="0"/>
    </xf>
    <xf numFmtId="0" fontId="12" fillId="0" borderId="4" xfId="5" applyFont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12" fillId="0" borderId="0" xfId="8" applyFont="1" applyAlignment="1">
      <alignment vertical="top"/>
    </xf>
    <xf numFmtId="0" fontId="12" fillId="0" borderId="0" xfId="9" applyFont="1" applyFill="1" applyAlignment="1">
      <alignment vertical="top"/>
    </xf>
    <xf numFmtId="0" fontId="12" fillId="2" borderId="0" xfId="9" applyFont="1" applyAlignment="1">
      <alignment vertical="top"/>
    </xf>
    <xf numFmtId="49" fontId="14" fillId="0" borderId="1" xfId="6" applyFont="1" applyBorder="1" applyAlignment="1">
      <alignment horizontal="center" vertical="top"/>
    </xf>
    <xf numFmtId="4" fontId="14" fillId="0" borderId="1" xfId="6" applyNumberFormat="1" applyFont="1" applyBorder="1" applyAlignment="1">
      <alignment horizontal="center" vertical="top"/>
    </xf>
    <xf numFmtId="164" fontId="15" fillId="0" borderId="1" xfId="0" applyNumberFormat="1" applyFont="1" applyBorder="1" applyAlignment="1">
      <alignment horizontal="center" vertical="top"/>
    </xf>
    <xf numFmtId="4" fontId="16" fillId="0" borderId="1" xfId="6" applyNumberFormat="1" applyFont="1" applyBorder="1" applyAlignment="1">
      <alignment horizontal="center" vertical="top"/>
    </xf>
    <xf numFmtId="4" fontId="16" fillId="0" borderId="1" xfId="7" applyFont="1" applyBorder="1" applyAlignment="1">
      <alignment horizontal="center" vertical="top"/>
    </xf>
    <xf numFmtId="49" fontId="16" fillId="0" borderId="6" xfId="10" applyFont="1" applyAlignment="1">
      <alignment horizontal="left" vertical="top"/>
    </xf>
    <xf numFmtId="4" fontId="16" fillId="3" borderId="1" xfId="7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top" wrapText="1"/>
    </xf>
    <xf numFmtId="4" fontId="15" fillId="0" borderId="1" xfId="0" applyNumberFormat="1" applyFont="1" applyBorder="1" applyAlignment="1">
      <alignment horizontal="center" vertical="top" wrapText="1"/>
    </xf>
    <xf numFmtId="0" fontId="9" fillId="3" borderId="1" xfId="5" applyFont="1" applyFill="1" applyBorder="1" applyAlignment="1">
      <alignment horizontal="left" vertical="top" wrapText="1"/>
    </xf>
    <xf numFmtId="4" fontId="7" fillId="3" borderId="0" xfId="0" applyNumberFormat="1" applyFont="1" applyFill="1" applyAlignment="1" applyProtection="1">
      <alignment vertical="top"/>
      <protection locked="0"/>
    </xf>
    <xf numFmtId="0" fontId="13" fillId="3" borderId="0" xfId="0" applyFont="1" applyFill="1" applyAlignment="1" applyProtection="1">
      <alignment vertical="top"/>
      <protection locked="0"/>
    </xf>
    <xf numFmtId="0" fontId="4" fillId="0" borderId="1" xfId="5" applyFont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6" fillId="0" borderId="0" xfId="0" applyFont="1" applyAlignment="1" applyProtection="1">
      <alignment vertical="top"/>
      <protection locked="0"/>
    </xf>
    <xf numFmtId="164" fontId="17" fillId="0" borderId="1" xfId="0" applyNumberFormat="1" applyFont="1" applyBorder="1" applyAlignment="1">
      <alignment horizontal="center" vertical="top"/>
    </xf>
    <xf numFmtId="4" fontId="16" fillId="3" borderId="1" xfId="6" applyNumberFormat="1" applyFont="1" applyFill="1" applyBorder="1" applyAlignment="1">
      <alignment horizontal="center" vertical="top"/>
    </xf>
    <xf numFmtId="164" fontId="17" fillId="3" borderId="1" xfId="0" applyNumberFormat="1" applyFont="1" applyFill="1" applyBorder="1" applyAlignment="1">
      <alignment horizontal="center" vertical="top"/>
    </xf>
    <xf numFmtId="49" fontId="16" fillId="0" borderId="2" xfId="6" applyFont="1" applyBorder="1" applyAlignment="1">
      <alignment horizontal="center" vertical="top"/>
    </xf>
    <xf numFmtId="0" fontId="17" fillId="0" borderId="8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right" vertical="top"/>
    </xf>
    <xf numFmtId="49" fontId="16" fillId="0" borderId="9" xfId="10" applyFont="1" applyBorder="1" applyAlignment="1">
      <alignment horizontal="left" vertical="top"/>
    </xf>
    <xf numFmtId="0" fontId="17" fillId="0" borderId="2" xfId="0" applyFont="1" applyBorder="1" applyAlignment="1">
      <alignment horizontal="left" vertical="top"/>
    </xf>
    <xf numFmtId="49" fontId="17" fillId="0" borderId="8" xfId="0" applyNumberFormat="1" applyFont="1" applyBorder="1" applyAlignment="1">
      <alignment horizontal="left" vertical="top" wrapText="1"/>
    </xf>
    <xf numFmtId="49" fontId="16" fillId="0" borderId="9" xfId="10" applyFont="1" applyBorder="1" applyAlignment="1">
      <alignment horizontal="center" vertical="top"/>
    </xf>
    <xf numFmtId="49" fontId="16" fillId="0" borderId="9" xfId="10" applyFont="1" applyBorder="1">
      <alignment horizontal="center"/>
    </xf>
    <xf numFmtId="49" fontId="14" fillId="3" borderId="2" xfId="6" applyFont="1" applyFill="1" applyBorder="1" applyAlignment="1">
      <alignment horizontal="center" vertical="top"/>
    </xf>
    <xf numFmtId="49" fontId="16" fillId="0" borderId="2" xfId="10" applyFont="1" applyBorder="1" applyAlignment="1">
      <alignment horizontal="left" vertical="top"/>
    </xf>
    <xf numFmtId="0" fontId="17" fillId="0" borderId="2" xfId="0" applyFont="1" applyBorder="1" applyAlignment="1">
      <alignment horizontal="center" vertical="top" wrapText="1"/>
    </xf>
    <xf numFmtId="0" fontId="17" fillId="3" borderId="8" xfId="0" applyFont="1" applyFill="1" applyBorder="1" applyAlignment="1">
      <alignment horizontal="center" vertical="top"/>
    </xf>
    <xf numFmtId="0" fontId="17" fillId="0" borderId="8" xfId="0" applyFont="1" applyBorder="1" applyAlignment="1">
      <alignment horizontal="center" vertical="top"/>
    </xf>
    <xf numFmtId="4" fontId="16" fillId="0" borderId="1" xfId="11" applyNumberFormat="1" applyFont="1" applyBorder="1" applyAlignment="1">
      <alignment horizontal="center" vertical="top" shrinkToFit="1"/>
    </xf>
    <xf numFmtId="0" fontId="7" fillId="0" borderId="0" xfId="2" applyFont="1" applyAlignment="1">
      <alignment horizontal="center" vertical="top" wrapText="1"/>
    </xf>
  </cellXfs>
  <cellStyles count="12">
    <cellStyle name="xl22" xfId="3"/>
    <cellStyle name="xl24" xfId="2"/>
    <cellStyle name="xl25" xfId="8"/>
    <cellStyle name="xl31" xfId="5"/>
    <cellStyle name="xl34" xfId="1"/>
    <cellStyle name="xl41" xfId="4"/>
    <cellStyle name="xl43" xfId="10"/>
    <cellStyle name="xl44" xfId="6"/>
    <cellStyle name="xl45" xfId="11"/>
    <cellStyle name="xl46" xfId="7"/>
    <cellStyle name="xl48" xfId="9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6"/>
  <sheetViews>
    <sheetView tabSelected="1" zoomScale="80" zoomScaleNormal="80" workbookViewId="0">
      <pane ySplit="3" topLeftCell="A162" activePane="bottomLeft" state="frozen"/>
      <selection pane="bottomLeft" activeCell="I11" sqref="I11"/>
    </sheetView>
  </sheetViews>
  <sheetFormatPr defaultRowHeight="15" x14ac:dyDescent="0.25"/>
  <cols>
    <col min="1" max="1" width="64.7109375" style="15" customWidth="1"/>
    <col min="2" max="2" width="27.28515625" style="15" customWidth="1"/>
    <col min="3" max="5" width="15.85546875" style="15" customWidth="1"/>
    <col min="6" max="6" width="9.5703125" style="15" customWidth="1"/>
    <col min="7" max="7" width="12" style="15" customWidth="1"/>
    <col min="8" max="16384" width="9.140625" style="15"/>
  </cols>
  <sheetData>
    <row r="1" spans="1:8" ht="38.25" customHeight="1" x14ac:dyDescent="0.25">
      <c r="A1" s="64" t="s">
        <v>409</v>
      </c>
      <c r="B1" s="64"/>
      <c r="C1" s="64"/>
      <c r="D1" s="64"/>
      <c r="E1" s="64"/>
      <c r="F1" s="64"/>
      <c r="G1" s="64"/>
    </row>
    <row r="2" spans="1:8" ht="22.5" customHeight="1" x14ac:dyDescent="0.25">
      <c r="A2" s="16"/>
      <c r="B2" s="17"/>
      <c r="C2" s="18"/>
      <c r="D2" s="18"/>
      <c r="E2" s="18"/>
      <c r="G2" s="15" t="s">
        <v>6</v>
      </c>
    </row>
    <row r="3" spans="1:8" ht="105.75" customHeight="1" x14ac:dyDescent="0.25">
      <c r="A3" s="2" t="s">
        <v>1</v>
      </c>
      <c r="B3" s="3" t="s">
        <v>0</v>
      </c>
      <c r="C3" s="3" t="s">
        <v>393</v>
      </c>
      <c r="D3" s="3" t="s">
        <v>410</v>
      </c>
      <c r="E3" s="3" t="s">
        <v>411</v>
      </c>
      <c r="F3" s="3" t="s">
        <v>2</v>
      </c>
      <c r="G3" s="3" t="s">
        <v>412</v>
      </c>
    </row>
    <row r="4" spans="1:8" s="20" customFormat="1" ht="15.75" x14ac:dyDescent="0.25">
      <c r="A4" s="4" t="s">
        <v>7</v>
      </c>
      <c r="B4" s="30" t="s">
        <v>8</v>
      </c>
      <c r="C4" s="31">
        <f>C5+C14+C24+C32+C43+C48+C63+C70+C77+C87</f>
        <v>26510171.059999999</v>
      </c>
      <c r="D4" s="31">
        <f>D5+D14+D24+D32+D43+D48+D63+D70+D77+D87</f>
        <v>145664800</v>
      </c>
      <c r="E4" s="31">
        <f>E5+E14+E24+E32+E43+E48+E63+E70+E77+E87</f>
        <v>23981683.179999996</v>
      </c>
      <c r="F4" s="32">
        <f t="shared" ref="F4:F68" si="0">E4/D4*100</f>
        <v>16.463609039383567</v>
      </c>
      <c r="G4" s="32">
        <f t="shared" ref="G4:G69" si="1">E4/C4*100</f>
        <v>90.462197040232894</v>
      </c>
      <c r="H4" s="19"/>
    </row>
    <row r="5" spans="1:8" s="22" customFormat="1" ht="19.5" customHeight="1" x14ac:dyDescent="0.25">
      <c r="A5" s="5" t="s">
        <v>9</v>
      </c>
      <c r="B5" s="49" t="s">
        <v>10</v>
      </c>
      <c r="C5" s="33">
        <f t="shared" ref="C5:E5" si="2">C6</f>
        <v>20751611.219999999</v>
      </c>
      <c r="D5" s="33">
        <f t="shared" si="2"/>
        <v>126796200</v>
      </c>
      <c r="E5" s="33">
        <f t="shared" si="2"/>
        <v>20139698.280000001</v>
      </c>
      <c r="F5" s="46">
        <f t="shared" si="0"/>
        <v>15.883518812077964</v>
      </c>
      <c r="G5" s="46">
        <f t="shared" si="1"/>
        <v>97.051250943780943</v>
      </c>
      <c r="H5" s="21"/>
    </row>
    <row r="6" spans="1:8" ht="19.5" customHeight="1" x14ac:dyDescent="0.25">
      <c r="A6" s="5" t="s">
        <v>11</v>
      </c>
      <c r="B6" s="49" t="s">
        <v>12</v>
      </c>
      <c r="C6" s="33">
        <f t="shared" ref="C6" si="3">C7+C8+C9+C10+C13+C11+C12</f>
        <v>20751611.219999999</v>
      </c>
      <c r="D6" s="33">
        <f t="shared" ref="D6:E6" si="4">D7+D8+D9+D10+D13+D11+D12</f>
        <v>126796200</v>
      </c>
      <c r="E6" s="33">
        <f t="shared" si="4"/>
        <v>20139698.280000001</v>
      </c>
      <c r="F6" s="46">
        <f t="shared" si="0"/>
        <v>15.883518812077964</v>
      </c>
      <c r="G6" s="46">
        <f t="shared" si="1"/>
        <v>97.051250943780943</v>
      </c>
      <c r="H6" s="21"/>
    </row>
    <row r="7" spans="1:8" ht="81.75" customHeight="1" x14ac:dyDescent="0.25">
      <c r="A7" s="5" t="s">
        <v>13</v>
      </c>
      <c r="B7" s="49" t="s">
        <v>14</v>
      </c>
      <c r="C7" s="34">
        <v>19137529.149999999</v>
      </c>
      <c r="D7" s="34">
        <v>122476200</v>
      </c>
      <c r="E7" s="34">
        <v>19974596.23</v>
      </c>
      <c r="F7" s="46">
        <f t="shared" si="0"/>
        <v>16.308961439038768</v>
      </c>
      <c r="G7" s="46">
        <f t="shared" si="1"/>
        <v>104.37395587193659</v>
      </c>
      <c r="H7" s="21"/>
    </row>
    <row r="8" spans="1:8" ht="114" customHeight="1" x14ac:dyDescent="0.25">
      <c r="A8" s="5" t="s">
        <v>15</v>
      </c>
      <c r="B8" s="49" t="s">
        <v>16</v>
      </c>
      <c r="C8" s="34">
        <v>972.66</v>
      </c>
      <c r="D8" s="34">
        <v>202000</v>
      </c>
      <c r="E8" s="34">
        <v>46026.09</v>
      </c>
      <c r="F8" s="46">
        <f t="shared" si="0"/>
        <v>22.785193069306928</v>
      </c>
      <c r="G8" s="46">
        <f t="shared" si="1"/>
        <v>4731.9813706742334</v>
      </c>
      <c r="H8" s="21"/>
    </row>
    <row r="9" spans="1:8" ht="48.75" customHeight="1" x14ac:dyDescent="0.25">
      <c r="A9" s="5" t="s">
        <v>17</v>
      </c>
      <c r="B9" s="49" t="s">
        <v>18</v>
      </c>
      <c r="C9" s="34">
        <v>35176.269999999997</v>
      </c>
      <c r="D9" s="34">
        <v>804000</v>
      </c>
      <c r="E9" s="34">
        <v>53315.4</v>
      </c>
      <c r="F9" s="46">
        <f t="shared" si="0"/>
        <v>6.6312686567164185</v>
      </c>
      <c r="G9" s="46">
        <f t="shared" si="1"/>
        <v>151.56638267786781</v>
      </c>
      <c r="H9" s="21"/>
    </row>
    <row r="10" spans="1:8" ht="80.25" customHeight="1" x14ac:dyDescent="0.25">
      <c r="A10" s="5" t="s">
        <v>19</v>
      </c>
      <c r="B10" s="49" t="s">
        <v>20</v>
      </c>
      <c r="C10" s="34">
        <v>0</v>
      </c>
      <c r="D10" s="34">
        <v>5000</v>
      </c>
      <c r="E10" s="34">
        <v>2922.3</v>
      </c>
      <c r="F10" s="46">
        <f t="shared" si="0"/>
        <v>58.446000000000012</v>
      </c>
      <c r="G10" s="46"/>
      <c r="H10" s="21"/>
    </row>
    <row r="11" spans="1:8" ht="86.25" customHeight="1" x14ac:dyDescent="0.25">
      <c r="A11" s="6" t="s">
        <v>374</v>
      </c>
      <c r="B11" s="50" t="s">
        <v>377</v>
      </c>
      <c r="C11" s="34">
        <v>0</v>
      </c>
      <c r="D11" s="34">
        <v>1201000</v>
      </c>
      <c r="E11" s="34">
        <v>62830.46</v>
      </c>
      <c r="F11" s="46">
        <f t="shared" si="0"/>
        <v>5.2315120732722731</v>
      </c>
      <c r="G11" s="46"/>
      <c r="H11" s="21"/>
    </row>
    <row r="12" spans="1:8" ht="80.25" customHeight="1" x14ac:dyDescent="0.25">
      <c r="A12" s="6" t="s">
        <v>375</v>
      </c>
      <c r="B12" s="51" t="s">
        <v>378</v>
      </c>
      <c r="C12" s="34">
        <v>243360</v>
      </c>
      <c r="D12" s="34">
        <v>512000</v>
      </c>
      <c r="E12" s="34">
        <v>7.8</v>
      </c>
      <c r="F12" s="46">
        <f t="shared" si="0"/>
        <v>1.5234374999999998E-3</v>
      </c>
      <c r="G12" s="46">
        <f t="shared" si="1"/>
        <v>3.205128205128205E-3</v>
      </c>
      <c r="H12" s="21"/>
    </row>
    <row r="13" spans="1:8" ht="52.5" customHeight="1" x14ac:dyDescent="0.25">
      <c r="A13" s="7" t="s">
        <v>376</v>
      </c>
      <c r="B13" s="51" t="s">
        <v>379</v>
      </c>
      <c r="C13" s="34">
        <v>1334573.1399999999</v>
      </c>
      <c r="D13" s="34">
        <v>1596000</v>
      </c>
      <c r="E13" s="34">
        <v>0</v>
      </c>
      <c r="F13" s="46">
        <v>0</v>
      </c>
      <c r="G13" s="46">
        <f t="shared" si="1"/>
        <v>0</v>
      </c>
      <c r="H13" s="21"/>
    </row>
    <row r="14" spans="1:8" s="22" customFormat="1" ht="31.5" customHeight="1" x14ac:dyDescent="0.25">
      <c r="A14" s="5" t="s">
        <v>21</v>
      </c>
      <c r="B14" s="49" t="s">
        <v>22</v>
      </c>
      <c r="C14" s="33">
        <f t="shared" ref="C14:E14" si="5">C15</f>
        <v>2340047.4</v>
      </c>
      <c r="D14" s="33">
        <f>D15</f>
        <v>10426500</v>
      </c>
      <c r="E14" s="33">
        <f t="shared" si="5"/>
        <v>2284273.4899999998</v>
      </c>
      <c r="F14" s="46">
        <f t="shared" si="0"/>
        <v>21.908344027238286</v>
      </c>
      <c r="G14" s="46">
        <f t="shared" si="1"/>
        <v>97.616547852834088</v>
      </c>
      <c r="H14" s="21"/>
    </row>
    <row r="15" spans="1:8" ht="34.5" customHeight="1" x14ac:dyDescent="0.25">
      <c r="A15" s="5" t="s">
        <v>23</v>
      </c>
      <c r="B15" s="49" t="s">
        <v>24</v>
      </c>
      <c r="C15" s="33">
        <f t="shared" ref="C15" si="6">C16+C18+C20+C22</f>
        <v>2340047.4</v>
      </c>
      <c r="D15" s="33">
        <f t="shared" ref="D15:E15" si="7">D16+D18+D20+D22</f>
        <v>10426500</v>
      </c>
      <c r="E15" s="33">
        <f t="shared" si="7"/>
        <v>2284273.4899999998</v>
      </c>
      <c r="F15" s="46">
        <f t="shared" si="0"/>
        <v>21.908344027238286</v>
      </c>
      <c r="G15" s="46">
        <f t="shared" si="1"/>
        <v>97.616547852834088</v>
      </c>
      <c r="H15" s="21"/>
    </row>
    <row r="16" spans="1:8" ht="78" customHeight="1" x14ac:dyDescent="0.25">
      <c r="A16" s="5" t="s">
        <v>25</v>
      </c>
      <c r="B16" s="49" t="s">
        <v>26</v>
      </c>
      <c r="C16" s="33">
        <f t="shared" ref="C16:E16" si="8">C17</f>
        <v>1149436.17</v>
      </c>
      <c r="D16" s="33">
        <f>D17</f>
        <v>5455900</v>
      </c>
      <c r="E16" s="33">
        <f t="shared" si="8"/>
        <v>1134417.22</v>
      </c>
      <c r="F16" s="46">
        <f t="shared" si="0"/>
        <v>20.792485566084423</v>
      </c>
      <c r="G16" s="46">
        <f t="shared" si="1"/>
        <v>98.693363721101619</v>
      </c>
      <c r="H16" s="21"/>
    </row>
    <row r="17" spans="1:8" ht="114.75" customHeight="1" x14ac:dyDescent="0.25">
      <c r="A17" s="5" t="s">
        <v>27</v>
      </c>
      <c r="B17" s="49" t="s">
        <v>28</v>
      </c>
      <c r="C17" s="34">
        <v>1149436.17</v>
      </c>
      <c r="D17" s="34">
        <v>5455900</v>
      </c>
      <c r="E17" s="34">
        <v>1134417.22</v>
      </c>
      <c r="F17" s="46">
        <f t="shared" si="0"/>
        <v>20.792485566084423</v>
      </c>
      <c r="G17" s="46">
        <f t="shared" si="1"/>
        <v>98.693363721101619</v>
      </c>
      <c r="H17" s="21"/>
    </row>
    <row r="18" spans="1:8" ht="80.25" customHeight="1" x14ac:dyDescent="0.25">
      <c r="A18" s="5" t="s">
        <v>29</v>
      </c>
      <c r="B18" s="49" t="s">
        <v>30</v>
      </c>
      <c r="C18" s="33">
        <f>C19</f>
        <v>6531.09</v>
      </c>
      <c r="D18" s="33">
        <f>D19</f>
        <v>26600</v>
      </c>
      <c r="E18" s="33">
        <f>E19</f>
        <v>5137.38</v>
      </c>
      <c r="F18" s="46">
        <f t="shared" si="0"/>
        <v>19.313458646616542</v>
      </c>
      <c r="G18" s="46">
        <f t="shared" si="1"/>
        <v>78.66037675181326</v>
      </c>
      <c r="H18" s="21"/>
    </row>
    <row r="19" spans="1:8" ht="128.25" customHeight="1" x14ac:dyDescent="0.25">
      <c r="A19" s="5" t="s">
        <v>31</v>
      </c>
      <c r="B19" s="49" t="s">
        <v>32</v>
      </c>
      <c r="C19" s="34">
        <v>6531.09</v>
      </c>
      <c r="D19" s="34">
        <v>26600</v>
      </c>
      <c r="E19" s="34">
        <v>5137.38</v>
      </c>
      <c r="F19" s="46">
        <f t="shared" si="0"/>
        <v>19.313458646616542</v>
      </c>
      <c r="G19" s="46">
        <f t="shared" si="1"/>
        <v>78.66037675181326</v>
      </c>
      <c r="H19" s="21"/>
    </row>
    <row r="20" spans="1:8" ht="78.75" customHeight="1" x14ac:dyDescent="0.25">
      <c r="A20" s="5" t="s">
        <v>33</v>
      </c>
      <c r="B20" s="49" t="s">
        <v>34</v>
      </c>
      <c r="C20" s="33">
        <f t="shared" ref="C20:E20" si="9">C21</f>
        <v>1282926.54</v>
      </c>
      <c r="D20" s="33">
        <f>D21</f>
        <v>5277300</v>
      </c>
      <c r="E20" s="33">
        <f t="shared" si="9"/>
        <v>1256734.6599999999</v>
      </c>
      <c r="F20" s="46">
        <f t="shared" si="0"/>
        <v>23.813970401531083</v>
      </c>
      <c r="G20" s="46">
        <f t="shared" si="1"/>
        <v>97.958427144238499</v>
      </c>
      <c r="H20" s="21"/>
    </row>
    <row r="21" spans="1:8" ht="111.75" customHeight="1" x14ac:dyDescent="0.25">
      <c r="A21" s="5" t="s">
        <v>35</v>
      </c>
      <c r="B21" s="49" t="s">
        <v>36</v>
      </c>
      <c r="C21" s="34">
        <v>1282926.54</v>
      </c>
      <c r="D21" s="34">
        <v>5277300</v>
      </c>
      <c r="E21" s="34">
        <v>1256734.6599999999</v>
      </c>
      <c r="F21" s="46">
        <f t="shared" si="0"/>
        <v>23.813970401531083</v>
      </c>
      <c r="G21" s="46">
        <f t="shared" si="1"/>
        <v>97.958427144238499</v>
      </c>
      <c r="H21" s="21"/>
    </row>
    <row r="22" spans="1:8" ht="80.25" customHeight="1" x14ac:dyDescent="0.25">
      <c r="A22" s="5" t="s">
        <v>37</v>
      </c>
      <c r="B22" s="49" t="s">
        <v>38</v>
      </c>
      <c r="C22" s="33">
        <f t="shared" ref="C22:E22" si="10">C23</f>
        <v>-98846.399999999994</v>
      </c>
      <c r="D22" s="33">
        <f>D23</f>
        <v>-333300</v>
      </c>
      <c r="E22" s="33">
        <f t="shared" si="10"/>
        <v>-112015.77</v>
      </c>
      <c r="F22" s="46">
        <f t="shared" si="0"/>
        <v>33.60809180918092</v>
      </c>
      <c r="G22" s="46">
        <f t="shared" si="1"/>
        <v>113.32306487641432</v>
      </c>
      <c r="H22" s="21"/>
    </row>
    <row r="23" spans="1:8" ht="111" customHeight="1" x14ac:dyDescent="0.25">
      <c r="A23" s="5" t="s">
        <v>39</v>
      </c>
      <c r="B23" s="49" t="s">
        <v>40</v>
      </c>
      <c r="C23" s="34">
        <v>-98846.399999999994</v>
      </c>
      <c r="D23" s="34">
        <v>-333300</v>
      </c>
      <c r="E23" s="34">
        <v>-112015.77</v>
      </c>
      <c r="F23" s="46">
        <f t="shared" si="0"/>
        <v>33.60809180918092</v>
      </c>
      <c r="G23" s="46">
        <f t="shared" si="1"/>
        <v>113.32306487641432</v>
      </c>
      <c r="H23" s="21"/>
    </row>
    <row r="24" spans="1:8" s="22" customFormat="1" ht="21" customHeight="1" x14ac:dyDescent="0.25">
      <c r="A24" s="5" t="s">
        <v>41</v>
      </c>
      <c r="B24" s="49" t="s">
        <v>42</v>
      </c>
      <c r="C24" s="33">
        <f t="shared" ref="C24" si="11">C25+C28+C30</f>
        <v>1605878.27</v>
      </c>
      <c r="D24" s="33">
        <f t="shared" ref="D24:E24" si="12">D25+D28+D30</f>
        <v>230000</v>
      </c>
      <c r="E24" s="33">
        <f t="shared" si="12"/>
        <v>142254.84</v>
      </c>
      <c r="F24" s="46">
        <f t="shared" si="0"/>
        <v>61.849930434782607</v>
      </c>
      <c r="G24" s="46">
        <f t="shared" si="1"/>
        <v>8.8583825223564414</v>
      </c>
      <c r="H24" s="21"/>
    </row>
    <row r="25" spans="1:8" ht="33.75" hidden="1" customHeight="1" x14ac:dyDescent="0.25">
      <c r="A25" s="5" t="s">
        <v>43</v>
      </c>
      <c r="B25" s="49" t="s">
        <v>44</v>
      </c>
      <c r="C25" s="33">
        <f t="shared" ref="C25" si="13">C26+C27</f>
        <v>0</v>
      </c>
      <c r="D25" s="33">
        <f t="shared" ref="D25:E25" si="14">D26+D27</f>
        <v>0</v>
      </c>
      <c r="E25" s="33">
        <f t="shared" si="14"/>
        <v>0</v>
      </c>
      <c r="F25" s="46" t="e">
        <f t="shared" si="0"/>
        <v>#DIV/0!</v>
      </c>
      <c r="G25" s="46" t="e">
        <f t="shared" si="1"/>
        <v>#DIV/0!</v>
      </c>
      <c r="H25" s="21"/>
    </row>
    <row r="26" spans="1:8" ht="33.75" hidden="1" customHeight="1" x14ac:dyDescent="0.25">
      <c r="A26" s="5" t="s">
        <v>43</v>
      </c>
      <c r="B26" s="49" t="s">
        <v>45</v>
      </c>
      <c r="C26" s="34">
        <v>0</v>
      </c>
      <c r="D26" s="34">
        <v>0</v>
      </c>
      <c r="E26" s="34">
        <v>0</v>
      </c>
      <c r="F26" s="46" t="e">
        <f t="shared" si="0"/>
        <v>#DIV/0!</v>
      </c>
      <c r="G26" s="46" t="e">
        <f t="shared" si="1"/>
        <v>#DIV/0!</v>
      </c>
      <c r="H26" s="21"/>
    </row>
    <row r="27" spans="1:8" ht="50.25" hidden="1" customHeight="1" x14ac:dyDescent="0.25">
      <c r="A27" s="5" t="s">
        <v>46</v>
      </c>
      <c r="B27" s="49" t="s">
        <v>47</v>
      </c>
      <c r="C27" s="34">
        <v>0</v>
      </c>
      <c r="D27" s="34">
        <v>0</v>
      </c>
      <c r="E27" s="34">
        <v>0</v>
      </c>
      <c r="F27" s="46">
        <v>0</v>
      </c>
      <c r="G27" s="46" t="e">
        <f t="shared" si="1"/>
        <v>#DIV/0!</v>
      </c>
      <c r="H27" s="21"/>
    </row>
    <row r="28" spans="1:8" ht="19.5" customHeight="1" x14ac:dyDescent="0.25">
      <c r="A28" s="5" t="s">
        <v>48</v>
      </c>
      <c r="B28" s="49" t="s">
        <v>49</v>
      </c>
      <c r="C28" s="33">
        <f t="shared" ref="C28:E28" si="15">C29</f>
        <v>80058.69</v>
      </c>
      <c r="D28" s="33">
        <f t="shared" si="15"/>
        <v>155000</v>
      </c>
      <c r="E28" s="33">
        <f t="shared" si="15"/>
        <v>45807.3</v>
      </c>
      <c r="F28" s="46">
        <f t="shared" si="0"/>
        <v>29.553096774193548</v>
      </c>
      <c r="G28" s="46">
        <f t="shared" si="1"/>
        <v>57.217149069014248</v>
      </c>
      <c r="H28" s="21"/>
    </row>
    <row r="29" spans="1:8" ht="19.5" customHeight="1" x14ac:dyDescent="0.25">
      <c r="A29" s="5" t="s">
        <v>48</v>
      </c>
      <c r="B29" s="49" t="s">
        <v>50</v>
      </c>
      <c r="C29" s="34">
        <v>80058.69</v>
      </c>
      <c r="D29" s="34">
        <v>155000</v>
      </c>
      <c r="E29" s="34">
        <v>45807.3</v>
      </c>
      <c r="F29" s="46">
        <f t="shared" si="0"/>
        <v>29.553096774193548</v>
      </c>
      <c r="G29" s="46">
        <f t="shared" si="1"/>
        <v>57.217149069014248</v>
      </c>
      <c r="H29" s="21"/>
    </row>
    <row r="30" spans="1:8" ht="33.75" customHeight="1" x14ac:dyDescent="0.25">
      <c r="A30" s="5" t="s">
        <v>51</v>
      </c>
      <c r="B30" s="49" t="s">
        <v>52</v>
      </c>
      <c r="C30" s="34">
        <f>C31</f>
        <v>1525819.58</v>
      </c>
      <c r="D30" s="34">
        <f>D31</f>
        <v>75000</v>
      </c>
      <c r="E30" s="34">
        <f>E31</f>
        <v>96447.54</v>
      </c>
      <c r="F30" s="46">
        <f t="shared" si="0"/>
        <v>128.59672</v>
      </c>
      <c r="G30" s="46">
        <f t="shared" si="1"/>
        <v>6.3210317434778229</v>
      </c>
      <c r="H30" s="21"/>
    </row>
    <row r="31" spans="1:8" ht="46.5" customHeight="1" x14ac:dyDescent="0.25">
      <c r="A31" s="5" t="s">
        <v>53</v>
      </c>
      <c r="B31" s="49" t="s">
        <v>54</v>
      </c>
      <c r="C31" s="34">
        <v>1525819.58</v>
      </c>
      <c r="D31" s="34">
        <v>75000</v>
      </c>
      <c r="E31" s="34">
        <v>96447.54</v>
      </c>
      <c r="F31" s="46">
        <f t="shared" si="0"/>
        <v>128.59672</v>
      </c>
      <c r="G31" s="46">
        <f t="shared" si="1"/>
        <v>6.3210317434778229</v>
      </c>
      <c r="H31" s="21"/>
    </row>
    <row r="32" spans="1:8" s="22" customFormat="1" ht="15.75" hidden="1" x14ac:dyDescent="0.25">
      <c r="A32" s="5" t="s">
        <v>55</v>
      </c>
      <c r="B32" s="49" t="s">
        <v>56</v>
      </c>
      <c r="C32" s="33">
        <f t="shared" ref="C32" si="16">C33+C36</f>
        <v>0</v>
      </c>
      <c r="D32" s="33">
        <f t="shared" ref="D32:E32" si="17">D33+D36</f>
        <v>0</v>
      </c>
      <c r="E32" s="33">
        <f t="shared" si="17"/>
        <v>0</v>
      </c>
      <c r="F32" s="46" t="e">
        <f t="shared" si="0"/>
        <v>#DIV/0!</v>
      </c>
      <c r="G32" s="46" t="e">
        <f t="shared" si="1"/>
        <v>#DIV/0!</v>
      </c>
      <c r="H32" s="21"/>
    </row>
    <row r="33" spans="1:8" ht="20.25" hidden="1" customHeight="1" x14ac:dyDescent="0.25">
      <c r="A33" s="5" t="s">
        <v>57</v>
      </c>
      <c r="B33" s="49" t="s">
        <v>58</v>
      </c>
      <c r="C33" s="33">
        <f t="shared" ref="C33" si="18">C34+C35</f>
        <v>0</v>
      </c>
      <c r="D33" s="33">
        <f t="shared" ref="D33:E33" si="19">D34+D35</f>
        <v>0</v>
      </c>
      <c r="E33" s="33">
        <f t="shared" si="19"/>
        <v>0</v>
      </c>
      <c r="F33" s="46" t="e">
        <f t="shared" si="0"/>
        <v>#DIV/0!</v>
      </c>
      <c r="G33" s="46" t="e">
        <f t="shared" si="1"/>
        <v>#DIV/0!</v>
      </c>
      <c r="H33" s="21"/>
    </row>
    <row r="34" spans="1:8" ht="48" hidden="1" customHeight="1" x14ac:dyDescent="0.25">
      <c r="A34" s="5" t="s">
        <v>59</v>
      </c>
      <c r="B34" s="49" t="s">
        <v>60</v>
      </c>
      <c r="C34" s="34"/>
      <c r="D34" s="34"/>
      <c r="E34" s="34"/>
      <c r="F34" s="46" t="e">
        <f t="shared" si="0"/>
        <v>#DIV/0!</v>
      </c>
      <c r="G34" s="46" t="e">
        <f t="shared" si="1"/>
        <v>#DIV/0!</v>
      </c>
      <c r="H34" s="21"/>
    </row>
    <row r="35" spans="1:8" ht="48" hidden="1" customHeight="1" x14ac:dyDescent="0.25">
      <c r="A35" s="5" t="s">
        <v>61</v>
      </c>
      <c r="B35" s="49" t="s">
        <v>62</v>
      </c>
      <c r="C35" s="34"/>
      <c r="D35" s="34"/>
      <c r="E35" s="34"/>
      <c r="F35" s="46" t="e">
        <f t="shared" si="0"/>
        <v>#DIV/0!</v>
      </c>
      <c r="G35" s="46" t="e">
        <f t="shared" si="1"/>
        <v>#DIV/0!</v>
      </c>
      <c r="H35" s="21"/>
    </row>
    <row r="36" spans="1:8" hidden="1" x14ac:dyDescent="0.25">
      <c r="A36" s="5" t="s">
        <v>63</v>
      </c>
      <c r="B36" s="49" t="s">
        <v>64</v>
      </c>
      <c r="C36" s="33">
        <f t="shared" ref="C36" si="20">C37+C40</f>
        <v>0</v>
      </c>
      <c r="D36" s="33">
        <f t="shared" ref="D36:E36" si="21">D37+D40</f>
        <v>0</v>
      </c>
      <c r="E36" s="33">
        <f t="shared" si="21"/>
        <v>0</v>
      </c>
      <c r="F36" s="46" t="e">
        <f t="shared" si="0"/>
        <v>#DIV/0!</v>
      </c>
      <c r="G36" s="46" t="e">
        <f t="shared" si="1"/>
        <v>#DIV/0!</v>
      </c>
      <c r="H36" s="21"/>
    </row>
    <row r="37" spans="1:8" hidden="1" x14ac:dyDescent="0.25">
      <c r="A37" s="5" t="s">
        <v>65</v>
      </c>
      <c r="B37" s="49" t="s">
        <v>66</v>
      </c>
      <c r="C37" s="33">
        <f t="shared" ref="C37" si="22">C38+C39</f>
        <v>0</v>
      </c>
      <c r="D37" s="33">
        <f t="shared" ref="D37:E37" si="23">D38+D39</f>
        <v>0</v>
      </c>
      <c r="E37" s="33">
        <f t="shared" si="23"/>
        <v>0</v>
      </c>
      <c r="F37" s="46" t="e">
        <f t="shared" si="0"/>
        <v>#DIV/0!</v>
      </c>
      <c r="G37" s="46" t="e">
        <f t="shared" si="1"/>
        <v>#DIV/0!</v>
      </c>
      <c r="H37" s="21"/>
    </row>
    <row r="38" spans="1:8" ht="31.5" hidden="1" customHeight="1" x14ac:dyDescent="0.25">
      <c r="A38" s="5" t="s">
        <v>67</v>
      </c>
      <c r="B38" s="49" t="s">
        <v>68</v>
      </c>
      <c r="C38" s="34"/>
      <c r="D38" s="34"/>
      <c r="E38" s="34"/>
      <c r="F38" s="46" t="e">
        <f t="shared" si="0"/>
        <v>#DIV/0!</v>
      </c>
      <c r="G38" s="46" t="e">
        <f t="shared" si="1"/>
        <v>#DIV/0!</v>
      </c>
      <c r="H38" s="21"/>
    </row>
    <row r="39" spans="1:8" ht="31.5" hidden="1" customHeight="1" x14ac:dyDescent="0.25">
      <c r="A39" s="5" t="s">
        <v>69</v>
      </c>
      <c r="B39" s="49" t="s">
        <v>70</v>
      </c>
      <c r="C39" s="34"/>
      <c r="D39" s="34"/>
      <c r="E39" s="34"/>
      <c r="F39" s="46" t="e">
        <f t="shared" si="0"/>
        <v>#DIV/0!</v>
      </c>
      <c r="G39" s="46" t="e">
        <f t="shared" si="1"/>
        <v>#DIV/0!</v>
      </c>
      <c r="H39" s="21"/>
    </row>
    <row r="40" spans="1:8" ht="16.5" hidden="1" customHeight="1" x14ac:dyDescent="0.25">
      <c r="A40" s="5" t="s">
        <v>71</v>
      </c>
      <c r="B40" s="49" t="s">
        <v>72</v>
      </c>
      <c r="C40" s="33">
        <f t="shared" ref="C40" si="24">C41+C42</f>
        <v>0</v>
      </c>
      <c r="D40" s="33">
        <f t="shared" ref="D40:E40" si="25">D41+D42</f>
        <v>0</v>
      </c>
      <c r="E40" s="33">
        <f t="shared" si="25"/>
        <v>0</v>
      </c>
      <c r="F40" s="46" t="e">
        <f t="shared" si="0"/>
        <v>#DIV/0!</v>
      </c>
      <c r="G40" s="46" t="e">
        <f t="shared" si="1"/>
        <v>#DIV/0!</v>
      </c>
      <c r="H40" s="21"/>
    </row>
    <row r="41" spans="1:8" ht="31.5" hidden="1" customHeight="1" x14ac:dyDescent="0.25">
      <c r="A41" s="5" t="s">
        <v>73</v>
      </c>
      <c r="B41" s="49" t="s">
        <v>74</v>
      </c>
      <c r="C41" s="34"/>
      <c r="D41" s="34"/>
      <c r="E41" s="34"/>
      <c r="F41" s="46" t="e">
        <f t="shared" si="0"/>
        <v>#DIV/0!</v>
      </c>
      <c r="G41" s="46" t="e">
        <f t="shared" si="1"/>
        <v>#DIV/0!</v>
      </c>
      <c r="H41" s="21"/>
    </row>
    <row r="42" spans="1:8" ht="31.5" hidden="1" customHeight="1" x14ac:dyDescent="0.25">
      <c r="A42" s="5" t="s">
        <v>75</v>
      </c>
      <c r="B42" s="49" t="s">
        <v>76</v>
      </c>
      <c r="C42" s="34"/>
      <c r="D42" s="34"/>
      <c r="E42" s="34"/>
      <c r="F42" s="46" t="e">
        <f t="shared" si="0"/>
        <v>#DIV/0!</v>
      </c>
      <c r="G42" s="46" t="e">
        <f t="shared" si="1"/>
        <v>#DIV/0!</v>
      </c>
      <c r="H42" s="21"/>
    </row>
    <row r="43" spans="1:8" s="22" customFormat="1" ht="15.75" x14ac:dyDescent="0.25">
      <c r="A43" s="5" t="s">
        <v>77</v>
      </c>
      <c r="B43" s="49" t="s">
        <v>78</v>
      </c>
      <c r="C43" s="33">
        <f t="shared" ref="C43" si="26">C44+C46</f>
        <v>1133911.95</v>
      </c>
      <c r="D43" s="33">
        <f t="shared" ref="D43:E43" si="27">D44+D46</f>
        <v>4916000</v>
      </c>
      <c r="E43" s="33">
        <f t="shared" si="27"/>
        <v>912185.06</v>
      </c>
      <c r="F43" s="46">
        <f t="shared" si="0"/>
        <v>18.555432465419042</v>
      </c>
      <c r="G43" s="46">
        <f t="shared" si="1"/>
        <v>80.445845905407381</v>
      </c>
      <c r="H43" s="21"/>
    </row>
    <row r="44" spans="1:8" ht="31.5" customHeight="1" x14ac:dyDescent="0.25">
      <c r="A44" s="5" t="s">
        <v>79</v>
      </c>
      <c r="B44" s="49" t="s">
        <v>80</v>
      </c>
      <c r="C44" s="33">
        <f t="shared" ref="C44:E44" si="28">C45</f>
        <v>1133911.95</v>
      </c>
      <c r="D44" s="33">
        <f t="shared" si="28"/>
        <v>4916000</v>
      </c>
      <c r="E44" s="33">
        <f t="shared" si="28"/>
        <v>912185.06</v>
      </c>
      <c r="F44" s="46">
        <f t="shared" si="0"/>
        <v>18.555432465419042</v>
      </c>
      <c r="G44" s="46">
        <f t="shared" si="1"/>
        <v>80.445845905407381</v>
      </c>
      <c r="H44" s="21"/>
    </row>
    <row r="45" spans="1:8" ht="49.5" customHeight="1" x14ac:dyDescent="0.25">
      <c r="A45" s="5" t="s">
        <v>81</v>
      </c>
      <c r="B45" s="49" t="s">
        <v>82</v>
      </c>
      <c r="C45" s="34">
        <v>1133911.95</v>
      </c>
      <c r="D45" s="34">
        <v>4916000</v>
      </c>
      <c r="E45" s="34">
        <v>912185.06</v>
      </c>
      <c r="F45" s="46">
        <f t="shared" si="0"/>
        <v>18.555432465419042</v>
      </c>
      <c r="G45" s="46">
        <f t="shared" si="1"/>
        <v>80.445845905407381</v>
      </c>
      <c r="H45" s="21"/>
    </row>
    <row r="46" spans="1:8" ht="49.5" hidden="1" customHeight="1" x14ac:dyDescent="0.25">
      <c r="A46" s="5" t="s">
        <v>83</v>
      </c>
      <c r="B46" s="49" t="s">
        <v>84</v>
      </c>
      <c r="C46" s="33">
        <f t="shared" ref="C46:E46" si="29">C47</f>
        <v>0</v>
      </c>
      <c r="D46" s="33">
        <f t="shared" si="29"/>
        <v>0</v>
      </c>
      <c r="E46" s="33">
        <f t="shared" si="29"/>
        <v>0</v>
      </c>
      <c r="F46" s="46" t="e">
        <f t="shared" si="0"/>
        <v>#DIV/0!</v>
      </c>
      <c r="G46" s="46" t="e">
        <f t="shared" si="1"/>
        <v>#DIV/0!</v>
      </c>
      <c r="H46" s="21"/>
    </row>
    <row r="47" spans="1:8" ht="78" hidden="1" customHeight="1" x14ac:dyDescent="0.25">
      <c r="A47" s="5" t="s">
        <v>85</v>
      </c>
      <c r="B47" s="49" t="s">
        <v>86</v>
      </c>
      <c r="C47" s="34"/>
      <c r="D47" s="34"/>
      <c r="E47" s="34"/>
      <c r="F47" s="46" t="e">
        <f t="shared" si="0"/>
        <v>#DIV/0!</v>
      </c>
      <c r="G47" s="46" t="e">
        <f t="shared" si="1"/>
        <v>#DIV/0!</v>
      </c>
      <c r="H47" s="21"/>
    </row>
    <row r="48" spans="1:8" s="22" customFormat="1" ht="45.75" customHeight="1" x14ac:dyDescent="0.25">
      <c r="A48" s="5" t="s">
        <v>87</v>
      </c>
      <c r="B48" s="49" t="s">
        <v>88</v>
      </c>
      <c r="C48" s="33">
        <f>C49+C60</f>
        <v>144708.67000000001</v>
      </c>
      <c r="D48" s="33">
        <f>D49+D60</f>
        <v>1760000</v>
      </c>
      <c r="E48" s="33">
        <f>E49+E60</f>
        <v>124661.47</v>
      </c>
      <c r="F48" s="46">
        <f t="shared" si="0"/>
        <v>7.0830380681818186</v>
      </c>
      <c r="G48" s="46">
        <f t="shared" si="1"/>
        <v>86.146510779209009</v>
      </c>
      <c r="H48" s="21"/>
    </row>
    <row r="49" spans="1:8" ht="81.75" customHeight="1" x14ac:dyDescent="0.25">
      <c r="A49" s="5" t="s">
        <v>89</v>
      </c>
      <c r="B49" s="49" t="s">
        <v>90</v>
      </c>
      <c r="C49" s="33">
        <f>C50+C53</f>
        <v>138219.07</v>
      </c>
      <c r="D49" s="33">
        <f t="shared" ref="D49" si="30">D50+D53</f>
        <v>1639200</v>
      </c>
      <c r="E49" s="33">
        <f>E50+E53</f>
        <v>119944.75</v>
      </c>
      <c r="F49" s="46">
        <f t="shared" si="0"/>
        <v>7.317273670082967</v>
      </c>
      <c r="G49" s="46">
        <f t="shared" si="1"/>
        <v>86.77872742162134</v>
      </c>
      <c r="H49" s="21"/>
    </row>
    <row r="50" spans="1:8" ht="63" customHeight="1" x14ac:dyDescent="0.25">
      <c r="A50" s="5" t="s">
        <v>91</v>
      </c>
      <c r="B50" s="49" t="s">
        <v>92</v>
      </c>
      <c r="C50" s="33">
        <f>C51+C52</f>
        <v>100359.06</v>
      </c>
      <c r="D50" s="33">
        <f t="shared" ref="D50" si="31">D51+D52</f>
        <v>1492600</v>
      </c>
      <c r="E50" s="33">
        <f>E51+E52</f>
        <v>91789.15</v>
      </c>
      <c r="F50" s="46">
        <f t="shared" si="0"/>
        <v>6.1496147661798197</v>
      </c>
      <c r="G50" s="46">
        <f t="shared" si="1"/>
        <v>91.460751027361155</v>
      </c>
      <c r="H50" s="21"/>
    </row>
    <row r="51" spans="1:8" ht="95.25" customHeight="1" x14ac:dyDescent="0.25">
      <c r="A51" s="5" t="s">
        <v>93</v>
      </c>
      <c r="B51" s="49" t="s">
        <v>94</v>
      </c>
      <c r="C51" s="34">
        <v>42260.959999999999</v>
      </c>
      <c r="D51" s="34">
        <v>697100</v>
      </c>
      <c r="E51" s="34">
        <v>27799.47</v>
      </c>
      <c r="F51" s="46">
        <f t="shared" si="0"/>
        <v>3.9878740496341991</v>
      </c>
      <c r="G51" s="46">
        <f t="shared" si="1"/>
        <v>65.780498124036939</v>
      </c>
      <c r="H51" s="21"/>
    </row>
    <row r="52" spans="1:8" ht="82.5" customHeight="1" x14ac:dyDescent="0.25">
      <c r="A52" s="5" t="s">
        <v>95</v>
      </c>
      <c r="B52" s="49" t="s">
        <v>96</v>
      </c>
      <c r="C52" s="34">
        <v>58098.1</v>
      </c>
      <c r="D52" s="34">
        <v>795500</v>
      </c>
      <c r="E52" s="34">
        <v>63989.68</v>
      </c>
      <c r="F52" s="46">
        <f t="shared" si="0"/>
        <v>8.0439572595851665</v>
      </c>
      <c r="G52" s="46">
        <f t="shared" si="1"/>
        <v>110.14074470593702</v>
      </c>
      <c r="H52" s="21"/>
    </row>
    <row r="53" spans="1:8" ht="80.25" customHeight="1" x14ac:dyDescent="0.25">
      <c r="A53" s="5" t="s">
        <v>97</v>
      </c>
      <c r="B53" s="49" t="s">
        <v>98</v>
      </c>
      <c r="C53" s="33">
        <f t="shared" ref="C53" si="32">C54+C55+C56</f>
        <v>37860.01</v>
      </c>
      <c r="D53" s="33">
        <f t="shared" ref="D53:E53" si="33">D54+D55+D56</f>
        <v>146600</v>
      </c>
      <c r="E53" s="33">
        <f t="shared" si="33"/>
        <v>28155.599999999999</v>
      </c>
      <c r="F53" s="46">
        <f t="shared" si="0"/>
        <v>19.205729877216914</v>
      </c>
      <c r="G53" s="46">
        <f t="shared" si="1"/>
        <v>74.367650721698169</v>
      </c>
      <c r="H53" s="21"/>
    </row>
    <row r="54" spans="1:8" ht="65.25" customHeight="1" x14ac:dyDescent="0.25">
      <c r="A54" s="5" t="s">
        <v>99</v>
      </c>
      <c r="B54" s="49" t="s">
        <v>100</v>
      </c>
      <c r="C54" s="34">
        <v>37860.01</v>
      </c>
      <c r="D54" s="34">
        <v>146600</v>
      </c>
      <c r="E54" s="34">
        <v>28155.599999999999</v>
      </c>
      <c r="F54" s="46">
        <f t="shared" si="0"/>
        <v>19.205729877216914</v>
      </c>
      <c r="G54" s="46">
        <f t="shared" si="1"/>
        <v>74.367650721698169</v>
      </c>
      <c r="H54" s="21"/>
    </row>
    <row r="55" spans="1:8" ht="68.25" hidden="1" customHeight="1" x14ac:dyDescent="0.25">
      <c r="A55" s="5" t="s">
        <v>101</v>
      </c>
      <c r="B55" s="49" t="s">
        <v>102</v>
      </c>
      <c r="C55" s="34"/>
      <c r="D55" s="34"/>
      <c r="E55" s="34"/>
      <c r="F55" s="46" t="e">
        <f t="shared" si="0"/>
        <v>#DIV/0!</v>
      </c>
      <c r="G55" s="46" t="e">
        <f t="shared" si="1"/>
        <v>#DIV/0!</v>
      </c>
      <c r="H55" s="21"/>
    </row>
    <row r="56" spans="1:8" ht="64.5" hidden="1" customHeight="1" x14ac:dyDescent="0.25">
      <c r="A56" s="5" t="s">
        <v>103</v>
      </c>
      <c r="B56" s="49" t="s">
        <v>104</v>
      </c>
      <c r="C56" s="34"/>
      <c r="D56" s="34"/>
      <c r="E56" s="34"/>
      <c r="F56" s="46" t="e">
        <f t="shared" si="0"/>
        <v>#DIV/0!</v>
      </c>
      <c r="G56" s="46" t="e">
        <f t="shared" si="1"/>
        <v>#DIV/0!</v>
      </c>
      <c r="H56" s="21"/>
    </row>
    <row r="57" spans="1:8" ht="28.5" hidden="1" x14ac:dyDescent="0.25">
      <c r="A57" s="5" t="s">
        <v>105</v>
      </c>
      <c r="B57" s="49" t="s">
        <v>106</v>
      </c>
      <c r="C57" s="33">
        <f t="shared" ref="C57:E58" si="34">C58</f>
        <v>0</v>
      </c>
      <c r="D57" s="33">
        <f t="shared" si="34"/>
        <v>0</v>
      </c>
      <c r="E57" s="33">
        <f t="shared" si="34"/>
        <v>0</v>
      </c>
      <c r="F57" s="46" t="e">
        <f t="shared" si="0"/>
        <v>#DIV/0!</v>
      </c>
      <c r="G57" s="46" t="e">
        <f t="shared" si="1"/>
        <v>#DIV/0!</v>
      </c>
      <c r="H57" s="21"/>
    </row>
    <row r="58" spans="1:8" ht="30" hidden="1" customHeight="1" x14ac:dyDescent="0.25">
      <c r="A58" s="5" t="s">
        <v>107</v>
      </c>
      <c r="B58" s="49" t="s">
        <v>108</v>
      </c>
      <c r="C58" s="33">
        <f t="shared" si="34"/>
        <v>0</v>
      </c>
      <c r="D58" s="33">
        <f t="shared" si="34"/>
        <v>0</v>
      </c>
      <c r="E58" s="33">
        <f t="shared" si="34"/>
        <v>0</v>
      </c>
      <c r="F58" s="46" t="e">
        <f t="shared" si="0"/>
        <v>#DIV/0!</v>
      </c>
      <c r="G58" s="46" t="e">
        <f t="shared" si="1"/>
        <v>#DIV/0!</v>
      </c>
      <c r="H58" s="21"/>
    </row>
    <row r="59" spans="1:8" ht="21.75" hidden="1" customHeight="1" x14ac:dyDescent="0.25">
      <c r="A59" s="5" t="s">
        <v>109</v>
      </c>
      <c r="B59" s="49" t="s">
        <v>110</v>
      </c>
      <c r="C59" s="34"/>
      <c r="D59" s="34"/>
      <c r="E59" s="34"/>
      <c r="F59" s="46" t="e">
        <f t="shared" si="0"/>
        <v>#DIV/0!</v>
      </c>
      <c r="G59" s="46" t="e">
        <f t="shared" si="1"/>
        <v>#DIV/0!</v>
      </c>
      <c r="H59" s="21"/>
    </row>
    <row r="60" spans="1:8" ht="81.75" customHeight="1" x14ac:dyDescent="0.25">
      <c r="A60" s="5" t="s">
        <v>111</v>
      </c>
      <c r="B60" s="49" t="s">
        <v>112</v>
      </c>
      <c r="C60" s="33">
        <f t="shared" ref="C60:E61" si="35">C61</f>
        <v>6489.6</v>
      </c>
      <c r="D60" s="33">
        <f t="shared" si="35"/>
        <v>120800</v>
      </c>
      <c r="E60" s="33">
        <f t="shared" si="35"/>
        <v>4716.72</v>
      </c>
      <c r="F60" s="46">
        <f t="shared" si="0"/>
        <v>3.9045695364238417</v>
      </c>
      <c r="G60" s="46">
        <f t="shared" si="1"/>
        <v>72.681213017751475</v>
      </c>
      <c r="H60" s="21"/>
    </row>
    <row r="61" spans="1:8" ht="83.25" customHeight="1" x14ac:dyDescent="0.25">
      <c r="A61" s="5" t="s">
        <v>113</v>
      </c>
      <c r="B61" s="49" t="s">
        <v>114</v>
      </c>
      <c r="C61" s="33">
        <f t="shared" si="35"/>
        <v>6489.6</v>
      </c>
      <c r="D61" s="33">
        <f t="shared" si="35"/>
        <v>120800</v>
      </c>
      <c r="E61" s="33">
        <f t="shared" si="35"/>
        <v>4716.72</v>
      </c>
      <c r="F61" s="46">
        <f t="shared" si="0"/>
        <v>3.9045695364238417</v>
      </c>
      <c r="G61" s="46">
        <f t="shared" si="1"/>
        <v>72.681213017751475</v>
      </c>
      <c r="H61" s="23"/>
    </row>
    <row r="62" spans="1:8" ht="82.5" customHeight="1" x14ac:dyDescent="0.25">
      <c r="A62" s="5" t="s">
        <v>115</v>
      </c>
      <c r="B62" s="49" t="s">
        <v>116</v>
      </c>
      <c r="C62" s="34">
        <v>6489.6</v>
      </c>
      <c r="D62" s="34">
        <v>120800</v>
      </c>
      <c r="E62" s="34">
        <v>4716.72</v>
      </c>
      <c r="F62" s="46">
        <f t="shared" si="0"/>
        <v>3.9045695364238417</v>
      </c>
      <c r="G62" s="46">
        <f t="shared" si="1"/>
        <v>72.681213017751475</v>
      </c>
      <c r="H62" s="23"/>
    </row>
    <row r="63" spans="1:8" s="22" customFormat="1" ht="28.5" x14ac:dyDescent="0.25">
      <c r="A63" s="5" t="s">
        <v>117</v>
      </c>
      <c r="B63" s="49" t="s">
        <v>118</v>
      </c>
      <c r="C63" s="33">
        <f t="shared" ref="C63:E63" si="36">C64</f>
        <v>81586.070000000007</v>
      </c>
      <c r="D63" s="33">
        <f t="shared" si="36"/>
        <v>195500</v>
      </c>
      <c r="E63" s="33">
        <f t="shared" si="36"/>
        <v>63103.41</v>
      </c>
      <c r="F63" s="46">
        <f t="shared" si="0"/>
        <v>32.277959079283889</v>
      </c>
      <c r="G63" s="46">
        <f t="shared" si="1"/>
        <v>77.345814058698991</v>
      </c>
      <c r="H63" s="23"/>
    </row>
    <row r="64" spans="1:8" ht="20.25" customHeight="1" x14ac:dyDescent="0.25">
      <c r="A64" s="5" t="s">
        <v>119</v>
      </c>
      <c r="B64" s="49" t="s">
        <v>120</v>
      </c>
      <c r="C64" s="33">
        <f t="shared" ref="C64" si="37">C65+C66+C67+C69</f>
        <v>81586.070000000007</v>
      </c>
      <c r="D64" s="33">
        <f t="shared" ref="D64:E64" si="38">D65+D66+D67+D69</f>
        <v>195500</v>
      </c>
      <c r="E64" s="33">
        <f t="shared" si="38"/>
        <v>63103.41</v>
      </c>
      <c r="F64" s="46">
        <f t="shared" si="0"/>
        <v>32.277959079283889</v>
      </c>
      <c r="G64" s="46">
        <f t="shared" si="1"/>
        <v>77.345814058698991</v>
      </c>
      <c r="H64" s="23"/>
    </row>
    <row r="65" spans="1:8" ht="28.5" customHeight="1" x14ac:dyDescent="0.25">
      <c r="A65" s="5" t="s">
        <v>121</v>
      </c>
      <c r="B65" s="49" t="s">
        <v>122</v>
      </c>
      <c r="C65" s="34">
        <v>56844.78</v>
      </c>
      <c r="D65" s="34">
        <v>115700</v>
      </c>
      <c r="E65" s="34">
        <v>5619.6</v>
      </c>
      <c r="F65" s="46">
        <f t="shared" si="0"/>
        <v>4.8570440795159904</v>
      </c>
      <c r="G65" s="46">
        <f t="shared" si="1"/>
        <v>9.8858681483154651</v>
      </c>
      <c r="H65" s="23"/>
    </row>
    <row r="66" spans="1:8" ht="21" customHeight="1" x14ac:dyDescent="0.25">
      <c r="A66" s="5" t="s">
        <v>123</v>
      </c>
      <c r="B66" s="49" t="s">
        <v>124</v>
      </c>
      <c r="C66" s="34">
        <v>0</v>
      </c>
      <c r="D66" s="34">
        <v>45300</v>
      </c>
      <c r="E66" s="34">
        <v>28058.95</v>
      </c>
      <c r="F66" s="46">
        <f t="shared" si="0"/>
        <v>61.940286975717441</v>
      </c>
      <c r="G66" s="46">
        <v>0</v>
      </c>
      <c r="H66" s="23"/>
    </row>
    <row r="67" spans="1:8" ht="19.5" customHeight="1" x14ac:dyDescent="0.25">
      <c r="A67" s="5" t="s">
        <v>125</v>
      </c>
      <c r="B67" s="49" t="s">
        <v>126</v>
      </c>
      <c r="C67" s="34">
        <f>C68</f>
        <v>24640.97</v>
      </c>
      <c r="D67" s="34">
        <f>D68</f>
        <v>34500</v>
      </c>
      <c r="E67" s="34">
        <f>E68</f>
        <v>29337.42</v>
      </c>
      <c r="F67" s="46">
        <f t="shared" si="0"/>
        <v>85.036000000000001</v>
      </c>
      <c r="G67" s="46">
        <f t="shared" si="1"/>
        <v>119.05951754334345</v>
      </c>
      <c r="H67" s="23"/>
    </row>
    <row r="68" spans="1:8" ht="19.5" customHeight="1" x14ac:dyDescent="0.25">
      <c r="A68" s="5" t="s">
        <v>127</v>
      </c>
      <c r="B68" s="49" t="s">
        <v>128</v>
      </c>
      <c r="C68" s="34">
        <v>24640.97</v>
      </c>
      <c r="D68" s="34">
        <v>34500</v>
      </c>
      <c r="E68" s="34">
        <v>29337.42</v>
      </c>
      <c r="F68" s="46">
        <f t="shared" si="0"/>
        <v>85.036000000000001</v>
      </c>
      <c r="G68" s="46">
        <f t="shared" si="1"/>
        <v>119.05951754334345</v>
      </c>
      <c r="H68" s="23"/>
    </row>
    <row r="69" spans="1:8" ht="15.75" x14ac:dyDescent="0.25">
      <c r="A69" s="5" t="s">
        <v>369</v>
      </c>
      <c r="B69" s="49" t="s">
        <v>352</v>
      </c>
      <c r="C69" s="34">
        <v>100.32</v>
      </c>
      <c r="D69" s="34">
        <v>0</v>
      </c>
      <c r="E69" s="34">
        <v>87.44</v>
      </c>
      <c r="F69" s="46"/>
      <c r="G69" s="46">
        <f t="shared" si="1"/>
        <v>87.161084529505587</v>
      </c>
      <c r="H69" s="23"/>
    </row>
    <row r="70" spans="1:8" s="22" customFormat="1" ht="33" customHeight="1" x14ac:dyDescent="0.25">
      <c r="A70" s="5" t="s">
        <v>129</v>
      </c>
      <c r="B70" s="49" t="s">
        <v>130</v>
      </c>
      <c r="C70" s="33">
        <f>C71</f>
        <v>79655.27</v>
      </c>
      <c r="D70" s="33">
        <f>D71</f>
        <v>279600</v>
      </c>
      <c r="E70" s="33">
        <f>E71</f>
        <v>0</v>
      </c>
      <c r="F70" s="46">
        <f t="shared" ref="F70:F141" si="39">E70/D70*100</f>
        <v>0</v>
      </c>
      <c r="G70" s="46">
        <f t="shared" ref="G70:G141" si="40">E70/C70*100</f>
        <v>0</v>
      </c>
      <c r="H70" s="23"/>
    </row>
    <row r="71" spans="1:8" ht="20.25" customHeight="1" x14ac:dyDescent="0.25">
      <c r="A71" s="5" t="s">
        <v>131</v>
      </c>
      <c r="B71" s="49" t="s">
        <v>132</v>
      </c>
      <c r="C71" s="33">
        <f t="shared" ref="C71:E71" si="41">C74+C72</f>
        <v>79655.27</v>
      </c>
      <c r="D71" s="33">
        <f>D74+D72</f>
        <v>279600</v>
      </c>
      <c r="E71" s="33">
        <f t="shared" si="41"/>
        <v>0</v>
      </c>
      <c r="F71" s="46">
        <f t="shared" si="39"/>
        <v>0</v>
      </c>
      <c r="G71" s="46">
        <f t="shared" si="40"/>
        <v>0</v>
      </c>
      <c r="H71" s="23"/>
    </row>
    <row r="72" spans="1:8" ht="20.25" customHeight="1" x14ac:dyDescent="0.25">
      <c r="A72" s="6" t="s">
        <v>258</v>
      </c>
      <c r="B72" s="49" t="s">
        <v>259</v>
      </c>
      <c r="C72" s="33">
        <f>C73</f>
        <v>0</v>
      </c>
      <c r="D72" s="33">
        <f>D73</f>
        <v>279600</v>
      </c>
      <c r="E72" s="33">
        <f>E73</f>
        <v>0</v>
      </c>
      <c r="F72" s="46">
        <f t="shared" si="39"/>
        <v>0</v>
      </c>
      <c r="G72" s="46">
        <v>0</v>
      </c>
      <c r="H72" s="23"/>
    </row>
    <row r="73" spans="1:8" ht="20.25" customHeight="1" x14ac:dyDescent="0.25">
      <c r="A73" s="8" t="s">
        <v>260</v>
      </c>
      <c r="B73" s="49" t="s">
        <v>261</v>
      </c>
      <c r="C73" s="33">
        <v>0</v>
      </c>
      <c r="D73" s="33">
        <v>279600</v>
      </c>
      <c r="E73" s="33">
        <v>0</v>
      </c>
      <c r="F73" s="46">
        <f t="shared" si="39"/>
        <v>0</v>
      </c>
      <c r="G73" s="46">
        <v>0</v>
      </c>
      <c r="H73" s="23"/>
    </row>
    <row r="74" spans="1:8" ht="19.5" hidden="1" customHeight="1" x14ac:dyDescent="0.25">
      <c r="A74" s="5" t="s">
        <v>133</v>
      </c>
      <c r="B74" s="49" t="s">
        <v>134</v>
      </c>
      <c r="C74" s="33">
        <f t="shared" ref="C74" si="42">C75+C76</f>
        <v>79655.27</v>
      </c>
      <c r="D74" s="33">
        <f t="shared" ref="D74:E74" si="43">D75+D76</f>
        <v>0</v>
      </c>
      <c r="E74" s="33">
        <f t="shared" si="43"/>
        <v>0</v>
      </c>
      <c r="F74" s="46">
        <v>0</v>
      </c>
      <c r="G74" s="46">
        <f t="shared" si="40"/>
        <v>0</v>
      </c>
      <c r="H74" s="23"/>
    </row>
    <row r="75" spans="1:8" ht="33.75" hidden="1" customHeight="1" x14ac:dyDescent="0.25">
      <c r="A75" s="5" t="s">
        <v>135</v>
      </c>
      <c r="B75" s="49" t="s">
        <v>136</v>
      </c>
      <c r="C75" s="34">
        <v>0</v>
      </c>
      <c r="D75" s="34">
        <v>0</v>
      </c>
      <c r="E75" s="34">
        <v>0</v>
      </c>
      <c r="F75" s="46">
        <v>0</v>
      </c>
      <c r="G75" s="46" t="e">
        <f t="shared" si="40"/>
        <v>#DIV/0!</v>
      </c>
      <c r="H75" s="23"/>
    </row>
    <row r="76" spans="1:8" ht="22.5" customHeight="1" x14ac:dyDescent="0.25">
      <c r="A76" s="5" t="s">
        <v>137</v>
      </c>
      <c r="B76" s="49" t="s">
        <v>138</v>
      </c>
      <c r="C76" s="34">
        <v>79655.27</v>
      </c>
      <c r="D76" s="34">
        <v>0</v>
      </c>
      <c r="E76" s="34">
        <v>0</v>
      </c>
      <c r="F76" s="46"/>
      <c r="G76" s="46">
        <f t="shared" si="40"/>
        <v>0</v>
      </c>
      <c r="H76" s="23"/>
    </row>
    <row r="77" spans="1:8" s="22" customFormat="1" ht="33.75" customHeight="1" x14ac:dyDescent="0.25">
      <c r="A77" s="5" t="s">
        <v>139</v>
      </c>
      <c r="B77" s="49" t="s">
        <v>140</v>
      </c>
      <c r="C77" s="33">
        <f>C78+C81</f>
        <v>326292.54000000004</v>
      </c>
      <c r="D77" s="33">
        <f t="shared" ref="D77" si="44">D78+D81</f>
        <v>600000</v>
      </c>
      <c r="E77" s="33">
        <f>E78+E81</f>
        <v>225608</v>
      </c>
      <c r="F77" s="46">
        <f t="shared" si="39"/>
        <v>37.601333333333329</v>
      </c>
      <c r="G77" s="46">
        <f t="shared" si="40"/>
        <v>69.142861801253559</v>
      </c>
      <c r="H77" s="23"/>
    </row>
    <row r="78" spans="1:8" ht="83.25" hidden="1" customHeight="1" x14ac:dyDescent="0.25">
      <c r="A78" s="5" t="s">
        <v>141</v>
      </c>
      <c r="B78" s="49" t="s">
        <v>142</v>
      </c>
      <c r="C78" s="34">
        <f>C79</f>
        <v>0</v>
      </c>
      <c r="D78" s="34">
        <v>0</v>
      </c>
      <c r="E78" s="34">
        <f>E79</f>
        <v>0</v>
      </c>
      <c r="F78" s="46">
        <v>0</v>
      </c>
      <c r="G78" s="46" t="e">
        <f t="shared" si="40"/>
        <v>#DIV/0!</v>
      </c>
      <c r="H78" s="23"/>
    </row>
    <row r="79" spans="1:8" ht="96.75" hidden="1" customHeight="1" x14ac:dyDescent="0.25">
      <c r="A79" s="5" t="s">
        <v>143</v>
      </c>
      <c r="B79" s="49" t="s">
        <v>144</v>
      </c>
      <c r="C79" s="34">
        <f>C80</f>
        <v>0</v>
      </c>
      <c r="D79" s="34">
        <v>0</v>
      </c>
      <c r="E79" s="34">
        <f>E80</f>
        <v>0</v>
      </c>
      <c r="F79" s="46">
        <v>0</v>
      </c>
      <c r="G79" s="46" t="e">
        <f t="shared" si="40"/>
        <v>#DIV/0!</v>
      </c>
      <c r="H79" s="23"/>
    </row>
    <row r="80" spans="1:8" ht="97.5" hidden="1" customHeight="1" x14ac:dyDescent="0.25">
      <c r="A80" s="5" t="s">
        <v>145</v>
      </c>
      <c r="B80" s="49" t="s">
        <v>146</v>
      </c>
      <c r="C80" s="34">
        <v>0</v>
      </c>
      <c r="D80" s="34">
        <v>0</v>
      </c>
      <c r="E80" s="34">
        <v>0</v>
      </c>
      <c r="F80" s="46">
        <v>0</v>
      </c>
      <c r="G80" s="46" t="e">
        <f t="shared" si="40"/>
        <v>#DIV/0!</v>
      </c>
      <c r="H80" s="23"/>
    </row>
    <row r="81" spans="1:8" ht="34.5" customHeight="1" x14ac:dyDescent="0.25">
      <c r="A81" s="5" t="s">
        <v>147</v>
      </c>
      <c r="B81" s="49" t="s">
        <v>148</v>
      </c>
      <c r="C81" s="33">
        <f t="shared" ref="C81:E81" si="45">C82</f>
        <v>326292.54000000004</v>
      </c>
      <c r="D81" s="33">
        <f t="shared" si="45"/>
        <v>600000</v>
      </c>
      <c r="E81" s="33">
        <f t="shared" si="45"/>
        <v>225608</v>
      </c>
      <c r="F81" s="46">
        <f t="shared" si="39"/>
        <v>37.601333333333329</v>
      </c>
      <c r="G81" s="46">
        <f t="shared" si="40"/>
        <v>69.142861801253559</v>
      </c>
      <c r="H81" s="23"/>
    </row>
    <row r="82" spans="1:8" ht="34.5" customHeight="1" x14ac:dyDescent="0.25">
      <c r="A82" s="5" t="s">
        <v>149</v>
      </c>
      <c r="B82" s="49" t="s">
        <v>150</v>
      </c>
      <c r="C82" s="33">
        <f t="shared" ref="C82" si="46">C83+C84</f>
        <v>326292.54000000004</v>
      </c>
      <c r="D82" s="33">
        <f t="shared" ref="D82:E82" si="47">D83+D84</f>
        <v>600000</v>
      </c>
      <c r="E82" s="33">
        <f t="shared" si="47"/>
        <v>225608</v>
      </c>
      <c r="F82" s="46">
        <f t="shared" si="39"/>
        <v>37.601333333333329</v>
      </c>
      <c r="G82" s="46">
        <f t="shared" si="40"/>
        <v>69.142861801253559</v>
      </c>
      <c r="H82" s="23"/>
    </row>
    <row r="83" spans="1:8" ht="63" customHeight="1" x14ac:dyDescent="0.25">
      <c r="A83" s="5" t="s">
        <v>151</v>
      </c>
      <c r="B83" s="49" t="s">
        <v>152</v>
      </c>
      <c r="C83" s="34">
        <v>293168.34000000003</v>
      </c>
      <c r="D83" s="34">
        <v>550000</v>
      </c>
      <c r="E83" s="34">
        <v>196795.27</v>
      </c>
      <c r="F83" s="46">
        <f t="shared" si="39"/>
        <v>35.780958181818178</v>
      </c>
      <c r="G83" s="46">
        <f t="shared" si="40"/>
        <v>67.127054033187889</v>
      </c>
      <c r="H83" s="23"/>
    </row>
    <row r="84" spans="1:8" ht="48.75" customHeight="1" x14ac:dyDescent="0.25">
      <c r="A84" s="5" t="s">
        <v>153</v>
      </c>
      <c r="B84" s="49" t="s">
        <v>154</v>
      </c>
      <c r="C84" s="34">
        <v>33124.199999999997</v>
      </c>
      <c r="D84" s="34">
        <v>50000</v>
      </c>
      <c r="E84" s="34">
        <v>28812.73</v>
      </c>
      <c r="F84" s="46">
        <f t="shared" si="39"/>
        <v>57.625459999999997</v>
      </c>
      <c r="G84" s="46">
        <f t="shared" si="40"/>
        <v>86.983927158995542</v>
      </c>
      <c r="H84" s="23"/>
    </row>
    <row r="85" spans="1:8" ht="48.75" hidden="1" customHeight="1" x14ac:dyDescent="0.25">
      <c r="A85" s="9" t="s">
        <v>4</v>
      </c>
      <c r="B85" s="52" t="s">
        <v>155</v>
      </c>
      <c r="C85" s="34"/>
      <c r="D85" s="34"/>
      <c r="E85" s="34"/>
      <c r="F85" s="46">
        <v>0</v>
      </c>
      <c r="G85" s="46">
        <v>0</v>
      </c>
      <c r="H85" s="23"/>
    </row>
    <row r="86" spans="1:8" ht="49.5" hidden="1" customHeight="1" x14ac:dyDescent="0.25">
      <c r="A86" s="9" t="s">
        <v>5</v>
      </c>
      <c r="B86" s="52" t="s">
        <v>156</v>
      </c>
      <c r="C86" s="34"/>
      <c r="D86" s="34"/>
      <c r="E86" s="34"/>
      <c r="F86" s="46">
        <v>0</v>
      </c>
      <c r="G86" s="46">
        <v>0</v>
      </c>
      <c r="H86" s="23"/>
    </row>
    <row r="87" spans="1:8" s="22" customFormat="1" ht="20.25" customHeight="1" x14ac:dyDescent="0.25">
      <c r="A87" s="5" t="s">
        <v>157</v>
      </c>
      <c r="B87" s="49" t="s">
        <v>158</v>
      </c>
      <c r="C87" s="33">
        <f t="shared" ref="C87" si="48">C88+C121+C127+C113+C115</f>
        <v>46479.67</v>
      </c>
      <c r="D87" s="33">
        <f t="shared" ref="D87:E87" si="49">D88+D121+D127+D113+D115</f>
        <v>461000</v>
      </c>
      <c r="E87" s="33">
        <f t="shared" si="49"/>
        <v>89898.62999999999</v>
      </c>
      <c r="F87" s="46">
        <f t="shared" si="39"/>
        <v>19.500787418655097</v>
      </c>
      <c r="G87" s="46">
        <f t="shared" si="40"/>
        <v>193.4149489443449</v>
      </c>
      <c r="H87" s="23"/>
    </row>
    <row r="88" spans="1:8" ht="42.75" x14ac:dyDescent="0.25">
      <c r="A88" s="10" t="s">
        <v>262</v>
      </c>
      <c r="B88" s="53" t="s">
        <v>263</v>
      </c>
      <c r="C88" s="34">
        <f>C89+C91+C93+C96+C101+C103+C107+C109+C111+C105</f>
        <v>45479.67</v>
      </c>
      <c r="D88" s="34">
        <f>D89+D91+D93+D96+D99+D101+D103+D107+D109+D111+D105</f>
        <v>452890</v>
      </c>
      <c r="E88" s="34">
        <f>E89+E91+E93+E96+E99+E101+E103+E107+E109+E111+E105</f>
        <v>88898.62999999999</v>
      </c>
      <c r="F88" s="46">
        <f t="shared" si="39"/>
        <v>19.629188103071385</v>
      </c>
      <c r="G88" s="46">
        <f t="shared" si="40"/>
        <v>195.46894249672434</v>
      </c>
      <c r="H88" s="23"/>
    </row>
    <row r="89" spans="1:8" ht="57" x14ac:dyDescent="0.25">
      <c r="A89" s="10" t="s">
        <v>264</v>
      </c>
      <c r="B89" s="53" t="s">
        <v>265</v>
      </c>
      <c r="C89" s="34">
        <f>C90</f>
        <v>4330.17</v>
      </c>
      <c r="D89" s="63">
        <f>D90</f>
        <v>23667</v>
      </c>
      <c r="E89" s="34">
        <f>E90</f>
        <v>9701</v>
      </c>
      <c r="F89" s="46">
        <f t="shared" si="39"/>
        <v>40.989563527274264</v>
      </c>
      <c r="G89" s="46">
        <f t="shared" si="40"/>
        <v>224.03277469475796</v>
      </c>
      <c r="H89" s="23"/>
    </row>
    <row r="90" spans="1:8" ht="85.5" x14ac:dyDescent="0.25">
      <c r="A90" s="10" t="s">
        <v>266</v>
      </c>
      <c r="B90" s="53" t="s">
        <v>267</v>
      </c>
      <c r="C90" s="34">
        <v>4330.17</v>
      </c>
      <c r="D90" s="63">
        <v>23667</v>
      </c>
      <c r="E90" s="34">
        <v>9701</v>
      </c>
      <c r="F90" s="46">
        <f t="shared" si="39"/>
        <v>40.989563527274264</v>
      </c>
      <c r="G90" s="46">
        <f t="shared" si="40"/>
        <v>224.03277469475796</v>
      </c>
      <c r="H90" s="23"/>
    </row>
    <row r="91" spans="1:8" ht="71.25" x14ac:dyDescent="0.25">
      <c r="A91" s="10" t="s">
        <v>268</v>
      </c>
      <c r="B91" s="53" t="s">
        <v>269</v>
      </c>
      <c r="C91" s="34">
        <f>C92</f>
        <v>5000</v>
      </c>
      <c r="D91" s="63">
        <f>D92</f>
        <v>86384</v>
      </c>
      <c r="E91" s="34">
        <f>E92</f>
        <v>5500</v>
      </c>
      <c r="F91" s="46">
        <f t="shared" si="39"/>
        <v>6.3669197999629557</v>
      </c>
      <c r="G91" s="46">
        <f t="shared" si="40"/>
        <v>110.00000000000001</v>
      </c>
      <c r="H91" s="23"/>
    </row>
    <row r="92" spans="1:8" ht="99.75" x14ac:dyDescent="0.25">
      <c r="A92" s="10" t="s">
        <v>270</v>
      </c>
      <c r="B92" s="53" t="s">
        <v>271</v>
      </c>
      <c r="C92" s="34">
        <v>5000</v>
      </c>
      <c r="D92" s="63">
        <v>86384</v>
      </c>
      <c r="E92" s="34">
        <v>5500</v>
      </c>
      <c r="F92" s="46">
        <f t="shared" si="39"/>
        <v>6.3669197999629557</v>
      </c>
      <c r="G92" s="46">
        <f t="shared" si="40"/>
        <v>110.00000000000001</v>
      </c>
      <c r="H92" s="23"/>
    </row>
    <row r="93" spans="1:8" ht="57" x14ac:dyDescent="0.25">
      <c r="A93" s="10" t="s">
        <v>272</v>
      </c>
      <c r="B93" s="53" t="s">
        <v>273</v>
      </c>
      <c r="C93" s="34">
        <f>C94+C95</f>
        <v>300</v>
      </c>
      <c r="D93" s="63">
        <f>D94</f>
        <v>24244</v>
      </c>
      <c r="E93" s="34">
        <f>E94+E95</f>
        <v>4000</v>
      </c>
      <c r="F93" s="46">
        <f t="shared" si="39"/>
        <v>16.49892756970797</v>
      </c>
      <c r="G93" s="46">
        <f t="shared" si="40"/>
        <v>1333.3333333333335</v>
      </c>
      <c r="H93" s="23"/>
    </row>
    <row r="94" spans="1:8" ht="85.5" x14ac:dyDescent="0.25">
      <c r="A94" s="10" t="s">
        <v>274</v>
      </c>
      <c r="B94" s="53" t="s">
        <v>275</v>
      </c>
      <c r="C94" s="34">
        <v>300</v>
      </c>
      <c r="D94" s="63">
        <v>24244</v>
      </c>
      <c r="E94" s="34">
        <v>4000</v>
      </c>
      <c r="F94" s="46">
        <f t="shared" si="39"/>
        <v>16.49892756970797</v>
      </c>
      <c r="G94" s="46">
        <f t="shared" si="40"/>
        <v>1333.3333333333335</v>
      </c>
      <c r="H94" s="23"/>
    </row>
    <row r="95" spans="1:8" ht="71.25" hidden="1" x14ac:dyDescent="0.25">
      <c r="A95" s="10" t="s">
        <v>354</v>
      </c>
      <c r="B95" s="53" t="s">
        <v>353</v>
      </c>
      <c r="C95" s="34">
        <v>0</v>
      </c>
      <c r="D95" s="63">
        <v>0</v>
      </c>
      <c r="E95" s="34">
        <v>0</v>
      </c>
      <c r="F95" s="46" t="e">
        <f t="shared" si="39"/>
        <v>#DIV/0!</v>
      </c>
      <c r="G95" s="46" t="e">
        <f t="shared" si="40"/>
        <v>#DIV/0!</v>
      </c>
      <c r="H95" s="23"/>
    </row>
    <row r="96" spans="1:8" ht="57" x14ac:dyDescent="0.25">
      <c r="A96" s="10" t="s">
        <v>276</v>
      </c>
      <c r="B96" s="53" t="s">
        <v>277</v>
      </c>
      <c r="C96" s="34">
        <f>C97+C98</f>
        <v>0</v>
      </c>
      <c r="D96" s="63">
        <f>D97+D98</f>
        <v>1433</v>
      </c>
      <c r="E96" s="34">
        <f>E97+E98</f>
        <v>2000</v>
      </c>
      <c r="F96" s="46">
        <f t="shared" si="39"/>
        <v>139.56734124214933</v>
      </c>
      <c r="G96" s="46"/>
      <c r="H96" s="23"/>
    </row>
    <row r="97" spans="1:8" ht="85.5" x14ac:dyDescent="0.25">
      <c r="A97" s="10" t="s">
        <v>278</v>
      </c>
      <c r="B97" s="53" t="s">
        <v>279</v>
      </c>
      <c r="C97" s="34">
        <v>0</v>
      </c>
      <c r="D97" s="63">
        <v>1433</v>
      </c>
      <c r="E97" s="34">
        <v>2000</v>
      </c>
      <c r="F97" s="46">
        <f t="shared" si="39"/>
        <v>139.56734124214933</v>
      </c>
      <c r="G97" s="46"/>
      <c r="H97" s="23"/>
    </row>
    <row r="98" spans="1:8" ht="39.75" hidden="1" customHeight="1" thickBot="1" x14ac:dyDescent="0.3">
      <c r="A98" s="10" t="s">
        <v>322</v>
      </c>
      <c r="B98" s="53" t="s">
        <v>323</v>
      </c>
      <c r="C98" s="34">
        <v>0</v>
      </c>
      <c r="D98" s="63">
        <v>0</v>
      </c>
      <c r="E98" s="34">
        <v>0</v>
      </c>
      <c r="F98" s="46" t="e">
        <f t="shared" si="39"/>
        <v>#DIV/0!</v>
      </c>
      <c r="G98" s="46"/>
      <c r="H98" s="23"/>
    </row>
    <row r="99" spans="1:8" ht="57" customHeight="1" x14ac:dyDescent="0.25">
      <c r="A99" s="10" t="s">
        <v>416</v>
      </c>
      <c r="B99" s="53" t="s">
        <v>418</v>
      </c>
      <c r="C99" s="34">
        <f>C100</f>
        <v>0</v>
      </c>
      <c r="D99" s="34">
        <f t="shared" ref="D99:E99" si="50">D100</f>
        <v>1000</v>
      </c>
      <c r="E99" s="34">
        <f t="shared" si="50"/>
        <v>0</v>
      </c>
      <c r="F99" s="46">
        <f t="shared" si="39"/>
        <v>0</v>
      </c>
      <c r="G99" s="46"/>
      <c r="H99" s="23"/>
    </row>
    <row r="100" spans="1:8" ht="76.5" customHeight="1" x14ac:dyDescent="0.25">
      <c r="A100" s="10" t="s">
        <v>417</v>
      </c>
      <c r="B100" s="53" t="s">
        <v>419</v>
      </c>
      <c r="C100" s="34">
        <v>0</v>
      </c>
      <c r="D100" s="63">
        <v>1000</v>
      </c>
      <c r="E100" s="34">
        <v>0</v>
      </c>
      <c r="F100" s="46">
        <f t="shared" si="39"/>
        <v>0</v>
      </c>
      <c r="G100" s="46"/>
      <c r="H100" s="23"/>
    </row>
    <row r="101" spans="1:8" ht="78" customHeight="1" x14ac:dyDescent="0.25">
      <c r="A101" s="10" t="s">
        <v>280</v>
      </c>
      <c r="B101" s="53" t="s">
        <v>281</v>
      </c>
      <c r="C101" s="34">
        <f>C102</f>
        <v>0</v>
      </c>
      <c r="D101" s="63">
        <f>D102</f>
        <v>1500</v>
      </c>
      <c r="E101" s="34">
        <f>E102</f>
        <v>0</v>
      </c>
      <c r="F101" s="46">
        <f t="shared" si="39"/>
        <v>0</v>
      </c>
      <c r="G101" s="46"/>
      <c r="H101" s="23"/>
    </row>
    <row r="102" spans="1:8" ht="99.75" x14ac:dyDescent="0.25">
      <c r="A102" s="10" t="s">
        <v>282</v>
      </c>
      <c r="B102" s="53" t="s">
        <v>283</v>
      </c>
      <c r="C102" s="34">
        <v>0</v>
      </c>
      <c r="D102" s="63">
        <v>1500</v>
      </c>
      <c r="E102" s="34">
        <v>0</v>
      </c>
      <c r="F102" s="46">
        <f t="shared" si="39"/>
        <v>0</v>
      </c>
      <c r="G102" s="46"/>
      <c r="H102" s="23"/>
    </row>
    <row r="103" spans="1:8" ht="67.5" customHeight="1" x14ac:dyDescent="0.25">
      <c r="A103" s="10" t="s">
        <v>324</v>
      </c>
      <c r="B103" s="53" t="s">
        <v>316</v>
      </c>
      <c r="C103" s="63">
        <f>C104</f>
        <v>1300</v>
      </c>
      <c r="D103" s="63">
        <f>D104</f>
        <v>2900</v>
      </c>
      <c r="E103" s="63">
        <f>E104</f>
        <v>600</v>
      </c>
      <c r="F103" s="46">
        <f t="shared" si="39"/>
        <v>20.689655172413794</v>
      </c>
      <c r="G103" s="46">
        <f t="shared" si="40"/>
        <v>46.153846153846153</v>
      </c>
      <c r="H103" s="23"/>
    </row>
    <row r="104" spans="1:8" ht="100.5" customHeight="1" x14ac:dyDescent="0.25">
      <c r="A104" s="10" t="s">
        <v>325</v>
      </c>
      <c r="B104" s="53" t="s">
        <v>317</v>
      </c>
      <c r="C104" s="34">
        <v>1300</v>
      </c>
      <c r="D104" s="63">
        <v>2900</v>
      </c>
      <c r="E104" s="34">
        <v>600</v>
      </c>
      <c r="F104" s="46">
        <f t="shared" si="39"/>
        <v>20.689655172413794</v>
      </c>
      <c r="G104" s="46">
        <f t="shared" si="40"/>
        <v>46.153846153846153</v>
      </c>
      <c r="H104" s="23"/>
    </row>
    <row r="105" spans="1:8" ht="59.25" customHeight="1" x14ac:dyDescent="0.25">
      <c r="A105" s="10" t="s">
        <v>355</v>
      </c>
      <c r="B105" s="54" t="s">
        <v>358</v>
      </c>
      <c r="C105" s="34">
        <f>C106</f>
        <v>0</v>
      </c>
      <c r="D105" s="63">
        <f>D106</f>
        <v>3070</v>
      </c>
      <c r="E105" s="34">
        <f>E106</f>
        <v>1000</v>
      </c>
      <c r="F105" s="46">
        <f t="shared" si="39"/>
        <v>32.573289902280131</v>
      </c>
      <c r="G105" s="46"/>
      <c r="H105" s="23"/>
    </row>
    <row r="106" spans="1:8" ht="64.5" customHeight="1" x14ac:dyDescent="0.25">
      <c r="A106" s="10" t="s">
        <v>356</v>
      </c>
      <c r="B106" s="54" t="s">
        <v>357</v>
      </c>
      <c r="C106" s="34">
        <v>0</v>
      </c>
      <c r="D106" s="63">
        <v>3070</v>
      </c>
      <c r="E106" s="34">
        <v>1000</v>
      </c>
      <c r="F106" s="46">
        <f t="shared" si="39"/>
        <v>32.573289902280131</v>
      </c>
      <c r="G106" s="46"/>
      <c r="H106" s="23"/>
    </row>
    <row r="107" spans="1:8" ht="69" customHeight="1" x14ac:dyDescent="0.25">
      <c r="A107" s="10" t="s">
        <v>326</v>
      </c>
      <c r="B107" s="53" t="s">
        <v>318</v>
      </c>
      <c r="C107" s="63">
        <f>C108</f>
        <v>4000</v>
      </c>
      <c r="D107" s="63">
        <f>D108</f>
        <v>14751</v>
      </c>
      <c r="E107" s="63">
        <f>E108</f>
        <v>16.87</v>
      </c>
      <c r="F107" s="46">
        <f t="shared" si="39"/>
        <v>0.11436512778794658</v>
      </c>
      <c r="G107" s="46">
        <f t="shared" si="40"/>
        <v>0.42175000000000001</v>
      </c>
      <c r="H107" s="23"/>
    </row>
    <row r="108" spans="1:8" ht="82.5" customHeight="1" x14ac:dyDescent="0.25">
      <c r="A108" s="10" t="s">
        <v>327</v>
      </c>
      <c r="B108" s="53" t="s">
        <v>319</v>
      </c>
      <c r="C108" s="34">
        <v>4000</v>
      </c>
      <c r="D108" s="63">
        <v>14751</v>
      </c>
      <c r="E108" s="34">
        <v>16.87</v>
      </c>
      <c r="F108" s="46">
        <f t="shared" si="39"/>
        <v>0.11436512778794658</v>
      </c>
      <c r="G108" s="46">
        <f t="shared" si="40"/>
        <v>0.42175000000000001</v>
      </c>
      <c r="H108" s="23"/>
    </row>
    <row r="109" spans="1:8" ht="71.25" x14ac:dyDescent="0.25">
      <c r="A109" s="10" t="s">
        <v>284</v>
      </c>
      <c r="B109" s="53" t="s">
        <v>285</v>
      </c>
      <c r="C109" s="34">
        <f>C110</f>
        <v>30549.5</v>
      </c>
      <c r="D109" s="63">
        <f>D110</f>
        <v>248989</v>
      </c>
      <c r="E109" s="34">
        <f>E110</f>
        <v>66080.759999999995</v>
      </c>
      <c r="F109" s="46">
        <f t="shared" si="39"/>
        <v>26.539630264790816</v>
      </c>
      <c r="G109" s="46">
        <f t="shared" si="40"/>
        <v>216.30717360349595</v>
      </c>
      <c r="H109" s="23"/>
    </row>
    <row r="110" spans="1:8" ht="85.5" x14ac:dyDescent="0.25">
      <c r="A110" s="10" t="s">
        <v>286</v>
      </c>
      <c r="B110" s="53" t="s">
        <v>287</v>
      </c>
      <c r="C110" s="34">
        <v>30549.5</v>
      </c>
      <c r="D110" s="63">
        <v>248989</v>
      </c>
      <c r="E110" s="34">
        <v>66080.759999999995</v>
      </c>
      <c r="F110" s="46">
        <f t="shared" si="39"/>
        <v>26.539630264790816</v>
      </c>
      <c r="G110" s="46">
        <f t="shared" si="40"/>
        <v>216.30717360349595</v>
      </c>
      <c r="H110" s="23"/>
    </row>
    <row r="111" spans="1:8" ht="114.75" customHeight="1" x14ac:dyDescent="0.25">
      <c r="A111" s="10" t="s">
        <v>328</v>
      </c>
      <c r="B111" s="53" t="s">
        <v>329</v>
      </c>
      <c r="C111" s="34">
        <f>C112</f>
        <v>0</v>
      </c>
      <c r="D111" s="34">
        <f>D112</f>
        <v>44952</v>
      </c>
      <c r="E111" s="34">
        <f>E112</f>
        <v>0</v>
      </c>
      <c r="F111" s="46">
        <f t="shared" si="39"/>
        <v>0</v>
      </c>
      <c r="G111" s="46"/>
      <c r="H111" s="23"/>
    </row>
    <row r="112" spans="1:8" ht="144" customHeight="1" x14ac:dyDescent="0.25">
      <c r="A112" s="6" t="s">
        <v>320</v>
      </c>
      <c r="B112" s="55" t="s">
        <v>321</v>
      </c>
      <c r="C112" s="34">
        <v>0</v>
      </c>
      <c r="D112" s="63">
        <v>44952</v>
      </c>
      <c r="E112" s="34">
        <v>0</v>
      </c>
      <c r="F112" s="46">
        <f t="shared" si="39"/>
        <v>0</v>
      </c>
      <c r="G112" s="46"/>
      <c r="H112" s="23"/>
    </row>
    <row r="113" spans="1:8" ht="48.75" customHeight="1" x14ac:dyDescent="0.25">
      <c r="A113" s="10" t="s">
        <v>332</v>
      </c>
      <c r="B113" s="56" t="s">
        <v>330</v>
      </c>
      <c r="C113" s="63">
        <f>C114</f>
        <v>1000</v>
      </c>
      <c r="D113" s="63">
        <f>D114</f>
        <v>8000</v>
      </c>
      <c r="E113" s="63">
        <f>E114</f>
        <v>1000</v>
      </c>
      <c r="F113" s="46">
        <f t="shared" si="39"/>
        <v>12.5</v>
      </c>
      <c r="G113" s="46">
        <f t="shared" si="40"/>
        <v>100</v>
      </c>
      <c r="H113" s="23"/>
    </row>
    <row r="114" spans="1:8" ht="78" customHeight="1" x14ac:dyDescent="0.25">
      <c r="A114" s="10" t="s">
        <v>333</v>
      </c>
      <c r="B114" s="56" t="s">
        <v>331</v>
      </c>
      <c r="C114" s="34">
        <v>1000</v>
      </c>
      <c r="D114" s="63">
        <v>8000</v>
      </c>
      <c r="E114" s="34">
        <v>1000</v>
      </c>
      <c r="F114" s="46">
        <f t="shared" si="39"/>
        <v>12.5</v>
      </c>
      <c r="G114" s="46">
        <f t="shared" si="40"/>
        <v>100</v>
      </c>
      <c r="H114" s="23"/>
    </row>
    <row r="115" spans="1:8" ht="114" hidden="1" x14ac:dyDescent="0.25">
      <c r="A115" s="10" t="s">
        <v>364</v>
      </c>
      <c r="B115" s="56" t="s">
        <v>359</v>
      </c>
      <c r="C115" s="34">
        <f t="shared" ref="C115" si="51">C116+C118</f>
        <v>0</v>
      </c>
      <c r="D115" s="34">
        <f t="shared" ref="D115:E115" si="52">D116+D118</f>
        <v>0</v>
      </c>
      <c r="E115" s="34">
        <f t="shared" si="52"/>
        <v>0</v>
      </c>
      <c r="F115" s="46" t="e">
        <f t="shared" si="39"/>
        <v>#DIV/0!</v>
      </c>
      <c r="G115" s="46" t="e">
        <f t="shared" si="40"/>
        <v>#DIV/0!</v>
      </c>
      <c r="H115" s="23"/>
    </row>
    <row r="116" spans="1:8" ht="57" hidden="1" x14ac:dyDescent="0.25">
      <c r="A116" s="10" t="s">
        <v>365</v>
      </c>
      <c r="B116" s="53" t="s">
        <v>360</v>
      </c>
      <c r="C116" s="34">
        <f t="shared" ref="C116:E116" si="53">C117</f>
        <v>0</v>
      </c>
      <c r="D116" s="34">
        <f t="shared" si="53"/>
        <v>0</v>
      </c>
      <c r="E116" s="34">
        <f t="shared" si="53"/>
        <v>0</v>
      </c>
      <c r="F116" s="46" t="e">
        <f t="shared" si="39"/>
        <v>#DIV/0!</v>
      </c>
      <c r="G116" s="46" t="e">
        <f t="shared" si="40"/>
        <v>#DIV/0!</v>
      </c>
      <c r="H116" s="23"/>
    </row>
    <row r="117" spans="1:8" ht="71.25" hidden="1" x14ac:dyDescent="0.25">
      <c r="A117" s="10" t="s">
        <v>366</v>
      </c>
      <c r="B117" s="53" t="s">
        <v>361</v>
      </c>
      <c r="C117" s="34">
        <v>0</v>
      </c>
      <c r="D117" s="63">
        <v>0</v>
      </c>
      <c r="E117" s="34">
        <v>0</v>
      </c>
      <c r="F117" s="46" t="e">
        <f t="shared" si="39"/>
        <v>#DIV/0!</v>
      </c>
      <c r="G117" s="46" t="e">
        <f t="shared" si="40"/>
        <v>#DIV/0!</v>
      </c>
      <c r="H117" s="23"/>
    </row>
    <row r="118" spans="1:8" ht="85.5" hidden="1" x14ac:dyDescent="0.25">
      <c r="A118" s="10" t="s">
        <v>367</v>
      </c>
      <c r="B118" s="53" t="s">
        <v>362</v>
      </c>
      <c r="C118" s="34">
        <f t="shared" ref="C118:E118" si="54">C119</f>
        <v>0</v>
      </c>
      <c r="D118" s="34">
        <f t="shared" si="54"/>
        <v>0</v>
      </c>
      <c r="E118" s="34">
        <f t="shared" si="54"/>
        <v>0</v>
      </c>
      <c r="F118" s="46" t="e">
        <f t="shared" si="39"/>
        <v>#DIV/0!</v>
      </c>
      <c r="G118" s="46" t="e">
        <f t="shared" si="40"/>
        <v>#DIV/0!</v>
      </c>
      <c r="H118" s="23"/>
    </row>
    <row r="119" spans="1:8" ht="71.25" hidden="1" x14ac:dyDescent="0.25">
      <c r="A119" s="10" t="s">
        <v>368</v>
      </c>
      <c r="B119" s="53" t="s">
        <v>363</v>
      </c>
      <c r="C119" s="34">
        <v>0</v>
      </c>
      <c r="D119" s="63">
        <v>0</v>
      </c>
      <c r="E119" s="34">
        <v>0</v>
      </c>
      <c r="F119" s="46" t="e">
        <f t="shared" si="39"/>
        <v>#DIV/0!</v>
      </c>
      <c r="G119" s="46" t="e">
        <f t="shared" si="40"/>
        <v>#DIV/0!</v>
      </c>
      <c r="H119" s="23"/>
    </row>
    <row r="120" spans="1:8" ht="15.75" hidden="1" x14ac:dyDescent="0.25">
      <c r="A120" s="10"/>
      <c r="B120" s="56"/>
      <c r="C120" s="34"/>
      <c r="D120" s="63"/>
      <c r="E120" s="34"/>
      <c r="F120" s="46"/>
      <c r="G120" s="46" t="e">
        <f t="shared" si="40"/>
        <v>#DIV/0!</v>
      </c>
      <c r="H120" s="23"/>
    </row>
    <row r="121" spans="1:8" ht="28.5" x14ac:dyDescent="0.25">
      <c r="A121" s="10" t="s">
        <v>288</v>
      </c>
      <c r="B121" s="53" t="s">
        <v>289</v>
      </c>
      <c r="C121" s="34">
        <f>C122+C124</f>
        <v>0</v>
      </c>
      <c r="D121" s="34">
        <f>D122+D124</f>
        <v>110</v>
      </c>
      <c r="E121" s="34">
        <f>E122+E124</f>
        <v>0</v>
      </c>
      <c r="F121" s="46">
        <f t="shared" si="39"/>
        <v>0</v>
      </c>
      <c r="G121" s="46"/>
      <c r="H121" s="23"/>
    </row>
    <row r="122" spans="1:8" ht="85.5" hidden="1" x14ac:dyDescent="0.25">
      <c r="A122" s="10" t="s">
        <v>290</v>
      </c>
      <c r="B122" s="53" t="s">
        <v>291</v>
      </c>
      <c r="C122" s="34">
        <f>C123</f>
        <v>0</v>
      </c>
      <c r="D122" s="63">
        <v>0</v>
      </c>
      <c r="E122" s="34">
        <f>E123</f>
        <v>0</v>
      </c>
      <c r="F122" s="46" t="e">
        <f t="shared" si="39"/>
        <v>#DIV/0!</v>
      </c>
      <c r="G122" s="46"/>
      <c r="H122" s="23"/>
    </row>
    <row r="123" spans="1:8" ht="42.75" hidden="1" x14ac:dyDescent="0.25">
      <c r="A123" s="10" t="s">
        <v>292</v>
      </c>
      <c r="B123" s="53" t="s">
        <v>293</v>
      </c>
      <c r="C123" s="34">
        <v>0</v>
      </c>
      <c r="D123" s="63">
        <v>0</v>
      </c>
      <c r="E123" s="34">
        <v>0</v>
      </c>
      <c r="F123" s="46" t="e">
        <f t="shared" si="39"/>
        <v>#DIV/0!</v>
      </c>
      <c r="G123" s="46"/>
      <c r="H123" s="23"/>
    </row>
    <row r="124" spans="1:8" ht="71.25" x14ac:dyDescent="0.25">
      <c r="A124" s="10" t="s">
        <v>294</v>
      </c>
      <c r="B124" s="53" t="s">
        <v>295</v>
      </c>
      <c r="C124" s="34">
        <f>C125+C126</f>
        <v>0</v>
      </c>
      <c r="D124" s="34">
        <f>D125+D126</f>
        <v>110</v>
      </c>
      <c r="E124" s="34">
        <f>E125+E126</f>
        <v>0</v>
      </c>
      <c r="F124" s="46">
        <f t="shared" si="39"/>
        <v>0</v>
      </c>
      <c r="G124" s="46"/>
      <c r="H124" s="23"/>
    </row>
    <row r="125" spans="1:8" ht="71.25" x14ac:dyDescent="0.25">
      <c r="A125" s="10" t="s">
        <v>296</v>
      </c>
      <c r="B125" s="53" t="s">
        <v>297</v>
      </c>
      <c r="C125" s="34">
        <v>0</v>
      </c>
      <c r="D125" s="63">
        <v>110</v>
      </c>
      <c r="E125" s="34">
        <v>0</v>
      </c>
      <c r="F125" s="46">
        <f t="shared" si="39"/>
        <v>0</v>
      </c>
      <c r="G125" s="46"/>
      <c r="H125" s="23"/>
    </row>
    <row r="126" spans="1:8" ht="71.25" hidden="1" x14ac:dyDescent="0.25">
      <c r="A126" s="10" t="s">
        <v>298</v>
      </c>
      <c r="B126" s="53" t="s">
        <v>299</v>
      </c>
      <c r="C126" s="34">
        <v>0</v>
      </c>
      <c r="D126" s="63">
        <v>0</v>
      </c>
      <c r="E126" s="34">
        <v>0</v>
      </c>
      <c r="F126" s="46" t="e">
        <f t="shared" si="39"/>
        <v>#DIV/0!</v>
      </c>
      <c r="G126" s="46" t="e">
        <f t="shared" si="40"/>
        <v>#DIV/0!</v>
      </c>
      <c r="H126" s="23"/>
    </row>
    <row r="127" spans="1:8" ht="15.75" hidden="1" x14ac:dyDescent="0.25">
      <c r="A127" s="10" t="s">
        <v>300</v>
      </c>
      <c r="B127" s="53" t="s">
        <v>301</v>
      </c>
      <c r="C127" s="34">
        <f>C128</f>
        <v>0</v>
      </c>
      <c r="D127" s="63">
        <v>0</v>
      </c>
      <c r="E127" s="34">
        <f>E128</f>
        <v>0</v>
      </c>
      <c r="F127" s="46">
        <v>0</v>
      </c>
      <c r="G127" s="46" t="e">
        <f t="shared" si="40"/>
        <v>#DIV/0!</v>
      </c>
      <c r="H127" s="23"/>
    </row>
    <row r="128" spans="1:8" ht="99.75" hidden="1" x14ac:dyDescent="0.25">
      <c r="A128" s="10" t="s">
        <v>302</v>
      </c>
      <c r="B128" s="53" t="s">
        <v>303</v>
      </c>
      <c r="C128" s="34">
        <v>0</v>
      </c>
      <c r="D128" s="63">
        <v>0</v>
      </c>
      <c r="E128" s="34">
        <v>0</v>
      </c>
      <c r="F128" s="46">
        <v>0</v>
      </c>
      <c r="G128" s="46" t="e">
        <f t="shared" si="40"/>
        <v>#DIV/0!</v>
      </c>
      <c r="H128" s="23"/>
    </row>
    <row r="129" spans="1:8" ht="15.75" hidden="1" x14ac:dyDescent="0.2">
      <c r="A129" s="11" t="s">
        <v>304</v>
      </c>
      <c r="B129" s="57" t="s">
        <v>305</v>
      </c>
      <c r="C129" s="34">
        <v>0</v>
      </c>
      <c r="D129" s="34">
        <v>0</v>
      </c>
      <c r="E129" s="34">
        <v>0</v>
      </c>
      <c r="F129" s="46">
        <v>0</v>
      </c>
      <c r="G129" s="46" t="e">
        <f t="shared" si="40"/>
        <v>#DIV/0!</v>
      </c>
      <c r="H129" s="23"/>
    </row>
    <row r="130" spans="1:8" ht="15.75" hidden="1" x14ac:dyDescent="0.2">
      <c r="A130" s="11" t="s">
        <v>306</v>
      </c>
      <c r="B130" s="57" t="s">
        <v>307</v>
      </c>
      <c r="C130" s="34">
        <v>0</v>
      </c>
      <c r="D130" s="34"/>
      <c r="E130" s="34">
        <v>0</v>
      </c>
      <c r="F130" s="46" t="e">
        <f t="shared" si="39"/>
        <v>#DIV/0!</v>
      </c>
      <c r="G130" s="46" t="e">
        <f t="shared" si="40"/>
        <v>#DIV/0!</v>
      </c>
      <c r="H130" s="23"/>
    </row>
    <row r="131" spans="1:8" ht="28.5" hidden="1" x14ac:dyDescent="0.2">
      <c r="A131" s="11" t="s">
        <v>308</v>
      </c>
      <c r="B131" s="57" t="s">
        <v>309</v>
      </c>
      <c r="C131" s="34">
        <v>0</v>
      </c>
      <c r="D131" s="34"/>
      <c r="E131" s="34">
        <v>0</v>
      </c>
      <c r="F131" s="46" t="e">
        <f t="shared" si="39"/>
        <v>#DIV/0!</v>
      </c>
      <c r="G131" s="46" t="e">
        <f t="shared" si="40"/>
        <v>#DIV/0!</v>
      </c>
      <c r="H131" s="23"/>
    </row>
    <row r="132" spans="1:8" ht="15.75" hidden="1" x14ac:dyDescent="0.25">
      <c r="A132" s="5"/>
      <c r="B132" s="49"/>
      <c r="C132" s="34"/>
      <c r="D132" s="34"/>
      <c r="E132" s="34"/>
      <c r="F132" s="46" t="e">
        <f t="shared" si="39"/>
        <v>#DIV/0!</v>
      </c>
      <c r="G132" s="46" t="e">
        <f t="shared" si="40"/>
        <v>#DIV/0!</v>
      </c>
      <c r="H132" s="23"/>
    </row>
    <row r="133" spans="1:8" ht="15.75" hidden="1" x14ac:dyDescent="0.25">
      <c r="A133" s="5"/>
      <c r="B133" s="49"/>
      <c r="C133" s="34"/>
      <c r="D133" s="34"/>
      <c r="E133" s="34"/>
      <c r="F133" s="46" t="e">
        <f t="shared" si="39"/>
        <v>#DIV/0!</v>
      </c>
      <c r="G133" s="46" t="e">
        <f t="shared" si="40"/>
        <v>#DIV/0!</v>
      </c>
      <c r="H133" s="23"/>
    </row>
    <row r="134" spans="1:8" ht="15.75" hidden="1" x14ac:dyDescent="0.25">
      <c r="A134" s="5"/>
      <c r="B134" s="49"/>
      <c r="C134" s="34"/>
      <c r="D134" s="34"/>
      <c r="E134" s="34"/>
      <c r="F134" s="46" t="e">
        <f t="shared" si="39"/>
        <v>#DIV/0!</v>
      </c>
      <c r="G134" s="46" t="e">
        <f t="shared" si="40"/>
        <v>#DIV/0!</v>
      </c>
      <c r="H134" s="23"/>
    </row>
    <row r="135" spans="1:8" ht="15.75" hidden="1" x14ac:dyDescent="0.25">
      <c r="A135" s="5"/>
      <c r="B135" s="49"/>
      <c r="C135" s="34"/>
      <c r="D135" s="34"/>
      <c r="E135" s="34"/>
      <c r="F135" s="46" t="e">
        <f t="shared" si="39"/>
        <v>#DIV/0!</v>
      </c>
      <c r="G135" s="46" t="e">
        <f t="shared" si="40"/>
        <v>#DIV/0!</v>
      </c>
      <c r="H135" s="23"/>
    </row>
    <row r="136" spans="1:8" ht="15.75" hidden="1" x14ac:dyDescent="0.25">
      <c r="A136" s="5"/>
      <c r="B136" s="49"/>
      <c r="C136" s="34"/>
      <c r="D136" s="34"/>
      <c r="E136" s="34"/>
      <c r="F136" s="46" t="e">
        <f t="shared" si="39"/>
        <v>#DIV/0!</v>
      </c>
      <c r="G136" s="46" t="e">
        <f t="shared" si="40"/>
        <v>#DIV/0!</v>
      </c>
      <c r="H136" s="23"/>
    </row>
    <row r="137" spans="1:8" ht="15.75" hidden="1" x14ac:dyDescent="0.25">
      <c r="A137" s="5"/>
      <c r="B137" s="49"/>
      <c r="C137" s="34"/>
      <c r="D137" s="34"/>
      <c r="E137" s="34"/>
      <c r="F137" s="46" t="e">
        <f t="shared" si="39"/>
        <v>#DIV/0!</v>
      </c>
      <c r="G137" s="46" t="e">
        <f t="shared" si="40"/>
        <v>#DIV/0!</v>
      </c>
      <c r="H137" s="23"/>
    </row>
    <row r="138" spans="1:8" ht="15.75" hidden="1" x14ac:dyDescent="0.25">
      <c r="A138" s="5"/>
      <c r="B138" s="49"/>
      <c r="C138" s="34"/>
      <c r="D138" s="34"/>
      <c r="E138" s="34"/>
      <c r="F138" s="46" t="e">
        <f t="shared" si="39"/>
        <v>#DIV/0!</v>
      </c>
      <c r="G138" s="46" t="e">
        <f t="shared" si="40"/>
        <v>#DIV/0!</v>
      </c>
      <c r="H138" s="23"/>
    </row>
    <row r="139" spans="1:8" s="41" customFormat="1" ht="20.25" customHeight="1" x14ac:dyDescent="0.25">
      <c r="A139" s="39" t="s">
        <v>159</v>
      </c>
      <c r="B139" s="58" t="s">
        <v>160</v>
      </c>
      <c r="C139" s="47">
        <f>C140+C206+C216+C211+C213</f>
        <v>99447833.930000022</v>
      </c>
      <c r="D139" s="47">
        <f>D140+D211+D213+D216</f>
        <v>581293725.25</v>
      </c>
      <c r="E139" s="47">
        <f>E140+E206+E216+E211+E213</f>
        <v>77225217.049999997</v>
      </c>
      <c r="F139" s="48">
        <f t="shared" si="39"/>
        <v>13.285059462286014</v>
      </c>
      <c r="G139" s="48">
        <f t="shared" si="40"/>
        <v>77.653996068288194</v>
      </c>
      <c r="H139" s="40"/>
    </row>
    <row r="140" spans="1:8" ht="33" customHeight="1" x14ac:dyDescent="0.25">
      <c r="A140" s="5" t="s">
        <v>161</v>
      </c>
      <c r="B140" s="49" t="s">
        <v>162</v>
      </c>
      <c r="C140" s="33">
        <f t="shared" ref="C140:E140" si="55">C141+C148+C177+C195</f>
        <v>99450742.170000017</v>
      </c>
      <c r="D140" s="33">
        <f>D141+D148+D177+D195</f>
        <v>581293725.25</v>
      </c>
      <c r="E140" s="33">
        <f t="shared" si="55"/>
        <v>77225217.049999997</v>
      </c>
      <c r="F140" s="46">
        <f t="shared" si="39"/>
        <v>13.285059462286014</v>
      </c>
      <c r="G140" s="46">
        <f t="shared" si="40"/>
        <v>77.651725230961119</v>
      </c>
    </row>
    <row r="141" spans="1:8" s="22" customFormat="1" ht="32.25" customHeight="1" x14ac:dyDescent="0.25">
      <c r="A141" s="5" t="s">
        <v>163</v>
      </c>
      <c r="B141" s="49" t="s">
        <v>164</v>
      </c>
      <c r="C141" s="34">
        <f>C142+C145</f>
        <v>19180899</v>
      </c>
      <c r="D141" s="34">
        <f t="shared" ref="D141" si="56">D142+D145</f>
        <v>76253000</v>
      </c>
      <c r="E141" s="34">
        <f>E142+E145</f>
        <v>19168399</v>
      </c>
      <c r="F141" s="46">
        <f t="shared" si="39"/>
        <v>25.137894902495638</v>
      </c>
      <c r="G141" s="46">
        <f t="shared" si="40"/>
        <v>99.934831000361342</v>
      </c>
    </row>
    <row r="142" spans="1:8" ht="18" customHeight="1" x14ac:dyDescent="0.25">
      <c r="A142" s="5" t="s">
        <v>165</v>
      </c>
      <c r="B142" s="49" t="s">
        <v>166</v>
      </c>
      <c r="C142" s="34">
        <f>C143</f>
        <v>17520249</v>
      </c>
      <c r="D142" s="34">
        <f>D143</f>
        <v>72025000</v>
      </c>
      <c r="E142" s="34">
        <f>E143</f>
        <v>18006249</v>
      </c>
      <c r="F142" s="46">
        <f t="shared" ref="F142:F220" si="57">E142/D142*100</f>
        <v>24.999998611593195</v>
      </c>
      <c r="G142" s="46">
        <f t="shared" ref="G142:G207" si="58">E142/C142*100</f>
        <v>102.77393317868942</v>
      </c>
    </row>
    <row r="143" spans="1:8" ht="35.25" customHeight="1" x14ac:dyDescent="0.25">
      <c r="A143" s="5" t="s">
        <v>167</v>
      </c>
      <c r="B143" s="49" t="s">
        <v>168</v>
      </c>
      <c r="C143" s="34">
        <v>17520249</v>
      </c>
      <c r="D143" s="34">
        <v>72025000</v>
      </c>
      <c r="E143" s="34">
        <v>18006249</v>
      </c>
      <c r="F143" s="46">
        <f t="shared" si="57"/>
        <v>24.999998611593195</v>
      </c>
      <c r="G143" s="46">
        <f t="shared" si="58"/>
        <v>102.77393317868942</v>
      </c>
    </row>
    <row r="144" spans="1:8" ht="28.5" hidden="1" x14ac:dyDescent="0.25">
      <c r="A144" s="5" t="s">
        <v>169</v>
      </c>
      <c r="B144" s="49" t="s">
        <v>170</v>
      </c>
      <c r="C144" s="34" t="s">
        <v>171</v>
      </c>
      <c r="D144" s="34" t="s">
        <v>171</v>
      </c>
      <c r="E144" s="34" t="s">
        <v>171</v>
      </c>
      <c r="F144" s="46" t="e">
        <f t="shared" si="57"/>
        <v>#VALUE!</v>
      </c>
      <c r="G144" s="46" t="e">
        <f t="shared" si="58"/>
        <v>#VALUE!</v>
      </c>
    </row>
    <row r="145" spans="1:8" ht="33" customHeight="1" x14ac:dyDescent="0.25">
      <c r="A145" s="5" t="s">
        <v>172</v>
      </c>
      <c r="B145" s="49" t="s">
        <v>173</v>
      </c>
      <c r="C145" s="33">
        <f t="shared" ref="C145:E145" si="59">C146</f>
        <v>1660650</v>
      </c>
      <c r="D145" s="33">
        <f t="shared" si="59"/>
        <v>4228000</v>
      </c>
      <c r="E145" s="33">
        <f t="shared" si="59"/>
        <v>1162150</v>
      </c>
      <c r="F145" s="46">
        <f t="shared" si="57"/>
        <v>27.486991485335853</v>
      </c>
      <c r="G145" s="46">
        <f t="shared" si="58"/>
        <v>69.981633697648519</v>
      </c>
    </row>
    <row r="146" spans="1:8" ht="47.25" customHeight="1" x14ac:dyDescent="0.25">
      <c r="A146" s="5" t="s">
        <v>174</v>
      </c>
      <c r="B146" s="49" t="s">
        <v>175</v>
      </c>
      <c r="C146" s="34">
        <v>1660650</v>
      </c>
      <c r="D146" s="34">
        <v>4228000</v>
      </c>
      <c r="E146" s="34">
        <v>1162150</v>
      </c>
      <c r="F146" s="46">
        <f t="shared" si="57"/>
        <v>27.486991485335853</v>
      </c>
      <c r="G146" s="46">
        <f t="shared" si="58"/>
        <v>69.981633697648519</v>
      </c>
    </row>
    <row r="147" spans="1:8" ht="21.75" hidden="1" customHeight="1" x14ac:dyDescent="0.25">
      <c r="A147" s="5" t="s">
        <v>176</v>
      </c>
      <c r="B147" s="49" t="s">
        <v>177</v>
      </c>
      <c r="C147" s="34" t="s">
        <v>171</v>
      </c>
      <c r="D147" s="34" t="s">
        <v>171</v>
      </c>
      <c r="E147" s="34" t="s">
        <v>171</v>
      </c>
      <c r="F147" s="46" t="e">
        <f t="shared" si="57"/>
        <v>#VALUE!</v>
      </c>
      <c r="G147" s="46" t="e">
        <f t="shared" si="58"/>
        <v>#VALUE!</v>
      </c>
    </row>
    <row r="148" spans="1:8" s="22" customFormat="1" ht="48" customHeight="1" x14ac:dyDescent="0.25">
      <c r="A148" s="5" t="s">
        <v>178</v>
      </c>
      <c r="B148" s="49" t="s">
        <v>179</v>
      </c>
      <c r="C148" s="33">
        <f>C149+C151+C163+C165+C169+C171+C175+C153+C155+C173+C167+C159</f>
        <v>42372165.210000001</v>
      </c>
      <c r="D148" s="33">
        <f>D149+D151+D161+D163+D165+D169+D171+D175+D153+D155+D157+D173+D167+D159</f>
        <v>271210419.08000004</v>
      </c>
      <c r="E148" s="33">
        <f>E149+E151+E161+E163+E165+E169+E171+E175+E153+E155+E157+E173+E167+E159</f>
        <v>17680271.710000001</v>
      </c>
      <c r="F148" s="46">
        <f t="shared" si="57"/>
        <v>6.5190237786494398</v>
      </c>
      <c r="G148" s="46">
        <f t="shared" si="58"/>
        <v>41.726146451037124</v>
      </c>
      <c r="H148" s="23"/>
    </row>
    <row r="149" spans="1:8" ht="48" customHeight="1" x14ac:dyDescent="0.25">
      <c r="A149" s="5" t="s">
        <v>180</v>
      </c>
      <c r="B149" s="49" t="s">
        <v>181</v>
      </c>
      <c r="C149" s="34">
        <f>C150</f>
        <v>20009879.649999999</v>
      </c>
      <c r="D149" s="34">
        <f>D150</f>
        <v>80246403.799999997</v>
      </c>
      <c r="E149" s="34">
        <f>E150</f>
        <v>12431802.300000001</v>
      </c>
      <c r="F149" s="46">
        <f t="shared" si="57"/>
        <v>15.492036666196373</v>
      </c>
      <c r="G149" s="46">
        <f t="shared" si="58"/>
        <v>62.128321196574518</v>
      </c>
    </row>
    <row r="150" spans="1:8" ht="47.25" customHeight="1" x14ac:dyDescent="0.25">
      <c r="A150" s="10" t="s">
        <v>310</v>
      </c>
      <c r="B150" s="56" t="s">
        <v>311</v>
      </c>
      <c r="C150" s="34">
        <v>20009879.649999999</v>
      </c>
      <c r="D150" s="34">
        <v>80246403.799999997</v>
      </c>
      <c r="E150" s="34">
        <v>12431802.300000001</v>
      </c>
      <c r="F150" s="46">
        <f t="shared" si="57"/>
        <v>15.492036666196373</v>
      </c>
      <c r="G150" s="46">
        <f t="shared" si="58"/>
        <v>62.128321196574518</v>
      </c>
    </row>
    <row r="151" spans="1:8" ht="57" x14ac:dyDescent="0.25">
      <c r="A151" s="42" t="s">
        <v>420</v>
      </c>
      <c r="B151" s="59" t="s">
        <v>422</v>
      </c>
      <c r="C151" s="34">
        <f>C152</f>
        <v>0</v>
      </c>
      <c r="D151" s="34">
        <f>D152</f>
        <v>752688.09</v>
      </c>
      <c r="E151" s="34">
        <f>E152</f>
        <v>0</v>
      </c>
      <c r="F151" s="46">
        <f t="shared" si="57"/>
        <v>0</v>
      </c>
      <c r="G151" s="46"/>
    </row>
    <row r="152" spans="1:8" ht="46.5" customHeight="1" x14ac:dyDescent="0.25">
      <c r="A152" s="42" t="s">
        <v>421</v>
      </c>
      <c r="B152" s="59" t="s">
        <v>423</v>
      </c>
      <c r="C152" s="34">
        <v>0</v>
      </c>
      <c r="D152" s="34">
        <v>752688.09</v>
      </c>
      <c r="E152" s="34">
        <v>0</v>
      </c>
      <c r="F152" s="46">
        <f t="shared" si="57"/>
        <v>0</v>
      </c>
      <c r="G152" s="46"/>
    </row>
    <row r="153" spans="1:8" ht="38.25" customHeight="1" x14ac:dyDescent="0.25">
      <c r="A153" s="10" t="s">
        <v>340</v>
      </c>
      <c r="B153" s="53" t="s">
        <v>334</v>
      </c>
      <c r="C153" s="34">
        <f>C154</f>
        <v>1076700</v>
      </c>
      <c r="D153" s="34">
        <f>D154</f>
        <v>0</v>
      </c>
      <c r="E153" s="34">
        <f>E154</f>
        <v>0</v>
      </c>
      <c r="F153" s="46"/>
      <c r="G153" s="46">
        <f t="shared" si="58"/>
        <v>0</v>
      </c>
    </row>
    <row r="154" spans="1:8" ht="51" customHeight="1" x14ac:dyDescent="0.25">
      <c r="A154" s="10" t="s">
        <v>341</v>
      </c>
      <c r="B154" s="53" t="s">
        <v>335</v>
      </c>
      <c r="C154" s="34">
        <v>1076700</v>
      </c>
      <c r="D154" s="34">
        <v>0</v>
      </c>
      <c r="E154" s="34">
        <v>0</v>
      </c>
      <c r="F154" s="46"/>
      <c r="G154" s="46">
        <f t="shared" si="58"/>
        <v>0</v>
      </c>
    </row>
    <row r="155" spans="1:8" ht="69" hidden="1" customHeight="1" x14ac:dyDescent="0.25">
      <c r="A155" s="10" t="s">
        <v>342</v>
      </c>
      <c r="B155" s="53" t="s">
        <v>336</v>
      </c>
      <c r="C155" s="34">
        <f>C156</f>
        <v>0</v>
      </c>
      <c r="D155" s="34">
        <f>D156</f>
        <v>0</v>
      </c>
      <c r="E155" s="34">
        <f>E156</f>
        <v>0</v>
      </c>
      <c r="F155" s="46" t="e">
        <f t="shared" si="57"/>
        <v>#DIV/0!</v>
      </c>
      <c r="G155" s="46" t="e">
        <f t="shared" si="58"/>
        <v>#DIV/0!</v>
      </c>
    </row>
    <row r="156" spans="1:8" ht="81.75" hidden="1" customHeight="1" x14ac:dyDescent="0.25">
      <c r="A156" s="10" t="s">
        <v>343</v>
      </c>
      <c r="B156" s="53" t="s">
        <v>337</v>
      </c>
      <c r="C156" s="34">
        <v>0</v>
      </c>
      <c r="D156" s="34">
        <v>0</v>
      </c>
      <c r="E156" s="34">
        <v>0</v>
      </c>
      <c r="F156" s="46" t="e">
        <f t="shared" si="57"/>
        <v>#DIV/0!</v>
      </c>
      <c r="G156" s="46" t="e">
        <f t="shared" si="58"/>
        <v>#DIV/0!</v>
      </c>
    </row>
    <row r="157" spans="1:8" ht="67.5" customHeight="1" x14ac:dyDescent="0.25">
      <c r="A157" s="10" t="s">
        <v>344</v>
      </c>
      <c r="B157" s="53" t="s">
        <v>338</v>
      </c>
      <c r="C157" s="34">
        <f>C158</f>
        <v>1076700</v>
      </c>
      <c r="D157" s="34">
        <f>D158</f>
        <v>4610805.91</v>
      </c>
      <c r="E157" s="34">
        <f>E158</f>
        <v>498553.14</v>
      </c>
      <c r="F157" s="46">
        <f t="shared" si="57"/>
        <v>10.812711481060802</v>
      </c>
      <c r="G157" s="46">
        <f t="shared" si="58"/>
        <v>46.303811646698243</v>
      </c>
    </row>
    <row r="158" spans="1:8" ht="64.5" customHeight="1" x14ac:dyDescent="0.25">
      <c r="A158" s="10" t="s">
        <v>345</v>
      </c>
      <c r="B158" s="53" t="s">
        <v>339</v>
      </c>
      <c r="C158" s="34">
        <v>1076700</v>
      </c>
      <c r="D158" s="34">
        <v>4610805.91</v>
      </c>
      <c r="E158" s="34">
        <v>498553.14</v>
      </c>
      <c r="F158" s="46">
        <f t="shared" si="57"/>
        <v>10.812711481060802</v>
      </c>
      <c r="G158" s="46">
        <f t="shared" si="58"/>
        <v>46.303811646698243</v>
      </c>
    </row>
    <row r="159" spans="1:8" ht="35.25" hidden="1" customHeight="1" x14ac:dyDescent="0.25">
      <c r="A159" s="10" t="s">
        <v>394</v>
      </c>
      <c r="B159" s="53" t="s">
        <v>396</v>
      </c>
      <c r="C159" s="34">
        <f t="shared" ref="C159:E159" si="60">C160</f>
        <v>0</v>
      </c>
      <c r="D159" s="34">
        <f t="shared" si="60"/>
        <v>0</v>
      </c>
      <c r="E159" s="34">
        <f t="shared" si="60"/>
        <v>0</v>
      </c>
      <c r="F159" s="46" t="e">
        <f t="shared" si="57"/>
        <v>#DIV/0!</v>
      </c>
      <c r="G159" s="46" t="e">
        <f t="shared" si="58"/>
        <v>#DIV/0!</v>
      </c>
    </row>
    <row r="160" spans="1:8" ht="48.75" hidden="1" customHeight="1" x14ac:dyDescent="0.25">
      <c r="A160" s="10" t="s">
        <v>395</v>
      </c>
      <c r="B160" s="53" t="s">
        <v>397</v>
      </c>
      <c r="C160" s="34">
        <v>0</v>
      </c>
      <c r="D160" s="34">
        <v>0</v>
      </c>
      <c r="E160" s="34">
        <v>0</v>
      </c>
      <c r="F160" s="46" t="e">
        <f t="shared" si="57"/>
        <v>#DIV/0!</v>
      </c>
      <c r="G160" s="46" t="e">
        <f t="shared" si="58"/>
        <v>#DIV/0!</v>
      </c>
    </row>
    <row r="161" spans="1:8" s="44" customFormat="1" ht="36" customHeight="1" x14ac:dyDescent="0.25">
      <c r="A161" s="5" t="s">
        <v>424</v>
      </c>
      <c r="B161" s="59" t="s">
        <v>425</v>
      </c>
      <c r="C161" s="36">
        <f>C162</f>
        <v>0</v>
      </c>
      <c r="D161" s="36">
        <f t="shared" ref="D161:E161" si="61">D162</f>
        <v>165027979.78999999</v>
      </c>
      <c r="E161" s="36">
        <f t="shared" si="61"/>
        <v>0</v>
      </c>
      <c r="F161" s="46">
        <f t="shared" si="57"/>
        <v>0</v>
      </c>
      <c r="G161" s="46"/>
      <c r="H161" s="43"/>
    </row>
    <row r="162" spans="1:8" s="44" customFormat="1" ht="36" customHeight="1" x14ac:dyDescent="0.25">
      <c r="A162" s="5" t="s">
        <v>426</v>
      </c>
      <c r="B162" s="59" t="s">
        <v>427</v>
      </c>
      <c r="C162" s="36">
        <v>0</v>
      </c>
      <c r="D162" s="36">
        <v>165027979.78999999</v>
      </c>
      <c r="E162" s="36">
        <v>0</v>
      </c>
      <c r="F162" s="46">
        <f t="shared" si="57"/>
        <v>0</v>
      </c>
      <c r="G162" s="46"/>
      <c r="H162" s="43"/>
    </row>
    <row r="163" spans="1:8" ht="48.75" hidden="1" customHeight="1" x14ac:dyDescent="0.25">
      <c r="A163" s="5" t="s">
        <v>182</v>
      </c>
      <c r="B163" s="49" t="s">
        <v>183</v>
      </c>
      <c r="C163" s="34">
        <f>C164</f>
        <v>0</v>
      </c>
      <c r="D163" s="34">
        <f>D164</f>
        <v>0</v>
      </c>
      <c r="E163" s="34">
        <f>E164</f>
        <v>0</v>
      </c>
      <c r="F163" s="46" t="e">
        <f t="shared" si="57"/>
        <v>#DIV/0!</v>
      </c>
      <c r="G163" s="46" t="e">
        <f t="shared" si="58"/>
        <v>#DIV/0!</v>
      </c>
    </row>
    <row r="164" spans="1:8" ht="64.5" hidden="1" customHeight="1" x14ac:dyDescent="0.25">
      <c r="A164" s="5" t="s">
        <v>184</v>
      </c>
      <c r="B164" s="49" t="s">
        <v>185</v>
      </c>
      <c r="C164" s="34">
        <v>0</v>
      </c>
      <c r="D164" s="34">
        <v>0</v>
      </c>
      <c r="E164" s="34">
        <v>0</v>
      </c>
      <c r="F164" s="46" t="e">
        <f t="shared" si="57"/>
        <v>#DIV/0!</v>
      </c>
      <c r="G164" s="46" t="e">
        <f t="shared" si="58"/>
        <v>#DIV/0!</v>
      </c>
    </row>
    <row r="165" spans="1:8" ht="33.75" customHeight="1" x14ac:dyDescent="0.25">
      <c r="A165" s="5" t="s">
        <v>186</v>
      </c>
      <c r="B165" s="49" t="s">
        <v>187</v>
      </c>
      <c r="C165" s="34">
        <f>C166</f>
        <v>4576887</v>
      </c>
      <c r="D165" s="34">
        <f>D166</f>
        <v>4249966.5</v>
      </c>
      <c r="E165" s="34">
        <f>E166</f>
        <v>4249966.5</v>
      </c>
      <c r="F165" s="46">
        <f t="shared" si="57"/>
        <v>100</v>
      </c>
      <c r="G165" s="46">
        <f t="shared" si="58"/>
        <v>92.857142857142861</v>
      </c>
    </row>
    <row r="166" spans="1:8" ht="33.75" customHeight="1" x14ac:dyDescent="0.25">
      <c r="A166" s="5" t="s">
        <v>188</v>
      </c>
      <c r="B166" s="49" t="s">
        <v>189</v>
      </c>
      <c r="C166" s="34">
        <v>4576887</v>
      </c>
      <c r="D166" s="34">
        <v>4249966.5</v>
      </c>
      <c r="E166" s="34">
        <v>4249966.5</v>
      </c>
      <c r="F166" s="46">
        <f t="shared" si="57"/>
        <v>100</v>
      </c>
      <c r="G166" s="46">
        <f t="shared" si="58"/>
        <v>92.857142857142861</v>
      </c>
    </row>
    <row r="167" spans="1:8" ht="33.75" customHeight="1" x14ac:dyDescent="0.25">
      <c r="A167" s="7" t="s">
        <v>380</v>
      </c>
      <c r="B167" s="50" t="s">
        <v>382</v>
      </c>
      <c r="C167" s="34">
        <f>C168</f>
        <v>0</v>
      </c>
      <c r="D167" s="36">
        <f>D168</f>
        <v>3430303</v>
      </c>
      <c r="E167" s="34">
        <f>E168</f>
        <v>0</v>
      </c>
      <c r="F167" s="46">
        <f t="shared" si="57"/>
        <v>0</v>
      </c>
      <c r="G167" s="46"/>
    </row>
    <row r="168" spans="1:8" ht="33.75" customHeight="1" x14ac:dyDescent="0.25">
      <c r="A168" s="7" t="s">
        <v>381</v>
      </c>
      <c r="B168" s="50" t="s">
        <v>383</v>
      </c>
      <c r="C168" s="34">
        <v>0</v>
      </c>
      <c r="D168" s="34">
        <v>3430303</v>
      </c>
      <c r="E168" s="34">
        <v>0</v>
      </c>
      <c r="F168" s="46">
        <f t="shared" si="57"/>
        <v>0</v>
      </c>
      <c r="G168" s="46"/>
    </row>
    <row r="169" spans="1:8" ht="19.5" customHeight="1" x14ac:dyDescent="0.25">
      <c r="A169" s="5" t="s">
        <v>190</v>
      </c>
      <c r="B169" s="49" t="s">
        <v>191</v>
      </c>
      <c r="C169" s="34">
        <f>C170</f>
        <v>212766</v>
      </c>
      <c r="D169" s="34">
        <f>D170</f>
        <v>169757</v>
      </c>
      <c r="E169" s="34">
        <f>E170</f>
        <v>0</v>
      </c>
      <c r="F169" s="46">
        <f t="shared" si="57"/>
        <v>0</v>
      </c>
      <c r="G169" s="46">
        <f t="shared" si="58"/>
        <v>0</v>
      </c>
    </row>
    <row r="170" spans="1:8" ht="36.75" customHeight="1" x14ac:dyDescent="0.25">
      <c r="A170" s="5" t="s">
        <v>192</v>
      </c>
      <c r="B170" s="49" t="s">
        <v>193</v>
      </c>
      <c r="C170" s="34">
        <v>212766</v>
      </c>
      <c r="D170" s="34">
        <v>169757</v>
      </c>
      <c r="E170" s="34">
        <v>0</v>
      </c>
      <c r="F170" s="46">
        <f t="shared" si="57"/>
        <v>0</v>
      </c>
      <c r="G170" s="46">
        <f t="shared" si="58"/>
        <v>0</v>
      </c>
    </row>
    <row r="171" spans="1:8" ht="33.75" hidden="1" customHeight="1" x14ac:dyDescent="0.25">
      <c r="A171" s="5" t="s">
        <v>194</v>
      </c>
      <c r="B171" s="49" t="s">
        <v>195</v>
      </c>
      <c r="C171" s="34"/>
      <c r="D171" s="34"/>
      <c r="E171" s="34"/>
      <c r="F171" s="46" t="e">
        <f t="shared" si="57"/>
        <v>#DIV/0!</v>
      </c>
      <c r="G171" s="46" t="e">
        <f t="shared" si="58"/>
        <v>#DIV/0!</v>
      </c>
    </row>
    <row r="172" spans="1:8" ht="35.25" hidden="1" customHeight="1" x14ac:dyDescent="0.25">
      <c r="A172" s="5" t="s">
        <v>196</v>
      </c>
      <c r="B172" s="49" t="s">
        <v>197</v>
      </c>
      <c r="C172" s="34"/>
      <c r="D172" s="34"/>
      <c r="E172" s="34"/>
      <c r="F172" s="46" t="e">
        <f t="shared" si="57"/>
        <v>#DIV/0!</v>
      </c>
      <c r="G172" s="46" t="e">
        <f t="shared" si="58"/>
        <v>#DIV/0!</v>
      </c>
    </row>
    <row r="173" spans="1:8" ht="85.5" hidden="1" x14ac:dyDescent="0.25">
      <c r="A173" s="11" t="s">
        <v>389</v>
      </c>
      <c r="B173" s="56" t="s">
        <v>391</v>
      </c>
      <c r="C173" s="34">
        <f t="shared" ref="C173:E173" si="62">C174</f>
        <v>0</v>
      </c>
      <c r="D173" s="34">
        <f t="shared" si="62"/>
        <v>0</v>
      </c>
      <c r="E173" s="34">
        <f t="shared" si="62"/>
        <v>0</v>
      </c>
      <c r="F173" s="46" t="e">
        <f t="shared" si="57"/>
        <v>#DIV/0!</v>
      </c>
      <c r="G173" s="46" t="e">
        <f t="shared" si="58"/>
        <v>#DIV/0!</v>
      </c>
    </row>
    <row r="174" spans="1:8" ht="100.5" hidden="1" customHeight="1" x14ac:dyDescent="0.25">
      <c r="A174" s="11" t="s">
        <v>390</v>
      </c>
      <c r="B174" s="56" t="s">
        <v>392</v>
      </c>
      <c r="C174" s="34">
        <v>0</v>
      </c>
      <c r="D174" s="34">
        <v>0</v>
      </c>
      <c r="E174" s="34">
        <v>0</v>
      </c>
      <c r="F174" s="46" t="e">
        <f t="shared" si="57"/>
        <v>#DIV/0!</v>
      </c>
      <c r="G174" s="46" t="e">
        <f t="shared" si="58"/>
        <v>#DIV/0!</v>
      </c>
    </row>
    <row r="175" spans="1:8" ht="21.75" customHeight="1" x14ac:dyDescent="0.25">
      <c r="A175" s="5" t="s">
        <v>198</v>
      </c>
      <c r="B175" s="49" t="s">
        <v>199</v>
      </c>
      <c r="C175" s="34">
        <f>C176</f>
        <v>16495932.560000001</v>
      </c>
      <c r="D175" s="34">
        <f>D176</f>
        <v>12722514.99</v>
      </c>
      <c r="E175" s="34">
        <f>E176</f>
        <v>499949.77</v>
      </c>
      <c r="F175" s="46">
        <f t="shared" si="57"/>
        <v>3.9296457531625202</v>
      </c>
      <c r="G175" s="46">
        <f t="shared" si="58"/>
        <v>3.030745719780028</v>
      </c>
    </row>
    <row r="176" spans="1:8" ht="21.75" customHeight="1" x14ac:dyDescent="0.25">
      <c r="A176" s="5" t="s">
        <v>200</v>
      </c>
      <c r="B176" s="49" t="s">
        <v>201</v>
      </c>
      <c r="C176" s="34">
        <v>16495932.560000001</v>
      </c>
      <c r="D176" s="34">
        <v>12722514.99</v>
      </c>
      <c r="E176" s="34">
        <v>499949.77</v>
      </c>
      <c r="F176" s="46">
        <f t="shared" si="57"/>
        <v>3.9296457531625202</v>
      </c>
      <c r="G176" s="46">
        <f t="shared" si="58"/>
        <v>3.030745719780028</v>
      </c>
    </row>
    <row r="177" spans="1:8" s="22" customFormat="1" ht="31.5" customHeight="1" x14ac:dyDescent="0.25">
      <c r="A177" s="5" t="s">
        <v>202</v>
      </c>
      <c r="B177" s="49" t="s">
        <v>203</v>
      </c>
      <c r="C177" s="33">
        <f>C178+C181+C183+C185+C189+C191+C193</f>
        <v>33896260.150000006</v>
      </c>
      <c r="D177" s="33">
        <f>D178+D181+D183+D185+D189+D191+D193</f>
        <v>211502510.12</v>
      </c>
      <c r="E177" s="33">
        <f>E178+E181+E183+E185+E189+E191+E193</f>
        <v>35738522.619999997</v>
      </c>
      <c r="F177" s="46">
        <f t="shared" si="57"/>
        <v>16.897446086915497</v>
      </c>
      <c r="G177" s="46">
        <f t="shared" si="58"/>
        <v>105.43500215613018</v>
      </c>
      <c r="H177" s="23"/>
    </row>
    <row r="178" spans="1:8" ht="33.75" customHeight="1" x14ac:dyDescent="0.25">
      <c r="A178" s="5" t="s">
        <v>204</v>
      </c>
      <c r="B178" s="49" t="s">
        <v>205</v>
      </c>
      <c r="C178" s="33">
        <f>C179+C180</f>
        <v>33731766.340000004</v>
      </c>
      <c r="D178" s="33">
        <f>D179</f>
        <v>187902734</v>
      </c>
      <c r="E178" s="33">
        <f>E179+E180</f>
        <v>35517316.039999999</v>
      </c>
      <c r="F178" s="46">
        <f t="shared" si="57"/>
        <v>18.901968738783758</v>
      </c>
      <c r="G178" s="46">
        <f t="shared" si="58"/>
        <v>105.29337741167335</v>
      </c>
    </row>
    <row r="179" spans="1:8" ht="33" customHeight="1" x14ac:dyDescent="0.25">
      <c r="A179" s="5" t="s">
        <v>206</v>
      </c>
      <c r="B179" s="49" t="s">
        <v>207</v>
      </c>
      <c r="C179" s="34">
        <v>33731766.340000004</v>
      </c>
      <c r="D179" s="34">
        <v>187902734</v>
      </c>
      <c r="E179" s="34">
        <v>35517316.039999999</v>
      </c>
      <c r="F179" s="46">
        <f t="shared" si="57"/>
        <v>18.901968738783758</v>
      </c>
      <c r="G179" s="46">
        <f t="shared" si="58"/>
        <v>105.29337741167335</v>
      </c>
    </row>
    <row r="180" spans="1:8" ht="42.75" hidden="1" x14ac:dyDescent="0.25">
      <c r="A180" s="5" t="s">
        <v>208</v>
      </c>
      <c r="B180" s="49" t="s">
        <v>209</v>
      </c>
      <c r="C180" s="34"/>
      <c r="D180" s="34"/>
      <c r="E180" s="34"/>
      <c r="F180" s="46" t="e">
        <f t="shared" si="57"/>
        <v>#DIV/0!</v>
      </c>
      <c r="G180" s="46" t="e">
        <f t="shared" si="58"/>
        <v>#DIV/0!</v>
      </c>
    </row>
    <row r="181" spans="1:8" ht="79.5" customHeight="1" x14ac:dyDescent="0.25">
      <c r="A181" s="5" t="s">
        <v>210</v>
      </c>
      <c r="B181" s="49" t="s">
        <v>211</v>
      </c>
      <c r="C181" s="34">
        <f>C182</f>
        <v>164493.81</v>
      </c>
      <c r="D181" s="34">
        <f>D182</f>
        <v>1178278</v>
      </c>
      <c r="E181" s="34">
        <f>E182</f>
        <v>177227.58</v>
      </c>
      <c r="F181" s="46">
        <f t="shared" si="57"/>
        <v>15.041236448444254</v>
      </c>
      <c r="G181" s="46">
        <f t="shared" si="58"/>
        <v>107.74118491145654</v>
      </c>
    </row>
    <row r="182" spans="1:8" ht="79.5" customHeight="1" x14ac:dyDescent="0.25">
      <c r="A182" s="5" t="s">
        <v>212</v>
      </c>
      <c r="B182" s="49" t="s">
        <v>213</v>
      </c>
      <c r="C182" s="34">
        <v>164493.81</v>
      </c>
      <c r="D182" s="34">
        <v>1178278</v>
      </c>
      <c r="E182" s="34">
        <v>177227.58</v>
      </c>
      <c r="F182" s="46">
        <f t="shared" si="57"/>
        <v>15.041236448444254</v>
      </c>
      <c r="G182" s="46">
        <f t="shared" si="58"/>
        <v>107.74118491145654</v>
      </c>
    </row>
    <row r="183" spans="1:8" ht="64.5" customHeight="1" x14ac:dyDescent="0.25">
      <c r="A183" s="5" t="s">
        <v>214</v>
      </c>
      <c r="B183" s="49" t="s">
        <v>215</v>
      </c>
      <c r="C183" s="34">
        <f>C184</f>
        <v>0</v>
      </c>
      <c r="D183" s="34">
        <f>D184</f>
        <v>22377519.120000001</v>
      </c>
      <c r="E183" s="34">
        <f>E184</f>
        <v>0</v>
      </c>
      <c r="F183" s="46">
        <f t="shared" si="57"/>
        <v>0</v>
      </c>
      <c r="G183" s="46"/>
    </row>
    <row r="184" spans="1:8" ht="64.5" customHeight="1" x14ac:dyDescent="0.25">
      <c r="A184" s="5" t="s">
        <v>216</v>
      </c>
      <c r="B184" s="49" t="s">
        <v>217</v>
      </c>
      <c r="C184" s="34">
        <v>0</v>
      </c>
      <c r="D184" s="34">
        <v>22377519.120000001</v>
      </c>
      <c r="E184" s="34">
        <v>0</v>
      </c>
      <c r="F184" s="46">
        <f t="shared" si="57"/>
        <v>0</v>
      </c>
      <c r="G184" s="46"/>
    </row>
    <row r="185" spans="1:8" ht="33.75" hidden="1" customHeight="1" x14ac:dyDescent="0.25">
      <c r="A185" s="5" t="s">
        <v>218</v>
      </c>
      <c r="B185" s="49" t="s">
        <v>219</v>
      </c>
      <c r="C185" s="34">
        <f>C186</f>
        <v>0</v>
      </c>
      <c r="D185" s="34">
        <f>D186</f>
        <v>0</v>
      </c>
      <c r="E185" s="34">
        <f>E186</f>
        <v>0</v>
      </c>
      <c r="F185" s="46" t="e">
        <f t="shared" si="57"/>
        <v>#DIV/0!</v>
      </c>
      <c r="G185" s="46"/>
    </row>
    <row r="186" spans="1:8" ht="50.25" hidden="1" customHeight="1" x14ac:dyDescent="0.25">
      <c r="A186" s="5" t="s">
        <v>220</v>
      </c>
      <c r="B186" s="49" t="s">
        <v>221</v>
      </c>
      <c r="C186" s="34">
        <v>0</v>
      </c>
      <c r="D186" s="34">
        <v>0</v>
      </c>
      <c r="E186" s="34">
        <v>0</v>
      </c>
      <c r="F186" s="46" t="e">
        <f t="shared" si="57"/>
        <v>#DIV/0!</v>
      </c>
      <c r="G186" s="46"/>
    </row>
    <row r="187" spans="1:8" ht="45.75" hidden="1" customHeight="1" x14ac:dyDescent="0.25">
      <c r="A187" s="5" t="s">
        <v>222</v>
      </c>
      <c r="B187" s="49" t="s">
        <v>223</v>
      </c>
      <c r="C187" s="34"/>
      <c r="D187" s="34"/>
      <c r="E187" s="34"/>
      <c r="F187" s="46" t="e">
        <f t="shared" si="57"/>
        <v>#DIV/0!</v>
      </c>
      <c r="G187" s="46"/>
    </row>
    <row r="188" spans="1:8" ht="45.75" hidden="1" customHeight="1" x14ac:dyDescent="0.25">
      <c r="A188" s="5" t="s">
        <v>224</v>
      </c>
      <c r="B188" s="49" t="s">
        <v>225</v>
      </c>
      <c r="C188" s="34"/>
      <c r="D188" s="34"/>
      <c r="E188" s="34"/>
      <c r="F188" s="46" t="e">
        <f t="shared" si="57"/>
        <v>#DIV/0!</v>
      </c>
      <c r="G188" s="46"/>
    </row>
    <row r="189" spans="1:8" ht="63" customHeight="1" x14ac:dyDescent="0.25">
      <c r="A189" s="5" t="s">
        <v>226</v>
      </c>
      <c r="B189" s="49" t="s">
        <v>227</v>
      </c>
      <c r="C189" s="34">
        <f>C190</f>
        <v>0</v>
      </c>
      <c r="D189" s="34">
        <f>D190</f>
        <v>43979</v>
      </c>
      <c r="E189" s="34">
        <f>E190</f>
        <v>43979</v>
      </c>
      <c r="F189" s="46">
        <f t="shared" si="57"/>
        <v>100</v>
      </c>
      <c r="G189" s="46"/>
    </row>
    <row r="190" spans="1:8" ht="63" customHeight="1" x14ac:dyDescent="0.25">
      <c r="A190" s="5" t="s">
        <v>228</v>
      </c>
      <c r="B190" s="49" t="s">
        <v>229</v>
      </c>
      <c r="C190" s="34">
        <v>0</v>
      </c>
      <c r="D190" s="34">
        <v>43979</v>
      </c>
      <c r="E190" s="34">
        <v>43979</v>
      </c>
      <c r="F190" s="46">
        <f t="shared" si="57"/>
        <v>100</v>
      </c>
      <c r="G190" s="46"/>
    </row>
    <row r="191" spans="1:8" ht="48.75" hidden="1" customHeight="1" x14ac:dyDescent="0.25">
      <c r="A191" s="5" t="s">
        <v>230</v>
      </c>
      <c r="B191" s="49" t="s">
        <v>231</v>
      </c>
      <c r="C191" s="34">
        <f>C192</f>
        <v>0</v>
      </c>
      <c r="D191" s="34">
        <f>D192</f>
        <v>0</v>
      </c>
      <c r="E191" s="34">
        <f>E192</f>
        <v>0</v>
      </c>
      <c r="F191" s="46" t="e">
        <f t="shared" si="57"/>
        <v>#DIV/0!</v>
      </c>
      <c r="G191" s="46" t="e">
        <f t="shared" si="58"/>
        <v>#DIV/0!</v>
      </c>
    </row>
    <row r="192" spans="1:8" ht="48.75" hidden="1" customHeight="1" x14ac:dyDescent="0.25">
      <c r="A192" s="5" t="s">
        <v>232</v>
      </c>
      <c r="B192" s="49" t="s">
        <v>233</v>
      </c>
      <c r="C192" s="34">
        <v>0</v>
      </c>
      <c r="D192" s="34">
        <v>0</v>
      </c>
      <c r="E192" s="34">
        <v>0</v>
      </c>
      <c r="F192" s="46" t="e">
        <f t="shared" si="57"/>
        <v>#DIV/0!</v>
      </c>
      <c r="G192" s="46" t="e">
        <f t="shared" si="58"/>
        <v>#DIV/0!</v>
      </c>
    </row>
    <row r="193" spans="1:7" ht="28.5" hidden="1" x14ac:dyDescent="0.25">
      <c r="A193" s="10" t="s">
        <v>312</v>
      </c>
      <c r="B193" s="53" t="s">
        <v>313</v>
      </c>
      <c r="C193" s="34">
        <f>C194</f>
        <v>0</v>
      </c>
      <c r="D193" s="34">
        <f>D194</f>
        <v>0</v>
      </c>
      <c r="E193" s="34">
        <f>E194</f>
        <v>0</v>
      </c>
      <c r="F193" s="46" t="e">
        <f t="shared" si="57"/>
        <v>#DIV/0!</v>
      </c>
      <c r="G193" s="46" t="e">
        <f t="shared" si="58"/>
        <v>#DIV/0!</v>
      </c>
    </row>
    <row r="194" spans="1:7" ht="28.5" hidden="1" x14ac:dyDescent="0.25">
      <c r="A194" s="10" t="s">
        <v>314</v>
      </c>
      <c r="B194" s="53" t="s">
        <v>315</v>
      </c>
      <c r="C194" s="34">
        <v>0</v>
      </c>
      <c r="D194" s="34">
        <v>0</v>
      </c>
      <c r="E194" s="34">
        <v>0</v>
      </c>
      <c r="F194" s="46" t="e">
        <f t="shared" si="57"/>
        <v>#DIV/0!</v>
      </c>
      <c r="G194" s="46" t="e">
        <f t="shared" si="58"/>
        <v>#DIV/0!</v>
      </c>
    </row>
    <row r="195" spans="1:7" s="22" customFormat="1" ht="18.75" customHeight="1" x14ac:dyDescent="0.25">
      <c r="A195" s="5" t="s">
        <v>234</v>
      </c>
      <c r="B195" s="49" t="s">
        <v>235</v>
      </c>
      <c r="C195" s="33">
        <f>C196+C198+C204+C200+C202</f>
        <v>4001417.81</v>
      </c>
      <c r="D195" s="33">
        <f>D196+D198+D204+D200+D202</f>
        <v>22327796.050000001</v>
      </c>
      <c r="E195" s="33">
        <f>E196+E198+E204+E200+E202</f>
        <v>4638023.72</v>
      </c>
      <c r="F195" s="46">
        <f t="shared" si="57"/>
        <v>20.772420661733872</v>
      </c>
      <c r="G195" s="46">
        <f t="shared" si="58"/>
        <v>115.90950858490829</v>
      </c>
    </row>
    <row r="196" spans="1:7" ht="67.5" customHeight="1" x14ac:dyDescent="0.25">
      <c r="A196" s="5" t="s">
        <v>236</v>
      </c>
      <c r="B196" s="49" t="s">
        <v>237</v>
      </c>
      <c r="C196" s="33">
        <f>C197</f>
        <v>1335173.25</v>
      </c>
      <c r="D196" s="33">
        <f>D197</f>
        <v>5894800</v>
      </c>
      <c r="E196" s="33">
        <f>E197</f>
        <v>1377332.5</v>
      </c>
      <c r="F196" s="46">
        <f t="shared" si="57"/>
        <v>23.365211712017373</v>
      </c>
      <c r="G196" s="46">
        <f t="shared" si="58"/>
        <v>103.15758647800951</v>
      </c>
    </row>
    <row r="197" spans="1:7" ht="71.25" x14ac:dyDescent="0.25">
      <c r="A197" s="5" t="s">
        <v>238</v>
      </c>
      <c r="B197" s="49" t="s">
        <v>239</v>
      </c>
      <c r="C197" s="34">
        <v>1335173.25</v>
      </c>
      <c r="D197" s="34">
        <v>5894800</v>
      </c>
      <c r="E197" s="34">
        <v>1377332.5</v>
      </c>
      <c r="F197" s="46">
        <f t="shared" si="57"/>
        <v>23.365211712017373</v>
      </c>
      <c r="G197" s="46">
        <f t="shared" si="58"/>
        <v>103.15758647800951</v>
      </c>
    </row>
    <row r="198" spans="1:7" ht="142.5" x14ac:dyDescent="0.25">
      <c r="A198" s="12" t="s">
        <v>404</v>
      </c>
      <c r="B198" s="49" t="s">
        <v>406</v>
      </c>
      <c r="C198" s="34">
        <f t="shared" ref="C198:E198" si="63">C199</f>
        <v>83174.81</v>
      </c>
      <c r="D198" s="34">
        <f t="shared" si="63"/>
        <v>598920</v>
      </c>
      <c r="E198" s="34">
        <f t="shared" si="63"/>
        <v>91140</v>
      </c>
      <c r="F198" s="46">
        <f t="shared" si="57"/>
        <v>15.217391304347828</v>
      </c>
      <c r="G198" s="46">
        <f t="shared" si="58"/>
        <v>109.57644507994668</v>
      </c>
    </row>
    <row r="199" spans="1:7" ht="156.75" x14ac:dyDescent="0.25">
      <c r="A199" s="12" t="s">
        <v>405</v>
      </c>
      <c r="B199" s="49" t="s">
        <v>407</v>
      </c>
      <c r="C199" s="34">
        <v>83174.81</v>
      </c>
      <c r="D199" s="34">
        <v>598920</v>
      </c>
      <c r="E199" s="34">
        <v>91140</v>
      </c>
      <c r="F199" s="46"/>
      <c r="G199" s="46">
        <f t="shared" si="58"/>
        <v>109.57644507994668</v>
      </c>
    </row>
    <row r="200" spans="1:7" ht="71.25" x14ac:dyDescent="0.25">
      <c r="A200" s="13" t="s">
        <v>370</v>
      </c>
      <c r="B200" s="60" t="s">
        <v>373</v>
      </c>
      <c r="C200" s="34">
        <f>C201</f>
        <v>177145.4</v>
      </c>
      <c r="D200" s="34">
        <f>D201</f>
        <v>1121186.05</v>
      </c>
      <c r="E200" s="34">
        <f>E201</f>
        <v>177351.56</v>
      </c>
      <c r="F200" s="46">
        <f t="shared" si="57"/>
        <v>15.81820965396421</v>
      </c>
      <c r="G200" s="46">
        <f t="shared" si="58"/>
        <v>100.11637897455989</v>
      </c>
    </row>
    <row r="201" spans="1:7" ht="71.25" x14ac:dyDescent="0.25">
      <c r="A201" s="12" t="s">
        <v>371</v>
      </c>
      <c r="B201" s="60" t="s">
        <v>372</v>
      </c>
      <c r="C201" s="34">
        <v>177145.4</v>
      </c>
      <c r="D201" s="34">
        <v>1121186.05</v>
      </c>
      <c r="E201" s="34">
        <v>177351.56</v>
      </c>
      <c r="F201" s="46">
        <f t="shared" si="57"/>
        <v>15.81820965396421</v>
      </c>
      <c r="G201" s="46">
        <f t="shared" si="58"/>
        <v>100.11637897455989</v>
      </c>
    </row>
    <row r="202" spans="1:7" ht="63" customHeight="1" x14ac:dyDescent="0.25">
      <c r="A202" s="10" t="s">
        <v>350</v>
      </c>
      <c r="B202" s="53" t="s">
        <v>346</v>
      </c>
      <c r="C202" s="34">
        <f>C203</f>
        <v>2265500.14</v>
      </c>
      <c r="D202" s="34">
        <f>D203</f>
        <v>13592880</v>
      </c>
      <c r="E202" s="34">
        <f>E203</f>
        <v>2726740.57</v>
      </c>
      <c r="F202" s="46">
        <f t="shared" si="57"/>
        <v>20.060065048760819</v>
      </c>
      <c r="G202" s="46">
        <f t="shared" si="58"/>
        <v>120.35932030443395</v>
      </c>
    </row>
    <row r="203" spans="1:7" ht="80.25" customHeight="1" x14ac:dyDescent="0.25">
      <c r="A203" s="10" t="s">
        <v>351</v>
      </c>
      <c r="B203" s="53" t="s">
        <v>347</v>
      </c>
      <c r="C203" s="34">
        <v>2265500.14</v>
      </c>
      <c r="D203" s="34">
        <v>13592880</v>
      </c>
      <c r="E203" s="34">
        <v>2726740.57</v>
      </c>
      <c r="F203" s="46">
        <f t="shared" si="57"/>
        <v>20.060065048760819</v>
      </c>
      <c r="G203" s="46">
        <f t="shared" si="58"/>
        <v>120.35932030443395</v>
      </c>
    </row>
    <row r="204" spans="1:7" ht="17.25" customHeight="1" x14ac:dyDescent="0.25">
      <c r="A204" s="5" t="s">
        <v>240</v>
      </c>
      <c r="B204" s="49" t="s">
        <v>241</v>
      </c>
      <c r="C204" s="33">
        <f t="shared" ref="C204:E204" si="64">C205</f>
        <v>140424.21</v>
      </c>
      <c r="D204" s="33">
        <f t="shared" si="64"/>
        <v>1120010</v>
      </c>
      <c r="E204" s="33">
        <f t="shared" si="64"/>
        <v>265459.09000000003</v>
      </c>
      <c r="F204" s="46">
        <f t="shared" si="57"/>
        <v>23.701492843813895</v>
      </c>
      <c r="G204" s="46">
        <f t="shared" si="58"/>
        <v>189.04082850101136</v>
      </c>
    </row>
    <row r="205" spans="1:7" ht="32.25" customHeight="1" x14ac:dyDescent="0.25">
      <c r="A205" s="5" t="s">
        <v>242</v>
      </c>
      <c r="B205" s="49" t="s">
        <v>243</v>
      </c>
      <c r="C205" s="34">
        <v>140424.21</v>
      </c>
      <c r="D205" s="34">
        <v>1120010</v>
      </c>
      <c r="E205" s="34">
        <v>265459.09000000003</v>
      </c>
      <c r="F205" s="46">
        <f t="shared" si="57"/>
        <v>23.701492843813895</v>
      </c>
      <c r="G205" s="46">
        <f t="shared" si="58"/>
        <v>189.04082850101136</v>
      </c>
    </row>
    <row r="206" spans="1:7" s="22" customFormat="1" ht="18" hidden="1" customHeight="1" x14ac:dyDescent="0.25">
      <c r="A206" s="5" t="s">
        <v>244</v>
      </c>
      <c r="B206" s="49" t="s">
        <v>245</v>
      </c>
      <c r="C206" s="34">
        <v>0</v>
      </c>
      <c r="D206" s="34">
        <f>D207</f>
        <v>0</v>
      </c>
      <c r="E206" s="34">
        <v>0</v>
      </c>
      <c r="F206" s="46" t="e">
        <f t="shared" si="57"/>
        <v>#DIV/0!</v>
      </c>
      <c r="G206" s="46" t="e">
        <f t="shared" si="58"/>
        <v>#DIV/0!</v>
      </c>
    </row>
    <row r="207" spans="1:7" ht="34.5" hidden="1" customHeight="1" x14ac:dyDescent="0.25">
      <c r="A207" s="5" t="s">
        <v>246</v>
      </c>
      <c r="B207" s="49" t="s">
        <v>247</v>
      </c>
      <c r="C207" s="34"/>
      <c r="D207" s="34">
        <v>0</v>
      </c>
      <c r="E207" s="34"/>
      <c r="F207" s="46" t="e">
        <f t="shared" si="57"/>
        <v>#DIV/0!</v>
      </c>
      <c r="G207" s="46" t="e">
        <f t="shared" si="58"/>
        <v>#DIV/0!</v>
      </c>
    </row>
    <row r="208" spans="1:7" ht="34.5" hidden="1" customHeight="1" x14ac:dyDescent="0.25">
      <c r="A208" s="5" t="s">
        <v>248</v>
      </c>
      <c r="B208" s="49" t="s">
        <v>249</v>
      </c>
      <c r="C208" s="34"/>
      <c r="D208" s="34"/>
      <c r="E208" s="34"/>
      <c r="F208" s="46" t="e">
        <f t="shared" si="57"/>
        <v>#DIV/0!</v>
      </c>
      <c r="G208" s="46" t="e">
        <f t="shared" ref="G208:G220" si="65">E208/C208*100</f>
        <v>#DIV/0!</v>
      </c>
    </row>
    <row r="209" spans="1:7" ht="34.5" hidden="1" customHeight="1" x14ac:dyDescent="0.25">
      <c r="A209" s="5" t="s">
        <v>246</v>
      </c>
      <c r="B209" s="49" t="s">
        <v>250</v>
      </c>
      <c r="C209" s="34"/>
      <c r="D209" s="34">
        <v>0</v>
      </c>
      <c r="E209" s="34"/>
      <c r="F209" s="46" t="e">
        <f t="shared" si="57"/>
        <v>#DIV/0!</v>
      </c>
      <c r="G209" s="46" t="e">
        <f t="shared" si="65"/>
        <v>#DIV/0!</v>
      </c>
    </row>
    <row r="210" spans="1:7" ht="34.5" hidden="1" customHeight="1" x14ac:dyDescent="0.25">
      <c r="A210" s="5" t="s">
        <v>248</v>
      </c>
      <c r="B210" s="49" t="s">
        <v>251</v>
      </c>
      <c r="C210" s="34"/>
      <c r="D210" s="34"/>
      <c r="E210" s="34"/>
      <c r="F210" s="46" t="e">
        <f t="shared" si="57"/>
        <v>#DIV/0!</v>
      </c>
      <c r="G210" s="46" t="e">
        <f t="shared" si="65"/>
        <v>#DIV/0!</v>
      </c>
    </row>
    <row r="211" spans="1:7" ht="71.25" hidden="1" x14ac:dyDescent="0.2">
      <c r="A211" s="14" t="s">
        <v>384</v>
      </c>
      <c r="B211" s="61" t="s">
        <v>386</v>
      </c>
      <c r="C211" s="34">
        <f>C212</f>
        <v>0</v>
      </c>
      <c r="D211" s="34">
        <f>D212</f>
        <v>0</v>
      </c>
      <c r="E211" s="34">
        <f>E212</f>
        <v>0</v>
      </c>
      <c r="F211" s="46" t="e">
        <f t="shared" si="57"/>
        <v>#DIV/0!</v>
      </c>
      <c r="G211" s="46" t="e">
        <f t="shared" si="65"/>
        <v>#DIV/0!</v>
      </c>
    </row>
    <row r="212" spans="1:7" ht="34.5" hidden="1" customHeight="1" x14ac:dyDescent="0.25">
      <c r="A212" s="6" t="s">
        <v>385</v>
      </c>
      <c r="B212" s="62" t="s">
        <v>387</v>
      </c>
      <c r="C212" s="36">
        <v>0</v>
      </c>
      <c r="D212" s="34">
        <v>0</v>
      </c>
      <c r="E212" s="36">
        <v>0</v>
      </c>
      <c r="F212" s="46" t="e">
        <f t="shared" si="57"/>
        <v>#DIV/0!</v>
      </c>
      <c r="G212" s="46" t="e">
        <f t="shared" si="65"/>
        <v>#DIV/0!</v>
      </c>
    </row>
    <row r="213" spans="1:7" ht="81.75" customHeight="1" x14ac:dyDescent="0.25">
      <c r="A213" s="6" t="s">
        <v>398</v>
      </c>
      <c r="B213" s="49" t="s">
        <v>399</v>
      </c>
      <c r="C213" s="36">
        <f t="shared" ref="C213:E214" si="66">C214</f>
        <v>66807</v>
      </c>
      <c r="D213" s="36">
        <f t="shared" si="66"/>
        <v>0</v>
      </c>
      <c r="E213" s="36">
        <f t="shared" si="66"/>
        <v>0</v>
      </c>
      <c r="F213" s="46"/>
      <c r="G213" s="46">
        <f t="shared" si="65"/>
        <v>0</v>
      </c>
    </row>
    <row r="214" spans="1:7" ht="45.75" customHeight="1" x14ac:dyDescent="0.25">
      <c r="A214" s="6" t="s">
        <v>400</v>
      </c>
      <c r="B214" s="49" t="s">
        <v>401</v>
      </c>
      <c r="C214" s="36">
        <f t="shared" si="66"/>
        <v>66807</v>
      </c>
      <c r="D214" s="36">
        <f t="shared" si="66"/>
        <v>0</v>
      </c>
      <c r="E214" s="36">
        <f t="shared" si="66"/>
        <v>0</v>
      </c>
      <c r="F214" s="46"/>
      <c r="G214" s="46">
        <f t="shared" si="65"/>
        <v>0</v>
      </c>
    </row>
    <row r="215" spans="1:7" ht="53.25" customHeight="1" x14ac:dyDescent="0.25">
      <c r="A215" s="6" t="s">
        <v>403</v>
      </c>
      <c r="B215" s="62" t="s">
        <v>402</v>
      </c>
      <c r="C215" s="36">
        <v>66807</v>
      </c>
      <c r="D215" s="34">
        <v>0</v>
      </c>
      <c r="E215" s="36">
        <v>0</v>
      </c>
      <c r="F215" s="46"/>
      <c r="G215" s="46">
        <f t="shared" si="65"/>
        <v>0</v>
      </c>
    </row>
    <row r="216" spans="1:7" s="22" customFormat="1" ht="48" customHeight="1" x14ac:dyDescent="0.25">
      <c r="A216" s="5" t="s">
        <v>252</v>
      </c>
      <c r="B216" s="49" t="s">
        <v>253</v>
      </c>
      <c r="C216" s="34">
        <f>C217</f>
        <v>-69715.240000000005</v>
      </c>
      <c r="D216" s="34">
        <f t="shared" ref="D216" si="67">D217</f>
        <v>0</v>
      </c>
      <c r="E216" s="34">
        <f>E217</f>
        <v>0</v>
      </c>
      <c r="F216" s="46">
        <v>0</v>
      </c>
      <c r="G216" s="46">
        <f t="shared" si="65"/>
        <v>0</v>
      </c>
    </row>
    <row r="217" spans="1:7" ht="48.75" customHeight="1" x14ac:dyDescent="0.25">
      <c r="A217" s="5" t="s">
        <v>254</v>
      </c>
      <c r="B217" s="49" t="s">
        <v>255</v>
      </c>
      <c r="C217" s="34">
        <f>C218+C219</f>
        <v>-69715.240000000005</v>
      </c>
      <c r="D217" s="34">
        <f t="shared" ref="D217" si="68">D218+D219</f>
        <v>0</v>
      </c>
      <c r="E217" s="34">
        <f>E218+E219</f>
        <v>0</v>
      </c>
      <c r="F217" s="46">
        <v>0</v>
      </c>
      <c r="G217" s="46">
        <f t="shared" si="65"/>
        <v>0</v>
      </c>
    </row>
    <row r="218" spans="1:7" ht="48.75" customHeight="1" x14ac:dyDescent="0.25">
      <c r="A218" s="5" t="s">
        <v>256</v>
      </c>
      <c r="B218" s="49" t="s">
        <v>257</v>
      </c>
      <c r="C218" s="34">
        <v>-69715.240000000005</v>
      </c>
      <c r="D218" s="34">
        <v>0</v>
      </c>
      <c r="E218" s="34">
        <v>0</v>
      </c>
      <c r="F218" s="46">
        <v>0</v>
      </c>
      <c r="G218" s="46">
        <f t="shared" si="65"/>
        <v>0</v>
      </c>
    </row>
    <row r="219" spans="1:7" ht="48.75" hidden="1" customHeight="1" x14ac:dyDescent="0.25">
      <c r="A219" s="24" t="s">
        <v>348</v>
      </c>
      <c r="B219" s="35" t="s">
        <v>349</v>
      </c>
      <c r="C219" s="34">
        <v>0</v>
      </c>
      <c r="D219" s="34">
        <v>0</v>
      </c>
      <c r="E219" s="34">
        <v>0</v>
      </c>
      <c r="F219" s="32">
        <v>0</v>
      </c>
      <c r="G219" s="32" t="e">
        <f t="shared" si="65"/>
        <v>#DIV/0!</v>
      </c>
    </row>
    <row r="220" spans="1:7" s="26" customFormat="1" ht="21.75" customHeight="1" x14ac:dyDescent="0.25">
      <c r="A220" s="25" t="s">
        <v>3</v>
      </c>
      <c r="B220" s="37"/>
      <c r="C220" s="38">
        <f>C4+C139</f>
        <v>125958004.99000002</v>
      </c>
      <c r="D220" s="38">
        <f>D4+D139</f>
        <v>726958525.25</v>
      </c>
      <c r="E220" s="38">
        <f>E4+E139</f>
        <v>101206900.22999999</v>
      </c>
      <c r="F220" s="32">
        <f t="shared" si="57"/>
        <v>13.9219634566078</v>
      </c>
      <c r="G220" s="32">
        <f t="shared" si="65"/>
        <v>80.34971674728807</v>
      </c>
    </row>
    <row r="221" spans="1:7" hidden="1" x14ac:dyDescent="0.25">
      <c r="A221" s="27"/>
      <c r="B221" s="27"/>
      <c r="C221" s="28"/>
      <c r="D221" s="29"/>
      <c r="E221" s="28"/>
    </row>
    <row r="223" spans="1:7" s="1" customFormat="1" ht="15.75" x14ac:dyDescent="0.25">
      <c r="A223" s="1" t="s">
        <v>414</v>
      </c>
      <c r="F223" s="1" t="s">
        <v>415</v>
      </c>
    </row>
    <row r="224" spans="1:7" ht="45" customHeight="1" x14ac:dyDescent="0.25">
      <c r="A224" s="1" t="s">
        <v>413</v>
      </c>
    </row>
    <row r="225" spans="1:1" s="45" customFormat="1" ht="18" customHeight="1" x14ac:dyDescent="0.25">
      <c r="A225" s="45" t="s">
        <v>408</v>
      </c>
    </row>
    <row r="226" spans="1:1" s="45" customFormat="1" ht="14.25" x14ac:dyDescent="0.25">
      <c r="A226" s="45" t="s">
        <v>388</v>
      </c>
    </row>
  </sheetData>
  <mergeCells count="1">
    <mergeCell ref="A1:G1"/>
  </mergeCells>
  <pageMargins left="0.11811023622047245" right="0.31496062992125984" top="0.55118110236220474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2026-04-17T14:17:56Z</dcterms:modified>
</cp:coreProperties>
</file>