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3" activeTab="3"/>
  </bookViews>
  <sheets>
    <sheet name="3.ВС (2)" sheetId="64" state="hidden" r:id="rId1"/>
    <sheet name="3.ВС" sheetId="47" state="hidden" r:id="rId2"/>
    <sheet name="4.ФС" sheetId="50" state="hidden" r:id="rId3"/>
    <sheet name="5.ПС" sheetId="2" r:id="rId4"/>
    <sheet name="ОМ ПСР" sheetId="54" state="hidden" r:id="rId5"/>
    <sheet name="субс,субв" sheetId="62" state="hidden" r:id="rId6"/>
    <sheet name="Лист5" sheetId="63" state="hidden" r:id="rId7"/>
  </sheets>
  <externalReferences>
    <externalReference r:id="rId8"/>
  </externalReferences>
  <definedNames>
    <definedName name="_xlnm._FilterDatabase" localSheetId="3" hidden="1">'5.ПС'!$A$9:$M$420</definedName>
    <definedName name="_xlnm.Print_Titles" localSheetId="1">'3.ВС'!$A:$L,'3.ВС'!$5:$5</definedName>
    <definedName name="_xlnm.Print_Titles" localSheetId="0">'3.ВС (2)'!$A:$L,'3.ВС (2)'!$5:$5</definedName>
    <definedName name="_xlnm.Print_Titles" localSheetId="2">'4.ФС'!$5:$5</definedName>
    <definedName name="_xlnm.Print_Titles" localSheetId="3">'5.ПС'!$8:$8</definedName>
  </definedNames>
  <calcPr calcId="145621" refMode="R1C1"/>
</workbook>
</file>

<file path=xl/calcChain.xml><?xml version="1.0" encoding="utf-8"?>
<calcChain xmlns="http://schemas.openxmlformats.org/spreadsheetml/2006/main">
  <c r="J326" i="2" l="1"/>
  <c r="A5" i="2" l="1"/>
  <c r="K190" i="2" l="1"/>
  <c r="K189" i="2" s="1"/>
  <c r="K188" i="2" s="1"/>
  <c r="K187" i="2" s="1"/>
  <c r="K186" i="2" s="1"/>
  <c r="L190" i="2"/>
  <c r="L189" i="2" s="1"/>
  <c r="L188" i="2" s="1"/>
  <c r="L187" i="2" s="1"/>
  <c r="L186" i="2" s="1"/>
  <c r="J190" i="2"/>
  <c r="J189" i="2"/>
  <c r="J188" i="2" s="1"/>
  <c r="J187" i="2" s="1"/>
  <c r="J186" i="2" s="1"/>
  <c r="K185" i="2"/>
  <c r="L185" i="2"/>
  <c r="J185" i="2"/>
  <c r="K392" i="50"/>
  <c r="L392" i="50"/>
  <c r="J392" i="50"/>
  <c r="K168" i="50"/>
  <c r="L168" i="50"/>
  <c r="J168" i="50"/>
  <c r="L182" i="50"/>
  <c r="L181" i="50" s="1"/>
  <c r="L180" i="50" s="1"/>
  <c r="K183" i="50"/>
  <c r="K182" i="50" s="1"/>
  <c r="K181" i="50" s="1"/>
  <c r="K180" i="50" s="1"/>
  <c r="L183" i="50"/>
  <c r="J183" i="50"/>
  <c r="J182" i="50" s="1"/>
  <c r="J181" i="50" s="1"/>
  <c r="J180" i="50" s="1"/>
  <c r="K154" i="50"/>
  <c r="K153" i="50" s="1"/>
  <c r="K152" i="50" s="1"/>
  <c r="L154" i="50"/>
  <c r="L153" i="50" s="1"/>
  <c r="L152" i="50" s="1"/>
  <c r="J154" i="50"/>
  <c r="J153" i="50" s="1"/>
  <c r="J152" i="50" s="1"/>
  <c r="U8" i="47"/>
  <c r="T8" i="47" s="1"/>
  <c r="T9" i="47"/>
  <c r="U9" i="47"/>
  <c r="U10" i="47"/>
  <c r="T10" i="47" s="1"/>
  <c r="T11" i="47"/>
  <c r="U11" i="47"/>
  <c r="U12" i="47"/>
  <c r="T12" i="47" s="1"/>
  <c r="T13" i="47"/>
  <c r="U13" i="47"/>
  <c r="U14" i="47"/>
  <c r="T14" i="47" s="1"/>
  <c r="T15" i="47"/>
  <c r="U15" i="47"/>
  <c r="U16" i="47"/>
  <c r="T16" i="47" s="1"/>
  <c r="T17" i="47"/>
  <c r="U17" i="47"/>
  <c r="U18" i="47"/>
  <c r="T18" i="47" s="1"/>
  <c r="T19" i="47"/>
  <c r="U19" i="47"/>
  <c r="U20" i="47"/>
  <c r="T20" i="47" s="1"/>
  <c r="T21" i="47"/>
  <c r="U21" i="47"/>
  <c r="U22" i="47"/>
  <c r="T22" i="47" s="1"/>
  <c r="T23" i="47"/>
  <c r="U23" i="47"/>
  <c r="U24" i="47"/>
  <c r="T24" i="47" s="1"/>
  <c r="T25" i="47"/>
  <c r="U25" i="47"/>
  <c r="U26" i="47"/>
  <c r="T26" i="47" s="1"/>
  <c r="T27" i="47"/>
  <c r="U27" i="47"/>
  <c r="U28" i="47"/>
  <c r="T28" i="47" s="1"/>
  <c r="T29" i="47"/>
  <c r="U29" i="47"/>
  <c r="U30" i="47"/>
  <c r="T30" i="47" s="1"/>
  <c r="T31" i="47"/>
  <c r="U31" i="47"/>
  <c r="U32" i="47"/>
  <c r="T32" i="47" s="1"/>
  <c r="T33" i="47"/>
  <c r="U33" i="47"/>
  <c r="U34" i="47"/>
  <c r="T34" i="47" s="1"/>
  <c r="T35" i="47"/>
  <c r="U35" i="47"/>
  <c r="U36" i="47"/>
  <c r="T36" i="47" s="1"/>
  <c r="T37" i="47"/>
  <c r="U37" i="47"/>
  <c r="U38" i="47"/>
  <c r="T38" i="47" s="1"/>
  <c r="T39" i="47"/>
  <c r="U39" i="47"/>
  <c r="U40" i="47"/>
  <c r="T40" i="47" s="1"/>
  <c r="T41" i="47"/>
  <c r="U41" i="47"/>
  <c r="U42" i="47"/>
  <c r="T42" i="47" s="1"/>
  <c r="T43" i="47"/>
  <c r="U43" i="47"/>
  <c r="U44" i="47"/>
  <c r="T44" i="47" s="1"/>
  <c r="T45" i="47"/>
  <c r="U45" i="47"/>
  <c r="U46" i="47"/>
  <c r="T46" i="47" s="1"/>
  <c r="T47" i="47"/>
  <c r="U47" i="47"/>
  <c r="U48" i="47"/>
  <c r="T48" i="47" s="1"/>
  <c r="T49" i="47"/>
  <c r="U49" i="47"/>
  <c r="U50" i="47"/>
  <c r="T50" i="47" s="1"/>
  <c r="T51" i="47"/>
  <c r="U51" i="47"/>
  <c r="U52" i="47"/>
  <c r="T52" i="47" s="1"/>
  <c r="T53" i="47"/>
  <c r="U53" i="47"/>
  <c r="U54" i="47"/>
  <c r="T54" i="47" s="1"/>
  <c r="T55" i="47"/>
  <c r="U55" i="47"/>
  <c r="U56" i="47"/>
  <c r="T56" i="47" s="1"/>
  <c r="T57" i="47"/>
  <c r="U57" i="47"/>
  <c r="U58" i="47"/>
  <c r="T58" i="47" s="1"/>
  <c r="T59" i="47"/>
  <c r="U59" i="47"/>
  <c r="U60" i="47"/>
  <c r="T60" i="47" s="1"/>
  <c r="T61" i="47"/>
  <c r="U61" i="47"/>
  <c r="U62" i="47"/>
  <c r="T62" i="47" s="1"/>
  <c r="T63" i="47"/>
  <c r="U63" i="47"/>
  <c r="U64" i="47"/>
  <c r="T64" i="47" s="1"/>
  <c r="T65" i="47"/>
  <c r="U65" i="47"/>
  <c r="U66" i="47"/>
  <c r="T66" i="47" s="1"/>
  <c r="T67" i="47"/>
  <c r="U67" i="47"/>
  <c r="U68" i="47"/>
  <c r="T68" i="47" s="1"/>
  <c r="T69" i="47"/>
  <c r="U69" i="47"/>
  <c r="U70" i="47"/>
  <c r="T70" i="47" s="1"/>
  <c r="T71" i="47"/>
  <c r="U71" i="47"/>
  <c r="U72" i="47"/>
  <c r="T72" i="47" s="1"/>
  <c r="T73" i="47"/>
  <c r="U73" i="47"/>
  <c r="U74" i="47"/>
  <c r="T74" i="47" s="1"/>
  <c r="T75" i="47"/>
  <c r="U75" i="47"/>
  <c r="U76" i="47"/>
  <c r="T76" i="47" s="1"/>
  <c r="T77" i="47"/>
  <c r="U77" i="47"/>
  <c r="U78" i="47"/>
  <c r="T78" i="47" s="1"/>
  <c r="T79" i="47"/>
  <c r="U79" i="47"/>
  <c r="U80" i="47"/>
  <c r="T80" i="47" s="1"/>
  <c r="T81" i="47"/>
  <c r="U81" i="47"/>
  <c r="U82" i="47"/>
  <c r="T82" i="47" s="1"/>
  <c r="T83" i="47"/>
  <c r="U83" i="47"/>
  <c r="U84" i="47"/>
  <c r="T84" i="47" s="1"/>
  <c r="T85" i="47"/>
  <c r="U85" i="47"/>
  <c r="U86" i="47"/>
  <c r="T86" i="47" s="1"/>
  <c r="T87" i="47"/>
  <c r="U87" i="47"/>
  <c r="U88" i="47"/>
  <c r="T88" i="47" s="1"/>
  <c r="T89" i="47"/>
  <c r="U89" i="47"/>
  <c r="U90" i="47"/>
  <c r="T90" i="47" s="1"/>
  <c r="T91" i="47"/>
  <c r="U91" i="47"/>
  <c r="U92" i="47"/>
  <c r="T92" i="47" s="1"/>
  <c r="T93" i="47"/>
  <c r="U93" i="47"/>
  <c r="U94" i="47"/>
  <c r="T94" i="47" s="1"/>
  <c r="T95" i="47"/>
  <c r="U95" i="47"/>
  <c r="U96" i="47"/>
  <c r="T96" i="47" s="1"/>
  <c r="T97" i="47"/>
  <c r="U97" i="47"/>
  <c r="U98" i="47"/>
  <c r="T98" i="47" s="1"/>
  <c r="T99" i="47"/>
  <c r="U99" i="47"/>
  <c r="U100" i="47"/>
  <c r="T100" i="47" s="1"/>
  <c r="T101" i="47"/>
  <c r="U101" i="47"/>
  <c r="U102" i="47"/>
  <c r="T102" i="47" s="1"/>
  <c r="T103" i="47"/>
  <c r="U103" i="47"/>
  <c r="U104" i="47"/>
  <c r="T104" i="47" s="1"/>
  <c r="T105" i="47"/>
  <c r="U105" i="47"/>
  <c r="U106" i="47"/>
  <c r="T106" i="47" s="1"/>
  <c r="T107" i="47"/>
  <c r="U107" i="47"/>
  <c r="U108" i="47"/>
  <c r="T108" i="47" s="1"/>
  <c r="T109" i="47"/>
  <c r="U109" i="47"/>
  <c r="U110" i="47"/>
  <c r="T110" i="47" s="1"/>
  <c r="T111" i="47"/>
  <c r="U111" i="47"/>
  <c r="U112" i="47"/>
  <c r="T112" i="47" s="1"/>
  <c r="T113" i="47"/>
  <c r="U113" i="47"/>
  <c r="U114" i="47"/>
  <c r="T114" i="47" s="1"/>
  <c r="T115" i="47"/>
  <c r="U115" i="47"/>
  <c r="U116" i="47"/>
  <c r="T116" i="47" s="1"/>
  <c r="T117" i="47"/>
  <c r="U117" i="47"/>
  <c r="U118" i="47"/>
  <c r="T118" i="47" s="1"/>
  <c r="T119" i="47"/>
  <c r="U119" i="47"/>
  <c r="U120" i="47"/>
  <c r="T120" i="47" s="1"/>
  <c r="T121" i="47"/>
  <c r="U121" i="47"/>
  <c r="U122" i="47"/>
  <c r="T122" i="47" s="1"/>
  <c r="T123" i="47"/>
  <c r="U123" i="47"/>
  <c r="U124" i="47"/>
  <c r="T124" i="47" s="1"/>
  <c r="T125" i="47"/>
  <c r="U125" i="47"/>
  <c r="U126" i="47"/>
  <c r="T126" i="47" s="1"/>
  <c r="T127" i="47"/>
  <c r="U127" i="47"/>
  <c r="U128" i="47"/>
  <c r="T128" i="47" s="1"/>
  <c r="T129" i="47"/>
  <c r="U129" i="47"/>
  <c r="U130" i="47"/>
  <c r="T130" i="47" s="1"/>
  <c r="T131" i="47"/>
  <c r="U131" i="47"/>
  <c r="U132" i="47"/>
  <c r="T132" i="47" s="1"/>
  <c r="T133" i="47"/>
  <c r="U133" i="47"/>
  <c r="U134" i="47"/>
  <c r="T134" i="47" s="1"/>
  <c r="T135" i="47"/>
  <c r="U135" i="47"/>
  <c r="U136" i="47"/>
  <c r="T136" i="47" s="1"/>
  <c r="T137" i="47"/>
  <c r="U137" i="47"/>
  <c r="U138" i="47"/>
  <c r="T138" i="47" s="1"/>
  <c r="T139" i="47"/>
  <c r="U139" i="47"/>
  <c r="U140" i="47"/>
  <c r="T140" i="47" s="1"/>
  <c r="T141" i="47"/>
  <c r="U141" i="47"/>
  <c r="U142" i="47"/>
  <c r="T142" i="47" s="1"/>
  <c r="T143" i="47"/>
  <c r="U143" i="47"/>
  <c r="U144" i="47"/>
  <c r="T144" i="47" s="1"/>
  <c r="T145" i="47"/>
  <c r="U145" i="47"/>
  <c r="U146" i="47"/>
  <c r="T146" i="47" s="1"/>
  <c r="T147" i="47"/>
  <c r="U147" i="47"/>
  <c r="U148" i="47"/>
  <c r="T148" i="47" s="1"/>
  <c r="T149" i="47"/>
  <c r="U149" i="47"/>
  <c r="U150" i="47"/>
  <c r="T150" i="47" s="1"/>
  <c r="T151" i="47"/>
  <c r="U151" i="47"/>
  <c r="U152" i="47"/>
  <c r="T152" i="47" s="1"/>
  <c r="T153" i="47"/>
  <c r="U153" i="47"/>
  <c r="U154" i="47"/>
  <c r="T154" i="47" s="1"/>
  <c r="T155" i="47"/>
  <c r="U155" i="47"/>
  <c r="U156" i="47"/>
  <c r="T156" i="47" s="1"/>
  <c r="T157" i="47"/>
  <c r="U157" i="47"/>
  <c r="U158" i="47"/>
  <c r="T158" i="47" s="1"/>
  <c r="T159" i="47"/>
  <c r="U159" i="47"/>
  <c r="U160" i="47"/>
  <c r="T160" i="47" s="1"/>
  <c r="T161" i="47"/>
  <c r="U161" i="47"/>
  <c r="U162" i="47"/>
  <c r="T162" i="47" s="1"/>
  <c r="T163" i="47"/>
  <c r="U163" i="47"/>
  <c r="U164" i="47"/>
  <c r="T164" i="47" s="1"/>
  <c r="T165" i="47"/>
  <c r="U165" i="47"/>
  <c r="U166" i="47"/>
  <c r="T166" i="47" s="1"/>
  <c r="T167" i="47"/>
  <c r="U167" i="47"/>
  <c r="U168" i="47"/>
  <c r="T168" i="47" s="1"/>
  <c r="T169" i="47"/>
  <c r="U169" i="47"/>
  <c r="U170" i="47"/>
  <c r="T170" i="47" s="1"/>
  <c r="T171" i="47"/>
  <c r="U171" i="47"/>
  <c r="U172" i="47"/>
  <c r="T172" i="47" s="1"/>
  <c r="T173" i="47"/>
  <c r="U173" i="47"/>
  <c r="U174" i="47"/>
  <c r="T174" i="47" s="1"/>
  <c r="T175" i="47"/>
  <c r="U175" i="47"/>
  <c r="U176" i="47"/>
  <c r="T176" i="47" s="1"/>
  <c r="T177" i="47"/>
  <c r="U177" i="47"/>
  <c r="U178" i="47"/>
  <c r="T178" i="47" s="1"/>
  <c r="T179" i="47"/>
  <c r="U179" i="47"/>
  <c r="U180" i="47"/>
  <c r="T180" i="47" s="1"/>
  <c r="T181" i="47"/>
  <c r="U181" i="47"/>
  <c r="U182" i="47"/>
  <c r="T182" i="47" s="1"/>
  <c r="T183" i="47"/>
  <c r="U183" i="47"/>
  <c r="U184" i="47"/>
  <c r="T184" i="47" s="1"/>
  <c r="T185" i="47"/>
  <c r="U185" i="47"/>
  <c r="U186" i="47"/>
  <c r="T186" i="47" s="1"/>
  <c r="T187" i="47"/>
  <c r="U187" i="47"/>
  <c r="U188" i="47"/>
  <c r="T188" i="47" s="1"/>
  <c r="T189" i="47"/>
  <c r="U189" i="47"/>
  <c r="U190" i="47"/>
  <c r="T190" i="47" s="1"/>
  <c r="T191" i="47"/>
  <c r="U191" i="47"/>
  <c r="U192" i="47"/>
  <c r="T192" i="47" s="1"/>
  <c r="T193" i="47"/>
  <c r="U193" i="47"/>
  <c r="U194" i="47"/>
  <c r="T194" i="47" s="1"/>
  <c r="T195" i="47"/>
  <c r="U195" i="47"/>
  <c r="U196" i="47"/>
  <c r="T196" i="47" s="1"/>
  <c r="T197" i="47"/>
  <c r="U197" i="47"/>
  <c r="U198" i="47"/>
  <c r="T198" i="47" s="1"/>
  <c r="T199" i="47"/>
  <c r="U199" i="47"/>
  <c r="U200" i="47"/>
  <c r="T200" i="47" s="1"/>
  <c r="T201" i="47"/>
  <c r="U201" i="47"/>
  <c r="U202" i="47"/>
  <c r="T202" i="47" s="1"/>
  <c r="T203" i="47"/>
  <c r="U203" i="47"/>
  <c r="U204" i="47"/>
  <c r="T204" i="47" s="1"/>
  <c r="T205" i="47"/>
  <c r="U205" i="47"/>
  <c r="U206" i="47"/>
  <c r="T206" i="47" s="1"/>
  <c r="T207" i="47"/>
  <c r="U207" i="47"/>
  <c r="U208" i="47"/>
  <c r="T208" i="47" s="1"/>
  <c r="T209" i="47"/>
  <c r="U209" i="47"/>
  <c r="U210" i="47"/>
  <c r="T210" i="47" s="1"/>
  <c r="T211" i="47"/>
  <c r="U211" i="47"/>
  <c r="U212" i="47"/>
  <c r="T212" i="47" s="1"/>
  <c r="T213" i="47"/>
  <c r="U213" i="47"/>
  <c r="U214" i="47"/>
  <c r="T214" i="47" s="1"/>
  <c r="T215" i="47"/>
  <c r="U215" i="47"/>
  <c r="U216" i="47"/>
  <c r="T216" i="47" s="1"/>
  <c r="T217" i="47"/>
  <c r="U217" i="47"/>
  <c r="U218" i="47"/>
  <c r="T218" i="47" s="1"/>
  <c r="T219" i="47"/>
  <c r="U219" i="47"/>
  <c r="U220" i="47"/>
  <c r="T220" i="47" s="1"/>
  <c r="T221" i="47"/>
  <c r="U221" i="47"/>
  <c r="U222" i="47"/>
  <c r="T222" i="47" s="1"/>
  <c r="T223" i="47"/>
  <c r="U223" i="47"/>
  <c r="U224" i="47"/>
  <c r="T224" i="47" s="1"/>
  <c r="T225" i="47"/>
  <c r="U225" i="47"/>
  <c r="U226" i="47"/>
  <c r="T226" i="47" s="1"/>
  <c r="T227" i="47"/>
  <c r="U227" i="47"/>
  <c r="U228" i="47"/>
  <c r="T228" i="47" s="1"/>
  <c r="T229" i="47"/>
  <c r="U229" i="47"/>
  <c r="U230" i="47"/>
  <c r="T230" i="47" s="1"/>
  <c r="T231" i="47"/>
  <c r="U231" i="47"/>
  <c r="U232" i="47"/>
  <c r="T232" i="47" s="1"/>
  <c r="T233" i="47"/>
  <c r="U233" i="47"/>
  <c r="U234" i="47"/>
  <c r="T234" i="47" s="1"/>
  <c r="T235" i="47"/>
  <c r="U235" i="47"/>
  <c r="U236" i="47"/>
  <c r="T236" i="47" s="1"/>
  <c r="T237" i="47"/>
  <c r="U237" i="47"/>
  <c r="U238" i="47"/>
  <c r="T238" i="47" s="1"/>
  <c r="T239" i="47"/>
  <c r="U239" i="47"/>
  <c r="U240" i="47"/>
  <c r="T240" i="47" s="1"/>
  <c r="T241" i="47"/>
  <c r="U241" i="47"/>
  <c r="U242" i="47"/>
  <c r="T242" i="47" s="1"/>
  <c r="T243" i="47"/>
  <c r="U243" i="47"/>
  <c r="U244" i="47"/>
  <c r="T244" i="47" s="1"/>
  <c r="T245" i="47"/>
  <c r="U245" i="47"/>
  <c r="U246" i="47"/>
  <c r="T246" i="47" s="1"/>
  <c r="T247" i="47"/>
  <c r="U247" i="47"/>
  <c r="U248" i="47"/>
  <c r="T248" i="47" s="1"/>
  <c r="T249" i="47"/>
  <c r="U249" i="47"/>
  <c r="U250" i="47"/>
  <c r="T250" i="47" s="1"/>
  <c r="T251" i="47"/>
  <c r="U251" i="47"/>
  <c r="U252" i="47"/>
  <c r="T252" i="47" s="1"/>
  <c r="T253" i="47"/>
  <c r="U253" i="47"/>
  <c r="U254" i="47"/>
  <c r="T254" i="47" s="1"/>
  <c r="T255" i="47"/>
  <c r="U255" i="47"/>
  <c r="U256" i="47"/>
  <c r="T256" i="47" s="1"/>
  <c r="T257" i="47"/>
  <c r="U257" i="47"/>
  <c r="U258" i="47"/>
  <c r="T258" i="47" s="1"/>
  <c r="T259" i="47"/>
  <c r="U259" i="47"/>
  <c r="U260" i="47"/>
  <c r="T260" i="47" s="1"/>
  <c r="T261" i="47"/>
  <c r="U261" i="47"/>
  <c r="U262" i="47"/>
  <c r="T262" i="47" s="1"/>
  <c r="T263" i="47"/>
  <c r="U263" i="47"/>
  <c r="U264" i="47"/>
  <c r="T264" i="47" s="1"/>
  <c r="T265" i="47"/>
  <c r="U265" i="47"/>
  <c r="U266" i="47"/>
  <c r="T266" i="47" s="1"/>
  <c r="U267" i="47"/>
  <c r="T267" i="47" s="1"/>
  <c r="U268" i="47"/>
  <c r="T268" i="47" s="1"/>
  <c r="U269" i="47"/>
  <c r="T269" i="47" s="1"/>
  <c r="U270" i="47"/>
  <c r="T270" i="47" s="1"/>
  <c r="T271" i="47"/>
  <c r="U271" i="47"/>
  <c r="U272" i="47"/>
  <c r="T272" i="47" s="1"/>
  <c r="T273" i="47"/>
  <c r="U273" i="47"/>
  <c r="U274" i="47"/>
  <c r="T274" i="47" s="1"/>
  <c r="U275" i="47"/>
  <c r="T275" i="47" s="1"/>
  <c r="U276" i="47"/>
  <c r="T276" i="47" s="1"/>
  <c r="U277" i="47"/>
  <c r="T277" i="47" s="1"/>
  <c r="U278" i="47"/>
  <c r="T278" i="47" s="1"/>
  <c r="T279" i="47"/>
  <c r="U279" i="47"/>
  <c r="U280" i="47"/>
  <c r="T280" i="47" s="1"/>
  <c r="T281" i="47"/>
  <c r="U281" i="47"/>
  <c r="U282" i="47"/>
  <c r="T282" i="47" s="1"/>
  <c r="U283" i="47"/>
  <c r="T283" i="47" s="1"/>
  <c r="U284" i="47"/>
  <c r="T284" i="47" s="1"/>
  <c r="U285" i="47"/>
  <c r="T285" i="47" s="1"/>
  <c r="U286" i="47"/>
  <c r="T286" i="47" s="1"/>
  <c r="T287" i="47"/>
  <c r="U287" i="47"/>
  <c r="U288" i="47"/>
  <c r="T288" i="47" s="1"/>
  <c r="T289" i="47"/>
  <c r="U289" i="47"/>
  <c r="U290" i="47"/>
  <c r="T290" i="47" s="1"/>
  <c r="U291" i="47"/>
  <c r="T291" i="47" s="1"/>
  <c r="U292" i="47"/>
  <c r="T292" i="47" s="1"/>
  <c r="U293" i="47"/>
  <c r="T293" i="47" s="1"/>
  <c r="U294" i="47"/>
  <c r="T294" i="47" s="1"/>
  <c r="T295" i="47"/>
  <c r="U295" i="47"/>
  <c r="U296" i="47"/>
  <c r="T296" i="47" s="1"/>
  <c r="T297" i="47"/>
  <c r="U297" i="47"/>
  <c r="U298" i="47"/>
  <c r="T298" i="47" s="1"/>
  <c r="U299" i="47"/>
  <c r="T299" i="47" s="1"/>
  <c r="U300" i="47"/>
  <c r="T300" i="47" s="1"/>
  <c r="U301" i="47"/>
  <c r="T301" i="47" s="1"/>
  <c r="U302" i="47"/>
  <c r="T302" i="47" s="1"/>
  <c r="T303" i="47"/>
  <c r="U303" i="47"/>
  <c r="U304" i="47"/>
  <c r="T304" i="47" s="1"/>
  <c r="T305" i="47"/>
  <c r="U305" i="47"/>
  <c r="U306" i="47"/>
  <c r="T306" i="47" s="1"/>
  <c r="U307" i="47"/>
  <c r="T307" i="47" s="1"/>
  <c r="U308" i="47"/>
  <c r="T308" i="47" s="1"/>
  <c r="U309" i="47"/>
  <c r="T309" i="47" s="1"/>
  <c r="U310" i="47"/>
  <c r="T310" i="47" s="1"/>
  <c r="T311" i="47"/>
  <c r="U311" i="47"/>
  <c r="U312" i="47"/>
  <c r="T312" i="47" s="1"/>
  <c r="T313" i="47"/>
  <c r="U313" i="47"/>
  <c r="U314" i="47"/>
  <c r="T314" i="47" s="1"/>
  <c r="U315" i="47"/>
  <c r="T315" i="47" s="1"/>
  <c r="U316" i="47"/>
  <c r="T316" i="47" s="1"/>
  <c r="U317" i="47"/>
  <c r="T317" i="47" s="1"/>
  <c r="U318" i="47"/>
  <c r="T318" i="47" s="1"/>
  <c r="T319" i="47"/>
  <c r="U319" i="47"/>
  <c r="U320" i="47"/>
  <c r="T320" i="47" s="1"/>
  <c r="T321" i="47"/>
  <c r="U321" i="47"/>
  <c r="U322" i="47"/>
  <c r="T322" i="47" s="1"/>
  <c r="U323" i="47"/>
  <c r="T323" i="47" s="1"/>
  <c r="U324" i="47"/>
  <c r="T324" i="47" s="1"/>
  <c r="U325" i="47"/>
  <c r="T325" i="47" s="1"/>
  <c r="U326" i="47"/>
  <c r="T326" i="47" s="1"/>
  <c r="T327" i="47"/>
  <c r="U327" i="47"/>
  <c r="U328" i="47"/>
  <c r="T328" i="47" s="1"/>
  <c r="T329" i="47"/>
  <c r="U329" i="47"/>
  <c r="U330" i="47"/>
  <c r="T330" i="47" s="1"/>
  <c r="U331" i="47"/>
  <c r="T331" i="47" s="1"/>
  <c r="U332" i="47"/>
  <c r="T332" i="47" s="1"/>
  <c r="U333" i="47"/>
  <c r="T333" i="47" s="1"/>
  <c r="U334" i="47"/>
  <c r="T334" i="47" s="1"/>
  <c r="T335" i="47"/>
  <c r="U335" i="47"/>
  <c r="U336" i="47"/>
  <c r="T336" i="47" s="1"/>
  <c r="T337" i="47"/>
  <c r="U337" i="47"/>
  <c r="U338" i="47"/>
  <c r="T338" i="47" s="1"/>
  <c r="U339" i="47"/>
  <c r="T339" i="47" s="1"/>
  <c r="U340" i="47"/>
  <c r="T340" i="47" s="1"/>
  <c r="U341" i="47"/>
  <c r="T341" i="47" s="1"/>
  <c r="U342" i="47"/>
  <c r="T342" i="47" s="1"/>
  <c r="T343" i="47"/>
  <c r="U343" i="47"/>
  <c r="U344" i="47"/>
  <c r="T344" i="47" s="1"/>
  <c r="T345" i="47"/>
  <c r="U345" i="47"/>
  <c r="U346" i="47"/>
  <c r="T346" i="47" s="1"/>
  <c r="U347" i="47"/>
  <c r="T347" i="47" s="1"/>
  <c r="T348" i="47"/>
  <c r="U348" i="47"/>
  <c r="U349" i="47"/>
  <c r="T349" i="47" s="1"/>
  <c r="T350" i="47"/>
  <c r="U350" i="47"/>
  <c r="U351" i="47"/>
  <c r="T351" i="47" s="1"/>
  <c r="T352" i="47"/>
  <c r="U352" i="47"/>
  <c r="U353" i="47"/>
  <c r="T353" i="47" s="1"/>
  <c r="T354" i="47"/>
  <c r="U354" i="47"/>
  <c r="U355" i="47"/>
  <c r="T355" i="47" s="1"/>
  <c r="T356" i="47"/>
  <c r="U356" i="47"/>
  <c r="U357" i="47"/>
  <c r="T357" i="47" s="1"/>
  <c r="T358" i="47"/>
  <c r="U358" i="47"/>
  <c r="U359" i="47"/>
  <c r="T359" i="47" s="1"/>
  <c r="T360" i="47"/>
  <c r="U360" i="47"/>
  <c r="U361" i="47"/>
  <c r="T361" i="47" s="1"/>
  <c r="T362" i="47"/>
  <c r="U362" i="47"/>
  <c r="U363" i="47"/>
  <c r="T363" i="47" s="1"/>
  <c r="T364" i="47"/>
  <c r="U364" i="47"/>
  <c r="U365" i="47"/>
  <c r="T365" i="47" s="1"/>
  <c r="T366" i="47"/>
  <c r="U366" i="47"/>
  <c r="U367" i="47"/>
  <c r="T367" i="47" s="1"/>
  <c r="T368" i="47"/>
  <c r="U368" i="47"/>
  <c r="U369" i="47"/>
  <c r="T369" i="47" s="1"/>
  <c r="T370" i="47"/>
  <c r="U370" i="47"/>
  <c r="U371" i="47"/>
  <c r="T371" i="47" s="1"/>
  <c r="T372" i="47"/>
  <c r="U372" i="47"/>
  <c r="U373" i="47"/>
  <c r="T373" i="47" s="1"/>
  <c r="T374" i="47"/>
  <c r="U374" i="47"/>
  <c r="U375" i="47"/>
  <c r="T375" i="47" s="1"/>
  <c r="T376" i="47"/>
  <c r="U376" i="47"/>
  <c r="U377" i="47"/>
  <c r="T377" i="47" s="1"/>
  <c r="T378" i="47"/>
  <c r="U378" i="47"/>
  <c r="U379" i="47"/>
  <c r="T379" i="47" s="1"/>
  <c r="T380" i="47"/>
  <c r="U380" i="47"/>
  <c r="U381" i="47"/>
  <c r="T381" i="47" s="1"/>
  <c r="T382" i="47"/>
  <c r="U382" i="47"/>
  <c r="U383" i="47"/>
  <c r="T383" i="47" s="1"/>
  <c r="T384" i="47"/>
  <c r="U384" i="47"/>
  <c r="U385" i="47"/>
  <c r="T385" i="47" s="1"/>
  <c r="T386" i="47"/>
  <c r="U386" i="47"/>
  <c r="U387" i="47"/>
  <c r="T387" i="47" s="1"/>
  <c r="T388" i="47"/>
  <c r="U388" i="47"/>
  <c r="U389" i="47"/>
  <c r="T389" i="47" s="1"/>
  <c r="T390" i="47"/>
  <c r="U390" i="47"/>
  <c r="U391" i="47"/>
  <c r="T391" i="47" s="1"/>
  <c r="T392" i="47"/>
  <c r="U392" i="47"/>
  <c r="U393" i="47"/>
  <c r="T393" i="47" s="1"/>
  <c r="T394" i="47"/>
  <c r="U394" i="47"/>
  <c r="U395" i="47"/>
  <c r="T395" i="47" s="1"/>
  <c r="T396" i="47"/>
  <c r="U396" i="47"/>
  <c r="U397" i="47"/>
  <c r="T397" i="47" s="1"/>
  <c r="T398" i="47"/>
  <c r="U398" i="47"/>
  <c r="U399" i="47"/>
  <c r="T399" i="47" s="1"/>
  <c r="T400" i="47"/>
  <c r="U400" i="47"/>
  <c r="U401" i="47"/>
  <c r="T401" i="47" s="1"/>
  <c r="T402" i="47"/>
  <c r="U402" i="47"/>
  <c r="U403" i="47"/>
  <c r="T403" i="47" s="1"/>
  <c r="T404" i="47"/>
  <c r="U404" i="47"/>
  <c r="U405" i="47"/>
  <c r="T405" i="47" s="1"/>
  <c r="T406" i="47"/>
  <c r="U406" i="47"/>
  <c r="U407" i="47"/>
  <c r="T407" i="47" s="1"/>
  <c r="T408" i="47"/>
  <c r="U408" i="47"/>
  <c r="U409" i="47"/>
  <c r="T409" i="47" s="1"/>
  <c r="T7" i="47"/>
  <c r="U7" i="47"/>
  <c r="R8" i="47"/>
  <c r="Q8" i="47" s="1"/>
  <c r="Q9" i="47"/>
  <c r="R9" i="47"/>
  <c r="R10" i="47"/>
  <c r="Q10" i="47" s="1"/>
  <c r="Q11" i="47"/>
  <c r="R11" i="47"/>
  <c r="R12" i="47"/>
  <c r="Q12" i="47" s="1"/>
  <c r="Q13" i="47"/>
  <c r="R13" i="47"/>
  <c r="R14" i="47"/>
  <c r="Q14" i="47" s="1"/>
  <c r="Q15" i="47"/>
  <c r="R15" i="47"/>
  <c r="R16" i="47"/>
  <c r="Q16" i="47" s="1"/>
  <c r="Q17" i="47"/>
  <c r="R17" i="47"/>
  <c r="R18" i="47"/>
  <c r="Q18" i="47" s="1"/>
  <c r="Q19" i="47"/>
  <c r="R19" i="47"/>
  <c r="R20" i="47"/>
  <c r="Q20" i="47" s="1"/>
  <c r="Q21" i="47"/>
  <c r="R21" i="47"/>
  <c r="R22" i="47"/>
  <c r="Q22" i="47" s="1"/>
  <c r="Q23" i="47"/>
  <c r="R23" i="47"/>
  <c r="R24" i="47"/>
  <c r="Q24" i="47" s="1"/>
  <c r="Q25" i="47"/>
  <c r="R25" i="47"/>
  <c r="R26" i="47"/>
  <c r="Q26" i="47" s="1"/>
  <c r="Q27" i="47"/>
  <c r="R27" i="47"/>
  <c r="R28" i="47"/>
  <c r="Q28" i="47" s="1"/>
  <c r="Q29" i="47"/>
  <c r="R29" i="47"/>
  <c r="R30" i="47"/>
  <c r="Q30" i="47" s="1"/>
  <c r="Q31" i="47"/>
  <c r="R31" i="47"/>
  <c r="R32" i="47"/>
  <c r="Q32" i="47" s="1"/>
  <c r="Q33" i="47"/>
  <c r="R33" i="47"/>
  <c r="R34" i="47"/>
  <c r="Q34" i="47" s="1"/>
  <c r="Q35" i="47"/>
  <c r="R35" i="47"/>
  <c r="R36" i="47"/>
  <c r="Q36" i="47" s="1"/>
  <c r="Q37" i="47"/>
  <c r="R37" i="47"/>
  <c r="R38" i="47"/>
  <c r="Q38" i="47" s="1"/>
  <c r="Q39" i="47"/>
  <c r="R39" i="47"/>
  <c r="R40" i="47"/>
  <c r="Q40" i="47" s="1"/>
  <c r="Q41" i="47"/>
  <c r="R41" i="47"/>
  <c r="R42" i="47"/>
  <c r="Q42" i="47" s="1"/>
  <c r="Q43" i="47"/>
  <c r="R43" i="47"/>
  <c r="R44" i="47"/>
  <c r="Q44" i="47" s="1"/>
  <c r="Q45" i="47"/>
  <c r="R45" i="47"/>
  <c r="R46" i="47"/>
  <c r="Q46" i="47" s="1"/>
  <c r="Q47" i="47"/>
  <c r="R47" i="47"/>
  <c r="R48" i="47"/>
  <c r="Q48" i="47" s="1"/>
  <c r="Q49" i="47"/>
  <c r="R49" i="47"/>
  <c r="R50" i="47"/>
  <c r="Q50" i="47" s="1"/>
  <c r="Q51" i="47"/>
  <c r="R51" i="47"/>
  <c r="R52" i="47"/>
  <c r="Q52" i="47" s="1"/>
  <c r="Q53" i="47"/>
  <c r="R53" i="47"/>
  <c r="R54" i="47"/>
  <c r="Q54" i="47" s="1"/>
  <c r="Q55" i="47"/>
  <c r="R55" i="47"/>
  <c r="R56" i="47"/>
  <c r="Q56" i="47" s="1"/>
  <c r="Q57" i="47"/>
  <c r="R57" i="47"/>
  <c r="R58" i="47"/>
  <c r="Q58" i="47" s="1"/>
  <c r="Q59" i="47"/>
  <c r="R59" i="47"/>
  <c r="R60" i="47"/>
  <c r="Q60" i="47" s="1"/>
  <c r="Q61" i="47"/>
  <c r="R61" i="47"/>
  <c r="R62" i="47"/>
  <c r="Q62" i="47" s="1"/>
  <c r="Q63" i="47"/>
  <c r="R63" i="47"/>
  <c r="R64" i="47"/>
  <c r="Q64" i="47" s="1"/>
  <c r="Q65" i="47"/>
  <c r="R65" i="47"/>
  <c r="R66" i="47"/>
  <c r="Q66" i="47" s="1"/>
  <c r="Q67" i="47"/>
  <c r="R67" i="47"/>
  <c r="R68" i="47"/>
  <c r="Q68" i="47" s="1"/>
  <c r="Q69" i="47"/>
  <c r="R69" i="47"/>
  <c r="R70" i="47"/>
  <c r="Q70" i="47" s="1"/>
  <c r="Q71" i="47"/>
  <c r="R71" i="47"/>
  <c r="R72" i="47"/>
  <c r="Q72" i="47" s="1"/>
  <c r="Q73" i="47"/>
  <c r="R73" i="47"/>
  <c r="R74" i="47"/>
  <c r="Q74" i="47" s="1"/>
  <c r="Q75" i="47"/>
  <c r="R75" i="47"/>
  <c r="R76" i="47"/>
  <c r="Q76" i="47" s="1"/>
  <c r="Q77" i="47"/>
  <c r="R77" i="47"/>
  <c r="R78" i="47"/>
  <c r="Q78" i="47" s="1"/>
  <c r="Q79" i="47"/>
  <c r="R79" i="47"/>
  <c r="R80" i="47"/>
  <c r="Q80" i="47" s="1"/>
  <c r="Q81" i="47"/>
  <c r="R81" i="47"/>
  <c r="R82" i="47"/>
  <c r="Q82" i="47" s="1"/>
  <c r="Q83" i="47"/>
  <c r="R83" i="47"/>
  <c r="R84" i="47"/>
  <c r="Q84" i="47" s="1"/>
  <c r="Q85" i="47"/>
  <c r="R85" i="47"/>
  <c r="R86" i="47"/>
  <c r="Q86" i="47" s="1"/>
  <c r="Q87" i="47"/>
  <c r="R87" i="47"/>
  <c r="R88" i="47"/>
  <c r="Q88" i="47" s="1"/>
  <c r="Q89" i="47"/>
  <c r="R89" i="47"/>
  <c r="R90" i="47"/>
  <c r="Q90" i="47" s="1"/>
  <c r="Q91" i="47"/>
  <c r="R91" i="47"/>
  <c r="R92" i="47"/>
  <c r="Q92" i="47" s="1"/>
  <c r="Q93" i="47"/>
  <c r="R93" i="47"/>
  <c r="R94" i="47"/>
  <c r="Q94" i="47" s="1"/>
  <c r="Q95" i="47"/>
  <c r="R95" i="47"/>
  <c r="R96" i="47"/>
  <c r="Q96" i="47" s="1"/>
  <c r="Q97" i="47"/>
  <c r="R97" i="47"/>
  <c r="R98" i="47"/>
  <c r="Q98" i="47" s="1"/>
  <c r="Q99" i="47"/>
  <c r="R99" i="47"/>
  <c r="R100" i="47"/>
  <c r="Q100" i="47" s="1"/>
  <c r="Q101" i="47"/>
  <c r="R101" i="47"/>
  <c r="R102" i="47"/>
  <c r="Q102" i="47" s="1"/>
  <c r="Q103" i="47"/>
  <c r="R103" i="47"/>
  <c r="R104" i="47"/>
  <c r="Q104" i="47" s="1"/>
  <c r="Q105" i="47"/>
  <c r="R105" i="47"/>
  <c r="R106" i="47"/>
  <c r="Q106" i="47" s="1"/>
  <c r="Q107" i="47"/>
  <c r="R107" i="47"/>
  <c r="R108" i="47"/>
  <c r="Q108" i="47" s="1"/>
  <c r="Q109" i="47"/>
  <c r="R109" i="47"/>
  <c r="R110" i="47"/>
  <c r="Q110" i="47" s="1"/>
  <c r="Q111" i="47"/>
  <c r="R111" i="47"/>
  <c r="R112" i="47"/>
  <c r="Q112" i="47" s="1"/>
  <c r="Q113" i="47"/>
  <c r="R113" i="47"/>
  <c r="R114" i="47"/>
  <c r="Q114" i="47" s="1"/>
  <c r="Q115" i="47"/>
  <c r="R115" i="47"/>
  <c r="R116" i="47"/>
  <c r="Q116" i="47" s="1"/>
  <c r="Q117" i="47"/>
  <c r="R117" i="47"/>
  <c r="R118" i="47"/>
  <c r="Q118" i="47" s="1"/>
  <c r="Q119" i="47"/>
  <c r="R119" i="47"/>
  <c r="R120" i="47"/>
  <c r="Q120" i="47" s="1"/>
  <c r="Q121" i="47"/>
  <c r="R121" i="47"/>
  <c r="R122" i="47"/>
  <c r="Q122" i="47" s="1"/>
  <c r="Q123" i="47"/>
  <c r="R123" i="47"/>
  <c r="R124" i="47"/>
  <c r="Q124" i="47" s="1"/>
  <c r="Q125" i="47"/>
  <c r="R125" i="47"/>
  <c r="R126" i="47"/>
  <c r="Q126" i="47" s="1"/>
  <c r="Q127" i="47"/>
  <c r="R127" i="47"/>
  <c r="R128" i="47"/>
  <c r="Q128" i="47" s="1"/>
  <c r="Q129" i="47"/>
  <c r="R129" i="47"/>
  <c r="R130" i="47"/>
  <c r="Q130" i="47" s="1"/>
  <c r="Q131" i="47"/>
  <c r="R131" i="47"/>
  <c r="R132" i="47"/>
  <c r="Q132" i="47" s="1"/>
  <c r="Q133" i="47"/>
  <c r="R133" i="47"/>
  <c r="R134" i="47"/>
  <c r="Q134" i="47" s="1"/>
  <c r="Q135" i="47"/>
  <c r="R135" i="47"/>
  <c r="R136" i="47"/>
  <c r="Q136" i="47" s="1"/>
  <c r="Q137" i="47"/>
  <c r="R137" i="47"/>
  <c r="R138" i="47"/>
  <c r="Q138" i="47" s="1"/>
  <c r="Q139" i="47"/>
  <c r="R139" i="47"/>
  <c r="R140" i="47"/>
  <c r="Q140" i="47" s="1"/>
  <c r="Q141" i="47"/>
  <c r="R141" i="47"/>
  <c r="R142" i="47"/>
  <c r="Q142" i="47" s="1"/>
  <c r="Q143" i="47"/>
  <c r="R143" i="47"/>
  <c r="R144" i="47"/>
  <c r="Q144" i="47" s="1"/>
  <c r="Q145" i="47"/>
  <c r="R145" i="47"/>
  <c r="R146" i="47"/>
  <c r="Q146" i="47" s="1"/>
  <c r="Q147" i="47"/>
  <c r="R147" i="47"/>
  <c r="R148" i="47"/>
  <c r="Q148" i="47" s="1"/>
  <c r="Q149" i="47"/>
  <c r="R149" i="47"/>
  <c r="R150" i="47"/>
  <c r="Q150" i="47" s="1"/>
  <c r="Q151" i="47"/>
  <c r="R151" i="47"/>
  <c r="R152" i="47"/>
  <c r="Q152" i="47" s="1"/>
  <c r="Q153" i="47"/>
  <c r="R153" i="47"/>
  <c r="R154" i="47"/>
  <c r="Q154" i="47" s="1"/>
  <c r="Q155" i="47"/>
  <c r="R155" i="47"/>
  <c r="R156" i="47"/>
  <c r="Q156" i="47" s="1"/>
  <c r="Q157" i="47"/>
  <c r="R157" i="47"/>
  <c r="R158" i="47"/>
  <c r="Q158" i="47" s="1"/>
  <c r="Q159" i="47"/>
  <c r="R159" i="47"/>
  <c r="R160" i="47"/>
  <c r="Q160" i="47" s="1"/>
  <c r="Q161" i="47"/>
  <c r="R161" i="47"/>
  <c r="R162" i="47"/>
  <c r="Q162" i="47" s="1"/>
  <c r="Q163" i="47"/>
  <c r="R163" i="47"/>
  <c r="R164" i="47"/>
  <c r="Q164" i="47" s="1"/>
  <c r="Q165" i="47"/>
  <c r="R165" i="47"/>
  <c r="R166" i="47"/>
  <c r="Q166" i="47" s="1"/>
  <c r="Q167" i="47"/>
  <c r="R167" i="47"/>
  <c r="R168" i="47"/>
  <c r="Q168" i="47" s="1"/>
  <c r="Q169" i="47"/>
  <c r="R169" i="47"/>
  <c r="R170" i="47"/>
  <c r="Q170" i="47" s="1"/>
  <c r="Q171" i="47"/>
  <c r="R171" i="47"/>
  <c r="R172" i="47"/>
  <c r="Q172" i="47" s="1"/>
  <c r="Q173" i="47"/>
  <c r="R173" i="47"/>
  <c r="R174" i="47"/>
  <c r="Q174" i="47" s="1"/>
  <c r="Q175" i="47"/>
  <c r="R175" i="47"/>
  <c r="R176" i="47"/>
  <c r="Q176" i="47" s="1"/>
  <c r="Q177" i="47"/>
  <c r="R177" i="47"/>
  <c r="R178" i="47"/>
  <c r="Q178" i="47" s="1"/>
  <c r="Q179" i="47"/>
  <c r="R179" i="47"/>
  <c r="R180" i="47"/>
  <c r="Q180" i="47" s="1"/>
  <c r="Q181" i="47"/>
  <c r="R181" i="47"/>
  <c r="R182" i="47"/>
  <c r="Q182" i="47" s="1"/>
  <c r="Q183" i="47"/>
  <c r="R183" i="47"/>
  <c r="R184" i="47"/>
  <c r="Q184" i="47" s="1"/>
  <c r="Q185" i="47"/>
  <c r="R185" i="47"/>
  <c r="R186" i="47"/>
  <c r="Q186" i="47" s="1"/>
  <c r="Q187" i="47"/>
  <c r="R187" i="47"/>
  <c r="R188" i="47"/>
  <c r="Q188" i="47" s="1"/>
  <c r="Q189" i="47"/>
  <c r="R189" i="47"/>
  <c r="R190" i="47"/>
  <c r="Q190" i="47" s="1"/>
  <c r="Q191" i="47"/>
  <c r="R191" i="47"/>
  <c r="R192" i="47"/>
  <c r="Q192" i="47" s="1"/>
  <c r="Q193" i="47"/>
  <c r="R193" i="47"/>
  <c r="R194" i="47"/>
  <c r="Q194" i="47" s="1"/>
  <c r="Q195" i="47"/>
  <c r="R195" i="47"/>
  <c r="R196" i="47"/>
  <c r="Q196" i="47" s="1"/>
  <c r="Q197" i="47"/>
  <c r="R197" i="47"/>
  <c r="R198" i="47"/>
  <c r="Q198" i="47" s="1"/>
  <c r="Q199" i="47"/>
  <c r="R199" i="47"/>
  <c r="R200" i="47"/>
  <c r="Q200" i="47" s="1"/>
  <c r="Q201" i="47"/>
  <c r="R201" i="47"/>
  <c r="R202" i="47"/>
  <c r="Q202" i="47" s="1"/>
  <c r="Q203" i="47"/>
  <c r="R203" i="47"/>
  <c r="R204" i="47"/>
  <c r="Q204" i="47" s="1"/>
  <c r="Q205" i="47"/>
  <c r="R205" i="47"/>
  <c r="R206" i="47"/>
  <c r="Q206" i="47" s="1"/>
  <c r="Q207" i="47"/>
  <c r="R207" i="47"/>
  <c r="R208" i="47"/>
  <c r="Q208" i="47" s="1"/>
  <c r="Q209" i="47"/>
  <c r="R209" i="47"/>
  <c r="R210" i="47"/>
  <c r="Q210" i="47" s="1"/>
  <c r="Q211" i="47"/>
  <c r="R211" i="47"/>
  <c r="R212" i="47"/>
  <c r="Q212" i="47" s="1"/>
  <c r="Q213" i="47"/>
  <c r="R213" i="47"/>
  <c r="R214" i="47"/>
  <c r="Q214" i="47" s="1"/>
  <c r="Q215" i="47"/>
  <c r="R215" i="47"/>
  <c r="R216" i="47"/>
  <c r="Q216" i="47" s="1"/>
  <c r="Q217" i="47"/>
  <c r="R217" i="47"/>
  <c r="R218" i="47"/>
  <c r="Q218" i="47" s="1"/>
  <c r="Q219" i="47"/>
  <c r="R219" i="47"/>
  <c r="R220" i="47"/>
  <c r="Q220" i="47" s="1"/>
  <c r="Q221" i="47"/>
  <c r="R221" i="47"/>
  <c r="R222" i="47"/>
  <c r="Q222" i="47" s="1"/>
  <c r="Q223" i="47"/>
  <c r="R223" i="47"/>
  <c r="R224" i="47"/>
  <c r="Q224" i="47" s="1"/>
  <c r="Q225" i="47"/>
  <c r="R225" i="47"/>
  <c r="R226" i="47"/>
  <c r="Q226" i="47" s="1"/>
  <c r="Q227" i="47"/>
  <c r="R227" i="47"/>
  <c r="R228" i="47"/>
  <c r="Q228" i="47" s="1"/>
  <c r="Q229" i="47"/>
  <c r="R229" i="47"/>
  <c r="R230" i="47"/>
  <c r="Q230" i="47" s="1"/>
  <c r="Q231" i="47"/>
  <c r="R231" i="47"/>
  <c r="R232" i="47"/>
  <c r="Q232" i="47" s="1"/>
  <c r="Q233" i="47"/>
  <c r="R233" i="47"/>
  <c r="R234" i="47"/>
  <c r="Q234" i="47" s="1"/>
  <c r="Q235" i="47"/>
  <c r="R235" i="47"/>
  <c r="R236" i="47"/>
  <c r="Q236" i="47" s="1"/>
  <c r="Q237" i="47"/>
  <c r="R237" i="47"/>
  <c r="R238" i="47"/>
  <c r="Q238" i="47" s="1"/>
  <c r="Q239" i="47"/>
  <c r="R239" i="47"/>
  <c r="R240" i="47"/>
  <c r="Q240" i="47" s="1"/>
  <c r="Q241" i="47"/>
  <c r="R241" i="47"/>
  <c r="R242" i="47"/>
  <c r="Q242" i="47" s="1"/>
  <c r="Q243" i="47"/>
  <c r="R243" i="47"/>
  <c r="R244" i="47"/>
  <c r="Q244" i="47" s="1"/>
  <c r="Q245" i="47"/>
  <c r="R245" i="47"/>
  <c r="R246" i="47"/>
  <c r="Q246" i="47" s="1"/>
  <c r="Q247" i="47"/>
  <c r="R247" i="47"/>
  <c r="R250" i="47"/>
  <c r="Q250" i="47" s="1"/>
  <c r="Q251" i="47"/>
  <c r="R251" i="47"/>
  <c r="R252" i="47"/>
  <c r="Q252" i="47" s="1"/>
  <c r="Q253" i="47"/>
  <c r="R253" i="47"/>
  <c r="R254" i="47"/>
  <c r="Q254" i="47" s="1"/>
  <c r="Q255" i="47"/>
  <c r="R255" i="47"/>
  <c r="R256" i="47"/>
  <c r="Q256" i="47" s="1"/>
  <c r="Q257" i="47"/>
  <c r="R257" i="47"/>
  <c r="R258" i="47"/>
  <c r="Q258" i="47" s="1"/>
  <c r="Q259" i="47"/>
  <c r="R259" i="47"/>
  <c r="R260" i="47"/>
  <c r="Q260" i="47" s="1"/>
  <c r="Q261" i="47"/>
  <c r="R261" i="47"/>
  <c r="R262" i="47"/>
  <c r="Q262" i="47" s="1"/>
  <c r="R264" i="47"/>
  <c r="Q264" i="47" s="1"/>
  <c r="Q265" i="47"/>
  <c r="R265" i="47"/>
  <c r="R266" i="47"/>
  <c r="Q266" i="47" s="1"/>
  <c r="Q267" i="47"/>
  <c r="R267" i="47"/>
  <c r="R268" i="47"/>
  <c r="Q268" i="47" s="1"/>
  <c r="Q269" i="47"/>
  <c r="R269" i="47"/>
  <c r="R270" i="47"/>
  <c r="Q270" i="47" s="1"/>
  <c r="Q271" i="47"/>
  <c r="R271" i="47"/>
  <c r="R272" i="47"/>
  <c r="Q272" i="47" s="1"/>
  <c r="Q273" i="47"/>
  <c r="R273" i="47"/>
  <c r="R274" i="47"/>
  <c r="Q274" i="47" s="1"/>
  <c r="Q275" i="47"/>
  <c r="R275" i="47"/>
  <c r="R276" i="47"/>
  <c r="Q276" i="47" s="1"/>
  <c r="Q277" i="47"/>
  <c r="R277" i="47"/>
  <c r="R278" i="47"/>
  <c r="Q278" i="47" s="1"/>
  <c r="Q279" i="47"/>
  <c r="R279" i="47"/>
  <c r="R280" i="47"/>
  <c r="Q280" i="47" s="1"/>
  <c r="Q281" i="47"/>
  <c r="R281" i="47"/>
  <c r="R282" i="47"/>
  <c r="Q282" i="47" s="1"/>
  <c r="Q283" i="47"/>
  <c r="R283" i="47"/>
  <c r="R284" i="47"/>
  <c r="Q284" i="47" s="1"/>
  <c r="Q285" i="47"/>
  <c r="R285" i="47"/>
  <c r="R286" i="47"/>
  <c r="Q286" i="47" s="1"/>
  <c r="Q287" i="47"/>
  <c r="R287" i="47"/>
  <c r="R290" i="47"/>
  <c r="Q290" i="47" s="1"/>
  <c r="Q291" i="47"/>
  <c r="R291" i="47"/>
  <c r="R292" i="47"/>
  <c r="Q292" i="47" s="1"/>
  <c r="Q293" i="47"/>
  <c r="R293" i="47"/>
  <c r="R294" i="47"/>
  <c r="Q294" i="47" s="1"/>
  <c r="Q295" i="47"/>
  <c r="R295" i="47"/>
  <c r="R296" i="47"/>
  <c r="Q296" i="47" s="1"/>
  <c r="Q297" i="47"/>
  <c r="R297" i="47"/>
  <c r="R298" i="47"/>
  <c r="Q298" i="47" s="1"/>
  <c r="Q299" i="47"/>
  <c r="R299" i="47"/>
  <c r="R300" i="47"/>
  <c r="Q300" i="47" s="1"/>
  <c r="Q301" i="47"/>
  <c r="R301" i="47"/>
  <c r="R302" i="47"/>
  <c r="Q302" i="47" s="1"/>
  <c r="Q303" i="47"/>
  <c r="R303" i="47"/>
  <c r="R304" i="47"/>
  <c r="Q304" i="47" s="1"/>
  <c r="Q305" i="47"/>
  <c r="R305" i="47"/>
  <c r="R306" i="47"/>
  <c r="Q306" i="47" s="1"/>
  <c r="Q307" i="47"/>
  <c r="R307" i="47"/>
  <c r="R308" i="47"/>
  <c r="Q308" i="47" s="1"/>
  <c r="Q309" i="47"/>
  <c r="R309" i="47"/>
  <c r="R310" i="47"/>
  <c r="Q310" i="47" s="1"/>
  <c r="Q311" i="47"/>
  <c r="R311" i="47"/>
  <c r="R312" i="47"/>
  <c r="Q312" i="47" s="1"/>
  <c r="Q313" i="47"/>
  <c r="R313" i="47"/>
  <c r="R314" i="47"/>
  <c r="Q314" i="47" s="1"/>
  <c r="Q315" i="47"/>
  <c r="R315" i="47"/>
  <c r="R316" i="47"/>
  <c r="Q316" i="47" s="1"/>
  <c r="Q317" i="47"/>
  <c r="R317" i="47"/>
  <c r="R318" i="47"/>
  <c r="Q318" i="47" s="1"/>
  <c r="Q319" i="47"/>
  <c r="R319" i="47"/>
  <c r="R320" i="47"/>
  <c r="Q320" i="47" s="1"/>
  <c r="Q321" i="47"/>
  <c r="R321" i="47"/>
  <c r="R322" i="47"/>
  <c r="Q322" i="47" s="1"/>
  <c r="Q323" i="47"/>
  <c r="R323" i="47"/>
  <c r="R324" i="47"/>
  <c r="Q324" i="47" s="1"/>
  <c r="Q325" i="47"/>
  <c r="R325" i="47"/>
  <c r="R326" i="47"/>
  <c r="Q326" i="47" s="1"/>
  <c r="Q327" i="47"/>
  <c r="R327" i="47"/>
  <c r="R328" i="47"/>
  <c r="Q328" i="47" s="1"/>
  <c r="Q329" i="47"/>
  <c r="R329" i="47"/>
  <c r="R330" i="47"/>
  <c r="Q330" i="47" s="1"/>
  <c r="Q331" i="47"/>
  <c r="R331" i="47"/>
  <c r="R332" i="47"/>
  <c r="Q332" i="47" s="1"/>
  <c r="Q333" i="47"/>
  <c r="R333" i="47"/>
  <c r="R334" i="47"/>
  <c r="Q334" i="47" s="1"/>
  <c r="Q335" i="47"/>
  <c r="R335" i="47"/>
  <c r="R336" i="47"/>
  <c r="Q336" i="47" s="1"/>
  <c r="Q337" i="47"/>
  <c r="R337" i="47"/>
  <c r="R338" i="47"/>
  <c r="Q338" i="47" s="1"/>
  <c r="Q339" i="47"/>
  <c r="R339" i="47"/>
  <c r="R340" i="47"/>
  <c r="Q340" i="47" s="1"/>
  <c r="Q341" i="47"/>
  <c r="R341" i="47"/>
  <c r="R342" i="47"/>
  <c r="Q342" i="47" s="1"/>
  <c r="Q343" i="47"/>
  <c r="R343" i="47"/>
  <c r="R344" i="47"/>
  <c r="Q344" i="47" s="1"/>
  <c r="Q345" i="47"/>
  <c r="R345" i="47"/>
  <c r="R346" i="47"/>
  <c r="Q346" i="47" s="1"/>
  <c r="Q347" i="47"/>
  <c r="R347" i="47"/>
  <c r="Q348" i="47"/>
  <c r="R348" i="47"/>
  <c r="Q349" i="47"/>
  <c r="R349" i="47"/>
  <c r="Q350" i="47"/>
  <c r="R350" i="47"/>
  <c r="Q351" i="47"/>
  <c r="R351" i="47"/>
  <c r="Q352" i="47"/>
  <c r="R352" i="47"/>
  <c r="R353" i="47"/>
  <c r="Q353" i="47" s="1"/>
  <c r="Q354" i="47"/>
  <c r="R354" i="47"/>
  <c r="R355" i="47"/>
  <c r="Q355" i="47" s="1"/>
  <c r="Q356" i="47"/>
  <c r="R356" i="47"/>
  <c r="R357" i="47"/>
  <c r="Q357" i="47" s="1"/>
  <c r="Q358" i="47"/>
  <c r="R358" i="47"/>
  <c r="R359" i="47"/>
  <c r="Q359" i="47" s="1"/>
  <c r="Q360" i="47"/>
  <c r="R360" i="47"/>
  <c r="R361" i="47"/>
  <c r="Q361" i="47" s="1"/>
  <c r="Q362" i="47"/>
  <c r="R362" i="47"/>
  <c r="R363" i="47"/>
  <c r="Q363" i="47" s="1"/>
  <c r="Q364" i="47"/>
  <c r="R364" i="47"/>
  <c r="R365" i="47"/>
  <c r="Q365" i="47" s="1"/>
  <c r="Q366" i="47"/>
  <c r="R366" i="47"/>
  <c r="R367" i="47"/>
  <c r="Q367" i="47" s="1"/>
  <c r="Q368" i="47"/>
  <c r="R368" i="47"/>
  <c r="R369" i="47"/>
  <c r="Q369" i="47" s="1"/>
  <c r="Q370" i="47"/>
  <c r="R370" i="47"/>
  <c r="R371" i="47"/>
  <c r="Q371" i="47" s="1"/>
  <c r="Q372" i="47"/>
  <c r="R372" i="47"/>
  <c r="R373" i="47"/>
  <c r="Q373" i="47" s="1"/>
  <c r="Q374" i="47"/>
  <c r="R374" i="47"/>
  <c r="R375" i="47"/>
  <c r="Q375" i="47" s="1"/>
  <c r="Q376" i="47"/>
  <c r="R376" i="47"/>
  <c r="R377" i="47"/>
  <c r="Q377" i="47" s="1"/>
  <c r="Q378" i="47"/>
  <c r="R378" i="47"/>
  <c r="R379" i="47"/>
  <c r="Q379" i="47" s="1"/>
  <c r="Q380" i="47"/>
  <c r="R380" i="47"/>
  <c r="R381" i="47"/>
  <c r="Q381" i="47" s="1"/>
  <c r="Q382" i="47"/>
  <c r="R382" i="47"/>
  <c r="R383" i="47"/>
  <c r="Q383" i="47" s="1"/>
  <c r="Q384" i="47"/>
  <c r="R384" i="47"/>
  <c r="R385" i="47"/>
  <c r="Q385" i="47" s="1"/>
  <c r="Q386" i="47"/>
  <c r="R386" i="47"/>
  <c r="R387" i="47"/>
  <c r="Q387" i="47" s="1"/>
  <c r="Q388" i="47"/>
  <c r="R388" i="47"/>
  <c r="R389" i="47"/>
  <c r="Q389" i="47" s="1"/>
  <c r="Q390" i="47"/>
  <c r="R390" i="47"/>
  <c r="R391" i="47"/>
  <c r="Q391" i="47" s="1"/>
  <c r="Q392" i="47"/>
  <c r="R392" i="47"/>
  <c r="R393" i="47"/>
  <c r="Q393" i="47" s="1"/>
  <c r="Q394" i="47"/>
  <c r="R394" i="47"/>
  <c r="R395" i="47"/>
  <c r="Q395" i="47" s="1"/>
  <c r="Q396" i="47"/>
  <c r="R396" i="47"/>
  <c r="R397" i="47"/>
  <c r="Q397" i="47" s="1"/>
  <c r="Q398" i="47"/>
  <c r="R398" i="47"/>
  <c r="R399" i="47"/>
  <c r="Q399" i="47" s="1"/>
  <c r="Q400" i="47"/>
  <c r="R400" i="47"/>
  <c r="R401" i="47"/>
  <c r="Q401" i="47" s="1"/>
  <c r="Q402" i="47"/>
  <c r="R402" i="47"/>
  <c r="R403" i="47"/>
  <c r="Q403" i="47" s="1"/>
  <c r="Q404" i="47"/>
  <c r="R404" i="47"/>
  <c r="R405" i="47"/>
  <c r="Q405" i="47" s="1"/>
  <c r="Q406" i="47"/>
  <c r="R406" i="47"/>
  <c r="R407" i="47"/>
  <c r="Q407" i="47" s="1"/>
  <c r="Q408" i="47"/>
  <c r="R408" i="47"/>
  <c r="Q7" i="47"/>
  <c r="R7" i="47"/>
  <c r="T410" i="47"/>
  <c r="T411" i="47" s="1"/>
  <c r="Q410" i="47"/>
  <c r="Q411" i="47" s="1"/>
  <c r="N410" i="47"/>
  <c r="N411" i="47" s="1"/>
  <c r="O8" i="47"/>
  <c r="N8" i="47" s="1"/>
  <c r="N9" i="47"/>
  <c r="O9" i="47"/>
  <c r="O10" i="47"/>
  <c r="N10" i="47" s="1"/>
  <c r="N11" i="47"/>
  <c r="O11" i="47"/>
  <c r="O12" i="47"/>
  <c r="N12" i="47" s="1"/>
  <c r="N13" i="47"/>
  <c r="O13" i="47"/>
  <c r="O14" i="47"/>
  <c r="N14" i="47" s="1"/>
  <c r="N15" i="47"/>
  <c r="O15" i="47"/>
  <c r="O16" i="47"/>
  <c r="N16" i="47" s="1"/>
  <c r="N17" i="47"/>
  <c r="O17" i="47"/>
  <c r="O18" i="47"/>
  <c r="N18" i="47" s="1"/>
  <c r="N19" i="47"/>
  <c r="O19" i="47"/>
  <c r="O20" i="47"/>
  <c r="N20" i="47" s="1"/>
  <c r="N21" i="47"/>
  <c r="O21" i="47"/>
  <c r="O22" i="47"/>
  <c r="N22" i="47" s="1"/>
  <c r="N23" i="47"/>
  <c r="O23" i="47"/>
  <c r="O24" i="47"/>
  <c r="N24" i="47" s="1"/>
  <c r="N25" i="47"/>
  <c r="O25" i="47"/>
  <c r="O26" i="47"/>
  <c r="N26" i="47" s="1"/>
  <c r="N27" i="47"/>
  <c r="O27" i="47"/>
  <c r="O28" i="47"/>
  <c r="N28" i="47" s="1"/>
  <c r="N29" i="47"/>
  <c r="O29" i="47"/>
  <c r="O30" i="47"/>
  <c r="N30" i="47" s="1"/>
  <c r="N31" i="47"/>
  <c r="O31" i="47"/>
  <c r="O32" i="47"/>
  <c r="N32" i="47" s="1"/>
  <c r="N33" i="47"/>
  <c r="O33" i="47"/>
  <c r="O34" i="47"/>
  <c r="N34" i="47" s="1"/>
  <c r="N35" i="47"/>
  <c r="O35" i="47"/>
  <c r="O36" i="47"/>
  <c r="N36" i="47" s="1"/>
  <c r="N37" i="47"/>
  <c r="O37" i="47"/>
  <c r="O38" i="47"/>
  <c r="N38" i="47" s="1"/>
  <c r="N39" i="47"/>
  <c r="O39" i="47"/>
  <c r="O40" i="47"/>
  <c r="N40" i="47" s="1"/>
  <c r="N41" i="47"/>
  <c r="O41" i="47"/>
  <c r="O42" i="47"/>
  <c r="N42" i="47" s="1"/>
  <c r="N43" i="47"/>
  <c r="O43" i="47"/>
  <c r="O44" i="47"/>
  <c r="N44" i="47" s="1"/>
  <c r="N45" i="47"/>
  <c r="O45" i="47"/>
  <c r="O46" i="47"/>
  <c r="N46" i="47" s="1"/>
  <c r="N47" i="47"/>
  <c r="O47" i="47"/>
  <c r="O48" i="47"/>
  <c r="N48" i="47" s="1"/>
  <c r="N49" i="47"/>
  <c r="O49" i="47"/>
  <c r="O50" i="47"/>
  <c r="N50" i="47" s="1"/>
  <c r="N51" i="47"/>
  <c r="O51" i="47"/>
  <c r="O52" i="47"/>
  <c r="N52" i="47" s="1"/>
  <c r="N53" i="47"/>
  <c r="O53" i="47"/>
  <c r="O54" i="47"/>
  <c r="N54" i="47" s="1"/>
  <c r="N55" i="47"/>
  <c r="O55" i="47"/>
  <c r="O56" i="47"/>
  <c r="N56" i="47" s="1"/>
  <c r="N57" i="47"/>
  <c r="O57" i="47"/>
  <c r="O58" i="47"/>
  <c r="N58" i="47" s="1"/>
  <c r="N59" i="47"/>
  <c r="O59" i="47"/>
  <c r="O60" i="47"/>
  <c r="N60" i="47" s="1"/>
  <c r="N61" i="47"/>
  <c r="O61" i="47"/>
  <c r="O62" i="47"/>
  <c r="N62" i="47" s="1"/>
  <c r="N63" i="47"/>
  <c r="O63" i="47"/>
  <c r="O64" i="47"/>
  <c r="N64" i="47" s="1"/>
  <c r="N65" i="47"/>
  <c r="O65" i="47"/>
  <c r="O66" i="47"/>
  <c r="N66" i="47" s="1"/>
  <c r="N67" i="47"/>
  <c r="O67" i="47"/>
  <c r="O68" i="47"/>
  <c r="N68" i="47" s="1"/>
  <c r="N69" i="47"/>
  <c r="O69" i="47"/>
  <c r="O70" i="47"/>
  <c r="N70" i="47" s="1"/>
  <c r="N71" i="47"/>
  <c r="O71" i="47"/>
  <c r="O72" i="47"/>
  <c r="N72" i="47" s="1"/>
  <c r="N73" i="47"/>
  <c r="O73" i="47"/>
  <c r="O74" i="47"/>
  <c r="N74" i="47" s="1"/>
  <c r="N75" i="47"/>
  <c r="O75" i="47"/>
  <c r="O76" i="47"/>
  <c r="N76" i="47" s="1"/>
  <c r="N77" i="47"/>
  <c r="O77" i="47"/>
  <c r="O78" i="47"/>
  <c r="N78" i="47" s="1"/>
  <c r="N79" i="47"/>
  <c r="O79" i="47"/>
  <c r="O80" i="47"/>
  <c r="N80" i="47" s="1"/>
  <c r="N81" i="47"/>
  <c r="O81" i="47"/>
  <c r="O82" i="47"/>
  <c r="N82" i="47" s="1"/>
  <c r="N83" i="47"/>
  <c r="O83" i="47"/>
  <c r="O84" i="47"/>
  <c r="N84" i="47" s="1"/>
  <c r="N85" i="47"/>
  <c r="O85" i="47"/>
  <c r="O86" i="47"/>
  <c r="N86" i="47" s="1"/>
  <c r="N87" i="47"/>
  <c r="O87" i="47"/>
  <c r="O88" i="47"/>
  <c r="N88" i="47" s="1"/>
  <c r="N89" i="47"/>
  <c r="O89" i="47"/>
  <c r="O90" i="47"/>
  <c r="N90" i="47" s="1"/>
  <c r="N91" i="47"/>
  <c r="O91" i="47"/>
  <c r="O92" i="47"/>
  <c r="N92" i="47" s="1"/>
  <c r="N93" i="47"/>
  <c r="O93" i="47"/>
  <c r="O94" i="47"/>
  <c r="N94" i="47" s="1"/>
  <c r="N95" i="47"/>
  <c r="O95" i="47"/>
  <c r="O96" i="47"/>
  <c r="N96" i="47" s="1"/>
  <c r="N97" i="47"/>
  <c r="O97" i="47"/>
  <c r="O98" i="47"/>
  <c r="N98" i="47" s="1"/>
  <c r="N99" i="47"/>
  <c r="O99" i="47"/>
  <c r="N100" i="47"/>
  <c r="O100" i="47"/>
  <c r="N101" i="47"/>
  <c r="O101" i="47"/>
  <c r="N102" i="47"/>
  <c r="O102" i="47"/>
  <c r="N103" i="47"/>
  <c r="O103" i="47"/>
  <c r="N104" i="47"/>
  <c r="O104" i="47"/>
  <c r="N105" i="47"/>
  <c r="O105" i="47"/>
  <c r="N106" i="47"/>
  <c r="O106" i="47"/>
  <c r="N107" i="47"/>
  <c r="O107" i="47"/>
  <c r="N108" i="47"/>
  <c r="O108" i="47"/>
  <c r="N109" i="47"/>
  <c r="O109" i="47"/>
  <c r="N110" i="47"/>
  <c r="O110" i="47"/>
  <c r="N111" i="47"/>
  <c r="O111" i="47"/>
  <c r="N112" i="47"/>
  <c r="O112" i="47"/>
  <c r="N113" i="47"/>
  <c r="O113" i="47"/>
  <c r="N114" i="47"/>
  <c r="O114" i="47"/>
  <c r="N115" i="47"/>
  <c r="O115" i="47"/>
  <c r="N116" i="47"/>
  <c r="O116" i="47"/>
  <c r="N117" i="47"/>
  <c r="O117" i="47"/>
  <c r="N118" i="47"/>
  <c r="O118" i="47"/>
  <c r="N119" i="47"/>
  <c r="O119" i="47"/>
  <c r="N120" i="47"/>
  <c r="O120" i="47"/>
  <c r="N121" i="47"/>
  <c r="O121" i="47"/>
  <c r="N122" i="47"/>
  <c r="O122" i="47"/>
  <c r="N123" i="47"/>
  <c r="O123" i="47"/>
  <c r="N124" i="47"/>
  <c r="O124" i="47"/>
  <c r="N125" i="47"/>
  <c r="O125" i="47"/>
  <c r="N126" i="47"/>
  <c r="O126" i="47"/>
  <c r="N127" i="47"/>
  <c r="O127" i="47"/>
  <c r="N128" i="47"/>
  <c r="O128" i="47"/>
  <c r="N129" i="47"/>
  <c r="O129" i="47"/>
  <c r="N130" i="47"/>
  <c r="O130" i="47"/>
  <c r="N131" i="47"/>
  <c r="O131" i="47"/>
  <c r="N132" i="47"/>
  <c r="O132" i="47"/>
  <c r="N133" i="47"/>
  <c r="O133" i="47"/>
  <c r="N134" i="47"/>
  <c r="O134" i="47"/>
  <c r="N135" i="47"/>
  <c r="O135" i="47"/>
  <c r="N136" i="47"/>
  <c r="O136" i="47"/>
  <c r="N137" i="47"/>
  <c r="O137" i="47"/>
  <c r="N138" i="47"/>
  <c r="O138" i="47"/>
  <c r="N139" i="47"/>
  <c r="O139" i="47"/>
  <c r="N140" i="47"/>
  <c r="O140" i="47"/>
  <c r="N141" i="47"/>
  <c r="O141" i="47"/>
  <c r="N142" i="47"/>
  <c r="O142" i="47"/>
  <c r="N143" i="47"/>
  <c r="O143" i="47"/>
  <c r="N144" i="47"/>
  <c r="O144" i="47"/>
  <c r="N145" i="47"/>
  <c r="O145" i="47"/>
  <c r="N146" i="47"/>
  <c r="O146" i="47"/>
  <c r="N147" i="47"/>
  <c r="O147" i="47"/>
  <c r="N148" i="47"/>
  <c r="O148" i="47"/>
  <c r="N149" i="47"/>
  <c r="O149" i="47"/>
  <c r="N150" i="47"/>
  <c r="O150" i="47"/>
  <c r="N151" i="47"/>
  <c r="O151" i="47"/>
  <c r="N152" i="47"/>
  <c r="O152" i="47"/>
  <c r="N153" i="47"/>
  <c r="O153" i="47"/>
  <c r="N154" i="47"/>
  <c r="O154" i="47"/>
  <c r="N155" i="47"/>
  <c r="O155" i="47"/>
  <c r="N156" i="47"/>
  <c r="O156" i="47"/>
  <c r="N157" i="47"/>
  <c r="O157" i="47"/>
  <c r="N158" i="47"/>
  <c r="O158" i="47"/>
  <c r="N159" i="47"/>
  <c r="O159" i="47"/>
  <c r="N160" i="47"/>
  <c r="O160" i="47"/>
  <c r="N161" i="47"/>
  <c r="O161" i="47"/>
  <c r="N162" i="47"/>
  <c r="O162" i="47"/>
  <c r="N163" i="47"/>
  <c r="O163" i="47"/>
  <c r="N164" i="47"/>
  <c r="O164" i="47"/>
  <c r="N165" i="47"/>
  <c r="O165" i="47"/>
  <c r="N166" i="47"/>
  <c r="O166" i="47"/>
  <c r="N167" i="47"/>
  <c r="O167" i="47"/>
  <c r="N168" i="47"/>
  <c r="O168" i="47"/>
  <c r="N169" i="47"/>
  <c r="O169" i="47"/>
  <c r="N170" i="47"/>
  <c r="O170" i="47"/>
  <c r="N171" i="47"/>
  <c r="O171" i="47"/>
  <c r="N172" i="47"/>
  <c r="O172" i="47"/>
  <c r="N173" i="47"/>
  <c r="O173" i="47"/>
  <c r="N174" i="47"/>
  <c r="O174" i="47"/>
  <c r="N175" i="47"/>
  <c r="O175" i="47"/>
  <c r="N176" i="47"/>
  <c r="O176" i="47"/>
  <c r="N177" i="47"/>
  <c r="O177" i="47"/>
  <c r="N178" i="47"/>
  <c r="O178" i="47"/>
  <c r="N179" i="47"/>
  <c r="O179" i="47"/>
  <c r="N180" i="47"/>
  <c r="O180" i="47"/>
  <c r="N181" i="47"/>
  <c r="O181" i="47"/>
  <c r="N182" i="47"/>
  <c r="O182" i="47"/>
  <c r="N183" i="47"/>
  <c r="O183" i="47"/>
  <c r="N184" i="47"/>
  <c r="O184" i="47"/>
  <c r="N185" i="47"/>
  <c r="O185" i="47"/>
  <c r="N186" i="47"/>
  <c r="O186" i="47"/>
  <c r="N187" i="47"/>
  <c r="O187" i="47"/>
  <c r="N188" i="47"/>
  <c r="O188" i="47"/>
  <c r="N189" i="47"/>
  <c r="O189" i="47"/>
  <c r="N190" i="47"/>
  <c r="O190" i="47"/>
  <c r="N191" i="47"/>
  <c r="O191" i="47"/>
  <c r="N192" i="47"/>
  <c r="O192" i="47"/>
  <c r="N193" i="47"/>
  <c r="O193" i="47"/>
  <c r="N194" i="47"/>
  <c r="O194" i="47"/>
  <c r="N195" i="47"/>
  <c r="O195" i="47"/>
  <c r="N196" i="47"/>
  <c r="O196" i="47"/>
  <c r="N197" i="47"/>
  <c r="O197" i="47"/>
  <c r="N198" i="47"/>
  <c r="O198" i="47"/>
  <c r="N199" i="47"/>
  <c r="O199" i="47"/>
  <c r="N200" i="47"/>
  <c r="O200" i="47"/>
  <c r="N201" i="47"/>
  <c r="O201" i="47"/>
  <c r="N202" i="47"/>
  <c r="O202" i="47"/>
  <c r="N203" i="47"/>
  <c r="O203" i="47"/>
  <c r="N204" i="47"/>
  <c r="O204" i="47"/>
  <c r="N205" i="47"/>
  <c r="O205" i="47"/>
  <c r="N206" i="47"/>
  <c r="O206" i="47"/>
  <c r="N207" i="47"/>
  <c r="O207" i="47"/>
  <c r="N208" i="47"/>
  <c r="O208" i="47"/>
  <c r="N209" i="47"/>
  <c r="O209" i="47"/>
  <c r="N210" i="47"/>
  <c r="O210" i="47"/>
  <c r="N211" i="47"/>
  <c r="O211" i="47"/>
  <c r="N212" i="47"/>
  <c r="O212" i="47"/>
  <c r="N213" i="47"/>
  <c r="O213" i="47"/>
  <c r="N214" i="47"/>
  <c r="O214" i="47"/>
  <c r="N215" i="47"/>
  <c r="O215" i="47"/>
  <c r="N216" i="47"/>
  <c r="O216" i="47"/>
  <c r="N217" i="47"/>
  <c r="O217" i="47"/>
  <c r="N218" i="47"/>
  <c r="O218" i="47"/>
  <c r="N219" i="47"/>
  <c r="O219" i="47"/>
  <c r="N220" i="47"/>
  <c r="O220" i="47"/>
  <c r="N221" i="47"/>
  <c r="O221" i="47"/>
  <c r="N222" i="47"/>
  <c r="O222" i="47"/>
  <c r="N223" i="47"/>
  <c r="O223" i="47"/>
  <c r="N224" i="47"/>
  <c r="O224" i="47"/>
  <c r="N225" i="47"/>
  <c r="O225" i="47"/>
  <c r="N226" i="47"/>
  <c r="O226" i="47"/>
  <c r="N227" i="47"/>
  <c r="O227" i="47"/>
  <c r="N228" i="47"/>
  <c r="O228" i="47"/>
  <c r="N229" i="47"/>
  <c r="O229" i="47"/>
  <c r="N230" i="47"/>
  <c r="O230" i="47"/>
  <c r="N231" i="47"/>
  <c r="O231" i="47"/>
  <c r="N232" i="47"/>
  <c r="O232" i="47"/>
  <c r="N233" i="47"/>
  <c r="O233" i="47"/>
  <c r="N234" i="47"/>
  <c r="O234" i="47"/>
  <c r="N235" i="47"/>
  <c r="O235" i="47"/>
  <c r="N236" i="47"/>
  <c r="O236" i="47"/>
  <c r="N237" i="47"/>
  <c r="O237" i="47"/>
  <c r="N238" i="47"/>
  <c r="O238" i="47"/>
  <c r="N239" i="47"/>
  <c r="O239" i="47"/>
  <c r="N240" i="47"/>
  <c r="O240" i="47"/>
  <c r="N241" i="47"/>
  <c r="O241" i="47"/>
  <c r="N242" i="47"/>
  <c r="O242" i="47"/>
  <c r="N243" i="47"/>
  <c r="O243" i="47"/>
  <c r="N244" i="47"/>
  <c r="O244" i="47"/>
  <c r="N245" i="47"/>
  <c r="O245" i="47"/>
  <c r="N246" i="47"/>
  <c r="O246" i="47"/>
  <c r="N247" i="47"/>
  <c r="O247" i="47"/>
  <c r="N248" i="47"/>
  <c r="O248" i="47"/>
  <c r="N249" i="47"/>
  <c r="O249" i="47"/>
  <c r="N250" i="47"/>
  <c r="O250" i="47"/>
  <c r="N251" i="47"/>
  <c r="O251" i="47"/>
  <c r="N252" i="47"/>
  <c r="O252" i="47"/>
  <c r="N253" i="47"/>
  <c r="O253" i="47"/>
  <c r="N254" i="47"/>
  <c r="O254" i="47"/>
  <c r="N255" i="47"/>
  <c r="O255" i="47"/>
  <c r="N256" i="47"/>
  <c r="O256" i="47"/>
  <c r="N257" i="47"/>
  <c r="O257" i="47"/>
  <c r="N258" i="47"/>
  <c r="O258" i="47"/>
  <c r="N259" i="47"/>
  <c r="O259" i="47"/>
  <c r="N260" i="47"/>
  <c r="O260" i="47"/>
  <c r="N261" i="47"/>
  <c r="O261" i="47"/>
  <c r="N262" i="47"/>
  <c r="O262" i="47"/>
  <c r="N263" i="47"/>
  <c r="O263" i="47"/>
  <c r="N264" i="47"/>
  <c r="O264" i="47"/>
  <c r="N265" i="47"/>
  <c r="O265" i="47"/>
  <c r="N266" i="47"/>
  <c r="O266" i="47"/>
  <c r="N267" i="47"/>
  <c r="O267" i="47"/>
  <c r="N268" i="47"/>
  <c r="O268" i="47"/>
  <c r="N269" i="47"/>
  <c r="O269" i="47"/>
  <c r="N270" i="47"/>
  <c r="O270" i="47"/>
  <c r="N271" i="47"/>
  <c r="O271" i="47"/>
  <c r="N272" i="47"/>
  <c r="O272" i="47"/>
  <c r="N273" i="47"/>
  <c r="O273" i="47"/>
  <c r="N274" i="47"/>
  <c r="O274" i="47"/>
  <c r="N275" i="47"/>
  <c r="O275" i="47"/>
  <c r="N276" i="47"/>
  <c r="O276" i="47"/>
  <c r="N277" i="47"/>
  <c r="O277" i="47"/>
  <c r="N278" i="47"/>
  <c r="O278" i="47"/>
  <c r="N279" i="47"/>
  <c r="O279" i="47"/>
  <c r="N280" i="47"/>
  <c r="O280" i="47"/>
  <c r="N281" i="47"/>
  <c r="O281" i="47"/>
  <c r="N282" i="47"/>
  <c r="O282" i="47"/>
  <c r="N283" i="47"/>
  <c r="O283" i="47"/>
  <c r="N284" i="47"/>
  <c r="O284" i="47"/>
  <c r="N285" i="47"/>
  <c r="O285" i="47"/>
  <c r="N286" i="47"/>
  <c r="O286" i="47"/>
  <c r="N287" i="47"/>
  <c r="O287" i="47"/>
  <c r="N288" i="47"/>
  <c r="O288" i="47"/>
  <c r="N289" i="47"/>
  <c r="O289" i="47"/>
  <c r="N290" i="47"/>
  <c r="O290" i="47"/>
  <c r="N291" i="47"/>
  <c r="O291" i="47"/>
  <c r="N292" i="47"/>
  <c r="O292" i="47"/>
  <c r="N293" i="47"/>
  <c r="O293" i="47"/>
  <c r="N294" i="47"/>
  <c r="O294" i="47"/>
  <c r="N295" i="47"/>
  <c r="O295" i="47"/>
  <c r="N296" i="47"/>
  <c r="O296" i="47"/>
  <c r="N297" i="47"/>
  <c r="O297" i="47"/>
  <c r="N298" i="47"/>
  <c r="O298" i="47"/>
  <c r="N299" i="47"/>
  <c r="O299" i="47"/>
  <c r="N300" i="47"/>
  <c r="O300" i="47"/>
  <c r="N301" i="47"/>
  <c r="O301" i="47"/>
  <c r="N302" i="47"/>
  <c r="O302" i="47"/>
  <c r="N303" i="47"/>
  <c r="O303" i="47"/>
  <c r="N304" i="47"/>
  <c r="O304" i="47"/>
  <c r="N305" i="47"/>
  <c r="O305" i="47"/>
  <c r="N306" i="47"/>
  <c r="O306" i="47"/>
  <c r="N307" i="47"/>
  <c r="O307" i="47"/>
  <c r="N308" i="47"/>
  <c r="O308" i="47"/>
  <c r="N309" i="47"/>
  <c r="O309" i="47"/>
  <c r="N310" i="47"/>
  <c r="O310" i="47"/>
  <c r="N311" i="47"/>
  <c r="O311" i="47"/>
  <c r="N312" i="47"/>
  <c r="O312" i="47"/>
  <c r="N313" i="47"/>
  <c r="O313" i="47"/>
  <c r="N314" i="47"/>
  <c r="O314" i="47"/>
  <c r="N315" i="47"/>
  <c r="O315" i="47"/>
  <c r="N316" i="47"/>
  <c r="O316" i="47"/>
  <c r="N317" i="47"/>
  <c r="O317" i="47"/>
  <c r="N318" i="47"/>
  <c r="O318" i="47"/>
  <c r="N319" i="47"/>
  <c r="O319" i="47"/>
  <c r="N320" i="47"/>
  <c r="O320" i="47"/>
  <c r="N321" i="47"/>
  <c r="O321" i="47"/>
  <c r="N322" i="47"/>
  <c r="O322" i="47"/>
  <c r="N323" i="47"/>
  <c r="O323" i="47"/>
  <c r="N324" i="47"/>
  <c r="O324" i="47"/>
  <c r="N325" i="47"/>
  <c r="O325" i="47"/>
  <c r="N326" i="47"/>
  <c r="O326" i="47"/>
  <c r="N327" i="47"/>
  <c r="O327" i="47"/>
  <c r="N328" i="47"/>
  <c r="O328" i="47"/>
  <c r="N329" i="47"/>
  <c r="O329" i="47"/>
  <c r="N330" i="47"/>
  <c r="O330" i="47"/>
  <c r="N331" i="47"/>
  <c r="O331" i="47"/>
  <c r="N332" i="47"/>
  <c r="O332" i="47"/>
  <c r="N333" i="47"/>
  <c r="O333" i="47"/>
  <c r="N334" i="47"/>
  <c r="O334" i="47"/>
  <c r="N335" i="47"/>
  <c r="O335" i="47"/>
  <c r="N336" i="47"/>
  <c r="O336" i="47"/>
  <c r="N337" i="47"/>
  <c r="O337" i="47"/>
  <c r="N338" i="47"/>
  <c r="O338" i="47"/>
  <c r="N339" i="47"/>
  <c r="O339" i="47"/>
  <c r="N340" i="47"/>
  <c r="O340" i="47"/>
  <c r="N341" i="47"/>
  <c r="O341" i="47"/>
  <c r="N342" i="47"/>
  <c r="O342" i="47"/>
  <c r="N343" i="47"/>
  <c r="O343" i="47"/>
  <c r="N344" i="47"/>
  <c r="O344" i="47"/>
  <c r="N345" i="47"/>
  <c r="O345" i="47"/>
  <c r="N346" i="47"/>
  <c r="O346" i="47"/>
  <c r="N347" i="47"/>
  <c r="O347" i="47"/>
  <c r="N348" i="47"/>
  <c r="O348" i="47"/>
  <c r="N349" i="47"/>
  <c r="O349" i="47"/>
  <c r="N350" i="47"/>
  <c r="O350" i="47"/>
  <c r="N351" i="47"/>
  <c r="O351" i="47"/>
  <c r="N352" i="47"/>
  <c r="O352" i="47"/>
  <c r="N353" i="47"/>
  <c r="O353" i="47"/>
  <c r="N354" i="47"/>
  <c r="O354" i="47"/>
  <c r="N355" i="47"/>
  <c r="O355" i="47"/>
  <c r="N356" i="47"/>
  <c r="O356" i="47"/>
  <c r="N357" i="47"/>
  <c r="O357" i="47"/>
  <c r="N358" i="47"/>
  <c r="O358" i="47"/>
  <c r="N359" i="47"/>
  <c r="O359" i="47"/>
  <c r="N360" i="47"/>
  <c r="O360" i="47"/>
  <c r="N361" i="47"/>
  <c r="O361" i="47"/>
  <c r="N362" i="47"/>
  <c r="O362" i="47"/>
  <c r="N363" i="47"/>
  <c r="O363" i="47"/>
  <c r="N364" i="47"/>
  <c r="O364" i="47"/>
  <c r="N365" i="47"/>
  <c r="O365" i="47"/>
  <c r="N366" i="47"/>
  <c r="O366" i="47"/>
  <c r="N367" i="47"/>
  <c r="O367" i="47"/>
  <c r="N368" i="47"/>
  <c r="O368" i="47"/>
  <c r="N369" i="47"/>
  <c r="O369" i="47"/>
  <c r="N370" i="47"/>
  <c r="O370" i="47"/>
  <c r="N371" i="47"/>
  <c r="O371" i="47"/>
  <c r="N372" i="47"/>
  <c r="O372" i="47"/>
  <c r="N373" i="47"/>
  <c r="O373" i="47"/>
  <c r="N374" i="47"/>
  <c r="O374" i="47"/>
  <c r="N375" i="47"/>
  <c r="O375" i="47"/>
  <c r="N376" i="47"/>
  <c r="O376" i="47"/>
  <c r="N377" i="47"/>
  <c r="O377" i="47"/>
  <c r="N378" i="47"/>
  <c r="O378" i="47"/>
  <c r="N379" i="47"/>
  <c r="O379" i="47"/>
  <c r="N380" i="47"/>
  <c r="O380" i="47"/>
  <c r="N381" i="47"/>
  <c r="O381" i="47"/>
  <c r="N382" i="47"/>
  <c r="O382" i="47"/>
  <c r="N383" i="47"/>
  <c r="O383" i="47"/>
  <c r="N384" i="47"/>
  <c r="O384" i="47"/>
  <c r="N385" i="47"/>
  <c r="O385" i="47"/>
  <c r="N386" i="47"/>
  <c r="O386" i="47"/>
  <c r="N387" i="47"/>
  <c r="O387" i="47"/>
  <c r="N388" i="47"/>
  <c r="O388" i="47"/>
  <c r="N389" i="47"/>
  <c r="O389" i="47"/>
  <c r="N390" i="47"/>
  <c r="O390" i="47"/>
  <c r="N391" i="47"/>
  <c r="O391" i="47"/>
  <c r="N392" i="47"/>
  <c r="O392" i="47"/>
  <c r="N393" i="47"/>
  <c r="O393" i="47"/>
  <c r="N394" i="47"/>
  <c r="O394" i="47"/>
  <c r="N395" i="47"/>
  <c r="O395" i="47"/>
  <c r="N396" i="47"/>
  <c r="O396" i="47"/>
  <c r="N397" i="47"/>
  <c r="O397" i="47"/>
  <c r="N398" i="47"/>
  <c r="O398" i="47"/>
  <c r="N399" i="47"/>
  <c r="O399" i="47"/>
  <c r="N400" i="47"/>
  <c r="O400" i="47"/>
  <c r="N401" i="47"/>
  <c r="O401" i="47"/>
  <c r="N402" i="47"/>
  <c r="O402" i="47"/>
  <c r="N403" i="47"/>
  <c r="O403" i="47"/>
  <c r="N404" i="47"/>
  <c r="O404" i="47"/>
  <c r="N405" i="47"/>
  <c r="O405" i="47"/>
  <c r="N406" i="47"/>
  <c r="O406" i="47"/>
  <c r="N407" i="47"/>
  <c r="O407" i="47"/>
  <c r="N408" i="47"/>
  <c r="O408" i="47"/>
  <c r="N409" i="47"/>
  <c r="O409" i="47"/>
  <c r="N7" i="47"/>
  <c r="O7" i="47"/>
  <c r="S156" i="47"/>
  <c r="S157" i="47"/>
  <c r="S158" i="47"/>
  <c r="S159" i="47"/>
  <c r="S160" i="47"/>
  <c r="S161" i="47"/>
  <c r="S162" i="47"/>
  <c r="S163" i="47"/>
  <c r="S164" i="47"/>
  <c r="S165" i="47"/>
  <c r="S166" i="47"/>
  <c r="S167" i="47"/>
  <c r="S168" i="47"/>
  <c r="S169" i="47"/>
  <c r="S170" i="47"/>
  <c r="S171" i="47"/>
  <c r="S172" i="47"/>
  <c r="S173" i="47"/>
  <c r="S174" i="47"/>
  <c r="S175" i="47"/>
  <c r="S176" i="47"/>
  <c r="S177" i="47"/>
  <c r="S178" i="47"/>
  <c r="S179" i="47"/>
  <c r="S180" i="47"/>
  <c r="S181" i="47"/>
  <c r="S182" i="47"/>
  <c r="S183" i="47"/>
  <c r="S184" i="47"/>
  <c r="S185" i="47"/>
  <c r="S186" i="47"/>
  <c r="S187" i="47"/>
  <c r="S188" i="47"/>
  <c r="S189" i="47"/>
  <c r="S190" i="47"/>
  <c r="S191" i="47"/>
  <c r="S192" i="47"/>
  <c r="S193" i="47"/>
  <c r="S194" i="47"/>
  <c r="S195" i="47"/>
  <c r="S196" i="47"/>
  <c r="S197" i="47"/>
  <c r="S198" i="47"/>
  <c r="S199" i="47"/>
  <c r="S200" i="47"/>
  <c r="S201" i="47"/>
  <c r="S202" i="47"/>
  <c r="S203" i="47"/>
  <c r="S204" i="47"/>
  <c r="S205" i="47"/>
  <c r="S206" i="47"/>
  <c r="S207" i="47"/>
  <c r="S208" i="47"/>
  <c r="S209" i="47"/>
  <c r="S210" i="47"/>
  <c r="S211" i="47"/>
  <c r="S212" i="47"/>
  <c r="S213" i="47"/>
  <c r="S214" i="47"/>
  <c r="S215" i="47"/>
  <c r="S216" i="47"/>
  <c r="S217" i="47"/>
  <c r="S218" i="47"/>
  <c r="S219" i="47"/>
  <c r="S220" i="47"/>
  <c r="S221" i="47"/>
  <c r="S222" i="47"/>
  <c r="S223" i="47"/>
  <c r="S224" i="47"/>
  <c r="S225" i="47"/>
  <c r="S226" i="47"/>
  <c r="S227" i="47"/>
  <c r="S228" i="47"/>
  <c r="S229" i="47"/>
  <c r="S230" i="47"/>
  <c r="S231" i="47"/>
  <c r="S232" i="47"/>
  <c r="S233" i="47"/>
  <c r="S234" i="47"/>
  <c r="S235" i="47"/>
  <c r="S236" i="47"/>
  <c r="S237" i="47"/>
  <c r="S238" i="47"/>
  <c r="S239" i="47"/>
  <c r="S240" i="47"/>
  <c r="S241" i="47"/>
  <c r="S242" i="47"/>
  <c r="S243" i="47"/>
  <c r="S244" i="47"/>
  <c r="S245" i="47"/>
  <c r="S246" i="47"/>
  <c r="S247" i="47"/>
  <c r="S248" i="47"/>
  <c r="S249" i="47"/>
  <c r="S250" i="47"/>
  <c r="S251" i="47"/>
  <c r="S252" i="47"/>
  <c r="S253" i="47"/>
  <c r="S254" i="47"/>
  <c r="S255" i="47"/>
  <c r="S256" i="47"/>
  <c r="S257" i="47"/>
  <c r="S258" i="47"/>
  <c r="S259" i="47"/>
  <c r="S260" i="47"/>
  <c r="S261" i="47"/>
  <c r="S262" i="47"/>
  <c r="S263" i="47"/>
  <c r="S264" i="47"/>
  <c r="S265" i="47"/>
  <c r="S266" i="47"/>
  <c r="S267" i="47"/>
  <c r="S268" i="47"/>
  <c r="S269" i="47"/>
  <c r="S270" i="47"/>
  <c r="S271" i="47"/>
  <c r="S272" i="47"/>
  <c r="S273" i="47"/>
  <c r="S274" i="47"/>
  <c r="S275" i="47"/>
  <c r="S276" i="47"/>
  <c r="S277" i="47"/>
  <c r="S278" i="47"/>
  <c r="S279" i="47"/>
  <c r="S280" i="47"/>
  <c r="S281" i="47"/>
  <c r="S282" i="47"/>
  <c r="S283" i="47"/>
  <c r="S284" i="47"/>
  <c r="S285" i="47"/>
  <c r="S286" i="47"/>
  <c r="S287" i="47"/>
  <c r="S288" i="47"/>
  <c r="S289" i="47"/>
  <c r="S290" i="47"/>
  <c r="S291" i="47"/>
  <c r="S292" i="47"/>
  <c r="S293" i="47"/>
  <c r="S294" i="47"/>
  <c r="S295" i="47"/>
  <c r="S296" i="47"/>
  <c r="S297" i="47"/>
  <c r="S298" i="47"/>
  <c r="S299" i="47"/>
  <c r="S300" i="47"/>
  <c r="S301" i="47"/>
  <c r="S302" i="47"/>
  <c r="S303" i="47"/>
  <c r="S304" i="47"/>
  <c r="S305" i="47"/>
  <c r="S306" i="47"/>
  <c r="S307" i="47"/>
  <c r="S308" i="47"/>
  <c r="S309" i="47"/>
  <c r="S310" i="47"/>
  <c r="S311" i="47"/>
  <c r="S312" i="47"/>
  <c r="S313" i="47"/>
  <c r="S314" i="47"/>
  <c r="S315" i="47"/>
  <c r="S316" i="47"/>
  <c r="S317" i="47"/>
  <c r="S318" i="47"/>
  <c r="S319" i="47"/>
  <c r="S320" i="47"/>
  <c r="S321" i="47"/>
  <c r="S322" i="47"/>
  <c r="S323" i="47"/>
  <c r="S324" i="47"/>
  <c r="S325" i="47"/>
  <c r="S326" i="47"/>
  <c r="S327" i="47"/>
  <c r="S328" i="47"/>
  <c r="S329" i="47"/>
  <c r="S330" i="47"/>
  <c r="S331" i="47"/>
  <c r="S332" i="47"/>
  <c r="S333" i="47"/>
  <c r="S334" i="47"/>
  <c r="S335" i="47"/>
  <c r="S336" i="47"/>
  <c r="S337" i="47"/>
  <c r="S338" i="47"/>
  <c r="S339" i="47"/>
  <c r="S340" i="47"/>
  <c r="S341" i="47"/>
  <c r="S342" i="47"/>
  <c r="S343" i="47"/>
  <c r="S344" i="47"/>
  <c r="S345" i="47"/>
  <c r="S346" i="47"/>
  <c r="S347" i="47"/>
  <c r="S348" i="47"/>
  <c r="S349" i="47"/>
  <c r="S350" i="47"/>
  <c r="S351" i="47"/>
  <c r="S352" i="47"/>
  <c r="S353" i="47"/>
  <c r="S354" i="47"/>
  <c r="S355" i="47"/>
  <c r="S356" i="47"/>
  <c r="S357" i="47"/>
  <c r="S358" i="47"/>
  <c r="S359" i="47"/>
  <c r="S360" i="47"/>
  <c r="S361" i="47"/>
  <c r="S362" i="47"/>
  <c r="S363" i="47"/>
  <c r="S364" i="47"/>
  <c r="S365" i="47"/>
  <c r="S366" i="47"/>
  <c r="S367" i="47"/>
  <c r="S368" i="47"/>
  <c r="S369" i="47"/>
  <c r="S370" i="47"/>
  <c r="S371" i="47"/>
  <c r="S372" i="47"/>
  <c r="S373" i="47"/>
  <c r="S374" i="47"/>
  <c r="S375" i="47"/>
  <c r="S376" i="47"/>
  <c r="S377" i="47"/>
  <c r="S378" i="47"/>
  <c r="S379" i="47"/>
  <c r="S380" i="47"/>
  <c r="S381" i="47"/>
  <c r="S382" i="47"/>
  <c r="S383" i="47"/>
  <c r="S384" i="47"/>
  <c r="S385" i="47"/>
  <c r="S386" i="47"/>
  <c r="S387" i="47"/>
  <c r="S388" i="47"/>
  <c r="S389" i="47"/>
  <c r="S390" i="47"/>
  <c r="S391" i="47"/>
  <c r="S392" i="47"/>
  <c r="S393" i="47"/>
  <c r="S394" i="47"/>
  <c r="S395" i="47"/>
  <c r="S396" i="47"/>
  <c r="S397" i="47"/>
  <c r="S398" i="47"/>
  <c r="S399" i="47"/>
  <c r="S400" i="47"/>
  <c r="S401" i="47"/>
  <c r="S402" i="47"/>
  <c r="S403" i="47"/>
  <c r="S404" i="47"/>
  <c r="S405" i="47"/>
  <c r="S406" i="47"/>
  <c r="S407" i="47"/>
  <c r="S408" i="47"/>
  <c r="S409" i="47"/>
  <c r="S155" i="47"/>
  <c r="S127" i="47"/>
  <c r="S128" i="47"/>
  <c r="S129" i="47"/>
  <c r="S130" i="47"/>
  <c r="S131" i="47"/>
  <c r="S132" i="47"/>
  <c r="S133" i="47"/>
  <c r="S134" i="47"/>
  <c r="S135" i="47"/>
  <c r="S136" i="47"/>
  <c r="S137" i="47"/>
  <c r="S138" i="47"/>
  <c r="S139" i="47"/>
  <c r="S140" i="47"/>
  <c r="S141" i="47"/>
  <c r="S142" i="47"/>
  <c r="S143" i="47"/>
  <c r="S144" i="47"/>
  <c r="S145" i="47"/>
  <c r="S146" i="47"/>
  <c r="S147" i="47"/>
  <c r="S148" i="47"/>
  <c r="S149" i="47"/>
  <c r="S150" i="47"/>
  <c r="S126" i="47"/>
  <c r="S8" i="47"/>
  <c r="S9" i="47"/>
  <c r="S10" i="47"/>
  <c r="S11" i="47"/>
  <c r="S12" i="47"/>
  <c r="S13" i="47"/>
  <c r="S14" i="47"/>
  <c r="S15" i="47"/>
  <c r="S16" i="47"/>
  <c r="S17" i="47"/>
  <c r="S18" i="47"/>
  <c r="S19" i="47"/>
  <c r="S20" i="47"/>
  <c r="S21" i="47"/>
  <c r="S22" i="47"/>
  <c r="S23" i="47"/>
  <c r="S24" i="47"/>
  <c r="S25" i="47"/>
  <c r="S26" i="47"/>
  <c r="S27" i="47"/>
  <c r="S28" i="47"/>
  <c r="S29" i="47"/>
  <c r="S30" i="47"/>
  <c r="S31" i="47"/>
  <c r="S32" i="47"/>
  <c r="S33" i="47"/>
  <c r="S34" i="47"/>
  <c r="S35" i="47"/>
  <c r="S36" i="47"/>
  <c r="S37" i="47"/>
  <c r="S38" i="47"/>
  <c r="S39" i="47"/>
  <c r="S40" i="47"/>
  <c r="S41" i="47"/>
  <c r="S42" i="47"/>
  <c r="S43" i="47"/>
  <c r="S44" i="47"/>
  <c r="S45" i="47"/>
  <c r="S46" i="47"/>
  <c r="S47" i="47"/>
  <c r="S48" i="47"/>
  <c r="S49" i="47"/>
  <c r="S50" i="47"/>
  <c r="S51" i="47"/>
  <c r="S52" i="47"/>
  <c r="S53" i="47"/>
  <c r="S54" i="47"/>
  <c r="S55" i="47"/>
  <c r="S56" i="47"/>
  <c r="S57" i="47"/>
  <c r="S58" i="47"/>
  <c r="S59" i="47"/>
  <c r="S60" i="47"/>
  <c r="S61" i="47"/>
  <c r="S62" i="47"/>
  <c r="S63" i="47"/>
  <c r="S64" i="47"/>
  <c r="S65" i="47"/>
  <c r="S66" i="47"/>
  <c r="S67" i="47"/>
  <c r="S68" i="47"/>
  <c r="S69" i="47"/>
  <c r="S70" i="47"/>
  <c r="S71" i="47"/>
  <c r="S72" i="47"/>
  <c r="S73" i="47"/>
  <c r="S74" i="47"/>
  <c r="S75" i="47"/>
  <c r="S76" i="47"/>
  <c r="S77" i="47"/>
  <c r="S78" i="47"/>
  <c r="S79" i="47"/>
  <c r="S80" i="47"/>
  <c r="S81" i="47"/>
  <c r="S82" i="47"/>
  <c r="S83" i="47"/>
  <c r="S84" i="47"/>
  <c r="S85" i="47"/>
  <c r="S86" i="47"/>
  <c r="S87" i="47"/>
  <c r="S88" i="47"/>
  <c r="S89" i="47"/>
  <c r="S90" i="47"/>
  <c r="S91" i="47"/>
  <c r="S92" i="47"/>
  <c r="S93" i="47"/>
  <c r="S94" i="47"/>
  <c r="S95" i="47"/>
  <c r="S96" i="47"/>
  <c r="S97" i="47"/>
  <c r="S98" i="47"/>
  <c r="S99" i="47"/>
  <c r="S100" i="47"/>
  <c r="S101" i="47"/>
  <c r="S102" i="47"/>
  <c r="S103" i="47"/>
  <c r="S104" i="47"/>
  <c r="S105" i="47"/>
  <c r="S106" i="47"/>
  <c r="S107" i="47"/>
  <c r="S108" i="47"/>
  <c r="S109" i="47"/>
  <c r="S110" i="47"/>
  <c r="S111" i="47"/>
  <c r="S112" i="47"/>
  <c r="S113" i="47"/>
  <c r="S114" i="47"/>
  <c r="S115" i="47"/>
  <c r="S116" i="47"/>
  <c r="S117" i="47"/>
  <c r="S118" i="47"/>
  <c r="S119" i="47"/>
  <c r="S120" i="47"/>
  <c r="S121" i="47"/>
  <c r="S122" i="47"/>
  <c r="S7" i="47"/>
  <c r="P156" i="47"/>
  <c r="P157" i="47"/>
  <c r="P158" i="47"/>
  <c r="P159" i="47"/>
  <c r="P160" i="47"/>
  <c r="P161" i="47"/>
  <c r="P162" i="47"/>
  <c r="P163" i="47"/>
  <c r="P164" i="47"/>
  <c r="P165" i="47"/>
  <c r="P166" i="47"/>
  <c r="P167" i="47"/>
  <c r="P168" i="47"/>
  <c r="P169" i="47"/>
  <c r="P170" i="47"/>
  <c r="P171" i="47"/>
  <c r="P172" i="47"/>
  <c r="P173" i="47"/>
  <c r="P174" i="47"/>
  <c r="P175" i="47"/>
  <c r="P176" i="47"/>
  <c r="P177" i="47"/>
  <c r="P178" i="47"/>
  <c r="P179" i="47"/>
  <c r="P180" i="47"/>
  <c r="P181" i="47"/>
  <c r="P182" i="47"/>
  <c r="P183" i="47"/>
  <c r="P184" i="47"/>
  <c r="P185" i="47"/>
  <c r="P186" i="47"/>
  <c r="P187" i="47"/>
  <c r="P188" i="47"/>
  <c r="P189" i="47"/>
  <c r="P190" i="47"/>
  <c r="P191" i="47"/>
  <c r="P192" i="47"/>
  <c r="P193" i="47"/>
  <c r="P194" i="47"/>
  <c r="P195" i="47"/>
  <c r="P196" i="47"/>
  <c r="P197" i="47"/>
  <c r="P198" i="47"/>
  <c r="P199" i="47"/>
  <c r="P200" i="47"/>
  <c r="P201" i="47"/>
  <c r="P202" i="47"/>
  <c r="P203" i="47"/>
  <c r="P204" i="47"/>
  <c r="P205" i="47"/>
  <c r="P206" i="47"/>
  <c r="P207" i="47"/>
  <c r="P208" i="47"/>
  <c r="P209" i="47"/>
  <c r="P210" i="47"/>
  <c r="P211" i="47"/>
  <c r="P212" i="47"/>
  <c r="P213" i="47"/>
  <c r="P214" i="47"/>
  <c r="P215" i="47"/>
  <c r="P216" i="47"/>
  <c r="P217" i="47"/>
  <c r="P218" i="47"/>
  <c r="P219" i="47"/>
  <c r="P220" i="47"/>
  <c r="P221" i="47"/>
  <c r="P222" i="47"/>
  <c r="P223" i="47"/>
  <c r="P224" i="47"/>
  <c r="P225" i="47"/>
  <c r="P226" i="47"/>
  <c r="P227" i="47"/>
  <c r="P228" i="47"/>
  <c r="P229" i="47"/>
  <c r="P230" i="47"/>
  <c r="P231" i="47"/>
  <c r="P232" i="47"/>
  <c r="P233" i="47"/>
  <c r="P234" i="47"/>
  <c r="P235" i="47"/>
  <c r="P236" i="47"/>
  <c r="P237" i="47"/>
  <c r="P238" i="47"/>
  <c r="P239" i="47"/>
  <c r="P240" i="47"/>
  <c r="P241" i="47"/>
  <c r="P242" i="47"/>
  <c r="P243" i="47"/>
  <c r="P244" i="47"/>
  <c r="P245" i="47"/>
  <c r="P246" i="47"/>
  <c r="P247" i="47"/>
  <c r="P248" i="47"/>
  <c r="P249" i="47"/>
  <c r="P250" i="47"/>
  <c r="P251" i="47"/>
  <c r="P252" i="47"/>
  <c r="P253" i="47"/>
  <c r="P254" i="47"/>
  <c r="P255" i="47"/>
  <c r="P256" i="47"/>
  <c r="P257" i="47"/>
  <c r="P258" i="47"/>
  <c r="P259" i="47"/>
  <c r="P260" i="47"/>
  <c r="P261" i="47"/>
  <c r="P262" i="47"/>
  <c r="P263" i="47"/>
  <c r="P264" i="47"/>
  <c r="P265" i="47"/>
  <c r="P266" i="47"/>
  <c r="P267" i="47"/>
  <c r="P268" i="47"/>
  <c r="P269" i="47"/>
  <c r="P270" i="47"/>
  <c r="P271" i="47"/>
  <c r="P272" i="47"/>
  <c r="P273" i="47"/>
  <c r="P274" i="47"/>
  <c r="P275" i="47"/>
  <c r="P276" i="47"/>
  <c r="P277" i="47"/>
  <c r="P278" i="47"/>
  <c r="P279" i="47"/>
  <c r="P280" i="47"/>
  <c r="P281" i="47"/>
  <c r="P282" i="47"/>
  <c r="P283" i="47"/>
  <c r="P284" i="47"/>
  <c r="P285" i="47"/>
  <c r="P286" i="47"/>
  <c r="P287" i="47"/>
  <c r="P288" i="47"/>
  <c r="P289" i="47"/>
  <c r="P290" i="47"/>
  <c r="P291" i="47"/>
  <c r="P292" i="47"/>
  <c r="P293" i="47"/>
  <c r="P294" i="47"/>
  <c r="P295" i="47"/>
  <c r="P296" i="47"/>
  <c r="P297" i="47"/>
  <c r="P298" i="47"/>
  <c r="P299" i="47"/>
  <c r="P300" i="47"/>
  <c r="P301" i="47"/>
  <c r="P302" i="47"/>
  <c r="P303" i="47"/>
  <c r="P304" i="47"/>
  <c r="P305" i="47"/>
  <c r="P306" i="47"/>
  <c r="P307" i="47"/>
  <c r="P308" i="47"/>
  <c r="P309" i="47"/>
  <c r="P310" i="47"/>
  <c r="P311" i="47"/>
  <c r="P312" i="47"/>
  <c r="P313" i="47"/>
  <c r="P314" i="47"/>
  <c r="P315" i="47"/>
  <c r="P316" i="47"/>
  <c r="P317" i="47"/>
  <c r="P318" i="47"/>
  <c r="P319" i="47"/>
  <c r="P320" i="47"/>
  <c r="P321" i="47"/>
  <c r="P322" i="47"/>
  <c r="P323" i="47"/>
  <c r="P324" i="47"/>
  <c r="P325" i="47"/>
  <c r="P326" i="47"/>
  <c r="P327" i="47"/>
  <c r="P328" i="47"/>
  <c r="P329" i="47"/>
  <c r="P330" i="47"/>
  <c r="P331" i="47"/>
  <c r="P332" i="47"/>
  <c r="P333" i="47"/>
  <c r="P334" i="47"/>
  <c r="P335" i="47"/>
  <c r="P336" i="47"/>
  <c r="P337" i="47"/>
  <c r="P338" i="47"/>
  <c r="P339" i="47"/>
  <c r="P340" i="47"/>
  <c r="P341" i="47"/>
  <c r="P342" i="47"/>
  <c r="P343" i="47"/>
  <c r="P344" i="47"/>
  <c r="P345" i="47"/>
  <c r="P346" i="47"/>
  <c r="P347" i="47"/>
  <c r="P348" i="47"/>
  <c r="P349" i="47"/>
  <c r="P350" i="47"/>
  <c r="P351" i="47"/>
  <c r="P352" i="47"/>
  <c r="P353" i="47"/>
  <c r="P354" i="47"/>
  <c r="P355" i="47"/>
  <c r="P356" i="47"/>
  <c r="P357" i="47"/>
  <c r="P358" i="47"/>
  <c r="P359" i="47"/>
  <c r="P360" i="47"/>
  <c r="P361" i="47"/>
  <c r="P362" i="47"/>
  <c r="P363" i="47"/>
  <c r="P364" i="47"/>
  <c r="P365" i="47"/>
  <c r="P366" i="47"/>
  <c r="P367" i="47"/>
  <c r="P368" i="47"/>
  <c r="P369" i="47"/>
  <c r="P370" i="47"/>
  <c r="P371" i="47"/>
  <c r="P372" i="47"/>
  <c r="P373" i="47"/>
  <c r="P374" i="47"/>
  <c r="P375" i="47"/>
  <c r="P376" i="47"/>
  <c r="P377" i="47"/>
  <c r="P378" i="47"/>
  <c r="P379" i="47"/>
  <c r="P380" i="47"/>
  <c r="P381" i="47"/>
  <c r="P382" i="47"/>
  <c r="P383" i="47"/>
  <c r="P384" i="47"/>
  <c r="P385" i="47"/>
  <c r="P386" i="47"/>
  <c r="P387" i="47"/>
  <c r="P388" i="47"/>
  <c r="P389" i="47"/>
  <c r="P390" i="47"/>
  <c r="P391" i="47"/>
  <c r="P392" i="47"/>
  <c r="P393" i="47"/>
  <c r="P394" i="47"/>
  <c r="P395" i="47"/>
  <c r="P396" i="47"/>
  <c r="P397" i="47"/>
  <c r="P398" i="47"/>
  <c r="P399" i="47"/>
  <c r="P400" i="47"/>
  <c r="P401" i="47"/>
  <c r="P402" i="47"/>
  <c r="P403" i="47"/>
  <c r="P404" i="47"/>
  <c r="P405" i="47"/>
  <c r="P406" i="47"/>
  <c r="P407" i="47"/>
  <c r="P408" i="47"/>
  <c r="P409" i="47"/>
  <c r="P155" i="47"/>
  <c r="P127" i="47"/>
  <c r="P128" i="47"/>
  <c r="P129" i="47"/>
  <c r="P130" i="47"/>
  <c r="P131" i="47"/>
  <c r="P132" i="47"/>
  <c r="P133" i="47"/>
  <c r="P134" i="47"/>
  <c r="P135" i="47"/>
  <c r="P136" i="47"/>
  <c r="P137" i="47"/>
  <c r="P138" i="47"/>
  <c r="P139" i="47"/>
  <c r="P140" i="47"/>
  <c r="P141" i="47"/>
  <c r="P142" i="47"/>
  <c r="P143" i="47"/>
  <c r="P144" i="47"/>
  <c r="P145" i="47"/>
  <c r="P146" i="47"/>
  <c r="P147" i="47"/>
  <c r="P148" i="47"/>
  <c r="P149" i="47"/>
  <c r="P150" i="47"/>
  <c r="P126" i="47"/>
  <c r="P8" i="47"/>
  <c r="P9" i="47"/>
  <c r="P10" i="47"/>
  <c r="P11" i="47"/>
  <c r="P12" i="47"/>
  <c r="P13" i="47"/>
  <c r="P14" i="47"/>
  <c r="P15" i="47"/>
  <c r="P16" i="47"/>
  <c r="P17" i="47"/>
  <c r="P18" i="47"/>
  <c r="P19" i="47"/>
  <c r="P20" i="47"/>
  <c r="P21" i="47"/>
  <c r="P22" i="47"/>
  <c r="P23" i="47"/>
  <c r="P24" i="47"/>
  <c r="P25" i="47"/>
  <c r="P26" i="47"/>
  <c r="P27" i="47"/>
  <c r="P28" i="47"/>
  <c r="P29" i="47"/>
  <c r="P30" i="47"/>
  <c r="P31" i="47"/>
  <c r="P32" i="47"/>
  <c r="P33" i="47"/>
  <c r="P34" i="47"/>
  <c r="P35" i="47"/>
  <c r="P36" i="47"/>
  <c r="P37" i="47"/>
  <c r="P38" i="47"/>
  <c r="P39" i="47"/>
  <c r="P40" i="47"/>
  <c r="P41" i="47"/>
  <c r="P42" i="47"/>
  <c r="P43" i="47"/>
  <c r="P44" i="47"/>
  <c r="P45" i="47"/>
  <c r="P46" i="47"/>
  <c r="P47" i="47"/>
  <c r="P48" i="47"/>
  <c r="P49" i="47"/>
  <c r="P50" i="47"/>
  <c r="P51" i="47"/>
  <c r="P52" i="47"/>
  <c r="P53" i="47"/>
  <c r="P54" i="47"/>
  <c r="P55" i="47"/>
  <c r="P56" i="47"/>
  <c r="P57" i="47"/>
  <c r="P58" i="47"/>
  <c r="P59" i="47"/>
  <c r="P60" i="47"/>
  <c r="P61" i="47"/>
  <c r="P62" i="47"/>
  <c r="P63" i="47"/>
  <c r="P64" i="47"/>
  <c r="P65" i="47"/>
  <c r="P66" i="47"/>
  <c r="P67" i="47"/>
  <c r="P68" i="47"/>
  <c r="P69" i="47"/>
  <c r="P70" i="47"/>
  <c r="P71" i="47"/>
  <c r="P72" i="47"/>
  <c r="P73" i="47"/>
  <c r="P74" i="47"/>
  <c r="P75" i="47"/>
  <c r="P76" i="47"/>
  <c r="P77" i="47"/>
  <c r="P78" i="47"/>
  <c r="P79" i="47"/>
  <c r="P80" i="47"/>
  <c r="P81" i="47"/>
  <c r="P82" i="47"/>
  <c r="P83" i="47"/>
  <c r="P84" i="47"/>
  <c r="P85" i="47"/>
  <c r="P86" i="47"/>
  <c r="P87" i="47"/>
  <c r="P88" i="47"/>
  <c r="P89" i="47"/>
  <c r="P90" i="47"/>
  <c r="P91" i="47"/>
  <c r="P92" i="47"/>
  <c r="P93" i="47"/>
  <c r="P94" i="47"/>
  <c r="P95" i="47"/>
  <c r="P96" i="47"/>
  <c r="P97" i="47"/>
  <c r="P98" i="47"/>
  <c r="P99" i="47"/>
  <c r="P100" i="47"/>
  <c r="P101" i="47"/>
  <c r="P102" i="47"/>
  <c r="P103" i="47"/>
  <c r="P104" i="47"/>
  <c r="P105" i="47"/>
  <c r="P106" i="47"/>
  <c r="P107" i="47"/>
  <c r="P108" i="47"/>
  <c r="P109" i="47"/>
  <c r="P110" i="47"/>
  <c r="P111" i="47"/>
  <c r="P112" i="47"/>
  <c r="P113" i="47"/>
  <c r="P114" i="47"/>
  <c r="P115" i="47"/>
  <c r="P116" i="47"/>
  <c r="P117" i="47"/>
  <c r="P118" i="47"/>
  <c r="P119" i="47"/>
  <c r="P120" i="47"/>
  <c r="P121" i="47"/>
  <c r="P122" i="47"/>
  <c r="P7" i="47"/>
  <c r="M156" i="47"/>
  <c r="M157" i="47"/>
  <c r="M158" i="47"/>
  <c r="M159" i="47"/>
  <c r="M160" i="47"/>
  <c r="M161" i="47"/>
  <c r="M162" i="47"/>
  <c r="M163" i="47"/>
  <c r="M164" i="47"/>
  <c r="M165" i="47"/>
  <c r="M166" i="47"/>
  <c r="M167" i="47"/>
  <c r="M168" i="47"/>
  <c r="M169" i="47"/>
  <c r="M170" i="47"/>
  <c r="M171" i="47"/>
  <c r="M172" i="47"/>
  <c r="M173" i="47"/>
  <c r="M174" i="47"/>
  <c r="M175" i="47"/>
  <c r="M176" i="47"/>
  <c r="M177" i="47"/>
  <c r="M178" i="47"/>
  <c r="M179" i="47"/>
  <c r="M180" i="47"/>
  <c r="M181" i="47"/>
  <c r="M182" i="47"/>
  <c r="M183" i="47"/>
  <c r="M184" i="47"/>
  <c r="M185" i="47"/>
  <c r="M186" i="47"/>
  <c r="M187" i="47"/>
  <c r="M188" i="47"/>
  <c r="M189" i="47"/>
  <c r="M190" i="47"/>
  <c r="M191" i="47"/>
  <c r="M192" i="47"/>
  <c r="M193" i="47"/>
  <c r="M194" i="47"/>
  <c r="M195" i="47"/>
  <c r="M196" i="47"/>
  <c r="M197" i="47"/>
  <c r="M198" i="47"/>
  <c r="M199" i="47"/>
  <c r="M200" i="47"/>
  <c r="M201" i="47"/>
  <c r="M202" i="47"/>
  <c r="M203" i="47"/>
  <c r="M204" i="47"/>
  <c r="M205" i="47"/>
  <c r="M206" i="47"/>
  <c r="M207" i="47"/>
  <c r="M208" i="47"/>
  <c r="M209" i="47"/>
  <c r="M210" i="47"/>
  <c r="M211" i="47"/>
  <c r="M212" i="47"/>
  <c r="M213" i="47"/>
  <c r="M214" i="47"/>
  <c r="M215" i="47"/>
  <c r="M216" i="47"/>
  <c r="M217" i="47"/>
  <c r="M218" i="47"/>
  <c r="M219" i="47"/>
  <c r="M220" i="47"/>
  <c r="M221" i="47"/>
  <c r="M222" i="47"/>
  <c r="M223" i="47"/>
  <c r="M224" i="47"/>
  <c r="M225" i="47"/>
  <c r="M226" i="47"/>
  <c r="M227" i="47"/>
  <c r="M228" i="47"/>
  <c r="M229" i="47"/>
  <c r="M230" i="47"/>
  <c r="M231" i="47"/>
  <c r="M232" i="47"/>
  <c r="M233" i="47"/>
  <c r="M234" i="47"/>
  <c r="M235" i="47"/>
  <c r="M236" i="47"/>
  <c r="M237" i="47"/>
  <c r="M238" i="47"/>
  <c r="M239" i="47"/>
  <c r="M240" i="47"/>
  <c r="M241" i="47"/>
  <c r="M242" i="47"/>
  <c r="M243" i="47"/>
  <c r="M244" i="47"/>
  <c r="M245" i="47"/>
  <c r="M246" i="47"/>
  <c r="M247" i="47"/>
  <c r="M248" i="47"/>
  <c r="M249" i="47"/>
  <c r="M250" i="47"/>
  <c r="M251" i="47"/>
  <c r="M252" i="47"/>
  <c r="M253" i="47"/>
  <c r="M254" i="47"/>
  <c r="M255" i="47"/>
  <c r="M256" i="47"/>
  <c r="M257" i="47"/>
  <c r="M258" i="47"/>
  <c r="M259" i="47"/>
  <c r="M260" i="47"/>
  <c r="M261" i="47"/>
  <c r="M262" i="47"/>
  <c r="M263" i="47"/>
  <c r="M264" i="47"/>
  <c r="M265" i="47"/>
  <c r="M266" i="47"/>
  <c r="M267" i="47"/>
  <c r="M268" i="47"/>
  <c r="M269" i="47"/>
  <c r="M270" i="47"/>
  <c r="M271" i="47"/>
  <c r="M272" i="47"/>
  <c r="M273" i="47"/>
  <c r="M274" i="47"/>
  <c r="M275" i="47"/>
  <c r="M276" i="47"/>
  <c r="M277" i="47"/>
  <c r="M278" i="47"/>
  <c r="M279" i="47"/>
  <c r="M280" i="47"/>
  <c r="M281" i="47"/>
  <c r="M282" i="47"/>
  <c r="M283" i="47"/>
  <c r="M284" i="47"/>
  <c r="M285" i="47"/>
  <c r="M286" i="47"/>
  <c r="M287" i="47"/>
  <c r="M288" i="47"/>
  <c r="M289" i="47"/>
  <c r="M290" i="47"/>
  <c r="M291" i="47"/>
  <c r="M292" i="47"/>
  <c r="M293" i="47"/>
  <c r="M294" i="47"/>
  <c r="M295" i="47"/>
  <c r="M296" i="47"/>
  <c r="M297" i="47"/>
  <c r="M298" i="47"/>
  <c r="M299" i="47"/>
  <c r="M300" i="47"/>
  <c r="M301" i="47"/>
  <c r="M302" i="47"/>
  <c r="M303" i="47"/>
  <c r="M304" i="47"/>
  <c r="M305" i="47"/>
  <c r="M306" i="47"/>
  <c r="M307" i="47"/>
  <c r="M308" i="47"/>
  <c r="M309" i="47"/>
  <c r="M310" i="47"/>
  <c r="M311" i="47"/>
  <c r="M312" i="47"/>
  <c r="M313" i="47"/>
  <c r="M314" i="47"/>
  <c r="M315" i="47"/>
  <c r="M316" i="47"/>
  <c r="M317" i="47"/>
  <c r="M318" i="47"/>
  <c r="M319" i="47"/>
  <c r="M320" i="47"/>
  <c r="M321" i="47"/>
  <c r="M322" i="47"/>
  <c r="M323" i="47"/>
  <c r="M324" i="47"/>
  <c r="M325" i="47"/>
  <c r="M326" i="47"/>
  <c r="M327" i="47"/>
  <c r="M328" i="47"/>
  <c r="M329" i="47"/>
  <c r="M330" i="47"/>
  <c r="M331" i="47"/>
  <c r="M332" i="47"/>
  <c r="M333" i="47"/>
  <c r="M334" i="47"/>
  <c r="M335" i="47"/>
  <c r="M336" i="47"/>
  <c r="M337" i="47"/>
  <c r="M338" i="47"/>
  <c r="M339" i="47"/>
  <c r="M340" i="47"/>
  <c r="M341" i="47"/>
  <c r="M342" i="47"/>
  <c r="M343" i="47"/>
  <c r="M344" i="47"/>
  <c r="M345" i="47"/>
  <c r="M346" i="47"/>
  <c r="M347" i="47"/>
  <c r="M348" i="47"/>
  <c r="M349" i="47"/>
  <c r="M350" i="47"/>
  <c r="M351" i="47"/>
  <c r="M352" i="47"/>
  <c r="M353" i="47"/>
  <c r="M354" i="47"/>
  <c r="M355" i="47"/>
  <c r="M356" i="47"/>
  <c r="M357" i="47"/>
  <c r="M358" i="47"/>
  <c r="M359" i="47"/>
  <c r="M360" i="47"/>
  <c r="M361" i="47"/>
  <c r="M362" i="47"/>
  <c r="M363" i="47"/>
  <c r="M364" i="47"/>
  <c r="M365" i="47"/>
  <c r="M366" i="47"/>
  <c r="M367" i="47"/>
  <c r="M368" i="47"/>
  <c r="M369" i="47"/>
  <c r="M370" i="47"/>
  <c r="M371" i="47"/>
  <c r="M372" i="47"/>
  <c r="M373" i="47"/>
  <c r="M374" i="47"/>
  <c r="M375" i="47"/>
  <c r="M376" i="47"/>
  <c r="M377" i="47"/>
  <c r="M378" i="47"/>
  <c r="M379" i="47"/>
  <c r="M380" i="47"/>
  <c r="M381" i="47"/>
  <c r="M382" i="47"/>
  <c r="M383" i="47"/>
  <c r="M384" i="47"/>
  <c r="M385" i="47"/>
  <c r="M386" i="47"/>
  <c r="M387" i="47"/>
  <c r="M388" i="47"/>
  <c r="M389" i="47"/>
  <c r="M390" i="47"/>
  <c r="M391" i="47"/>
  <c r="M392" i="47"/>
  <c r="M393" i="47"/>
  <c r="M394" i="47"/>
  <c r="M395" i="47"/>
  <c r="M396" i="47"/>
  <c r="M397" i="47"/>
  <c r="M398" i="47"/>
  <c r="M399" i="47"/>
  <c r="M400" i="47"/>
  <c r="M401" i="47"/>
  <c r="M402" i="47"/>
  <c r="M403" i="47"/>
  <c r="M404" i="47"/>
  <c r="M405" i="47"/>
  <c r="M406" i="47"/>
  <c r="M407" i="47"/>
  <c r="M408" i="47"/>
  <c r="M409" i="47"/>
  <c r="M155" i="47"/>
  <c r="M127" i="47"/>
  <c r="M128" i="47"/>
  <c r="M129" i="47"/>
  <c r="M130" i="47"/>
  <c r="M131" i="47"/>
  <c r="M132" i="47"/>
  <c r="M133" i="47"/>
  <c r="M134" i="47"/>
  <c r="M135" i="47"/>
  <c r="M136" i="47"/>
  <c r="M137" i="47"/>
  <c r="M138" i="47"/>
  <c r="M139" i="47"/>
  <c r="M140" i="47"/>
  <c r="M141" i="47"/>
  <c r="M142" i="47"/>
  <c r="M143" i="47"/>
  <c r="M144" i="47"/>
  <c r="M145" i="47"/>
  <c r="M146" i="47"/>
  <c r="M147" i="47"/>
  <c r="M148" i="47"/>
  <c r="M149" i="47"/>
  <c r="M150" i="47"/>
  <c r="M126" i="47"/>
  <c r="M8" i="47"/>
  <c r="M9" i="47"/>
  <c r="M10" i="47"/>
  <c r="M11" i="47"/>
  <c r="M12" i="47"/>
  <c r="M13" i="47"/>
  <c r="M14" i="47"/>
  <c r="M15" i="47"/>
  <c r="M16" i="47"/>
  <c r="M17" i="47"/>
  <c r="M18" i="47"/>
  <c r="M19" i="47"/>
  <c r="M20" i="47"/>
  <c r="M21" i="47"/>
  <c r="M22" i="47"/>
  <c r="M23" i="47"/>
  <c r="M24" i="47"/>
  <c r="M25" i="47"/>
  <c r="M26" i="47"/>
  <c r="M27" i="47"/>
  <c r="M28" i="47"/>
  <c r="M29" i="47"/>
  <c r="M30" i="47"/>
  <c r="M31" i="47"/>
  <c r="M32" i="47"/>
  <c r="M33" i="47"/>
  <c r="M34" i="47"/>
  <c r="M35" i="47"/>
  <c r="M36" i="47"/>
  <c r="M37" i="47"/>
  <c r="M38" i="47"/>
  <c r="M39" i="47"/>
  <c r="M40" i="47"/>
  <c r="M41" i="47"/>
  <c r="M42" i="47"/>
  <c r="M43" i="47"/>
  <c r="M44" i="47"/>
  <c r="M45" i="47"/>
  <c r="M46" i="47"/>
  <c r="M47" i="47"/>
  <c r="M48" i="47"/>
  <c r="M49" i="47"/>
  <c r="M50" i="47"/>
  <c r="M51" i="47"/>
  <c r="M52" i="47"/>
  <c r="M53" i="47"/>
  <c r="M54" i="47"/>
  <c r="M55" i="47"/>
  <c r="M56" i="47"/>
  <c r="M57" i="47"/>
  <c r="M58" i="47"/>
  <c r="M59" i="47"/>
  <c r="M60" i="47"/>
  <c r="M61" i="47"/>
  <c r="M62" i="47"/>
  <c r="M63" i="47"/>
  <c r="M64" i="47"/>
  <c r="M65" i="47"/>
  <c r="M66" i="47"/>
  <c r="M67" i="47"/>
  <c r="M68" i="47"/>
  <c r="M69" i="47"/>
  <c r="M70" i="47"/>
  <c r="M71" i="47"/>
  <c r="M72" i="47"/>
  <c r="M73" i="47"/>
  <c r="M74" i="47"/>
  <c r="M75" i="47"/>
  <c r="M76" i="47"/>
  <c r="M77" i="47"/>
  <c r="M78" i="47"/>
  <c r="M79" i="47"/>
  <c r="M80" i="47"/>
  <c r="M81" i="47"/>
  <c r="M82" i="47"/>
  <c r="M83" i="47"/>
  <c r="M84" i="47"/>
  <c r="M85" i="47"/>
  <c r="M86" i="47"/>
  <c r="M87" i="47"/>
  <c r="M88" i="47"/>
  <c r="M89" i="47"/>
  <c r="M90" i="47"/>
  <c r="M91" i="47"/>
  <c r="M92" i="47"/>
  <c r="M93" i="47"/>
  <c r="M94" i="47"/>
  <c r="M95" i="47"/>
  <c r="M96" i="47"/>
  <c r="M97" i="47"/>
  <c r="M98" i="47"/>
  <c r="M99" i="47"/>
  <c r="M100" i="47"/>
  <c r="M101" i="47"/>
  <c r="M102" i="47"/>
  <c r="M103" i="47"/>
  <c r="M104" i="47"/>
  <c r="M105" i="47"/>
  <c r="M106" i="47"/>
  <c r="M107" i="47"/>
  <c r="M108" i="47"/>
  <c r="M109" i="47"/>
  <c r="M110" i="47"/>
  <c r="M111" i="47"/>
  <c r="M112" i="47"/>
  <c r="M113" i="47"/>
  <c r="M114" i="47"/>
  <c r="M115" i="47"/>
  <c r="M116" i="47"/>
  <c r="M117" i="47"/>
  <c r="M118" i="47"/>
  <c r="M119" i="47"/>
  <c r="M120" i="47"/>
  <c r="M121" i="47"/>
  <c r="M122" i="47"/>
  <c r="M7" i="47"/>
  <c r="L400" i="64"/>
  <c r="L399" i="64" s="1"/>
  <c r="K400" i="64"/>
  <c r="J400" i="64"/>
  <c r="K399" i="64"/>
  <c r="J399" i="64"/>
  <c r="L397" i="64"/>
  <c r="K397" i="64"/>
  <c r="J397" i="64"/>
  <c r="J396" i="64" s="1"/>
  <c r="J392" i="64" s="1"/>
  <c r="J391" i="64" s="1"/>
  <c r="J390" i="64" s="1"/>
  <c r="L396" i="64"/>
  <c r="K396" i="64"/>
  <c r="L394" i="64"/>
  <c r="L393" i="64" s="1"/>
  <c r="K394" i="64"/>
  <c r="J394" i="64"/>
  <c r="K393" i="64"/>
  <c r="K392" i="64" s="1"/>
  <c r="K391" i="64" s="1"/>
  <c r="K390" i="64" s="1"/>
  <c r="J393" i="64"/>
  <c r="L388" i="64"/>
  <c r="K388" i="64"/>
  <c r="K385" i="64" s="1"/>
  <c r="K384" i="64" s="1"/>
  <c r="K383" i="64" s="1"/>
  <c r="K382" i="64" s="1"/>
  <c r="J388" i="64"/>
  <c r="L386" i="64"/>
  <c r="K386" i="64"/>
  <c r="J386" i="64"/>
  <c r="J385" i="64" s="1"/>
  <c r="J384" i="64" s="1"/>
  <c r="J383" i="64" s="1"/>
  <c r="L385" i="64"/>
  <c r="L384" i="64"/>
  <c r="L383" i="64" s="1"/>
  <c r="L382" i="64" s="1"/>
  <c r="J382" i="64"/>
  <c r="L380" i="64"/>
  <c r="K380" i="64"/>
  <c r="J380" i="64"/>
  <c r="L379" i="64"/>
  <c r="L378" i="64" s="1"/>
  <c r="K379" i="64"/>
  <c r="J379" i="64"/>
  <c r="K378" i="64"/>
  <c r="J378" i="64"/>
  <c r="L376" i="64"/>
  <c r="K376" i="64"/>
  <c r="J376" i="64"/>
  <c r="J375" i="64" s="1"/>
  <c r="J374" i="64" s="1"/>
  <c r="J373" i="64" s="1"/>
  <c r="L375" i="64"/>
  <c r="K375" i="64"/>
  <c r="L374" i="64"/>
  <c r="L373" i="64" s="1"/>
  <c r="K374" i="64"/>
  <c r="K373" i="64"/>
  <c r="L371" i="64"/>
  <c r="K371" i="64"/>
  <c r="J371" i="64"/>
  <c r="L370" i="64"/>
  <c r="K370" i="64"/>
  <c r="J370" i="64"/>
  <c r="L369" i="64"/>
  <c r="K369" i="64"/>
  <c r="J369" i="64"/>
  <c r="L367" i="64"/>
  <c r="K367" i="64"/>
  <c r="K366" i="64" s="1"/>
  <c r="K365" i="64" s="1"/>
  <c r="J367" i="64"/>
  <c r="L366" i="64"/>
  <c r="J366" i="64"/>
  <c r="J365" i="64" s="1"/>
  <c r="L365" i="64"/>
  <c r="L363" i="64"/>
  <c r="L362" i="64" s="1"/>
  <c r="K363" i="64"/>
  <c r="J363" i="64"/>
  <c r="K362" i="64"/>
  <c r="J362" i="64"/>
  <c r="L360" i="64"/>
  <c r="K360" i="64"/>
  <c r="J360" i="64"/>
  <c r="J357" i="64" s="1"/>
  <c r="J356" i="64" s="1"/>
  <c r="L358" i="64"/>
  <c r="K358" i="64"/>
  <c r="J358" i="64"/>
  <c r="L357" i="64"/>
  <c r="K357" i="64"/>
  <c r="K356" i="64"/>
  <c r="K355" i="64" s="1"/>
  <c r="K354" i="64" s="1"/>
  <c r="J355" i="64"/>
  <c r="J354" i="64" s="1"/>
  <c r="L352" i="64"/>
  <c r="L351" i="64" s="1"/>
  <c r="K352" i="64"/>
  <c r="J352" i="64"/>
  <c r="K351" i="64"/>
  <c r="J351" i="64"/>
  <c r="L349" i="64"/>
  <c r="L348" i="64" s="1"/>
  <c r="K349" i="64"/>
  <c r="J349" i="64"/>
  <c r="J348" i="64" s="1"/>
  <c r="K348" i="64"/>
  <c r="L346" i="64"/>
  <c r="L345" i="64" s="1"/>
  <c r="K346" i="64"/>
  <c r="J346" i="64"/>
  <c r="K345" i="64"/>
  <c r="J345" i="64"/>
  <c r="L343" i="64"/>
  <c r="K343" i="64"/>
  <c r="J343" i="64"/>
  <c r="J342" i="64" s="1"/>
  <c r="L342" i="64"/>
  <c r="K342" i="64"/>
  <c r="L341" i="64"/>
  <c r="L339" i="64"/>
  <c r="K339" i="64"/>
  <c r="K338" i="64" s="1"/>
  <c r="J339" i="64"/>
  <c r="L338" i="64"/>
  <c r="L334" i="64" s="1"/>
  <c r="L333" i="64" s="1"/>
  <c r="J338" i="64"/>
  <c r="J334" i="64" s="1"/>
  <c r="L336" i="64"/>
  <c r="K336" i="64"/>
  <c r="J336" i="64"/>
  <c r="L335" i="64"/>
  <c r="K335" i="64"/>
  <c r="J335" i="64"/>
  <c r="K334" i="64"/>
  <c r="L331" i="64"/>
  <c r="K331" i="64"/>
  <c r="J331" i="64"/>
  <c r="L330" i="64"/>
  <c r="L329" i="64" s="1"/>
  <c r="K330" i="64"/>
  <c r="J330" i="64"/>
  <c r="K329" i="64"/>
  <c r="J329" i="64"/>
  <c r="L326" i="64"/>
  <c r="K326" i="64"/>
  <c r="J326" i="64"/>
  <c r="J325" i="64" s="1"/>
  <c r="L325" i="64"/>
  <c r="K325" i="64"/>
  <c r="L323" i="64"/>
  <c r="L322" i="64" s="1"/>
  <c r="L318" i="64" s="1"/>
  <c r="L313" i="64" s="1"/>
  <c r="K323" i="64"/>
  <c r="J323" i="64"/>
  <c r="K322" i="64"/>
  <c r="K318" i="64" s="1"/>
  <c r="J322" i="64"/>
  <c r="L320" i="64"/>
  <c r="K320" i="64"/>
  <c r="J320" i="64"/>
  <c r="J319" i="64" s="1"/>
  <c r="L319" i="64"/>
  <c r="K319" i="64"/>
  <c r="L316" i="64"/>
  <c r="K316" i="64"/>
  <c r="K315" i="64" s="1"/>
  <c r="K314" i="64" s="1"/>
  <c r="J316" i="64"/>
  <c r="L315" i="64"/>
  <c r="J315" i="64"/>
  <c r="J314" i="64" s="1"/>
  <c r="L314" i="64"/>
  <c r="L311" i="64"/>
  <c r="K311" i="64"/>
  <c r="K306" i="64" s="1"/>
  <c r="J311" i="64"/>
  <c r="L309" i="64"/>
  <c r="K309" i="64"/>
  <c r="J309" i="64"/>
  <c r="J306" i="64" s="1"/>
  <c r="L307" i="64"/>
  <c r="K307" i="64"/>
  <c r="J307" i="64"/>
  <c r="L306" i="64"/>
  <c r="L304" i="64"/>
  <c r="K304" i="64"/>
  <c r="K303" i="64" s="1"/>
  <c r="J304" i="64"/>
  <c r="L303" i="64"/>
  <c r="J303" i="64"/>
  <c r="J297" i="64" s="1"/>
  <c r="L301" i="64"/>
  <c r="K301" i="64"/>
  <c r="J301" i="64"/>
  <c r="L299" i="64"/>
  <c r="L298" i="64" s="1"/>
  <c r="L297" i="64" s="1"/>
  <c r="L242" i="64" s="1"/>
  <c r="K299" i="64"/>
  <c r="J299" i="64"/>
  <c r="K298" i="64"/>
  <c r="J298" i="64"/>
  <c r="L295" i="64"/>
  <c r="K295" i="64"/>
  <c r="J295" i="64"/>
  <c r="L294" i="64"/>
  <c r="L293" i="64" s="1"/>
  <c r="K294" i="64"/>
  <c r="J294" i="64"/>
  <c r="K293" i="64"/>
  <c r="J293" i="64"/>
  <c r="L291" i="64"/>
  <c r="K291" i="64"/>
  <c r="J291" i="64"/>
  <c r="J290" i="64" s="1"/>
  <c r="L290" i="64"/>
  <c r="K290" i="64"/>
  <c r="L288" i="64"/>
  <c r="L287" i="64" s="1"/>
  <c r="K288" i="64"/>
  <c r="J288" i="64"/>
  <c r="K287" i="64"/>
  <c r="J287" i="64"/>
  <c r="L285" i="64"/>
  <c r="K285" i="64"/>
  <c r="J285" i="64"/>
  <c r="J284" i="64" s="1"/>
  <c r="L284" i="64"/>
  <c r="K284" i="64"/>
  <c r="L282" i="64"/>
  <c r="L281" i="64" s="1"/>
  <c r="K282" i="64"/>
  <c r="J282" i="64"/>
  <c r="K281" i="64"/>
  <c r="J281" i="64"/>
  <c r="L279" i="64"/>
  <c r="K279" i="64"/>
  <c r="J279" i="64"/>
  <c r="J278" i="64" s="1"/>
  <c r="L278" i="64"/>
  <c r="K278" i="64"/>
  <c r="L276" i="64"/>
  <c r="L275" i="64" s="1"/>
  <c r="K276" i="64"/>
  <c r="J276" i="64"/>
  <c r="K275" i="64"/>
  <c r="J275" i="64"/>
  <c r="L273" i="64"/>
  <c r="K273" i="64"/>
  <c r="J273" i="64"/>
  <c r="J272" i="64" s="1"/>
  <c r="L272" i="64"/>
  <c r="K272" i="64"/>
  <c r="L270" i="64"/>
  <c r="L269" i="64" s="1"/>
  <c r="K270" i="64"/>
  <c r="J270" i="64"/>
  <c r="K269" i="64"/>
  <c r="J269" i="64"/>
  <c r="L267" i="64"/>
  <c r="K267" i="64"/>
  <c r="J267" i="64"/>
  <c r="J266" i="64" s="1"/>
  <c r="J256" i="64" s="1"/>
  <c r="L266" i="64"/>
  <c r="K266" i="64"/>
  <c r="L264" i="64"/>
  <c r="L263" i="64" s="1"/>
  <c r="K264" i="64"/>
  <c r="J264" i="64"/>
  <c r="K263" i="64"/>
  <c r="J263" i="64"/>
  <c r="L261" i="64"/>
  <c r="K261" i="64"/>
  <c r="J261" i="64"/>
  <c r="J260" i="64" s="1"/>
  <c r="L260" i="64"/>
  <c r="K260" i="64"/>
  <c r="L258" i="64"/>
  <c r="L257" i="64" s="1"/>
  <c r="L256" i="64" s="1"/>
  <c r="K258" i="64"/>
  <c r="J258" i="64"/>
  <c r="K257" i="64"/>
  <c r="K256" i="64" s="1"/>
  <c r="J257" i="64"/>
  <c r="L254" i="64"/>
  <c r="K254" i="64"/>
  <c r="J254" i="64"/>
  <c r="L253" i="64"/>
  <c r="K253" i="64"/>
  <c r="J253" i="64"/>
  <c r="L251" i="64"/>
  <c r="K251" i="64"/>
  <c r="K250" i="64" s="1"/>
  <c r="J251" i="64"/>
  <c r="L250" i="64"/>
  <c r="J250" i="64"/>
  <c r="L248" i="64"/>
  <c r="K248" i="64"/>
  <c r="J248" i="64"/>
  <c r="L247" i="64"/>
  <c r="L243" i="64" s="1"/>
  <c r="K247" i="64"/>
  <c r="J247" i="64"/>
  <c r="L245" i="64"/>
  <c r="K245" i="64"/>
  <c r="K244" i="64" s="1"/>
  <c r="K243" i="64" s="1"/>
  <c r="J245" i="64"/>
  <c r="L244" i="64"/>
  <c r="J244" i="64"/>
  <c r="J243" i="64" s="1"/>
  <c r="L239" i="64"/>
  <c r="K239" i="64"/>
  <c r="J239" i="64"/>
  <c r="J238" i="64" s="1"/>
  <c r="L238" i="64"/>
  <c r="K238" i="64"/>
  <c r="L236" i="64"/>
  <c r="L235" i="64" s="1"/>
  <c r="K236" i="64"/>
  <c r="J236" i="64"/>
  <c r="K235" i="64"/>
  <c r="J235" i="64"/>
  <c r="L233" i="64"/>
  <c r="K233" i="64"/>
  <c r="J233" i="64"/>
  <c r="J232" i="64" s="1"/>
  <c r="L232" i="64"/>
  <c r="K232" i="64"/>
  <c r="L230" i="64"/>
  <c r="L229" i="64" s="1"/>
  <c r="K230" i="64"/>
  <c r="J230" i="64"/>
  <c r="K229" i="64"/>
  <c r="J229" i="64"/>
  <c r="L227" i="64"/>
  <c r="K227" i="64"/>
  <c r="J227" i="64"/>
  <c r="J226" i="64" s="1"/>
  <c r="L226" i="64"/>
  <c r="K226" i="64"/>
  <c r="L224" i="64"/>
  <c r="L223" i="64" s="1"/>
  <c r="L219" i="64" s="1"/>
  <c r="L218" i="64" s="1"/>
  <c r="K224" i="64"/>
  <c r="J224" i="64"/>
  <c r="K223" i="64"/>
  <c r="J223" i="64"/>
  <c r="L221" i="64"/>
  <c r="K221" i="64"/>
  <c r="J221" i="64"/>
  <c r="J220" i="64" s="1"/>
  <c r="L220" i="64"/>
  <c r="K220" i="64"/>
  <c r="L216" i="64"/>
  <c r="K216" i="64"/>
  <c r="J216" i="64"/>
  <c r="J215" i="64" s="1"/>
  <c r="L215" i="64"/>
  <c r="K215" i="64"/>
  <c r="L213" i="64"/>
  <c r="L210" i="64" s="1"/>
  <c r="L209" i="64" s="1"/>
  <c r="K213" i="64"/>
  <c r="J213" i="64"/>
  <c r="L211" i="64"/>
  <c r="K211" i="64"/>
  <c r="K210" i="64" s="1"/>
  <c r="K209" i="64" s="1"/>
  <c r="J211" i="64"/>
  <c r="J210" i="64"/>
  <c r="L207" i="64"/>
  <c r="L206" i="64" s="1"/>
  <c r="L205" i="64" s="1"/>
  <c r="L204" i="64" s="1"/>
  <c r="K207" i="64"/>
  <c r="J207" i="64"/>
  <c r="K206" i="64"/>
  <c r="K205" i="64" s="1"/>
  <c r="J206" i="64"/>
  <c r="J205" i="64"/>
  <c r="L202" i="64"/>
  <c r="L201" i="64" s="1"/>
  <c r="K202" i="64"/>
  <c r="J202" i="64"/>
  <c r="K201" i="64"/>
  <c r="K200" i="64" s="1"/>
  <c r="J201" i="64"/>
  <c r="L200" i="64"/>
  <c r="J200" i="64"/>
  <c r="L198" i="64"/>
  <c r="K198" i="64"/>
  <c r="J198" i="64"/>
  <c r="L197" i="64"/>
  <c r="K197" i="64"/>
  <c r="J197" i="64"/>
  <c r="L195" i="64"/>
  <c r="K195" i="64"/>
  <c r="K194" i="64" s="1"/>
  <c r="J195" i="64"/>
  <c r="J194" i="64" s="1"/>
  <c r="L194" i="64"/>
  <c r="L192" i="64"/>
  <c r="L191" i="64" s="1"/>
  <c r="L168" i="64" s="1"/>
  <c r="L167" i="64" s="1"/>
  <c r="K192" i="64"/>
  <c r="J192" i="64"/>
  <c r="K191" i="64"/>
  <c r="J191" i="64"/>
  <c r="L189" i="64"/>
  <c r="K189" i="64"/>
  <c r="J189" i="64"/>
  <c r="L187" i="64"/>
  <c r="K187" i="64"/>
  <c r="J187" i="64"/>
  <c r="L186" i="64"/>
  <c r="K186" i="64"/>
  <c r="L184" i="64"/>
  <c r="K184" i="64"/>
  <c r="J184" i="64"/>
  <c r="J181" i="64" s="1"/>
  <c r="L182" i="64"/>
  <c r="K182" i="64"/>
  <c r="J182" i="64"/>
  <c r="L181" i="64"/>
  <c r="L179" i="64"/>
  <c r="K179" i="64"/>
  <c r="K178" i="64" s="1"/>
  <c r="J179" i="64"/>
  <c r="L178" i="64"/>
  <c r="J178" i="64"/>
  <c r="L176" i="64"/>
  <c r="K176" i="64"/>
  <c r="K175" i="64" s="1"/>
  <c r="J176" i="64"/>
  <c r="L175" i="64"/>
  <c r="J175" i="64"/>
  <c r="L173" i="64"/>
  <c r="K173" i="64"/>
  <c r="J173" i="64"/>
  <c r="L172" i="64"/>
  <c r="K172" i="64"/>
  <c r="J172" i="64"/>
  <c r="L170" i="64"/>
  <c r="K170" i="64"/>
  <c r="K169" i="64" s="1"/>
  <c r="J170" i="64"/>
  <c r="J169" i="64" s="1"/>
  <c r="L169" i="64"/>
  <c r="L165" i="64"/>
  <c r="K165" i="64"/>
  <c r="K164" i="64" s="1"/>
  <c r="J165" i="64"/>
  <c r="L164" i="64"/>
  <c r="J164" i="64"/>
  <c r="L162" i="64"/>
  <c r="K162" i="64"/>
  <c r="K161" i="64" s="1"/>
  <c r="J162" i="64"/>
  <c r="L161" i="64"/>
  <c r="J161" i="64"/>
  <c r="L159" i="64"/>
  <c r="K159" i="64"/>
  <c r="K158" i="64" s="1"/>
  <c r="J159" i="64"/>
  <c r="L158" i="64"/>
  <c r="J158" i="64"/>
  <c r="L156" i="64"/>
  <c r="K156" i="64"/>
  <c r="J156" i="64"/>
  <c r="L155" i="64"/>
  <c r="K155" i="64"/>
  <c r="K154" i="64" s="1"/>
  <c r="K153" i="64" s="1"/>
  <c r="J155" i="64"/>
  <c r="J154" i="64"/>
  <c r="J153" i="64" s="1"/>
  <c r="L151" i="64"/>
  <c r="L150" i="64" s="1"/>
  <c r="L149" i="64" s="1"/>
  <c r="L148" i="64" s="1"/>
  <c r="K151" i="64"/>
  <c r="K150" i="64" s="1"/>
  <c r="K149" i="64" s="1"/>
  <c r="K148" i="64" s="1"/>
  <c r="J151" i="64"/>
  <c r="J150" i="64"/>
  <c r="J149" i="64" s="1"/>
  <c r="J148" i="64" s="1"/>
  <c r="L146" i="64"/>
  <c r="K146" i="64"/>
  <c r="J146" i="64"/>
  <c r="L145" i="64"/>
  <c r="L144" i="64" s="1"/>
  <c r="K145" i="64"/>
  <c r="K144" i="64" s="1"/>
  <c r="J145" i="64"/>
  <c r="J144" i="64"/>
  <c r="L142" i="64"/>
  <c r="K142" i="64"/>
  <c r="J142" i="64"/>
  <c r="J141" i="64" s="1"/>
  <c r="L141" i="64"/>
  <c r="L137" i="64" s="1"/>
  <c r="L136" i="64" s="1"/>
  <c r="K141" i="64"/>
  <c r="L139" i="64"/>
  <c r="L138" i="64" s="1"/>
  <c r="K139" i="64"/>
  <c r="J139" i="64"/>
  <c r="J138" i="64" s="1"/>
  <c r="J137" i="64" s="1"/>
  <c r="J136" i="64" s="1"/>
  <c r="K138" i="64"/>
  <c r="K137" i="64" s="1"/>
  <c r="K136" i="64" s="1"/>
  <c r="L134" i="64"/>
  <c r="L133" i="64" s="1"/>
  <c r="K134" i="64"/>
  <c r="K133" i="64" s="1"/>
  <c r="K129" i="64" s="1"/>
  <c r="J134" i="64"/>
  <c r="J133" i="64"/>
  <c r="L131" i="64"/>
  <c r="K131" i="64"/>
  <c r="J131" i="64"/>
  <c r="J130" i="64" s="1"/>
  <c r="J129" i="64" s="1"/>
  <c r="L130" i="64"/>
  <c r="L129" i="64" s="1"/>
  <c r="K130" i="64"/>
  <c r="L127" i="64"/>
  <c r="K127" i="64"/>
  <c r="K126" i="64" s="1"/>
  <c r="K122" i="64" s="1"/>
  <c r="J127" i="64"/>
  <c r="J126" i="64" s="1"/>
  <c r="J122" i="64" s="1"/>
  <c r="L126" i="64"/>
  <c r="L124" i="64"/>
  <c r="L123" i="64" s="1"/>
  <c r="K124" i="64"/>
  <c r="J124" i="64"/>
  <c r="K123" i="64"/>
  <c r="J123" i="64"/>
  <c r="L120" i="64"/>
  <c r="K120" i="64"/>
  <c r="J120" i="64"/>
  <c r="J119" i="64" s="1"/>
  <c r="L119" i="64"/>
  <c r="K119" i="64"/>
  <c r="L117" i="64"/>
  <c r="L116" i="64" s="1"/>
  <c r="K117" i="64"/>
  <c r="K116" i="64" s="1"/>
  <c r="K112" i="64" s="1"/>
  <c r="J117" i="64"/>
  <c r="J116" i="64"/>
  <c r="L114" i="64"/>
  <c r="K114" i="64"/>
  <c r="J114" i="64"/>
  <c r="J113" i="64" s="1"/>
  <c r="J112" i="64" s="1"/>
  <c r="L113" i="64"/>
  <c r="K113" i="64"/>
  <c r="L110" i="64"/>
  <c r="K110" i="64"/>
  <c r="K109" i="64" s="1"/>
  <c r="K108" i="64" s="1"/>
  <c r="J110" i="64"/>
  <c r="J109" i="64" s="1"/>
  <c r="J108" i="64" s="1"/>
  <c r="L109" i="64"/>
  <c r="L108" i="64"/>
  <c r="L106" i="64"/>
  <c r="L105" i="64" s="1"/>
  <c r="L104" i="64" s="1"/>
  <c r="K106" i="64"/>
  <c r="K105" i="64" s="1"/>
  <c r="K104" i="64" s="1"/>
  <c r="J106" i="64"/>
  <c r="J105" i="64"/>
  <c r="J104" i="64" s="1"/>
  <c r="L101" i="64"/>
  <c r="L100" i="64" s="1"/>
  <c r="K101" i="64"/>
  <c r="K100" i="64" s="1"/>
  <c r="J101" i="64"/>
  <c r="J100" i="64"/>
  <c r="L98" i="64"/>
  <c r="K98" i="64"/>
  <c r="J98" i="64"/>
  <c r="L96" i="64"/>
  <c r="K96" i="64"/>
  <c r="J96" i="64"/>
  <c r="L94" i="64"/>
  <c r="L93" i="64" s="1"/>
  <c r="K94" i="64"/>
  <c r="K93" i="64" s="1"/>
  <c r="J94" i="64"/>
  <c r="J93" i="64"/>
  <c r="J92" i="64" s="1"/>
  <c r="J91" i="64" s="1"/>
  <c r="L89" i="64"/>
  <c r="K89" i="64"/>
  <c r="J89" i="64"/>
  <c r="L87" i="64"/>
  <c r="K87" i="64"/>
  <c r="K86" i="64" s="1"/>
  <c r="K85" i="64" s="1"/>
  <c r="K84" i="64" s="1"/>
  <c r="J87" i="64"/>
  <c r="J86" i="64" s="1"/>
  <c r="J85" i="64" s="1"/>
  <c r="J84" i="64" s="1"/>
  <c r="L86" i="64"/>
  <c r="L85" i="64"/>
  <c r="L84" i="64" s="1"/>
  <c r="L82" i="64"/>
  <c r="K82" i="64"/>
  <c r="K81" i="64" s="1"/>
  <c r="J82" i="64"/>
  <c r="J81" i="64" s="1"/>
  <c r="L81" i="64"/>
  <c r="L79" i="64"/>
  <c r="L78" i="64" s="1"/>
  <c r="K79" i="64"/>
  <c r="J79" i="64"/>
  <c r="K78" i="64"/>
  <c r="J78" i="64"/>
  <c r="L76" i="64"/>
  <c r="K76" i="64"/>
  <c r="K75" i="64" s="1"/>
  <c r="K71" i="64" s="1"/>
  <c r="J76" i="64"/>
  <c r="J75" i="64" s="1"/>
  <c r="L75" i="64"/>
  <c r="L71" i="64" s="1"/>
  <c r="L73" i="64"/>
  <c r="L72" i="64" s="1"/>
  <c r="K73" i="64"/>
  <c r="J73" i="64"/>
  <c r="K72" i="64"/>
  <c r="J72" i="64"/>
  <c r="L69" i="64"/>
  <c r="K69" i="64"/>
  <c r="J69" i="64"/>
  <c r="J68" i="64" s="1"/>
  <c r="J67" i="64" s="1"/>
  <c r="L68" i="64"/>
  <c r="L67" i="64" s="1"/>
  <c r="K68" i="64"/>
  <c r="K67" i="64"/>
  <c r="L65" i="64"/>
  <c r="K65" i="64"/>
  <c r="J65" i="64"/>
  <c r="J64" i="64" s="1"/>
  <c r="L64" i="64"/>
  <c r="K64" i="64"/>
  <c r="L62" i="64"/>
  <c r="L61" i="64" s="1"/>
  <c r="K62" i="64"/>
  <c r="J62" i="64"/>
  <c r="K61" i="64"/>
  <c r="J61" i="64"/>
  <c r="L59" i="64"/>
  <c r="K59" i="64"/>
  <c r="J59" i="64"/>
  <c r="J58" i="64" s="1"/>
  <c r="L58" i="64"/>
  <c r="K58" i="64"/>
  <c r="L56" i="64"/>
  <c r="L55" i="64" s="1"/>
  <c r="K56" i="64"/>
  <c r="J56" i="64"/>
  <c r="K55" i="64"/>
  <c r="J55" i="64"/>
  <c r="L53" i="64"/>
  <c r="K53" i="64"/>
  <c r="J53" i="64"/>
  <c r="J52" i="64" s="1"/>
  <c r="L52" i="64"/>
  <c r="K52" i="64"/>
  <c r="L50" i="64"/>
  <c r="L49" i="64" s="1"/>
  <c r="K50" i="64"/>
  <c r="J50" i="64"/>
  <c r="K49" i="64"/>
  <c r="J49" i="64"/>
  <c r="L47" i="64"/>
  <c r="K47" i="64"/>
  <c r="J47" i="64"/>
  <c r="J46" i="64" s="1"/>
  <c r="L46" i="64"/>
  <c r="K46" i="64"/>
  <c r="L44" i="64"/>
  <c r="L43" i="64" s="1"/>
  <c r="K44" i="64"/>
  <c r="J44" i="64"/>
  <c r="K43" i="64"/>
  <c r="J43" i="64"/>
  <c r="L41" i="64"/>
  <c r="K41" i="64"/>
  <c r="J41" i="64"/>
  <c r="J36" i="64" s="1"/>
  <c r="L39" i="64"/>
  <c r="K39" i="64"/>
  <c r="J39" i="64"/>
  <c r="L37" i="64"/>
  <c r="L36" i="64" s="1"/>
  <c r="K37" i="64"/>
  <c r="J37" i="64"/>
  <c r="K36" i="64"/>
  <c r="L34" i="64"/>
  <c r="K34" i="64"/>
  <c r="J34" i="64"/>
  <c r="J33" i="64" s="1"/>
  <c r="L33" i="64"/>
  <c r="K33" i="64"/>
  <c r="L31" i="64"/>
  <c r="L28" i="64" s="1"/>
  <c r="K31" i="64"/>
  <c r="J31" i="64"/>
  <c r="L29" i="64"/>
  <c r="K29" i="64"/>
  <c r="K28" i="64" s="1"/>
  <c r="J29" i="64"/>
  <c r="J28" i="64"/>
  <c r="L26" i="64"/>
  <c r="K26" i="64"/>
  <c r="J26" i="64"/>
  <c r="L24" i="64"/>
  <c r="L23" i="64" s="1"/>
  <c r="K24" i="64"/>
  <c r="J24" i="64"/>
  <c r="K23" i="64"/>
  <c r="J23" i="64"/>
  <c r="L21" i="64"/>
  <c r="K21" i="64"/>
  <c r="J21" i="64"/>
  <c r="J20" i="64" s="1"/>
  <c r="L20" i="64"/>
  <c r="K20" i="64"/>
  <c r="L18" i="64"/>
  <c r="L15" i="64" s="1"/>
  <c r="K18" i="64"/>
  <c r="J18" i="64"/>
  <c r="L16" i="64"/>
  <c r="K16" i="64"/>
  <c r="K15" i="64" s="1"/>
  <c r="J16" i="64"/>
  <c r="J15" i="64"/>
  <c r="L13" i="64"/>
  <c r="K13" i="64"/>
  <c r="J13" i="64"/>
  <c r="L11" i="64"/>
  <c r="L10" i="64" s="1"/>
  <c r="K11" i="64"/>
  <c r="J11" i="64"/>
  <c r="K10" i="64"/>
  <c r="K9" i="64" s="1"/>
  <c r="K8" i="64" s="1"/>
  <c r="J10" i="64"/>
  <c r="J9" i="64" l="1"/>
  <c r="J8" i="64" s="1"/>
  <c r="L92" i="64"/>
  <c r="L91" i="64" s="1"/>
  <c r="K168" i="64"/>
  <c r="K167" i="64" s="1"/>
  <c r="J71" i="64"/>
  <c r="K103" i="64"/>
  <c r="L112" i="64"/>
  <c r="L103" i="64"/>
  <c r="L241" i="64"/>
  <c r="L9" i="64"/>
  <c r="L8" i="64" s="1"/>
  <c r="K92" i="64"/>
  <c r="K91" i="64" s="1"/>
  <c r="K7" i="64" s="1"/>
  <c r="J103" i="64"/>
  <c r="L122" i="64"/>
  <c r="L154" i="64"/>
  <c r="L153" i="64" s="1"/>
  <c r="J186" i="64"/>
  <c r="J168" i="64" s="1"/>
  <c r="J167" i="64" s="1"/>
  <c r="K204" i="64"/>
  <c r="J219" i="64"/>
  <c r="J218" i="64" s="1"/>
  <c r="K219" i="64"/>
  <c r="K218" i="64" s="1"/>
  <c r="K297" i="64"/>
  <c r="K242" i="64" s="1"/>
  <c r="K241" i="64" s="1"/>
  <c r="J318" i="64"/>
  <c r="J313" i="64" s="1"/>
  <c r="K313" i="64"/>
  <c r="L392" i="64"/>
  <c r="L391" i="64" s="1"/>
  <c r="L390" i="64" s="1"/>
  <c r="J242" i="64"/>
  <c r="J241" i="64" s="1"/>
  <c r="K181" i="64"/>
  <c r="J209" i="64"/>
  <c r="J341" i="64"/>
  <c r="J333" i="64" s="1"/>
  <c r="K341" i="64"/>
  <c r="K333" i="64" s="1"/>
  <c r="L356" i="64"/>
  <c r="L355" i="64" s="1"/>
  <c r="L354" i="64" s="1"/>
  <c r="J204" i="64"/>
  <c r="K402" i="64" l="1"/>
  <c r="L7" i="64"/>
  <c r="L402" i="64" s="1"/>
  <c r="J7" i="64"/>
  <c r="J402" i="64" s="1"/>
  <c r="K139" i="47" l="1"/>
  <c r="L139" i="47"/>
  <c r="J139" i="47"/>
  <c r="L152" i="47"/>
  <c r="L151" i="47" s="1"/>
  <c r="K153" i="47"/>
  <c r="K152" i="47" s="1"/>
  <c r="K151" i="47" s="1"/>
  <c r="L153" i="47"/>
  <c r="J153" i="47"/>
  <c r="J152" i="47" s="1"/>
  <c r="J151" i="47" s="1"/>
  <c r="J124" i="47"/>
  <c r="L123" i="47"/>
  <c r="K124" i="47"/>
  <c r="K123" i="47" s="1"/>
  <c r="L124" i="47"/>
  <c r="J123" i="47"/>
  <c r="L246" i="2" l="1"/>
  <c r="L245" i="2" s="1"/>
  <c r="L244" i="2" s="1"/>
  <c r="K246" i="2"/>
  <c r="K245" i="2" s="1"/>
  <c r="K244" i="2" s="1"/>
  <c r="J246" i="2"/>
  <c r="J245" i="2" s="1"/>
  <c r="J244" i="2" s="1"/>
  <c r="L352" i="50"/>
  <c r="L351" i="50" s="1"/>
  <c r="L350" i="50" s="1"/>
  <c r="K352" i="50"/>
  <c r="K351" i="50" s="1"/>
  <c r="K350" i="50" s="1"/>
  <c r="J352" i="50"/>
  <c r="J351" i="50" s="1"/>
  <c r="J350" i="50" s="1"/>
  <c r="K226" i="47"/>
  <c r="L226" i="47"/>
  <c r="L234" i="47"/>
  <c r="L233" i="47" s="1"/>
  <c r="K234" i="47"/>
  <c r="K233" i="47" s="1"/>
  <c r="J234" i="47"/>
  <c r="J233" i="47" s="1"/>
  <c r="J341" i="47"/>
  <c r="K341" i="47"/>
  <c r="L341" i="47"/>
  <c r="L343" i="47" l="1"/>
  <c r="L342" i="47" s="1"/>
  <c r="K343" i="47"/>
  <c r="K342" i="47" s="1"/>
  <c r="J343" i="47"/>
  <c r="J342" i="47" s="1"/>
  <c r="K199" i="2" l="1"/>
  <c r="K198" i="2" s="1"/>
  <c r="K197" i="2" s="1"/>
  <c r="K196" i="2" s="1"/>
  <c r="L199" i="2"/>
  <c r="L198" i="2" s="1"/>
  <c r="L197" i="2" s="1"/>
  <c r="L196" i="2" s="1"/>
  <c r="J199" i="2"/>
  <c r="J198" i="2" s="1"/>
  <c r="J197" i="2" s="1"/>
  <c r="J196" i="2" s="1"/>
  <c r="K103" i="50"/>
  <c r="K102" i="50" s="1"/>
  <c r="K101" i="50" s="1"/>
  <c r="L103" i="50"/>
  <c r="L102" i="50" s="1"/>
  <c r="L101" i="50" s="1"/>
  <c r="J103" i="50"/>
  <c r="J102" i="50" s="1"/>
  <c r="J101" i="50" s="1"/>
  <c r="K100" i="50"/>
  <c r="K99" i="50" s="1"/>
  <c r="K98" i="50" s="1"/>
  <c r="L100" i="50"/>
  <c r="L99" i="50" s="1"/>
  <c r="L98" i="50" s="1"/>
  <c r="J100" i="50"/>
  <c r="J99" i="50" s="1"/>
  <c r="J98" i="50" s="1"/>
  <c r="B21" i="62" l="1"/>
  <c r="C25" i="62"/>
  <c r="D25" i="62"/>
  <c r="B25" i="62"/>
  <c r="K329" i="2" l="1"/>
  <c r="L329" i="2"/>
  <c r="K351" i="2"/>
  <c r="L351" i="2"/>
  <c r="J351" i="2"/>
  <c r="K318" i="50"/>
  <c r="K317" i="50" s="1"/>
  <c r="K316" i="50" s="1"/>
  <c r="K315" i="50" s="1"/>
  <c r="L318" i="50"/>
  <c r="L317" i="50" s="1"/>
  <c r="L316" i="50" s="1"/>
  <c r="L315" i="50" s="1"/>
  <c r="J318" i="50"/>
  <c r="J317" i="50" s="1"/>
  <c r="J316" i="50" s="1"/>
  <c r="J315" i="50" s="1"/>
  <c r="L323" i="47"/>
  <c r="L322" i="47" s="1"/>
  <c r="L321" i="47" s="1"/>
  <c r="K323" i="47"/>
  <c r="K322" i="47" s="1"/>
  <c r="K321" i="47" s="1"/>
  <c r="J323" i="47"/>
  <c r="J322" i="47" s="1"/>
  <c r="J321" i="47" s="1"/>
  <c r="K228" i="47"/>
  <c r="K227" i="47" s="1"/>
  <c r="J199" i="47"/>
  <c r="K133" i="2"/>
  <c r="K132" i="2" s="1"/>
  <c r="K131" i="2" s="1"/>
  <c r="L133" i="2"/>
  <c r="L132" i="2" s="1"/>
  <c r="L131" i="2" s="1"/>
  <c r="J133" i="2"/>
  <c r="J132" i="2" s="1"/>
  <c r="J131" i="2" s="1"/>
  <c r="K110" i="47"/>
  <c r="K109" i="47" s="1"/>
  <c r="K108" i="47" s="1"/>
  <c r="L110" i="47"/>
  <c r="L109" i="47" s="1"/>
  <c r="L108" i="47" s="1"/>
  <c r="K482" i="2" l="1"/>
  <c r="L482" i="2"/>
  <c r="J482" i="2"/>
  <c r="K485" i="2"/>
  <c r="L485" i="2"/>
  <c r="K486" i="2"/>
  <c r="L486" i="2"/>
  <c r="K487" i="2"/>
  <c r="L487" i="2"/>
  <c r="K488" i="2"/>
  <c r="L488" i="2"/>
  <c r="K498" i="2"/>
  <c r="L498" i="2"/>
  <c r="K499" i="2"/>
  <c r="L499" i="2"/>
  <c r="K501" i="2"/>
  <c r="L501" i="2"/>
  <c r="K502" i="2"/>
  <c r="L502" i="2"/>
  <c r="K503" i="2"/>
  <c r="L503" i="2"/>
  <c r="J485" i="2"/>
  <c r="J486" i="2"/>
  <c r="J487" i="2"/>
  <c r="J488" i="2"/>
  <c r="J498" i="2"/>
  <c r="J499" i="2"/>
  <c r="J501" i="2"/>
  <c r="J502" i="2"/>
  <c r="J503" i="2"/>
  <c r="K335" i="2" l="1"/>
  <c r="L335" i="2"/>
  <c r="K177" i="2"/>
  <c r="K176" i="2" s="1"/>
  <c r="K175" i="2" s="1"/>
  <c r="J177" i="2"/>
  <c r="J176" i="2" s="1"/>
  <c r="J175" i="2" s="1"/>
  <c r="K195" i="2"/>
  <c r="K194" i="2" s="1"/>
  <c r="K193" i="2" s="1"/>
  <c r="K192" i="2" s="1"/>
  <c r="K191" i="2" s="1"/>
  <c r="J195" i="2"/>
  <c r="J194" i="2" s="1"/>
  <c r="K243" i="50"/>
  <c r="K242" i="50" s="1"/>
  <c r="K241" i="50" s="1"/>
  <c r="J243" i="50"/>
  <c r="J242" i="50" s="1"/>
  <c r="J241" i="50" s="1"/>
  <c r="K346" i="50"/>
  <c r="K345" i="50" s="1"/>
  <c r="K344" i="50" s="1"/>
  <c r="J346" i="50"/>
  <c r="J345" i="50" s="1"/>
  <c r="J344" i="50" s="1"/>
  <c r="J193" i="2" l="1"/>
  <c r="J192" i="2" l="1"/>
  <c r="J191" i="2" s="1"/>
  <c r="J228" i="47" l="1"/>
  <c r="J227" i="47" s="1"/>
  <c r="L177" i="2" l="1"/>
  <c r="L176" i="2" s="1"/>
  <c r="L175" i="2" s="1"/>
  <c r="L346" i="50"/>
  <c r="L345" i="50" s="1"/>
  <c r="L344" i="50" s="1"/>
  <c r="L228" i="47"/>
  <c r="L227" i="47" s="1"/>
  <c r="J335" i="2" l="1"/>
  <c r="K163" i="47" l="1"/>
  <c r="K162" i="47" s="1"/>
  <c r="K489" i="2" s="1"/>
  <c r="J163" i="47"/>
  <c r="J162" i="47" s="1"/>
  <c r="J489" i="2" s="1"/>
  <c r="L243" i="50" l="1"/>
  <c r="L242" i="50" s="1"/>
  <c r="L241" i="50" s="1"/>
  <c r="L195" i="2"/>
  <c r="L194" i="2" s="1"/>
  <c r="L193" i="2" s="1"/>
  <c r="L192" i="2" s="1"/>
  <c r="L191" i="2" s="1"/>
  <c r="L163" i="47"/>
  <c r="L162" i="47" s="1"/>
  <c r="L489" i="2" s="1"/>
  <c r="K180" i="2" l="1"/>
  <c r="K179" i="2" s="1"/>
  <c r="K178" i="2" s="1"/>
  <c r="L180" i="2"/>
  <c r="L179" i="2" s="1"/>
  <c r="L178" i="2" s="1"/>
  <c r="J180" i="2"/>
  <c r="L174" i="2" l="1"/>
  <c r="L173" i="2" s="1"/>
  <c r="K174" i="2"/>
  <c r="K173" i="2" s="1"/>
  <c r="J179" i="2"/>
  <c r="J178" i="2" s="1"/>
  <c r="J174" i="2" s="1"/>
  <c r="L184" i="2"/>
  <c r="L183" i="2" s="1"/>
  <c r="L182" i="2" s="1"/>
  <c r="L181" i="2" s="1"/>
  <c r="K184" i="2"/>
  <c r="K183" i="2" s="1"/>
  <c r="K182" i="2" s="1"/>
  <c r="K181" i="2" s="1"/>
  <c r="J184" i="2" l="1"/>
  <c r="J173" i="2" l="1"/>
  <c r="J183" i="2"/>
  <c r="J182" i="2" l="1"/>
  <c r="J181" i="2" l="1"/>
  <c r="K341" i="2" l="1"/>
  <c r="L341" i="2"/>
  <c r="J341" i="2"/>
  <c r="L340" i="2" l="1"/>
  <c r="L339" i="2" s="1"/>
  <c r="K340" i="2"/>
  <c r="K339" i="2" s="1"/>
  <c r="J340" i="2"/>
  <c r="J339" i="2" l="1"/>
  <c r="K332" i="2"/>
  <c r="K331" i="2" s="1"/>
  <c r="K330" i="2" s="1"/>
  <c r="L332" i="2"/>
  <c r="L331" i="2" s="1"/>
  <c r="L330" i="2" s="1"/>
  <c r="J332" i="2"/>
  <c r="K224" i="50"/>
  <c r="K223" i="50" s="1"/>
  <c r="K222" i="50" s="1"/>
  <c r="L224" i="50"/>
  <c r="L223" i="50" s="1"/>
  <c r="L222" i="50" s="1"/>
  <c r="J224" i="50"/>
  <c r="J329" i="2"/>
  <c r="J331" i="2" l="1"/>
  <c r="J330" i="2" s="1"/>
  <c r="J223" i="50"/>
  <c r="J222" i="50" s="1"/>
  <c r="L283" i="47" l="1"/>
  <c r="L282" i="47" s="1"/>
  <c r="K283" i="47"/>
  <c r="K282" i="47" s="1"/>
  <c r="J283" i="47"/>
  <c r="J282" i="47" s="1"/>
  <c r="D21" i="62" l="1"/>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72" i="2" l="1"/>
  <c r="K171" i="2" s="1"/>
  <c r="K170" i="2" s="1"/>
  <c r="K169" i="2" s="1"/>
  <c r="K168" i="2" s="1"/>
  <c r="L172" i="2"/>
  <c r="L171" i="2" s="1"/>
  <c r="L170" i="2" s="1"/>
  <c r="L169" i="2" s="1"/>
  <c r="L168" i="2" s="1"/>
  <c r="J172" i="2"/>
  <c r="L167" i="2"/>
  <c r="L166" i="2" s="1"/>
  <c r="L165" i="2" s="1"/>
  <c r="L164" i="2" s="1"/>
  <c r="K167" i="2"/>
  <c r="K166" i="2" s="1"/>
  <c r="K165" i="2" s="1"/>
  <c r="K164" i="2" s="1"/>
  <c r="J167" i="2"/>
  <c r="J166" i="2" s="1"/>
  <c r="J165" i="2" s="1"/>
  <c r="J164" i="2" s="1"/>
  <c r="K157" i="50"/>
  <c r="K156" i="50" s="1"/>
  <c r="K155" i="50" s="1"/>
  <c r="L157" i="50"/>
  <c r="L156" i="50" s="1"/>
  <c r="L155" i="50" s="1"/>
  <c r="J157" i="50"/>
  <c r="K167" i="50"/>
  <c r="K166" i="50" s="1"/>
  <c r="K165" i="50" s="1"/>
  <c r="L167" i="50"/>
  <c r="L166" i="50" s="1"/>
  <c r="L165" i="50" s="1"/>
  <c r="J167" i="50"/>
  <c r="K140" i="50"/>
  <c r="L140" i="50"/>
  <c r="J140" i="50"/>
  <c r="K233" i="50"/>
  <c r="K232" i="50" s="1"/>
  <c r="K231" i="50" s="1"/>
  <c r="L233" i="50"/>
  <c r="L232" i="50" s="1"/>
  <c r="L231" i="50" s="1"/>
  <c r="J233" i="50"/>
  <c r="K493" i="2" l="1"/>
  <c r="L493" i="2"/>
  <c r="J156" i="50"/>
  <c r="J166" i="50"/>
  <c r="J232" i="50"/>
  <c r="J155" i="50" l="1"/>
  <c r="J165" i="50"/>
  <c r="J231" i="50"/>
  <c r="L407" i="47" l="1"/>
  <c r="L406" i="47" s="1"/>
  <c r="K407" i="47"/>
  <c r="L370" i="47"/>
  <c r="L369" i="47" s="1"/>
  <c r="L367" i="47"/>
  <c r="K370" i="47"/>
  <c r="K367" i="47"/>
  <c r="L292" i="47"/>
  <c r="L291" i="47" s="1"/>
  <c r="K292" i="47"/>
  <c r="K291" i="47" s="1"/>
  <c r="J292" i="47"/>
  <c r="L255" i="47"/>
  <c r="L254" i="47" s="1"/>
  <c r="K255" i="47"/>
  <c r="L186" i="47"/>
  <c r="L185" i="47" s="1"/>
  <c r="K186" i="47"/>
  <c r="J291" i="47" l="1"/>
  <c r="K185" i="47"/>
  <c r="K369" i="47"/>
  <c r="K406" i="47"/>
  <c r="K254" i="47"/>
  <c r="L137" i="47"/>
  <c r="L136" i="47" s="1"/>
  <c r="K137" i="47"/>
  <c r="J137" i="47"/>
  <c r="L127" i="47"/>
  <c r="L126" i="47" s="1"/>
  <c r="K127" i="47"/>
  <c r="J127" i="47"/>
  <c r="L101" i="47"/>
  <c r="L100" i="47" s="1"/>
  <c r="L98" i="47"/>
  <c r="K101" i="47"/>
  <c r="K98" i="47"/>
  <c r="L65" i="47"/>
  <c r="L64" i="47" s="1"/>
  <c r="L62" i="47"/>
  <c r="L61" i="47" s="1"/>
  <c r="L59" i="47"/>
  <c r="L58" i="47" s="1"/>
  <c r="L56" i="47"/>
  <c r="L55" i="47" s="1"/>
  <c r="K65" i="47"/>
  <c r="K62" i="47"/>
  <c r="K59" i="47"/>
  <c r="K56" i="47"/>
  <c r="L41" i="47"/>
  <c r="L39" i="47"/>
  <c r="K41" i="47"/>
  <c r="K39" i="47"/>
  <c r="J136" i="47" l="1"/>
  <c r="K58" i="47"/>
  <c r="K61" i="47"/>
  <c r="K136" i="47"/>
  <c r="K55" i="47"/>
  <c r="K100" i="47"/>
  <c r="K64" i="47"/>
  <c r="K126" i="47"/>
  <c r="J126" i="47"/>
  <c r="J171" i="2" l="1"/>
  <c r="J14" i="2"/>
  <c r="K14" i="2"/>
  <c r="K13" i="2" s="1"/>
  <c r="L14" i="2"/>
  <c r="L13" i="2" s="1"/>
  <c r="J16" i="2"/>
  <c r="K16" i="2"/>
  <c r="K15" i="2" s="1"/>
  <c r="L16" i="2"/>
  <c r="L15" i="2" s="1"/>
  <c r="J19" i="2"/>
  <c r="K19" i="2"/>
  <c r="K18" i="2" s="1"/>
  <c r="L19" i="2"/>
  <c r="L18" i="2" s="1"/>
  <c r="J21" i="2"/>
  <c r="K21" i="2"/>
  <c r="K20" i="2" s="1"/>
  <c r="L21" i="2"/>
  <c r="L20" i="2" s="1"/>
  <c r="J24" i="2"/>
  <c r="K24" i="2"/>
  <c r="K23" i="2" s="1"/>
  <c r="K22" i="2" s="1"/>
  <c r="L24" i="2"/>
  <c r="L23" i="2" s="1"/>
  <c r="L22" i="2" s="1"/>
  <c r="J27" i="2"/>
  <c r="K27" i="2"/>
  <c r="K26" i="2" s="1"/>
  <c r="L27" i="2"/>
  <c r="L26" i="2" s="1"/>
  <c r="J29" i="2"/>
  <c r="K29" i="2"/>
  <c r="K28" i="2" s="1"/>
  <c r="L29" i="2"/>
  <c r="L28" i="2" s="1"/>
  <c r="J32" i="2"/>
  <c r="K32" i="2"/>
  <c r="K31" i="2" s="1"/>
  <c r="L32" i="2"/>
  <c r="L31" i="2" s="1"/>
  <c r="J34" i="2"/>
  <c r="K34" i="2"/>
  <c r="K33" i="2" s="1"/>
  <c r="L34" i="2"/>
  <c r="L33" i="2" s="1"/>
  <c r="J37" i="2"/>
  <c r="K37" i="2"/>
  <c r="K36" i="2" s="1"/>
  <c r="K35" i="2" s="1"/>
  <c r="L37" i="2"/>
  <c r="L36" i="2" s="1"/>
  <c r="L35" i="2" s="1"/>
  <c r="J40" i="2"/>
  <c r="K40" i="2"/>
  <c r="K39" i="2" s="1"/>
  <c r="L40" i="2"/>
  <c r="L39" i="2" s="1"/>
  <c r="J42" i="2"/>
  <c r="K42" i="2"/>
  <c r="K41" i="2" s="1"/>
  <c r="L42" i="2"/>
  <c r="L41" i="2" s="1"/>
  <c r="J44" i="2"/>
  <c r="K44" i="2"/>
  <c r="K43" i="2" s="1"/>
  <c r="L44" i="2"/>
  <c r="L43" i="2" s="1"/>
  <c r="J47" i="2"/>
  <c r="K47" i="2"/>
  <c r="K46" i="2" s="1"/>
  <c r="K45" i="2" s="1"/>
  <c r="L47" i="2"/>
  <c r="L46" i="2" s="1"/>
  <c r="L45" i="2" s="1"/>
  <c r="J50" i="2"/>
  <c r="K50" i="2"/>
  <c r="K49" i="2" s="1"/>
  <c r="K48" i="2" s="1"/>
  <c r="L50" i="2"/>
  <c r="L49" i="2" s="1"/>
  <c r="L48" i="2" s="1"/>
  <c r="J53" i="2"/>
  <c r="K53" i="2"/>
  <c r="K52" i="2" s="1"/>
  <c r="K51" i="2" s="1"/>
  <c r="L53" i="2"/>
  <c r="L52" i="2" s="1"/>
  <c r="L51" i="2" s="1"/>
  <c r="J56" i="2"/>
  <c r="K56" i="2"/>
  <c r="K55" i="2" s="1"/>
  <c r="K54" i="2" s="1"/>
  <c r="L56" i="2"/>
  <c r="L55" i="2" s="1"/>
  <c r="L54" i="2" s="1"/>
  <c r="J59" i="2"/>
  <c r="K59" i="2"/>
  <c r="K58" i="2" s="1"/>
  <c r="K57" i="2" s="1"/>
  <c r="L59" i="2"/>
  <c r="L58" i="2" s="1"/>
  <c r="L57" i="2" s="1"/>
  <c r="J62" i="2"/>
  <c r="K62" i="2"/>
  <c r="K61" i="2" s="1"/>
  <c r="K60" i="2" s="1"/>
  <c r="L62" i="2"/>
  <c r="L61" i="2" s="1"/>
  <c r="L60" i="2" s="1"/>
  <c r="J65" i="2"/>
  <c r="K65" i="2"/>
  <c r="K64" i="2" s="1"/>
  <c r="K63" i="2" s="1"/>
  <c r="L65" i="2"/>
  <c r="L64" i="2" s="1"/>
  <c r="L63" i="2" s="1"/>
  <c r="J68" i="2"/>
  <c r="K68" i="2"/>
  <c r="K67" i="2" s="1"/>
  <c r="K66" i="2" s="1"/>
  <c r="L68" i="2"/>
  <c r="L67" i="2" s="1"/>
  <c r="L66" i="2" s="1"/>
  <c r="J71" i="2"/>
  <c r="K71" i="2"/>
  <c r="K70" i="2" s="1"/>
  <c r="K69" i="2" s="1"/>
  <c r="L71" i="2"/>
  <c r="L70" i="2" s="1"/>
  <c r="L69" i="2" s="1"/>
  <c r="J76" i="2"/>
  <c r="K76" i="2"/>
  <c r="K75" i="2" s="1"/>
  <c r="K74" i="2" s="1"/>
  <c r="L76" i="2"/>
  <c r="L75" i="2" s="1"/>
  <c r="L74" i="2" s="1"/>
  <c r="J79" i="2"/>
  <c r="K79" i="2"/>
  <c r="K78" i="2" s="1"/>
  <c r="K77" i="2" s="1"/>
  <c r="L79" i="2"/>
  <c r="L78" i="2" s="1"/>
  <c r="L77" i="2" s="1"/>
  <c r="J82" i="2"/>
  <c r="K82" i="2"/>
  <c r="K81" i="2" s="1"/>
  <c r="K80" i="2" s="1"/>
  <c r="L82" i="2"/>
  <c r="L81" i="2" s="1"/>
  <c r="L80" i="2" s="1"/>
  <c r="J85" i="2"/>
  <c r="K85" i="2"/>
  <c r="K84" i="2" s="1"/>
  <c r="K83" i="2" s="1"/>
  <c r="L85" i="2"/>
  <c r="L84" i="2" s="1"/>
  <c r="L83" i="2" s="1"/>
  <c r="J90" i="2"/>
  <c r="K90" i="2"/>
  <c r="K89" i="2" s="1"/>
  <c r="K88" i="2" s="1"/>
  <c r="K87" i="2" s="1"/>
  <c r="K86" i="2" s="1"/>
  <c r="L90" i="2"/>
  <c r="L89" i="2" s="1"/>
  <c r="L88" i="2" s="1"/>
  <c r="L87" i="2" s="1"/>
  <c r="L86" i="2" s="1"/>
  <c r="J95" i="2"/>
  <c r="K95" i="2"/>
  <c r="K94" i="2" s="1"/>
  <c r="L95" i="2"/>
  <c r="L94" i="2" s="1"/>
  <c r="J97" i="2"/>
  <c r="K97" i="2"/>
  <c r="K96" i="2" s="1"/>
  <c r="L97" i="2"/>
  <c r="L96" i="2" s="1"/>
  <c r="J100" i="2"/>
  <c r="K100" i="2"/>
  <c r="K99" i="2" s="1"/>
  <c r="K98" i="2" s="1"/>
  <c r="L100" i="2"/>
  <c r="L99" i="2" s="1"/>
  <c r="L98" i="2" s="1"/>
  <c r="J105" i="2"/>
  <c r="K105" i="2"/>
  <c r="K104" i="2" s="1"/>
  <c r="L105" i="2"/>
  <c r="L104" i="2" s="1"/>
  <c r="J107" i="2"/>
  <c r="K107" i="2"/>
  <c r="K106" i="2" s="1"/>
  <c r="L107" i="2"/>
  <c r="L106" i="2" s="1"/>
  <c r="J109" i="2"/>
  <c r="K109" i="2"/>
  <c r="K108" i="2" s="1"/>
  <c r="L109" i="2"/>
  <c r="L108" i="2" s="1"/>
  <c r="J112" i="2"/>
  <c r="K112" i="2"/>
  <c r="K111" i="2" s="1"/>
  <c r="K110" i="2" s="1"/>
  <c r="L112" i="2"/>
  <c r="L111" i="2" s="1"/>
  <c r="L110" i="2" s="1"/>
  <c r="J117" i="2"/>
  <c r="K117" i="2"/>
  <c r="K116" i="2" s="1"/>
  <c r="K115" i="2" s="1"/>
  <c r="K114" i="2" s="1"/>
  <c r="K113" i="2" s="1"/>
  <c r="L117" i="2"/>
  <c r="L116" i="2" s="1"/>
  <c r="L115" i="2" s="1"/>
  <c r="L114" i="2" s="1"/>
  <c r="L113" i="2" s="1"/>
  <c r="J122" i="2"/>
  <c r="K122" i="2"/>
  <c r="K121" i="2" s="1"/>
  <c r="K120" i="2" s="1"/>
  <c r="L122" i="2"/>
  <c r="L121" i="2" s="1"/>
  <c r="L120" i="2" s="1"/>
  <c r="J125" i="2"/>
  <c r="K125" i="2"/>
  <c r="K124" i="2" s="1"/>
  <c r="K123" i="2" s="1"/>
  <c r="L125" i="2"/>
  <c r="L124" i="2" s="1"/>
  <c r="L123" i="2" s="1"/>
  <c r="J128" i="2"/>
  <c r="K128" i="2"/>
  <c r="K127" i="2" s="1"/>
  <c r="K126" i="2" s="1"/>
  <c r="L128" i="2"/>
  <c r="L127" i="2" s="1"/>
  <c r="L126" i="2" s="1"/>
  <c r="J136" i="2"/>
  <c r="K136" i="2"/>
  <c r="K135" i="2" s="1"/>
  <c r="K134" i="2" s="1"/>
  <c r="L136" i="2"/>
  <c r="L135" i="2" s="1"/>
  <c r="L134" i="2" s="1"/>
  <c r="J141" i="2"/>
  <c r="K141" i="2"/>
  <c r="K140" i="2" s="1"/>
  <c r="K139" i="2" s="1"/>
  <c r="L141" i="2"/>
  <c r="L140" i="2" s="1"/>
  <c r="L139" i="2" s="1"/>
  <c r="J144" i="2"/>
  <c r="K144" i="2"/>
  <c r="K143" i="2" s="1"/>
  <c r="K142" i="2" s="1"/>
  <c r="L144" i="2"/>
  <c r="L143" i="2" s="1"/>
  <c r="L142" i="2" s="1"/>
  <c r="J149" i="2"/>
  <c r="K149" i="2"/>
  <c r="K148" i="2" s="1"/>
  <c r="K147" i="2" s="1"/>
  <c r="L149" i="2"/>
  <c r="L148" i="2" s="1"/>
  <c r="L147" i="2" s="1"/>
  <c r="J152" i="2"/>
  <c r="K152" i="2"/>
  <c r="K151" i="2" s="1"/>
  <c r="K150" i="2" s="1"/>
  <c r="L152" i="2"/>
  <c r="L151" i="2" s="1"/>
  <c r="L150" i="2" s="1"/>
  <c r="J157" i="2"/>
  <c r="K157" i="2"/>
  <c r="K156" i="2" s="1"/>
  <c r="K155" i="2" s="1"/>
  <c r="K154" i="2" s="1"/>
  <c r="K153" i="2" s="1"/>
  <c r="L157" i="2"/>
  <c r="L156" i="2" s="1"/>
  <c r="L155" i="2" s="1"/>
  <c r="L154" i="2" s="1"/>
  <c r="L153" i="2" s="1"/>
  <c r="J162" i="2"/>
  <c r="K162" i="2"/>
  <c r="K161" i="2" s="1"/>
  <c r="K160" i="2" s="1"/>
  <c r="K159" i="2" s="1"/>
  <c r="K158" i="2" s="1"/>
  <c r="L162" i="2"/>
  <c r="L161" i="2" s="1"/>
  <c r="L160" i="2" s="1"/>
  <c r="L159" i="2" s="1"/>
  <c r="L158" i="2" s="1"/>
  <c r="J205" i="2"/>
  <c r="K205" i="2"/>
  <c r="K204" i="2" s="1"/>
  <c r="K203" i="2" s="1"/>
  <c r="K202" i="2" s="1"/>
  <c r="K201" i="2" s="1"/>
  <c r="L205" i="2"/>
  <c r="L204" i="2" s="1"/>
  <c r="L203" i="2" s="1"/>
  <c r="L202" i="2" s="1"/>
  <c r="L201" i="2" s="1"/>
  <c r="J210" i="2"/>
  <c r="K210" i="2"/>
  <c r="K209" i="2" s="1"/>
  <c r="K208" i="2" s="1"/>
  <c r="L210" i="2"/>
  <c r="L209" i="2" s="1"/>
  <c r="L208" i="2" s="1"/>
  <c r="J213" i="2"/>
  <c r="K213" i="2"/>
  <c r="K212" i="2" s="1"/>
  <c r="K211" i="2" s="1"/>
  <c r="L213" i="2"/>
  <c r="L212" i="2" s="1"/>
  <c r="L211" i="2" s="1"/>
  <c r="J216" i="2"/>
  <c r="K216" i="2"/>
  <c r="K215" i="2" s="1"/>
  <c r="L216" i="2"/>
  <c r="L215" i="2" s="1"/>
  <c r="J218" i="2"/>
  <c r="K218" i="2"/>
  <c r="K217" i="2" s="1"/>
  <c r="L218" i="2"/>
  <c r="L217" i="2" s="1"/>
  <c r="J221" i="2"/>
  <c r="K221" i="2"/>
  <c r="K220" i="2" s="1"/>
  <c r="L221" i="2"/>
  <c r="L220" i="2" s="1"/>
  <c r="J223" i="2"/>
  <c r="K223" i="2"/>
  <c r="K222" i="2" s="1"/>
  <c r="L223" i="2"/>
  <c r="L222" i="2" s="1"/>
  <c r="J226" i="2"/>
  <c r="K226" i="2"/>
  <c r="K225" i="2" s="1"/>
  <c r="K224" i="2" s="1"/>
  <c r="L226" i="2"/>
  <c r="L225" i="2" s="1"/>
  <c r="L224" i="2" s="1"/>
  <c r="J229" i="2"/>
  <c r="K229" i="2"/>
  <c r="K228" i="2" s="1"/>
  <c r="K227" i="2" s="1"/>
  <c r="L229" i="2"/>
  <c r="L228" i="2" s="1"/>
  <c r="L227" i="2" s="1"/>
  <c r="J234" i="2"/>
  <c r="K234" i="2"/>
  <c r="K233" i="2" s="1"/>
  <c r="K232" i="2" s="1"/>
  <c r="K231" i="2" s="1"/>
  <c r="K230" i="2" s="1"/>
  <c r="L234" i="2"/>
  <c r="L233" i="2" s="1"/>
  <c r="L232" i="2" s="1"/>
  <c r="L231" i="2" s="1"/>
  <c r="L230" i="2" s="1"/>
  <c r="J240" i="2"/>
  <c r="K240" i="2"/>
  <c r="K239" i="2" s="1"/>
  <c r="K238" i="2" s="1"/>
  <c r="K237" i="2" s="1"/>
  <c r="L240" i="2"/>
  <c r="L239" i="2" s="1"/>
  <c r="L238" i="2" s="1"/>
  <c r="L237" i="2" s="1"/>
  <c r="J249" i="2"/>
  <c r="K249" i="2"/>
  <c r="K248" i="2" s="1"/>
  <c r="K247" i="2" s="1"/>
  <c r="L249" i="2"/>
  <c r="L248" i="2" s="1"/>
  <c r="L247" i="2" s="1"/>
  <c r="J252" i="2"/>
  <c r="K252" i="2"/>
  <c r="K251" i="2" s="1"/>
  <c r="K250" i="2" s="1"/>
  <c r="L252" i="2"/>
  <c r="L251" i="2" s="1"/>
  <c r="L250" i="2" s="1"/>
  <c r="J255" i="2"/>
  <c r="K255" i="2"/>
  <c r="K254" i="2" s="1"/>
  <c r="K253" i="2" s="1"/>
  <c r="L255" i="2"/>
  <c r="L254" i="2" s="1"/>
  <c r="L253" i="2" s="1"/>
  <c r="J258" i="2"/>
  <c r="K258" i="2"/>
  <c r="K257" i="2" s="1"/>
  <c r="K256" i="2" s="1"/>
  <c r="L258" i="2"/>
  <c r="L257" i="2" s="1"/>
  <c r="L256" i="2" s="1"/>
  <c r="J264" i="2"/>
  <c r="K264" i="2"/>
  <c r="K263" i="2" s="1"/>
  <c r="K262" i="2" s="1"/>
  <c r="K261" i="2" s="1"/>
  <c r="K260" i="2" s="1"/>
  <c r="L264" i="2"/>
  <c r="L263" i="2" s="1"/>
  <c r="L262" i="2" s="1"/>
  <c r="L261" i="2" s="1"/>
  <c r="L260" i="2" s="1"/>
  <c r="J269" i="2"/>
  <c r="K269" i="2"/>
  <c r="K268" i="2" s="1"/>
  <c r="L269" i="2"/>
  <c r="L268" i="2" s="1"/>
  <c r="J271" i="2"/>
  <c r="K271" i="2"/>
  <c r="K270" i="2" s="1"/>
  <c r="L271" i="2"/>
  <c r="L270" i="2" s="1"/>
  <c r="J277" i="2"/>
  <c r="K277" i="2"/>
  <c r="K276" i="2" s="1"/>
  <c r="K275" i="2" s="1"/>
  <c r="K274" i="2" s="1"/>
  <c r="L277" i="2"/>
  <c r="L276" i="2" s="1"/>
  <c r="L275" i="2" s="1"/>
  <c r="L274" i="2" s="1"/>
  <c r="J283" i="2"/>
  <c r="K283" i="2"/>
  <c r="K282" i="2" s="1"/>
  <c r="K281" i="2" s="1"/>
  <c r="L283" i="2"/>
  <c r="L282" i="2" s="1"/>
  <c r="L281" i="2" s="1"/>
  <c r="J286" i="2"/>
  <c r="K286" i="2"/>
  <c r="K285" i="2" s="1"/>
  <c r="K284" i="2" s="1"/>
  <c r="L286" i="2"/>
  <c r="L285" i="2" s="1"/>
  <c r="L284" i="2" s="1"/>
  <c r="J289" i="2"/>
  <c r="K289" i="2"/>
  <c r="K288" i="2" s="1"/>
  <c r="K287" i="2" s="1"/>
  <c r="L289" i="2"/>
  <c r="L288" i="2" s="1"/>
  <c r="L287" i="2" s="1"/>
  <c r="J294" i="2"/>
  <c r="K294" i="2"/>
  <c r="K293" i="2" s="1"/>
  <c r="L294" i="2"/>
  <c r="L293" i="2" s="1"/>
  <c r="J296" i="2"/>
  <c r="K296" i="2"/>
  <c r="K295" i="2" s="1"/>
  <c r="L296" i="2"/>
  <c r="L295" i="2" s="1"/>
  <c r="J299" i="2"/>
  <c r="K299" i="2"/>
  <c r="K298" i="2" s="1"/>
  <c r="K297" i="2" s="1"/>
  <c r="L299" i="2"/>
  <c r="L298" i="2" s="1"/>
  <c r="L297" i="2" s="1"/>
  <c r="J302" i="2"/>
  <c r="K302" i="2"/>
  <c r="K301" i="2" s="1"/>
  <c r="L302" i="2"/>
  <c r="L301" i="2" s="1"/>
  <c r="J304" i="2"/>
  <c r="K304" i="2"/>
  <c r="K303" i="2" s="1"/>
  <c r="L304" i="2"/>
  <c r="L303" i="2" s="1"/>
  <c r="J306" i="2"/>
  <c r="K306" i="2"/>
  <c r="K305" i="2" s="1"/>
  <c r="L306" i="2"/>
  <c r="L305" i="2" s="1"/>
  <c r="J311" i="2"/>
  <c r="K311" i="2"/>
  <c r="K310" i="2" s="1"/>
  <c r="K309" i="2" s="1"/>
  <c r="L311" i="2"/>
  <c r="L310" i="2" s="1"/>
  <c r="L309" i="2" s="1"/>
  <c r="J314" i="2"/>
  <c r="K314" i="2"/>
  <c r="K313" i="2" s="1"/>
  <c r="K312" i="2" s="1"/>
  <c r="L314" i="2"/>
  <c r="L313" i="2" s="1"/>
  <c r="L312" i="2" s="1"/>
  <c r="J317" i="2"/>
  <c r="K317" i="2"/>
  <c r="L317" i="2"/>
  <c r="J320" i="2"/>
  <c r="K320" i="2"/>
  <c r="K319" i="2" s="1"/>
  <c r="K318" i="2" s="1"/>
  <c r="L320" i="2"/>
  <c r="L319" i="2" s="1"/>
  <c r="L318" i="2" s="1"/>
  <c r="J323" i="2"/>
  <c r="K323" i="2"/>
  <c r="K322" i="2" s="1"/>
  <c r="K321" i="2" s="1"/>
  <c r="L323" i="2"/>
  <c r="L322" i="2" s="1"/>
  <c r="L321" i="2" s="1"/>
  <c r="K326" i="2"/>
  <c r="K325" i="2" s="1"/>
  <c r="K324" i="2" s="1"/>
  <c r="L326" i="2"/>
  <c r="L325" i="2" s="1"/>
  <c r="L324" i="2" s="1"/>
  <c r="K328" i="2"/>
  <c r="K327" i="2" s="1"/>
  <c r="L328" i="2"/>
  <c r="L327" i="2" s="1"/>
  <c r="K334" i="2"/>
  <c r="K333" i="2" s="1"/>
  <c r="L334" i="2"/>
  <c r="L333" i="2" s="1"/>
  <c r="J338" i="2"/>
  <c r="K338" i="2"/>
  <c r="K337" i="2" s="1"/>
  <c r="K336" i="2" s="1"/>
  <c r="L338" i="2"/>
  <c r="L337" i="2" s="1"/>
  <c r="L336" i="2" s="1"/>
  <c r="J344" i="2"/>
  <c r="K344" i="2"/>
  <c r="K343" i="2" s="1"/>
  <c r="K342" i="2" s="1"/>
  <c r="L344" i="2"/>
  <c r="L343" i="2" s="1"/>
  <c r="L342" i="2" s="1"/>
  <c r="J349" i="2"/>
  <c r="K349" i="2"/>
  <c r="K348" i="2" s="1"/>
  <c r="L349" i="2"/>
  <c r="L348" i="2" s="1"/>
  <c r="J356" i="2"/>
  <c r="K356" i="2"/>
  <c r="K355" i="2" s="1"/>
  <c r="K354" i="2" s="1"/>
  <c r="K353" i="2" s="1"/>
  <c r="K352" i="2" s="1"/>
  <c r="L356" i="2"/>
  <c r="L355" i="2" s="1"/>
  <c r="L354" i="2" s="1"/>
  <c r="L353" i="2" s="1"/>
  <c r="L352" i="2" s="1"/>
  <c r="J361" i="2"/>
  <c r="K361" i="2"/>
  <c r="K360" i="2" s="1"/>
  <c r="K359" i="2" s="1"/>
  <c r="L361" i="2"/>
  <c r="L360" i="2" s="1"/>
  <c r="L359" i="2" s="1"/>
  <c r="J364" i="2"/>
  <c r="K364" i="2"/>
  <c r="K363" i="2" s="1"/>
  <c r="K362" i="2" s="1"/>
  <c r="L364" i="2"/>
  <c r="L363" i="2" s="1"/>
  <c r="L362" i="2" s="1"/>
  <c r="J369" i="2"/>
  <c r="K369" i="2"/>
  <c r="L369" i="2"/>
  <c r="J372" i="2"/>
  <c r="K372" i="2"/>
  <c r="K371" i="2" s="1"/>
  <c r="K370" i="2" s="1"/>
  <c r="L372" i="2"/>
  <c r="L371" i="2" s="1"/>
  <c r="L370" i="2" s="1"/>
  <c r="J375" i="2"/>
  <c r="K375" i="2"/>
  <c r="L375" i="2"/>
  <c r="J376" i="2"/>
  <c r="K376" i="2"/>
  <c r="L376" i="2"/>
  <c r="J382" i="2"/>
  <c r="K382" i="2"/>
  <c r="K381" i="2" s="1"/>
  <c r="L382" i="2"/>
  <c r="L381" i="2" s="1"/>
  <c r="J384" i="2"/>
  <c r="K384" i="2"/>
  <c r="K383" i="2" s="1"/>
  <c r="L384" i="2"/>
  <c r="L383" i="2" s="1"/>
  <c r="J387" i="2"/>
  <c r="K387" i="2"/>
  <c r="K386" i="2" s="1"/>
  <c r="K385" i="2" s="1"/>
  <c r="L387" i="2"/>
  <c r="L386" i="2" s="1"/>
  <c r="L385" i="2" s="1"/>
  <c r="J392" i="2"/>
  <c r="K392" i="2"/>
  <c r="K391" i="2" s="1"/>
  <c r="K390" i="2" s="1"/>
  <c r="L392" i="2"/>
  <c r="L391" i="2" s="1"/>
  <c r="L390" i="2" s="1"/>
  <c r="J395" i="2"/>
  <c r="K395" i="2"/>
  <c r="K394" i="2" s="1"/>
  <c r="K393" i="2" s="1"/>
  <c r="L395" i="2"/>
  <c r="L394" i="2" s="1"/>
  <c r="L393" i="2" s="1"/>
  <c r="J399" i="2"/>
  <c r="K399" i="2"/>
  <c r="K398" i="2" s="1"/>
  <c r="L399" i="2"/>
  <c r="L398" i="2" s="1"/>
  <c r="J402" i="2"/>
  <c r="K402" i="2"/>
  <c r="K401" i="2" s="1"/>
  <c r="K400" i="2" s="1"/>
  <c r="L402" i="2"/>
  <c r="L401" i="2" s="1"/>
  <c r="L400" i="2" s="1"/>
  <c r="J406" i="2"/>
  <c r="K406" i="2"/>
  <c r="K405" i="2" s="1"/>
  <c r="L406" i="2"/>
  <c r="L405" i="2" s="1"/>
  <c r="J408" i="2"/>
  <c r="K408" i="2"/>
  <c r="K407" i="2" s="1"/>
  <c r="L408" i="2"/>
  <c r="L407" i="2" s="1"/>
  <c r="J412" i="2"/>
  <c r="K412" i="2"/>
  <c r="K411" i="2" s="1"/>
  <c r="K410" i="2" s="1"/>
  <c r="L412" i="2"/>
  <c r="L411" i="2" s="1"/>
  <c r="L410" i="2" s="1"/>
  <c r="J415" i="2"/>
  <c r="K415" i="2"/>
  <c r="K414" i="2" s="1"/>
  <c r="K413" i="2" s="1"/>
  <c r="L415" i="2"/>
  <c r="L414" i="2" s="1"/>
  <c r="L413" i="2" s="1"/>
  <c r="J418" i="2"/>
  <c r="K418" i="2"/>
  <c r="K417" i="2" s="1"/>
  <c r="K416" i="2" s="1"/>
  <c r="L418" i="2"/>
  <c r="L417" i="2" s="1"/>
  <c r="L416" i="2" s="1"/>
  <c r="J10" i="50"/>
  <c r="K10" i="50"/>
  <c r="K9" i="50" s="1"/>
  <c r="L10" i="50"/>
  <c r="L9" i="50" s="1"/>
  <c r="J12" i="50"/>
  <c r="K12" i="50"/>
  <c r="K11" i="50" s="1"/>
  <c r="L12" i="50"/>
  <c r="L11" i="50" s="1"/>
  <c r="J16" i="50"/>
  <c r="K16" i="50"/>
  <c r="K15" i="50" s="1"/>
  <c r="L16" i="50"/>
  <c r="L15" i="50" s="1"/>
  <c r="J18" i="50"/>
  <c r="K18" i="50"/>
  <c r="K17" i="50" s="1"/>
  <c r="L18" i="50"/>
  <c r="L17" i="50" s="1"/>
  <c r="J21" i="50"/>
  <c r="K21" i="50"/>
  <c r="K20" i="50" s="1"/>
  <c r="L21" i="50"/>
  <c r="L20" i="50" s="1"/>
  <c r="J23" i="50"/>
  <c r="K23" i="50"/>
  <c r="K22" i="50" s="1"/>
  <c r="L23" i="50"/>
  <c r="L22" i="50" s="1"/>
  <c r="J26" i="50"/>
  <c r="K26" i="50"/>
  <c r="K25" i="50" s="1"/>
  <c r="K24" i="50" s="1"/>
  <c r="L26" i="50"/>
  <c r="L25" i="50" s="1"/>
  <c r="L24" i="50" s="1"/>
  <c r="J29" i="50"/>
  <c r="K29" i="50"/>
  <c r="K28" i="50" s="1"/>
  <c r="L29" i="50"/>
  <c r="L28" i="50" s="1"/>
  <c r="J31" i="50"/>
  <c r="K31" i="50"/>
  <c r="K30" i="50" s="1"/>
  <c r="L31" i="50"/>
  <c r="L30" i="50" s="1"/>
  <c r="J34" i="50"/>
  <c r="K34" i="50"/>
  <c r="K33" i="50" s="1"/>
  <c r="L34" i="50"/>
  <c r="L33" i="50" s="1"/>
  <c r="J36" i="50"/>
  <c r="K36" i="50"/>
  <c r="K35" i="50" s="1"/>
  <c r="L36" i="50"/>
  <c r="L35" i="50" s="1"/>
  <c r="J39" i="50"/>
  <c r="K39" i="50"/>
  <c r="K38" i="50" s="1"/>
  <c r="K37" i="50" s="1"/>
  <c r="L39" i="50"/>
  <c r="L38" i="50" s="1"/>
  <c r="L37" i="50" s="1"/>
  <c r="J42" i="50"/>
  <c r="K42" i="50"/>
  <c r="K41" i="50" s="1"/>
  <c r="L42" i="50"/>
  <c r="L41" i="50" s="1"/>
  <c r="J44" i="50"/>
  <c r="K44" i="50"/>
  <c r="K43" i="50" s="1"/>
  <c r="L44" i="50"/>
  <c r="L43" i="50" s="1"/>
  <c r="J46" i="50"/>
  <c r="K46" i="50"/>
  <c r="K45" i="50" s="1"/>
  <c r="L46" i="50"/>
  <c r="L45" i="50" s="1"/>
  <c r="J49" i="50"/>
  <c r="K49" i="50"/>
  <c r="K48" i="50" s="1"/>
  <c r="K47" i="50" s="1"/>
  <c r="L49" i="50"/>
  <c r="L48" i="50" s="1"/>
  <c r="L47" i="50" s="1"/>
  <c r="J52" i="50"/>
  <c r="K52" i="50"/>
  <c r="K51" i="50" s="1"/>
  <c r="K50" i="50" s="1"/>
  <c r="L52" i="50"/>
  <c r="L51" i="50" s="1"/>
  <c r="L50" i="50" s="1"/>
  <c r="J55" i="50"/>
  <c r="K55" i="50"/>
  <c r="K54" i="50" s="1"/>
  <c r="K53" i="50" s="1"/>
  <c r="L55" i="50"/>
  <c r="L54" i="50" s="1"/>
  <c r="L53" i="50" s="1"/>
  <c r="J58" i="50"/>
  <c r="K58" i="50"/>
  <c r="K57" i="50" s="1"/>
  <c r="K56" i="50" s="1"/>
  <c r="L58" i="50"/>
  <c r="L57" i="50" s="1"/>
  <c r="L56" i="50" s="1"/>
  <c r="J61" i="50"/>
  <c r="K61" i="50"/>
  <c r="K60" i="50" s="1"/>
  <c r="K59" i="50" s="1"/>
  <c r="L61" i="50"/>
  <c r="L60" i="50" s="1"/>
  <c r="L59" i="50" s="1"/>
  <c r="J64" i="50"/>
  <c r="K64" i="50"/>
  <c r="K63" i="50" s="1"/>
  <c r="K62" i="50" s="1"/>
  <c r="L64" i="50"/>
  <c r="L63" i="50" s="1"/>
  <c r="L62" i="50" s="1"/>
  <c r="J67" i="50"/>
  <c r="K67" i="50"/>
  <c r="K66" i="50" s="1"/>
  <c r="K65" i="50" s="1"/>
  <c r="L67" i="50"/>
  <c r="L66" i="50" s="1"/>
  <c r="L65" i="50" s="1"/>
  <c r="J70" i="50"/>
  <c r="K70" i="50"/>
  <c r="K69" i="50" s="1"/>
  <c r="K68" i="50" s="1"/>
  <c r="L70" i="50"/>
  <c r="L69" i="50" s="1"/>
  <c r="L68" i="50" s="1"/>
  <c r="J74" i="50"/>
  <c r="K74" i="50"/>
  <c r="K73" i="50" s="1"/>
  <c r="K72" i="50" s="1"/>
  <c r="K71" i="50" s="1"/>
  <c r="L74" i="50"/>
  <c r="L73" i="50" s="1"/>
  <c r="L72" i="50" s="1"/>
  <c r="L71" i="50" s="1"/>
  <c r="J78" i="50"/>
  <c r="K78" i="50"/>
  <c r="K77" i="50" s="1"/>
  <c r="L78" i="50"/>
  <c r="L77" i="50" s="1"/>
  <c r="J80" i="50"/>
  <c r="K80" i="50"/>
  <c r="K79" i="50" s="1"/>
  <c r="L80" i="50"/>
  <c r="L79" i="50" s="1"/>
  <c r="J83" i="50"/>
  <c r="K83" i="50"/>
  <c r="K82" i="50" s="1"/>
  <c r="K81" i="50" s="1"/>
  <c r="L83" i="50"/>
  <c r="L82" i="50" s="1"/>
  <c r="L81" i="50" s="1"/>
  <c r="J86" i="50"/>
  <c r="K86" i="50"/>
  <c r="K85" i="50" s="1"/>
  <c r="K84" i="50" s="1"/>
  <c r="L86" i="50"/>
  <c r="L85" i="50" s="1"/>
  <c r="L84" i="50" s="1"/>
  <c r="J89" i="50"/>
  <c r="K89" i="50"/>
  <c r="K88" i="50" s="1"/>
  <c r="K87" i="50" s="1"/>
  <c r="L89" i="50"/>
  <c r="L88" i="50" s="1"/>
  <c r="L87" i="50" s="1"/>
  <c r="J92" i="50"/>
  <c r="K92" i="50"/>
  <c r="K91" i="50" s="1"/>
  <c r="K90" i="50" s="1"/>
  <c r="L92" i="50"/>
  <c r="L91" i="50" s="1"/>
  <c r="L90" i="50" s="1"/>
  <c r="J96" i="50"/>
  <c r="K96" i="50"/>
  <c r="K95" i="50" s="1"/>
  <c r="K94" i="50" s="1"/>
  <c r="K93" i="50" s="1"/>
  <c r="L96" i="50"/>
  <c r="L95" i="50" s="1"/>
  <c r="L94" i="50" s="1"/>
  <c r="L93" i="50" s="1"/>
  <c r="J106" i="50"/>
  <c r="K106" i="50"/>
  <c r="K105" i="50" s="1"/>
  <c r="K104" i="50" s="1"/>
  <c r="L106" i="50"/>
  <c r="L105" i="50" s="1"/>
  <c r="L104" i="50" s="1"/>
  <c r="J109" i="50"/>
  <c r="K109" i="50"/>
  <c r="K108" i="50" s="1"/>
  <c r="K107" i="50" s="1"/>
  <c r="L109" i="50"/>
  <c r="L108" i="50" s="1"/>
  <c r="L107" i="50" s="1"/>
  <c r="J112" i="50"/>
  <c r="K112" i="50"/>
  <c r="K110" i="50" s="1"/>
  <c r="L112" i="50"/>
  <c r="L110" i="50" s="1"/>
  <c r="J117" i="50"/>
  <c r="K117" i="50"/>
  <c r="K116" i="50" s="1"/>
  <c r="L117" i="50"/>
  <c r="L116" i="50" s="1"/>
  <c r="J119" i="50"/>
  <c r="K119" i="50"/>
  <c r="K118" i="50" s="1"/>
  <c r="L119" i="50"/>
  <c r="L118" i="50" s="1"/>
  <c r="J124" i="50"/>
  <c r="K124" i="50"/>
  <c r="K123" i="50" s="1"/>
  <c r="L124" i="50"/>
  <c r="L123" i="50" s="1"/>
  <c r="J126" i="50"/>
  <c r="K126" i="50"/>
  <c r="K125" i="50" s="1"/>
  <c r="L126" i="50"/>
  <c r="L125" i="50" s="1"/>
  <c r="J128" i="50"/>
  <c r="K128" i="50"/>
  <c r="K127" i="50" s="1"/>
  <c r="L128" i="50"/>
  <c r="L127" i="50" s="1"/>
  <c r="J131" i="50"/>
  <c r="K131" i="50"/>
  <c r="K130" i="50" s="1"/>
  <c r="K129" i="50" s="1"/>
  <c r="L131" i="50"/>
  <c r="L130" i="50" s="1"/>
  <c r="L129" i="50" s="1"/>
  <c r="J136" i="50"/>
  <c r="K136" i="50"/>
  <c r="K135" i="50" s="1"/>
  <c r="K134" i="50" s="1"/>
  <c r="K133" i="50" s="1"/>
  <c r="L136" i="50"/>
  <c r="L135" i="50" s="1"/>
  <c r="L134" i="50" s="1"/>
  <c r="L133" i="50" s="1"/>
  <c r="J139" i="50"/>
  <c r="K139" i="50"/>
  <c r="K138" i="50" s="1"/>
  <c r="K137" i="50" s="1"/>
  <c r="L139" i="50"/>
  <c r="L138" i="50" s="1"/>
  <c r="L137" i="50" s="1"/>
  <c r="J144" i="50"/>
  <c r="K144" i="50"/>
  <c r="K143" i="50" s="1"/>
  <c r="K142" i="50" s="1"/>
  <c r="L144" i="50"/>
  <c r="L143" i="50" s="1"/>
  <c r="L142" i="50" s="1"/>
  <c r="J147" i="50"/>
  <c r="K147" i="50"/>
  <c r="K146" i="50" s="1"/>
  <c r="K145" i="50" s="1"/>
  <c r="L147" i="50"/>
  <c r="L146" i="50" s="1"/>
  <c r="L145" i="50" s="1"/>
  <c r="J150" i="50"/>
  <c r="K150" i="50"/>
  <c r="K149" i="50" s="1"/>
  <c r="K148" i="50" s="1"/>
  <c r="L150" i="50"/>
  <c r="L149" i="50" s="1"/>
  <c r="L148" i="50" s="1"/>
  <c r="J160" i="50"/>
  <c r="K160" i="50"/>
  <c r="K159" i="50" s="1"/>
  <c r="K158" i="50" s="1"/>
  <c r="K151" i="50" s="1"/>
  <c r="L160" i="50"/>
  <c r="L159" i="50" s="1"/>
  <c r="L158" i="50" s="1"/>
  <c r="L151" i="50" s="1"/>
  <c r="J164" i="50"/>
  <c r="K164" i="50"/>
  <c r="K163" i="50" s="1"/>
  <c r="K162" i="50" s="1"/>
  <c r="K161" i="50" s="1"/>
  <c r="L164" i="50"/>
  <c r="L163" i="50" s="1"/>
  <c r="L162" i="50" s="1"/>
  <c r="L161" i="50" s="1"/>
  <c r="J172" i="50"/>
  <c r="K172" i="50"/>
  <c r="K171" i="50" s="1"/>
  <c r="K170" i="50" s="1"/>
  <c r="L172" i="50"/>
  <c r="L171" i="50" s="1"/>
  <c r="L170" i="50" s="1"/>
  <c r="J175" i="50"/>
  <c r="K175" i="50"/>
  <c r="K174" i="50" s="1"/>
  <c r="K173" i="50" s="1"/>
  <c r="L175" i="50"/>
  <c r="L174" i="50" s="1"/>
  <c r="L173" i="50" s="1"/>
  <c r="J179" i="50"/>
  <c r="K179" i="50"/>
  <c r="K178" i="50" s="1"/>
  <c r="K177" i="50" s="1"/>
  <c r="K176" i="50" s="1"/>
  <c r="L179" i="50"/>
  <c r="L178" i="50" s="1"/>
  <c r="L177" i="50" s="1"/>
  <c r="L176" i="50" s="1"/>
  <c r="J188" i="50"/>
  <c r="K188" i="50"/>
  <c r="K187" i="50" s="1"/>
  <c r="K186" i="50" s="1"/>
  <c r="K185" i="50" s="1"/>
  <c r="K184" i="50" s="1"/>
  <c r="L188" i="50"/>
  <c r="L187" i="50" s="1"/>
  <c r="L186" i="50" s="1"/>
  <c r="L185" i="50" s="1"/>
  <c r="L184" i="50" s="1"/>
  <c r="J193" i="50"/>
  <c r="K193" i="50"/>
  <c r="K192" i="50" s="1"/>
  <c r="K191" i="50" s="1"/>
  <c r="L193" i="50"/>
  <c r="L192" i="50" s="1"/>
  <c r="L191" i="50" s="1"/>
  <c r="J196" i="50"/>
  <c r="K196" i="50"/>
  <c r="K195" i="50" s="1"/>
  <c r="K194" i="50" s="1"/>
  <c r="L196" i="50"/>
  <c r="L195" i="50" s="1"/>
  <c r="L194" i="50" s="1"/>
  <c r="J199" i="50"/>
  <c r="K199" i="50"/>
  <c r="K198" i="50" s="1"/>
  <c r="K197" i="50" s="1"/>
  <c r="L199" i="50"/>
  <c r="L198" i="50" s="1"/>
  <c r="L197" i="50" s="1"/>
  <c r="J202" i="50"/>
  <c r="K202" i="50"/>
  <c r="K201" i="50" s="1"/>
  <c r="K200" i="50" s="1"/>
  <c r="L202" i="50"/>
  <c r="L201" i="50" s="1"/>
  <c r="L200" i="50" s="1"/>
  <c r="J206" i="50"/>
  <c r="K206" i="50"/>
  <c r="K205" i="50" s="1"/>
  <c r="K204" i="50" s="1"/>
  <c r="L206" i="50"/>
  <c r="L205" i="50" s="1"/>
  <c r="L204" i="50" s="1"/>
  <c r="J209" i="50"/>
  <c r="K209" i="50"/>
  <c r="K208" i="50" s="1"/>
  <c r="K207" i="50" s="1"/>
  <c r="L209" i="50"/>
  <c r="L208" i="50" s="1"/>
  <c r="L207" i="50" s="1"/>
  <c r="J212" i="50"/>
  <c r="K212" i="50"/>
  <c r="K211" i="50" s="1"/>
  <c r="K210" i="50" s="1"/>
  <c r="L212" i="50"/>
  <c r="L211" i="50" s="1"/>
  <c r="L210" i="50" s="1"/>
  <c r="J215" i="50"/>
  <c r="K215" i="50"/>
  <c r="K214" i="50" s="1"/>
  <c r="K213" i="50" s="1"/>
  <c r="L215" i="50"/>
  <c r="L214" i="50" s="1"/>
  <c r="L213" i="50" s="1"/>
  <c r="J218" i="50"/>
  <c r="K218" i="50"/>
  <c r="K217" i="50" s="1"/>
  <c r="K216" i="50" s="1"/>
  <c r="L218" i="50"/>
  <c r="L217" i="50" s="1"/>
  <c r="L216" i="50" s="1"/>
  <c r="J221" i="50"/>
  <c r="K221" i="50"/>
  <c r="K220" i="50" s="1"/>
  <c r="K219" i="50" s="1"/>
  <c r="L221" i="50"/>
  <c r="L220" i="50" s="1"/>
  <c r="L219" i="50" s="1"/>
  <c r="J227" i="50"/>
  <c r="K227" i="50"/>
  <c r="K226" i="50" s="1"/>
  <c r="K225" i="50" s="1"/>
  <c r="L227" i="50"/>
  <c r="L226" i="50" s="1"/>
  <c r="L225" i="50" s="1"/>
  <c r="J230" i="50"/>
  <c r="K230" i="50"/>
  <c r="K229" i="50" s="1"/>
  <c r="K228" i="50" s="1"/>
  <c r="L230" i="50"/>
  <c r="L229" i="50" s="1"/>
  <c r="L228" i="50" s="1"/>
  <c r="J236" i="50"/>
  <c r="K236" i="50"/>
  <c r="K235" i="50" s="1"/>
  <c r="K234" i="50" s="1"/>
  <c r="L236" i="50"/>
  <c r="L235" i="50" s="1"/>
  <c r="L234" i="50" s="1"/>
  <c r="J239" i="50"/>
  <c r="K239" i="50"/>
  <c r="K238" i="50" s="1"/>
  <c r="K237" i="50" s="1"/>
  <c r="L239" i="50"/>
  <c r="L238" i="50" s="1"/>
  <c r="L237" i="50" s="1"/>
  <c r="J246" i="50"/>
  <c r="K246" i="50"/>
  <c r="K245" i="50" s="1"/>
  <c r="K244" i="50" s="1"/>
  <c r="L246" i="50"/>
  <c r="L245" i="50" s="1"/>
  <c r="L244" i="50" s="1"/>
  <c r="J249" i="50"/>
  <c r="K249" i="50"/>
  <c r="K248" i="50" s="1"/>
  <c r="K247" i="50" s="1"/>
  <c r="L249" i="50"/>
  <c r="L248" i="50" s="1"/>
  <c r="L247" i="50" s="1"/>
  <c r="J252" i="50"/>
  <c r="K252" i="50"/>
  <c r="K251" i="50" s="1"/>
  <c r="K250" i="50" s="1"/>
  <c r="L252" i="50"/>
  <c r="L251" i="50" s="1"/>
  <c r="L250" i="50" s="1"/>
  <c r="J256" i="50"/>
  <c r="K256" i="50"/>
  <c r="K255" i="50" s="1"/>
  <c r="K254" i="50" s="1"/>
  <c r="L256" i="50"/>
  <c r="L255" i="50" s="1"/>
  <c r="L254" i="50" s="1"/>
  <c r="J260" i="50"/>
  <c r="K260" i="50"/>
  <c r="K259" i="50" s="1"/>
  <c r="L260" i="50"/>
  <c r="L259" i="50" s="1"/>
  <c r="J262" i="50"/>
  <c r="K262" i="50"/>
  <c r="K261" i="50" s="1"/>
  <c r="L262" i="50"/>
  <c r="L261" i="50" s="1"/>
  <c r="J265" i="50"/>
  <c r="K265" i="50"/>
  <c r="K264" i="50" s="1"/>
  <c r="K263" i="50" s="1"/>
  <c r="L265" i="50"/>
  <c r="L264" i="50" s="1"/>
  <c r="L263" i="50" s="1"/>
  <c r="J268" i="50"/>
  <c r="K268" i="50"/>
  <c r="K267" i="50" s="1"/>
  <c r="L268" i="50"/>
  <c r="L267" i="50" s="1"/>
  <c r="J270" i="50"/>
  <c r="K270" i="50"/>
  <c r="K269" i="50" s="1"/>
  <c r="L270" i="50"/>
  <c r="L269" i="50" s="1"/>
  <c r="J272" i="50"/>
  <c r="K272" i="50"/>
  <c r="K271" i="50" s="1"/>
  <c r="L272" i="50"/>
  <c r="L271" i="50" s="1"/>
  <c r="J277" i="50"/>
  <c r="K277" i="50"/>
  <c r="K276" i="50" s="1"/>
  <c r="K275" i="50" s="1"/>
  <c r="L277" i="50"/>
  <c r="L276" i="50" s="1"/>
  <c r="L275" i="50" s="1"/>
  <c r="J280" i="50"/>
  <c r="K280" i="50"/>
  <c r="K279" i="50" s="1"/>
  <c r="K278" i="50" s="1"/>
  <c r="L280" i="50"/>
  <c r="L279" i="50" s="1"/>
  <c r="L278" i="50" s="1"/>
  <c r="J283" i="50"/>
  <c r="K283" i="50"/>
  <c r="K282" i="50" s="1"/>
  <c r="K281" i="50" s="1"/>
  <c r="L283" i="50"/>
  <c r="L282" i="50" s="1"/>
  <c r="L281" i="50" s="1"/>
  <c r="J286" i="50"/>
  <c r="K286" i="50"/>
  <c r="K285" i="50" s="1"/>
  <c r="K284" i="50" s="1"/>
  <c r="L286" i="50"/>
  <c r="L285" i="50" s="1"/>
  <c r="L284" i="50" s="1"/>
  <c r="J289" i="50"/>
  <c r="K289" i="50"/>
  <c r="K288" i="50" s="1"/>
  <c r="L289" i="50"/>
  <c r="L288" i="50" s="1"/>
  <c r="J291" i="50"/>
  <c r="K291" i="50"/>
  <c r="K290" i="50" s="1"/>
  <c r="L291" i="50"/>
  <c r="L290" i="50" s="1"/>
  <c r="J294" i="50"/>
  <c r="K294" i="50"/>
  <c r="K293" i="50" s="1"/>
  <c r="L294" i="50"/>
  <c r="L293" i="50" s="1"/>
  <c r="J296" i="50"/>
  <c r="K296" i="50"/>
  <c r="K295" i="50" s="1"/>
  <c r="L296" i="50"/>
  <c r="L295" i="50" s="1"/>
  <c r="J299" i="50"/>
  <c r="K299" i="50"/>
  <c r="K298" i="50" s="1"/>
  <c r="K297" i="50" s="1"/>
  <c r="L299" i="50"/>
  <c r="L298" i="50" s="1"/>
  <c r="L297" i="50" s="1"/>
  <c r="J302" i="50"/>
  <c r="K302" i="50"/>
  <c r="K301" i="50" s="1"/>
  <c r="K300" i="50" s="1"/>
  <c r="L302" i="50"/>
  <c r="L301" i="50" s="1"/>
  <c r="L300" i="50" s="1"/>
  <c r="J305" i="50"/>
  <c r="K305" i="50"/>
  <c r="K304" i="50" s="1"/>
  <c r="K303" i="50" s="1"/>
  <c r="L305" i="50"/>
  <c r="L304" i="50" s="1"/>
  <c r="L303" i="50" s="1"/>
  <c r="J309" i="50"/>
  <c r="K309" i="50"/>
  <c r="K308" i="50" s="1"/>
  <c r="K307" i="50" s="1"/>
  <c r="K306" i="50" s="1"/>
  <c r="L309" i="50"/>
  <c r="L308" i="50" s="1"/>
  <c r="L307" i="50" s="1"/>
  <c r="L306" i="50" s="1"/>
  <c r="J314" i="50"/>
  <c r="K314" i="50"/>
  <c r="K313" i="50" s="1"/>
  <c r="K312" i="50" s="1"/>
  <c r="K311" i="50" s="1"/>
  <c r="L314" i="50"/>
  <c r="L313" i="50" s="1"/>
  <c r="L312" i="50" s="1"/>
  <c r="L311" i="50" s="1"/>
  <c r="J322" i="50"/>
  <c r="K322" i="50"/>
  <c r="K321" i="50" s="1"/>
  <c r="L322" i="50"/>
  <c r="L321" i="50" s="1"/>
  <c r="J324" i="50"/>
  <c r="K324" i="50"/>
  <c r="K323" i="50" s="1"/>
  <c r="L324" i="50"/>
  <c r="L323" i="50" s="1"/>
  <c r="J327" i="50"/>
  <c r="K327" i="50"/>
  <c r="K326" i="50" s="1"/>
  <c r="K325" i="50" s="1"/>
  <c r="L327" i="50"/>
  <c r="L326" i="50" s="1"/>
  <c r="L325" i="50" s="1"/>
  <c r="J330" i="50"/>
  <c r="K330" i="50"/>
  <c r="K329" i="50" s="1"/>
  <c r="K328" i="50" s="1"/>
  <c r="L330" i="50"/>
  <c r="L329" i="50" s="1"/>
  <c r="L328" i="50" s="1"/>
  <c r="J333" i="50"/>
  <c r="K333" i="50"/>
  <c r="K332" i="50" s="1"/>
  <c r="K331" i="50" s="1"/>
  <c r="L333" i="50"/>
  <c r="L332" i="50" s="1"/>
  <c r="L331" i="50" s="1"/>
  <c r="J336" i="50"/>
  <c r="K336" i="50"/>
  <c r="L336" i="50"/>
  <c r="J337" i="50"/>
  <c r="K337" i="50"/>
  <c r="L337" i="50"/>
  <c r="J341" i="50"/>
  <c r="K341" i="50"/>
  <c r="K340" i="50" s="1"/>
  <c r="K339" i="50" s="1"/>
  <c r="K338" i="50" s="1"/>
  <c r="L341" i="50"/>
  <c r="L340" i="50" s="1"/>
  <c r="L339" i="50" s="1"/>
  <c r="L338" i="50" s="1"/>
  <c r="J349" i="50"/>
  <c r="K349" i="50"/>
  <c r="K348" i="50" s="1"/>
  <c r="K347" i="50" s="1"/>
  <c r="L349" i="50"/>
  <c r="L348" i="50" s="1"/>
  <c r="L347" i="50" s="1"/>
  <c r="J355" i="50"/>
  <c r="K355" i="50"/>
  <c r="K354" i="50" s="1"/>
  <c r="K353" i="50" s="1"/>
  <c r="L355" i="50"/>
  <c r="L354" i="50" s="1"/>
  <c r="L353" i="50" s="1"/>
  <c r="J358" i="50"/>
  <c r="K358" i="50"/>
  <c r="K357" i="50" s="1"/>
  <c r="K356" i="50" s="1"/>
  <c r="L358" i="50"/>
  <c r="L357" i="50" s="1"/>
  <c r="L356" i="50" s="1"/>
  <c r="J361" i="50"/>
  <c r="K361" i="50"/>
  <c r="K360" i="50" s="1"/>
  <c r="K359" i="50" s="1"/>
  <c r="L361" i="50"/>
  <c r="L360" i="50" s="1"/>
  <c r="L359" i="50" s="1"/>
  <c r="J364" i="50"/>
  <c r="K364" i="50"/>
  <c r="K363" i="50" s="1"/>
  <c r="K362" i="50" s="1"/>
  <c r="L364" i="50"/>
  <c r="L363" i="50" s="1"/>
  <c r="L362" i="50" s="1"/>
  <c r="J367" i="50"/>
  <c r="K367" i="50"/>
  <c r="K366" i="50" s="1"/>
  <c r="K365" i="50" s="1"/>
  <c r="L367" i="50"/>
  <c r="L366" i="50" s="1"/>
  <c r="L365" i="50" s="1"/>
  <c r="J371" i="50"/>
  <c r="K371" i="50"/>
  <c r="K370" i="50" s="1"/>
  <c r="K369" i="50" s="1"/>
  <c r="L371" i="50"/>
  <c r="L370" i="50" s="1"/>
  <c r="L369" i="50" s="1"/>
  <c r="J374" i="50"/>
  <c r="K374" i="50"/>
  <c r="K373" i="50" s="1"/>
  <c r="K372" i="50" s="1"/>
  <c r="L374" i="50"/>
  <c r="L373" i="50" s="1"/>
  <c r="L372" i="50" s="1"/>
  <c r="J377" i="50"/>
  <c r="K377" i="50"/>
  <c r="K376" i="50" s="1"/>
  <c r="K375" i="50" s="1"/>
  <c r="L377" i="50"/>
  <c r="L376" i="50" s="1"/>
  <c r="L375" i="50" s="1"/>
  <c r="J380" i="50"/>
  <c r="K380" i="50"/>
  <c r="K379" i="50" s="1"/>
  <c r="K378" i="50" s="1"/>
  <c r="L380" i="50"/>
  <c r="L379" i="50" s="1"/>
  <c r="L378" i="50" s="1"/>
  <c r="J385" i="50"/>
  <c r="K385" i="50"/>
  <c r="K384" i="50" s="1"/>
  <c r="K383" i="50" s="1"/>
  <c r="K382" i="50" s="1"/>
  <c r="L385" i="50"/>
  <c r="L384" i="50" s="1"/>
  <c r="L383" i="50" s="1"/>
  <c r="L382" i="50" s="1"/>
  <c r="J389" i="50"/>
  <c r="K389" i="50"/>
  <c r="K388" i="50" s="1"/>
  <c r="K387" i="50" s="1"/>
  <c r="K386" i="50" s="1"/>
  <c r="L389" i="50"/>
  <c r="L388" i="50" s="1"/>
  <c r="L387" i="50" s="1"/>
  <c r="L386" i="50" s="1"/>
  <c r="J110" i="47"/>
  <c r="L404" i="47"/>
  <c r="L403" i="47" s="1"/>
  <c r="L401" i="47"/>
  <c r="L400" i="47" s="1"/>
  <c r="L395" i="47"/>
  <c r="L393" i="47"/>
  <c r="L387" i="47"/>
  <c r="L386" i="47" s="1"/>
  <c r="L385" i="47" s="1"/>
  <c r="L383" i="47"/>
  <c r="L382" i="47" s="1"/>
  <c r="L381" i="47" s="1"/>
  <c r="L378" i="47"/>
  <c r="L377" i="47"/>
  <c r="L376" i="47" s="1"/>
  <c r="L374" i="47"/>
  <c r="L373" i="47" s="1"/>
  <c r="L372" i="47" s="1"/>
  <c r="L365" i="47"/>
  <c r="L364" i="47" s="1"/>
  <c r="L363" i="47" s="1"/>
  <c r="L359" i="47"/>
  <c r="L358" i="47" s="1"/>
  <c r="L356" i="47"/>
  <c r="L355" i="47" s="1"/>
  <c r="L353" i="47"/>
  <c r="L352" i="47" s="1"/>
  <c r="L350" i="47"/>
  <c r="L349" i="47" s="1"/>
  <c r="L346" i="47"/>
  <c r="L345" i="47" s="1"/>
  <c r="L338" i="47"/>
  <c r="L337" i="47" s="1"/>
  <c r="L336" i="47" s="1"/>
  <c r="L333" i="47"/>
  <c r="L332" i="47" s="1"/>
  <c r="L330" i="47"/>
  <c r="L329" i="47" s="1"/>
  <c r="D24" i="62" s="1"/>
  <c r="D26" i="62" s="1"/>
  <c r="L327" i="47"/>
  <c r="L326" i="47" s="1"/>
  <c r="L318" i="47"/>
  <c r="L316" i="47"/>
  <c r="L314" i="47"/>
  <c r="L311" i="47"/>
  <c r="L310" i="47" s="1"/>
  <c r="L304" i="47" s="1"/>
  <c r="L308" i="47"/>
  <c r="L306" i="47"/>
  <c r="L302" i="47"/>
  <c r="L301" i="47" s="1"/>
  <c r="L300" i="47" s="1"/>
  <c r="L298" i="47"/>
  <c r="L297" i="47" s="1"/>
  <c r="L295" i="47"/>
  <c r="L294" i="47" s="1"/>
  <c r="L289" i="47"/>
  <c r="L288" i="47" s="1"/>
  <c r="L500" i="2" s="1"/>
  <c r="L286" i="47"/>
  <c r="L285" i="47" s="1"/>
  <c r="L280" i="47"/>
  <c r="L279" i="47" s="1"/>
  <c r="L277" i="47"/>
  <c r="L276" i="47" s="1"/>
  <c r="L274" i="47"/>
  <c r="L273" i="47" s="1"/>
  <c r="L271" i="47"/>
  <c r="L270" i="47" s="1"/>
  <c r="L497" i="2" s="1"/>
  <c r="L268" i="47"/>
  <c r="L267" i="47" s="1"/>
  <c r="L496" i="2" s="1"/>
  <c r="L265" i="47"/>
  <c r="L264" i="47" s="1"/>
  <c r="L261" i="47"/>
  <c r="L260" i="47" s="1"/>
  <c r="L258" i="47"/>
  <c r="L257" i="47" s="1"/>
  <c r="L252" i="47"/>
  <c r="L251" i="47" s="1"/>
  <c r="L246" i="47"/>
  <c r="L245" i="47" s="1"/>
  <c r="L243" i="47"/>
  <c r="L242" i="47" s="1"/>
  <c r="L240" i="47"/>
  <c r="L239" i="47" s="1"/>
  <c r="L237" i="47"/>
  <c r="L236" i="47" s="1"/>
  <c r="L231" i="47"/>
  <c r="L230" i="47" s="1"/>
  <c r="L223" i="47"/>
  <c r="L222" i="47" s="1"/>
  <c r="L220" i="47"/>
  <c r="L218" i="47"/>
  <c r="L214" i="47"/>
  <c r="L213" i="47" s="1"/>
  <c r="L212" i="47" s="1"/>
  <c r="L209" i="47"/>
  <c r="L208" i="47" s="1"/>
  <c r="L207" i="47" s="1"/>
  <c r="L205" i="47"/>
  <c r="L204" i="47" s="1"/>
  <c r="L202" i="47"/>
  <c r="L201" i="47" s="1"/>
  <c r="L491" i="2" s="1"/>
  <c r="L199" i="47"/>
  <c r="L198" i="47" s="1"/>
  <c r="L492" i="2" s="1"/>
  <c r="L196" i="47"/>
  <c r="L194" i="47"/>
  <c r="L191" i="47"/>
  <c r="L189" i="47"/>
  <c r="L183" i="47"/>
  <c r="L182" i="47" s="1"/>
  <c r="L180" i="47"/>
  <c r="L179" i="47" s="1"/>
  <c r="L177" i="47"/>
  <c r="L176" i="47" s="1"/>
  <c r="L490" i="2" s="1"/>
  <c r="L172" i="47"/>
  <c r="L171" i="47" s="1"/>
  <c r="L169" i="47"/>
  <c r="L168" i="47" s="1"/>
  <c r="L166" i="47"/>
  <c r="L165" i="47" s="1"/>
  <c r="L158" i="47"/>
  <c r="L157" i="47" s="1"/>
  <c r="L156" i="47" s="1"/>
  <c r="L155" i="47" s="1"/>
  <c r="L149" i="47"/>
  <c r="L148" i="47" s="1"/>
  <c r="L147" i="47" s="1"/>
  <c r="L145" i="47"/>
  <c r="L144" i="47" s="1"/>
  <c r="L142" i="47"/>
  <c r="L141" i="47" s="1"/>
  <c r="L134" i="47"/>
  <c r="L133" i="47" s="1"/>
  <c r="L132" i="47" s="1"/>
  <c r="L130" i="47"/>
  <c r="L129" i="47" s="1"/>
  <c r="L122" i="47" s="1"/>
  <c r="L120" i="47"/>
  <c r="L119" i="47" s="1"/>
  <c r="L117" i="47"/>
  <c r="L116" i="47" s="1"/>
  <c r="L114" i="47"/>
  <c r="L113" i="47" s="1"/>
  <c r="L106" i="47"/>
  <c r="L105" i="47" s="1"/>
  <c r="L104" i="47" s="1"/>
  <c r="L96" i="47"/>
  <c r="L94" i="47"/>
  <c r="L89" i="47"/>
  <c r="L87" i="47"/>
  <c r="L82" i="47"/>
  <c r="L81" i="47" s="1"/>
  <c r="L79" i="47"/>
  <c r="L78" i="47" s="1"/>
  <c r="L76" i="47"/>
  <c r="L75" i="47" s="1"/>
  <c r="L73" i="47"/>
  <c r="L72" i="47" s="1"/>
  <c r="L69" i="47"/>
  <c r="L68" i="47" s="1"/>
  <c r="L67" i="47" s="1"/>
  <c r="L53" i="47"/>
  <c r="L52" i="47" s="1"/>
  <c r="L50" i="47"/>
  <c r="L49" i="47" s="1"/>
  <c r="L47" i="47"/>
  <c r="L46" i="47" s="1"/>
  <c r="L44" i="47"/>
  <c r="L43" i="47" s="1"/>
  <c r="L37" i="47"/>
  <c r="L36" i="47" s="1"/>
  <c r="L34" i="47"/>
  <c r="L33" i="47" s="1"/>
  <c r="L31" i="47"/>
  <c r="L29" i="47"/>
  <c r="L26" i="47"/>
  <c r="L24" i="47"/>
  <c r="L21" i="47"/>
  <c r="L20" i="47" s="1"/>
  <c r="L18" i="47"/>
  <c r="L16" i="47"/>
  <c r="L13" i="47"/>
  <c r="L11" i="47"/>
  <c r="K404" i="47"/>
  <c r="K401" i="47"/>
  <c r="K395" i="47"/>
  <c r="K393" i="47"/>
  <c r="K387" i="47"/>
  <c r="K383" i="47"/>
  <c r="K378" i="47"/>
  <c r="K377" i="47"/>
  <c r="K374" i="47"/>
  <c r="K365" i="47"/>
  <c r="K359" i="47"/>
  <c r="K358" i="47" s="1"/>
  <c r="K356" i="47"/>
  <c r="K353" i="47"/>
  <c r="K350" i="47"/>
  <c r="K346" i="47"/>
  <c r="K338" i="47"/>
  <c r="K333" i="47"/>
  <c r="K330" i="47"/>
  <c r="K327" i="47"/>
  <c r="K318" i="47"/>
  <c r="K316" i="47"/>
  <c r="K314" i="47"/>
  <c r="K311" i="47"/>
  <c r="K308" i="47"/>
  <c r="K306" i="47"/>
  <c r="K302" i="47"/>
  <c r="K298" i="47"/>
  <c r="K297" i="47" s="1"/>
  <c r="K295" i="47"/>
  <c r="K289" i="47"/>
  <c r="R289" i="47" s="1"/>
  <c r="Q289" i="47" s="1"/>
  <c r="K286" i="47"/>
  <c r="K280" i="47"/>
  <c r="K277" i="47"/>
  <c r="K274" i="47"/>
  <c r="K271" i="47"/>
  <c r="K268" i="47"/>
  <c r="K265" i="47"/>
  <c r="K261" i="47"/>
  <c r="K258" i="47"/>
  <c r="K252" i="47"/>
  <c r="K246" i="47"/>
  <c r="K243" i="47"/>
  <c r="K240" i="47"/>
  <c r="K237" i="47"/>
  <c r="K231" i="47"/>
  <c r="K223" i="47"/>
  <c r="K220" i="47"/>
  <c r="K218" i="47"/>
  <c r="K214" i="47"/>
  <c r="K209" i="47"/>
  <c r="K205" i="47"/>
  <c r="K202" i="47"/>
  <c r="K199" i="47"/>
  <c r="K196" i="47"/>
  <c r="K194" i="47"/>
  <c r="K191" i="47"/>
  <c r="K189" i="47"/>
  <c r="K183" i="47"/>
  <c r="K180" i="47"/>
  <c r="K177" i="47"/>
  <c r="K172" i="47"/>
  <c r="K169" i="47"/>
  <c r="K166" i="47"/>
  <c r="K158" i="47"/>
  <c r="K149" i="47"/>
  <c r="K145" i="47"/>
  <c r="K142" i="47"/>
  <c r="K134" i="47"/>
  <c r="K130" i="47"/>
  <c r="K120" i="47"/>
  <c r="K117" i="47"/>
  <c r="K114" i="47"/>
  <c r="K106" i="47"/>
  <c r="K96" i="47"/>
  <c r="K94" i="47"/>
  <c r="K89" i="47"/>
  <c r="K87" i="47"/>
  <c r="K82" i="47"/>
  <c r="K79" i="47"/>
  <c r="K76" i="47"/>
  <c r="K73" i="47"/>
  <c r="K69" i="47"/>
  <c r="K53" i="47"/>
  <c r="K50" i="47"/>
  <c r="K47" i="47"/>
  <c r="K44" i="47"/>
  <c r="K37" i="47"/>
  <c r="K34" i="47"/>
  <c r="K31" i="47"/>
  <c r="K29" i="47"/>
  <c r="K26" i="47"/>
  <c r="K24" i="47"/>
  <c r="K21" i="47"/>
  <c r="K18" i="47"/>
  <c r="K16" i="47"/>
  <c r="K13" i="47"/>
  <c r="K11" i="47"/>
  <c r="J407" i="47"/>
  <c r="J406" i="47" s="1"/>
  <c r="J404" i="47"/>
  <c r="J401" i="47"/>
  <c r="J395" i="47"/>
  <c r="J393" i="47"/>
  <c r="J387" i="47"/>
  <c r="J383" i="47"/>
  <c r="J378" i="47"/>
  <c r="J377" i="47"/>
  <c r="J374" i="47"/>
  <c r="J370" i="47"/>
  <c r="J367" i="47"/>
  <c r="J365" i="47"/>
  <c r="J359" i="47"/>
  <c r="J356" i="47"/>
  <c r="J353" i="47"/>
  <c r="J350" i="47"/>
  <c r="J346" i="47"/>
  <c r="J338" i="47"/>
  <c r="J333" i="47"/>
  <c r="J330" i="47"/>
  <c r="J327" i="47"/>
  <c r="J318" i="47"/>
  <c r="J316" i="47"/>
  <c r="J314" i="47"/>
  <c r="J311" i="47"/>
  <c r="J308" i="47"/>
  <c r="J306" i="47"/>
  <c r="J302" i="47"/>
  <c r="J298" i="47"/>
  <c r="J295" i="47"/>
  <c r="J289" i="47"/>
  <c r="J286" i="47"/>
  <c r="J280" i="47"/>
  <c r="J277" i="47"/>
  <c r="J274" i="47"/>
  <c r="J271" i="47"/>
  <c r="J268" i="47"/>
  <c r="J265" i="47"/>
  <c r="J261" i="47"/>
  <c r="J258" i="47"/>
  <c r="J255" i="47"/>
  <c r="J252" i="47"/>
  <c r="J246" i="47"/>
  <c r="J243" i="47"/>
  <c r="J240" i="47"/>
  <c r="J237" i="47"/>
  <c r="J231" i="47"/>
  <c r="J223" i="47"/>
  <c r="J220" i="47"/>
  <c r="J218" i="47"/>
  <c r="J214" i="47"/>
  <c r="J209" i="47"/>
  <c r="J205" i="47"/>
  <c r="J202" i="47"/>
  <c r="J196" i="47"/>
  <c r="J194" i="47"/>
  <c r="J191" i="47"/>
  <c r="J189" i="47"/>
  <c r="J186" i="47"/>
  <c r="J183" i="47"/>
  <c r="J180" i="47"/>
  <c r="J177" i="47"/>
  <c r="J172" i="47"/>
  <c r="J169" i="47"/>
  <c r="J166" i="47"/>
  <c r="J158" i="47"/>
  <c r="J149" i="47"/>
  <c r="J145" i="47"/>
  <c r="J142" i="47"/>
  <c r="J134" i="47"/>
  <c r="J130" i="47"/>
  <c r="J120" i="47"/>
  <c r="J117" i="47"/>
  <c r="J114" i="47"/>
  <c r="J106" i="47"/>
  <c r="J101" i="47"/>
  <c r="J98" i="47"/>
  <c r="J96" i="47"/>
  <c r="J94" i="47"/>
  <c r="J89" i="47"/>
  <c r="J87" i="47"/>
  <c r="J82" i="47"/>
  <c r="J79" i="47"/>
  <c r="J76" i="47"/>
  <c r="J73" i="47"/>
  <c r="J69" i="47"/>
  <c r="J65" i="47"/>
  <c r="J62" i="47"/>
  <c r="J59" i="47"/>
  <c r="J56" i="47"/>
  <c r="J53" i="47"/>
  <c r="J50" i="47"/>
  <c r="J47" i="47"/>
  <c r="J44" i="47"/>
  <c r="J41" i="47"/>
  <c r="J39" i="47"/>
  <c r="J37" i="47"/>
  <c r="J34" i="47"/>
  <c r="J31" i="47"/>
  <c r="J29" i="47"/>
  <c r="J26" i="47"/>
  <c r="J24" i="47"/>
  <c r="J21" i="47"/>
  <c r="J18" i="47"/>
  <c r="J16" i="47"/>
  <c r="J13" i="47"/>
  <c r="J11" i="47"/>
  <c r="L243" i="2" l="1"/>
  <c r="L242" i="2" s="1"/>
  <c r="L241" i="2" s="1"/>
  <c r="K243" i="2"/>
  <c r="L97" i="50"/>
  <c r="K97" i="50"/>
  <c r="L140" i="47"/>
  <c r="L130" i="2"/>
  <c r="L129" i="2" s="1"/>
  <c r="K130" i="2"/>
  <c r="K129" i="2" s="1"/>
  <c r="J28" i="47"/>
  <c r="K190" i="50"/>
  <c r="L190" i="50"/>
  <c r="L250" i="47"/>
  <c r="L397" i="2"/>
  <c r="K397" i="2"/>
  <c r="K138" i="2"/>
  <c r="K137" i="2" s="1"/>
  <c r="L138" i="2"/>
  <c r="L137" i="2" s="1"/>
  <c r="K169" i="50"/>
  <c r="L169" i="50"/>
  <c r="L484" i="2"/>
  <c r="J493" i="2"/>
  <c r="L73" i="2"/>
  <c r="L72" i="2" s="1"/>
  <c r="K73" i="2"/>
  <c r="K72" i="2" s="1"/>
  <c r="L203" i="50"/>
  <c r="K203" i="50"/>
  <c r="K368" i="50"/>
  <c r="L368" i="50"/>
  <c r="L10" i="47"/>
  <c r="L348" i="47"/>
  <c r="L340" i="47" s="1"/>
  <c r="L495" i="2"/>
  <c r="L263" i="47"/>
  <c r="L217" i="47"/>
  <c r="L216" i="47" s="1"/>
  <c r="L211" i="47" s="1"/>
  <c r="K240" i="50"/>
  <c r="L240" i="50"/>
  <c r="L280" i="2"/>
  <c r="L279" i="2" s="1"/>
  <c r="K280" i="2"/>
  <c r="K279" i="2" s="1"/>
  <c r="L343" i="50"/>
  <c r="K343" i="50"/>
  <c r="K342" i="50" s="1"/>
  <c r="L225" i="47"/>
  <c r="L494" i="2"/>
  <c r="L188" i="47"/>
  <c r="L93" i="47"/>
  <c r="L92" i="47" s="1"/>
  <c r="L91" i="47" s="1"/>
  <c r="L161" i="47"/>
  <c r="L160" i="47" s="1"/>
  <c r="L350" i="2"/>
  <c r="L347" i="2" s="1"/>
  <c r="L346" i="2" s="1"/>
  <c r="L345" i="2" s="1"/>
  <c r="K350" i="2"/>
  <c r="K347" i="2" s="1"/>
  <c r="K346" i="2" s="1"/>
  <c r="K345" i="2" s="1"/>
  <c r="L368" i="2"/>
  <c r="L367" i="2" s="1"/>
  <c r="K368" i="2"/>
  <c r="K367" i="2" s="1"/>
  <c r="L316" i="2"/>
  <c r="L315" i="2" s="1"/>
  <c r="L308" i="2" s="1"/>
  <c r="K316" i="2"/>
  <c r="K315" i="2" s="1"/>
  <c r="K308" i="2" s="1"/>
  <c r="L15" i="47"/>
  <c r="L193" i="47"/>
  <c r="J138" i="50"/>
  <c r="J322" i="2"/>
  <c r="J321" i="2" s="1"/>
  <c r="J251" i="2"/>
  <c r="J250" i="2" s="1"/>
  <c r="J170" i="2"/>
  <c r="J337" i="2"/>
  <c r="J336" i="2" s="1"/>
  <c r="J148" i="2"/>
  <c r="J147" i="2" s="1"/>
  <c r="J363" i="2"/>
  <c r="J248" i="2"/>
  <c r="J247" i="2" s="1"/>
  <c r="J398" i="2"/>
  <c r="K163" i="2"/>
  <c r="L163" i="2"/>
  <c r="L93" i="2"/>
  <c r="L92" i="2" s="1"/>
  <c r="L91" i="2" s="1"/>
  <c r="K93" i="2"/>
  <c r="K92" i="2" s="1"/>
  <c r="K91" i="2" s="1"/>
  <c r="J332" i="47"/>
  <c r="J49" i="47"/>
  <c r="J52" i="47"/>
  <c r="J75" i="47"/>
  <c r="J113" i="47"/>
  <c r="J329" i="47"/>
  <c r="B24" i="62" s="1"/>
  <c r="B26" i="62" s="1"/>
  <c r="J55" i="47"/>
  <c r="J58" i="47"/>
  <c r="J61" i="47"/>
  <c r="J78" i="47"/>
  <c r="J86" i="47"/>
  <c r="J85" i="47" s="1"/>
  <c r="J116" i="47"/>
  <c r="J484" i="2" s="1"/>
  <c r="J119" i="47"/>
  <c r="J133" i="47"/>
  <c r="J132" i="47" s="1"/>
  <c r="J171" i="47"/>
  <c r="J208" i="47"/>
  <c r="J222" i="47"/>
  <c r="J230" i="47"/>
  <c r="J251" i="47"/>
  <c r="J345" i="47"/>
  <c r="J352" i="47"/>
  <c r="J355" i="47"/>
  <c r="J109" i="47"/>
  <c r="J20" i="47"/>
  <c r="J64" i="47"/>
  <c r="J68" i="47"/>
  <c r="J72" i="47"/>
  <c r="J179" i="47"/>
  <c r="J254" i="47"/>
  <c r="J257" i="47"/>
  <c r="J276" i="47"/>
  <c r="J294" i="47"/>
  <c r="J358" i="47"/>
  <c r="J369" i="47"/>
  <c r="J382" i="47"/>
  <c r="J43" i="47"/>
  <c r="J46" i="47"/>
  <c r="J100" i="47"/>
  <c r="J105" i="47"/>
  <c r="J301" i="47"/>
  <c r="J300" i="47" s="1"/>
  <c r="J326" i="47"/>
  <c r="J400" i="47"/>
  <c r="L146" i="2"/>
  <c r="L145" i="2" s="1"/>
  <c r="K146" i="2"/>
  <c r="K145" i="2" s="1"/>
  <c r="K242" i="2"/>
  <c r="K241" i="2" s="1"/>
  <c r="L115" i="50"/>
  <c r="L114" i="50" s="1"/>
  <c r="L113" i="50" s="1"/>
  <c r="K115" i="50"/>
  <c r="K114" i="50" s="1"/>
  <c r="K113" i="50" s="1"/>
  <c r="K15" i="47"/>
  <c r="K20" i="47"/>
  <c r="K28" i="47"/>
  <c r="K49" i="47"/>
  <c r="K78" i="47"/>
  <c r="K113" i="47"/>
  <c r="K171" i="47"/>
  <c r="K182" i="47"/>
  <c r="K201" i="47"/>
  <c r="K491" i="2" s="1"/>
  <c r="K213" i="47"/>
  <c r="K222" i="47"/>
  <c r="K236" i="47"/>
  <c r="K245" i="47"/>
  <c r="K257" i="47"/>
  <c r="K270" i="47"/>
  <c r="K497" i="2" s="1"/>
  <c r="K313" i="47"/>
  <c r="K329" i="47"/>
  <c r="C24" i="62" s="1"/>
  <c r="C26" i="62" s="1"/>
  <c r="K349" i="47"/>
  <c r="K386" i="47"/>
  <c r="K400" i="47"/>
  <c r="K52" i="47"/>
  <c r="K72" i="47"/>
  <c r="K81" i="47"/>
  <c r="K93" i="47"/>
  <c r="K92" i="47" s="1"/>
  <c r="K116" i="47"/>
  <c r="K133" i="47"/>
  <c r="K132" i="47" s="1"/>
  <c r="K144" i="47"/>
  <c r="K157" i="47"/>
  <c r="K168" i="47"/>
  <c r="K193" i="47"/>
  <c r="K204" i="47"/>
  <c r="K260" i="47"/>
  <c r="K273" i="47"/>
  <c r="K285" i="47"/>
  <c r="K294" i="47"/>
  <c r="K301" i="47"/>
  <c r="K332" i="47"/>
  <c r="K355" i="47"/>
  <c r="K364" i="47"/>
  <c r="K363" i="47" s="1"/>
  <c r="K376" i="47"/>
  <c r="K10" i="47"/>
  <c r="K43" i="47"/>
  <c r="K119" i="47"/>
  <c r="K141" i="47"/>
  <c r="K148" i="47"/>
  <c r="K176" i="47"/>
  <c r="K490" i="2" s="1"/>
  <c r="K217" i="47"/>
  <c r="K242" i="47"/>
  <c r="K251" i="47"/>
  <c r="K264" i="47"/>
  <c r="K276" i="47"/>
  <c r="K288" i="47"/>
  <c r="K305" i="47"/>
  <c r="K310" i="47"/>
  <c r="K304" i="47" s="1"/>
  <c r="K337" i="47"/>
  <c r="K352" i="47"/>
  <c r="K392" i="47"/>
  <c r="K403" i="47"/>
  <c r="K33" i="47"/>
  <c r="K46" i="47"/>
  <c r="K68" i="47"/>
  <c r="K75" i="47"/>
  <c r="K86" i="47"/>
  <c r="K85" i="47" s="1"/>
  <c r="K105" i="47"/>
  <c r="K129" i="47"/>
  <c r="K165" i="47"/>
  <c r="K179" i="47"/>
  <c r="K198" i="47"/>
  <c r="K492" i="2" s="1"/>
  <c r="K208" i="47"/>
  <c r="K230" i="47"/>
  <c r="K239" i="47"/>
  <c r="K267" i="47"/>
  <c r="K496" i="2" s="1"/>
  <c r="K279" i="47"/>
  <c r="K326" i="47"/>
  <c r="K345" i="47"/>
  <c r="K373" i="47"/>
  <c r="K382" i="47"/>
  <c r="J270" i="47"/>
  <c r="J497" i="2" s="1"/>
  <c r="J198" i="47"/>
  <c r="J492" i="2" s="1"/>
  <c r="J201" i="47"/>
  <c r="J491" i="2" s="1"/>
  <c r="J373" i="47"/>
  <c r="J372" i="47" s="1"/>
  <c r="J376" i="47"/>
  <c r="J176" i="47"/>
  <c r="J490" i="2" s="1"/>
  <c r="J182" i="47"/>
  <c r="J213" i="47"/>
  <c r="J212" i="47" s="1"/>
  <c r="J33" i="47"/>
  <c r="J129" i="47"/>
  <c r="J122" i="47" s="1"/>
  <c r="J148" i="47"/>
  <c r="J264" i="47"/>
  <c r="J403" i="47"/>
  <c r="J141" i="47"/>
  <c r="L86" i="47"/>
  <c r="L85" i="47" s="1"/>
  <c r="L84" i="47" s="1"/>
  <c r="L28" i="47"/>
  <c r="L325" i="47"/>
  <c r="L320" i="47" s="1"/>
  <c r="K23" i="47"/>
  <c r="K188" i="47"/>
  <c r="L23" i="47"/>
  <c r="L112" i="47"/>
  <c r="L392" i="47"/>
  <c r="L391" i="47" s="1"/>
  <c r="L390" i="47" s="1"/>
  <c r="L389" i="47" s="1"/>
  <c r="L380" i="47"/>
  <c r="J193" i="47"/>
  <c r="L362" i="47"/>
  <c r="L32" i="50"/>
  <c r="L253" i="50"/>
  <c r="K253" i="50"/>
  <c r="L111" i="50"/>
  <c r="L381" i="50"/>
  <c r="J36" i="47"/>
  <c r="K32" i="50"/>
  <c r="L14" i="50"/>
  <c r="K14" i="50"/>
  <c r="J366" i="50"/>
  <c r="J332" i="50"/>
  <c r="J323" i="50"/>
  <c r="J313" i="50"/>
  <c r="J304" i="50"/>
  <c r="J298" i="50"/>
  <c r="L266" i="50"/>
  <c r="J388" i="50"/>
  <c r="J384" i="50"/>
  <c r="J379" i="50"/>
  <c r="J376" i="50"/>
  <c r="J373" i="50"/>
  <c r="J370" i="50"/>
  <c r="J348" i="50"/>
  <c r="L335" i="50"/>
  <c r="L334" i="50" s="1"/>
  <c r="K335" i="50"/>
  <c r="K334" i="50" s="1"/>
  <c r="J335" i="50"/>
  <c r="J293" i="50"/>
  <c r="L258" i="50"/>
  <c r="L257" i="50" s="1"/>
  <c r="K258" i="50"/>
  <c r="J360" i="50"/>
  <c r="J354" i="50"/>
  <c r="J326" i="50"/>
  <c r="J321" i="50"/>
  <c r="J308" i="50"/>
  <c r="J301" i="50"/>
  <c r="J295" i="50"/>
  <c r="L71" i="47"/>
  <c r="J363" i="50"/>
  <c r="J357" i="50"/>
  <c r="J340" i="50"/>
  <c r="J329" i="50"/>
  <c r="J290" i="50"/>
  <c r="J255" i="50"/>
  <c r="J248" i="50"/>
  <c r="J235" i="50"/>
  <c r="J211" i="50"/>
  <c r="J192" i="50"/>
  <c r="J174" i="50"/>
  <c r="J171" i="50"/>
  <c r="J130" i="50"/>
  <c r="J118" i="50"/>
  <c r="J116" i="50"/>
  <c r="J110" i="50"/>
  <c r="J285" i="50"/>
  <c r="J269" i="50"/>
  <c r="J264" i="50"/>
  <c r="J259" i="50"/>
  <c r="J238" i="50"/>
  <c r="J187" i="50"/>
  <c r="J135" i="50"/>
  <c r="J123" i="50"/>
  <c r="J108" i="50"/>
  <c r="J105" i="50"/>
  <c r="J95" i="50"/>
  <c r="J276" i="50"/>
  <c r="J271" i="50"/>
  <c r="J251" i="50"/>
  <c r="J229" i="50"/>
  <c r="J226" i="50"/>
  <c r="J220" i="50"/>
  <c r="J217" i="50"/>
  <c r="J214" i="50"/>
  <c r="J208" i="50"/>
  <c r="J205" i="50"/>
  <c r="J201" i="50"/>
  <c r="J198" i="50"/>
  <c r="J178" i="50"/>
  <c r="J125" i="50"/>
  <c r="L76" i="50"/>
  <c r="L75" i="50" s="1"/>
  <c r="J288" i="50"/>
  <c r="J282" i="50"/>
  <c r="J279" i="50"/>
  <c r="J267" i="50"/>
  <c r="J261" i="50"/>
  <c r="J245" i="50"/>
  <c r="J195" i="50"/>
  <c r="J163" i="50"/>
  <c r="J159" i="50"/>
  <c r="J149" i="50"/>
  <c r="J146" i="50"/>
  <c r="J143" i="50"/>
  <c r="J127" i="50"/>
  <c r="J79" i="50"/>
  <c r="J54" i="50"/>
  <c r="J41" i="50"/>
  <c r="J30" i="50"/>
  <c r="J22" i="50"/>
  <c r="J9" i="50"/>
  <c r="J66" i="50"/>
  <c r="J60" i="50"/>
  <c r="J51" i="50"/>
  <c r="J43" i="50"/>
  <c r="J28" i="50"/>
  <c r="J20" i="50"/>
  <c r="J11" i="50"/>
  <c r="J73" i="50"/>
  <c r="J48" i="50"/>
  <c r="J45" i="50"/>
  <c r="J35" i="50"/>
  <c r="J17" i="50"/>
  <c r="J91" i="50"/>
  <c r="J88" i="50"/>
  <c r="J85" i="50"/>
  <c r="J82" i="50"/>
  <c r="J77" i="50"/>
  <c r="J69" i="50"/>
  <c r="J63" i="50"/>
  <c r="J57" i="50"/>
  <c r="J38" i="50"/>
  <c r="J33" i="50"/>
  <c r="J25" i="50"/>
  <c r="J15" i="50"/>
  <c r="L389" i="2"/>
  <c r="L388" i="2" s="1"/>
  <c r="K389" i="2"/>
  <c r="K388" i="2" s="1"/>
  <c r="L267" i="2"/>
  <c r="L266" i="2" s="1"/>
  <c r="K267" i="2"/>
  <c r="K266" i="2" s="1"/>
  <c r="L404" i="2"/>
  <c r="L403" i="2" s="1"/>
  <c r="K404" i="2"/>
  <c r="K403" i="2" s="1"/>
  <c r="J401" i="2"/>
  <c r="J386" i="2"/>
  <c r="J316" i="2"/>
  <c r="J405" i="2"/>
  <c r="J391" i="2"/>
  <c r="J328" i="2"/>
  <c r="J325" i="2"/>
  <c r="J140" i="2"/>
  <c r="J394" i="2"/>
  <c r="J381" i="2"/>
  <c r="J368" i="2"/>
  <c r="J355" i="2"/>
  <c r="J350" i="2"/>
  <c r="J303" i="2"/>
  <c r="J293" i="2"/>
  <c r="J161" i="2"/>
  <c r="J414" i="2"/>
  <c r="J215" i="2"/>
  <c r="J108" i="2"/>
  <c r="J417" i="2"/>
  <c r="J268" i="2"/>
  <c r="J383" i="2"/>
  <c r="J371" i="2"/>
  <c r="J360" i="2"/>
  <c r="J276" i="2"/>
  <c r="J228" i="2"/>
  <c r="J233" i="2"/>
  <c r="J220" i="2"/>
  <c r="J212" i="2"/>
  <c r="J151" i="2"/>
  <c r="J143" i="2"/>
  <c r="J49" i="2"/>
  <c r="J39" i="2"/>
  <c r="J313" i="2"/>
  <c r="J295" i="2"/>
  <c r="J282" i="2"/>
  <c r="J254" i="2"/>
  <c r="J407" i="2"/>
  <c r="L374" i="2"/>
  <c r="L373" i="2" s="1"/>
  <c r="K374" i="2"/>
  <c r="K373" i="2" s="1"/>
  <c r="J374" i="2"/>
  <c r="J343" i="2"/>
  <c r="J334" i="2"/>
  <c r="J310" i="2"/>
  <c r="J298" i="2"/>
  <c r="J285" i="2"/>
  <c r="J257" i="2"/>
  <c r="J239" i="2"/>
  <c r="J222" i="2"/>
  <c r="J209" i="2"/>
  <c r="J124" i="2"/>
  <c r="J75" i="2"/>
  <c r="J61" i="2"/>
  <c r="J270" i="2"/>
  <c r="J411" i="2"/>
  <c r="J348" i="2"/>
  <c r="J319" i="2"/>
  <c r="J305" i="2"/>
  <c r="J301" i="2"/>
  <c r="J288" i="2"/>
  <c r="J263" i="2"/>
  <c r="J225" i="2"/>
  <c r="J217" i="2"/>
  <c r="J204" i="2"/>
  <c r="J156" i="2"/>
  <c r="L103" i="2"/>
  <c r="L102" i="2" s="1"/>
  <c r="L101" i="2" s="1"/>
  <c r="K103" i="2"/>
  <c r="K102" i="2" s="1"/>
  <c r="K101" i="2" s="1"/>
  <c r="J78" i="2"/>
  <c r="J31" i="2"/>
  <c r="J135" i="2"/>
  <c r="J121" i="2"/>
  <c r="J106" i="2"/>
  <c r="J96" i="2"/>
  <c r="J81" i="2"/>
  <c r="J64" i="2"/>
  <c r="J52" i="2"/>
  <c r="J41" i="2"/>
  <c r="J23" i="2"/>
  <c r="K17" i="2"/>
  <c r="J18" i="2"/>
  <c r="J13" i="2"/>
  <c r="J127" i="2"/>
  <c r="J116" i="2"/>
  <c r="J104" i="2"/>
  <c r="J94" i="2"/>
  <c r="J67" i="2"/>
  <c r="J55" i="2"/>
  <c r="J43" i="2"/>
  <c r="J33" i="2"/>
  <c r="J26" i="2"/>
  <c r="J111" i="2"/>
  <c r="J99" i="2"/>
  <c r="J89" i="2"/>
  <c r="J84" i="2"/>
  <c r="J70" i="2"/>
  <c r="J58" i="2"/>
  <c r="J46" i="2"/>
  <c r="J36" i="2"/>
  <c r="J28" i="2"/>
  <c r="J20" i="2"/>
  <c r="L17" i="2"/>
  <c r="J15" i="2"/>
  <c r="L409" i="2"/>
  <c r="K409" i="2"/>
  <c r="L380" i="2"/>
  <c r="L379" i="2" s="1"/>
  <c r="L378" i="2" s="1"/>
  <c r="K380" i="2"/>
  <c r="K379" i="2" s="1"/>
  <c r="K378" i="2" s="1"/>
  <c r="L358" i="2"/>
  <c r="L357" i="2" s="1"/>
  <c r="K358" i="2"/>
  <c r="K357" i="2" s="1"/>
  <c r="L300" i="2"/>
  <c r="K300" i="2"/>
  <c r="L292" i="2"/>
  <c r="K292" i="2"/>
  <c r="L272" i="2"/>
  <c r="L273" i="2"/>
  <c r="K272" i="2"/>
  <c r="K273" i="2"/>
  <c r="L235" i="2"/>
  <c r="L236" i="2"/>
  <c r="K235" i="2"/>
  <c r="K236" i="2"/>
  <c r="L219" i="2"/>
  <c r="K219" i="2"/>
  <c r="L119" i="2"/>
  <c r="L118" i="2" s="1"/>
  <c r="K119" i="2"/>
  <c r="K118" i="2" s="1"/>
  <c r="L214" i="2"/>
  <c r="K214" i="2"/>
  <c r="L38" i="2"/>
  <c r="K38" i="2"/>
  <c r="L12" i="2"/>
  <c r="L30" i="2"/>
  <c r="K30" i="2"/>
  <c r="L25" i="2"/>
  <c r="K25" i="2"/>
  <c r="K12" i="2"/>
  <c r="K381" i="50"/>
  <c r="L320" i="50"/>
  <c r="L319" i="50" s="1"/>
  <c r="L310" i="50" s="1"/>
  <c r="K320" i="50"/>
  <c r="K319" i="50" s="1"/>
  <c r="K310" i="50" s="1"/>
  <c r="L292" i="50"/>
  <c r="K292" i="50"/>
  <c r="L287" i="50"/>
  <c r="K287" i="50"/>
  <c r="K266" i="50"/>
  <c r="L141" i="50"/>
  <c r="K141" i="50"/>
  <c r="L122" i="50"/>
  <c r="L121" i="50" s="1"/>
  <c r="L120" i="50" s="1"/>
  <c r="K122" i="50"/>
  <c r="K121" i="50" s="1"/>
  <c r="K120" i="50" s="1"/>
  <c r="K111" i="50"/>
  <c r="J111" i="50"/>
  <c r="K76" i="50"/>
  <c r="K75" i="50" s="1"/>
  <c r="L40" i="50"/>
  <c r="K40" i="50"/>
  <c r="L27" i="50"/>
  <c r="K27" i="50"/>
  <c r="L19" i="50"/>
  <c r="K19" i="50"/>
  <c r="L8" i="50"/>
  <c r="L7" i="50" s="1"/>
  <c r="K8" i="50"/>
  <c r="K7" i="50" s="1"/>
  <c r="L313" i="47"/>
  <c r="K36" i="47"/>
  <c r="L305" i="47"/>
  <c r="L399" i="47"/>
  <c r="L398" i="47" s="1"/>
  <c r="L397" i="47" s="1"/>
  <c r="J297" i="47"/>
  <c r="J188" i="47"/>
  <c r="J236" i="47"/>
  <c r="J144" i="47"/>
  <c r="J260" i="47"/>
  <c r="J285" i="47"/>
  <c r="J15" i="47"/>
  <c r="J242" i="47"/>
  <c r="J217" i="47"/>
  <c r="J216" i="47" s="1"/>
  <c r="J245" i="47"/>
  <c r="J267" i="47"/>
  <c r="J496" i="2" s="1"/>
  <c r="J337" i="47"/>
  <c r="J349" i="47"/>
  <c r="J386" i="47"/>
  <c r="J10" i="47"/>
  <c r="J23" i="47"/>
  <c r="J157" i="47"/>
  <c r="J165" i="47"/>
  <c r="J239" i="47"/>
  <c r="J226" i="47" s="1"/>
  <c r="J273" i="47"/>
  <c r="J310" i="47"/>
  <c r="J304" i="47" s="1"/>
  <c r="J364" i="47"/>
  <c r="J363" i="47" s="1"/>
  <c r="J392" i="47"/>
  <c r="J93" i="47"/>
  <c r="J168" i="47"/>
  <c r="J185" i="47"/>
  <c r="J204" i="47"/>
  <c r="J279" i="47"/>
  <c r="J288" i="47"/>
  <c r="J500" i="2" s="1"/>
  <c r="J81" i="47"/>
  <c r="J313" i="47"/>
  <c r="J305" i="47"/>
  <c r="J399" i="47"/>
  <c r="K500" i="2" l="1"/>
  <c r="R288" i="47"/>
  <c r="Q288" i="47" s="1"/>
  <c r="L342" i="50"/>
  <c r="K257" i="50"/>
  <c r="K189" i="50" s="1"/>
  <c r="K250" i="47"/>
  <c r="K216" i="47"/>
  <c r="J211" i="47"/>
  <c r="K396" i="2"/>
  <c r="L396" i="2"/>
  <c r="J250" i="47"/>
  <c r="J9" i="47"/>
  <c r="K140" i="47"/>
  <c r="L9" i="47"/>
  <c r="L8" i="47" s="1"/>
  <c r="J140" i="47"/>
  <c r="K9" i="47"/>
  <c r="L13" i="50"/>
  <c r="K13" i="50"/>
  <c r="L175" i="47"/>
  <c r="L174" i="47" s="1"/>
  <c r="K112" i="47"/>
  <c r="L483" i="2"/>
  <c r="L274" i="50"/>
  <c r="L273" i="50" s="1"/>
  <c r="K484" i="2"/>
  <c r="L207" i="2"/>
  <c r="L206" i="2" s="1"/>
  <c r="L200" i="2" s="1"/>
  <c r="K207" i="2"/>
  <c r="K206" i="2" s="1"/>
  <c r="K200" i="2" s="1"/>
  <c r="K274" i="50"/>
  <c r="K273" i="50" s="1"/>
  <c r="K325" i="47"/>
  <c r="J175" i="47"/>
  <c r="K175" i="47"/>
  <c r="J348" i="47"/>
  <c r="L366" i="2"/>
  <c r="L365" i="2" s="1"/>
  <c r="K495" i="2"/>
  <c r="K263" i="47"/>
  <c r="R263" i="47" s="1"/>
  <c r="Q263" i="47" s="1"/>
  <c r="J263" i="47"/>
  <c r="K399" i="47"/>
  <c r="K398" i="47" s="1"/>
  <c r="K348" i="47"/>
  <c r="L361" i="47"/>
  <c r="K494" i="2"/>
  <c r="K71" i="47"/>
  <c r="J325" i="47"/>
  <c r="K366" i="2"/>
  <c r="K365" i="2" s="1"/>
  <c r="J112" i="47"/>
  <c r="K161" i="47"/>
  <c r="J161" i="47"/>
  <c r="J160" i="47" s="1"/>
  <c r="L307" i="2"/>
  <c r="K307" i="2"/>
  <c r="J254" i="50"/>
  <c r="J24" i="50"/>
  <c r="J137" i="50"/>
  <c r="J362" i="2"/>
  <c r="J22" i="2"/>
  <c r="J169" i="2"/>
  <c r="J93" i="2"/>
  <c r="J76" i="50"/>
  <c r="J104" i="47"/>
  <c r="J108" i="47"/>
  <c r="J67" i="47"/>
  <c r="J207" i="47"/>
  <c r="J381" i="47"/>
  <c r="J84" i="47"/>
  <c r="J19" i="50"/>
  <c r="J115" i="50"/>
  <c r="K381" i="47"/>
  <c r="K104" i="47"/>
  <c r="K336" i="47"/>
  <c r="K147" i="47"/>
  <c r="K84" i="47"/>
  <c r="K385" i="47"/>
  <c r="K372" i="47"/>
  <c r="K207" i="47"/>
  <c r="K122" i="47"/>
  <c r="K67" i="47"/>
  <c r="K391" i="47"/>
  <c r="K91" i="47"/>
  <c r="K300" i="47"/>
  <c r="K156" i="47"/>
  <c r="K212" i="47"/>
  <c r="K211" i="47" s="1"/>
  <c r="J147" i="47"/>
  <c r="J287" i="50"/>
  <c r="J25" i="2"/>
  <c r="L249" i="47"/>
  <c r="L248" i="47" s="1"/>
  <c r="L189" i="50"/>
  <c r="K132" i="50"/>
  <c r="J14" i="50"/>
  <c r="J258" i="50"/>
  <c r="L103" i="47"/>
  <c r="J8" i="50"/>
  <c r="J122" i="50"/>
  <c r="J103" i="2"/>
  <c r="J266" i="50"/>
  <c r="J12" i="2"/>
  <c r="L132" i="50"/>
  <c r="J219" i="2"/>
  <c r="J320" i="50"/>
  <c r="L265" i="2"/>
  <c r="L259" i="2" s="1"/>
  <c r="J292" i="50"/>
  <c r="K291" i="2"/>
  <c r="K290" i="2" s="1"/>
  <c r="J292" i="2"/>
  <c r="J40" i="50"/>
  <c r="L291" i="2"/>
  <c r="L290" i="2" s="1"/>
  <c r="J27" i="50"/>
  <c r="J380" i="2"/>
  <c r="J214" i="2"/>
  <c r="J300" i="2"/>
  <c r="J38" i="2"/>
  <c r="J32" i="50"/>
  <c r="J56" i="50"/>
  <c r="J68" i="50"/>
  <c r="J81" i="50"/>
  <c r="J84" i="50"/>
  <c r="J90" i="50"/>
  <c r="J50" i="50"/>
  <c r="J65" i="50"/>
  <c r="J145" i="50"/>
  <c r="J158" i="50"/>
  <c r="J151" i="50" s="1"/>
  <c r="J162" i="50"/>
  <c r="J161" i="50" s="1"/>
  <c r="J107" i="50"/>
  <c r="J339" i="50"/>
  <c r="J338" i="50" s="1"/>
  <c r="J307" i="50"/>
  <c r="J347" i="50"/>
  <c r="J372" i="50"/>
  <c r="J375" i="50"/>
  <c r="J383" i="50"/>
  <c r="J297" i="50"/>
  <c r="J312" i="50"/>
  <c r="J30" i="2"/>
  <c r="J47" i="50"/>
  <c r="J194" i="50"/>
  <c r="J278" i="50"/>
  <c r="J197" i="50"/>
  <c r="J204" i="50"/>
  <c r="J213" i="50"/>
  <c r="J219" i="50"/>
  <c r="J228" i="50"/>
  <c r="J104" i="50"/>
  <c r="J263" i="50"/>
  <c r="J173" i="50"/>
  <c r="J191" i="50"/>
  <c r="J234" i="50"/>
  <c r="J353" i="50"/>
  <c r="J37" i="50"/>
  <c r="J62" i="50"/>
  <c r="J87" i="50"/>
  <c r="J59" i="50"/>
  <c r="J53" i="50"/>
  <c r="J142" i="50"/>
  <c r="J148" i="50"/>
  <c r="J134" i="50"/>
  <c r="J129" i="50"/>
  <c r="J328" i="50"/>
  <c r="J356" i="50"/>
  <c r="J362" i="50"/>
  <c r="J300" i="50"/>
  <c r="J325" i="50"/>
  <c r="J369" i="50"/>
  <c r="J378" i="50"/>
  <c r="J387" i="50"/>
  <c r="J303" i="50"/>
  <c r="J331" i="50"/>
  <c r="J365" i="50"/>
  <c r="K377" i="2"/>
  <c r="J72" i="50"/>
  <c r="J244" i="50"/>
  <c r="J281" i="50"/>
  <c r="J177" i="50"/>
  <c r="J200" i="50"/>
  <c r="J207" i="50"/>
  <c r="J216" i="50"/>
  <c r="J225" i="50"/>
  <c r="J250" i="50"/>
  <c r="J275" i="50"/>
  <c r="J94" i="50"/>
  <c r="J186" i="50"/>
  <c r="J237" i="50"/>
  <c r="J284" i="50"/>
  <c r="J170" i="50"/>
  <c r="J210" i="50"/>
  <c r="J247" i="50"/>
  <c r="J359" i="50"/>
  <c r="J334" i="50"/>
  <c r="K11" i="2"/>
  <c r="K10" i="2" s="1"/>
  <c r="L377" i="2"/>
  <c r="K265" i="2"/>
  <c r="K259" i="2" s="1"/>
  <c r="J98" i="2"/>
  <c r="J287" i="2"/>
  <c r="J208" i="2"/>
  <c r="J309" i="2"/>
  <c r="J373" i="2"/>
  <c r="J312" i="2"/>
  <c r="J142" i="2"/>
  <c r="J275" i="2"/>
  <c r="J393" i="2"/>
  <c r="J35" i="2"/>
  <c r="J57" i="2"/>
  <c r="J115" i="2"/>
  <c r="J51" i="2"/>
  <c r="J80" i="2"/>
  <c r="J134" i="2"/>
  <c r="J130" i="2" s="1"/>
  <c r="J155" i="2"/>
  <c r="J224" i="2"/>
  <c r="J238" i="2"/>
  <c r="J253" i="2"/>
  <c r="J413" i="2"/>
  <c r="J324" i="2"/>
  <c r="J390" i="2"/>
  <c r="J385" i="2"/>
  <c r="J54" i="2"/>
  <c r="J281" i="2"/>
  <c r="J48" i="2"/>
  <c r="J370" i="2"/>
  <c r="J416" i="2"/>
  <c r="J367" i="2"/>
  <c r="J347" i="2"/>
  <c r="J83" i="2"/>
  <c r="J88" i="2"/>
  <c r="J110" i="2"/>
  <c r="J66" i="2"/>
  <c r="J318" i="2"/>
  <c r="J74" i="2"/>
  <c r="J123" i="2"/>
  <c r="J297" i="2"/>
  <c r="J342" i="2"/>
  <c r="J150" i="2"/>
  <c r="J211" i="2"/>
  <c r="J227" i="2"/>
  <c r="J359" i="2"/>
  <c r="J160" i="2"/>
  <c r="J354" i="2"/>
  <c r="J139" i="2"/>
  <c r="J203" i="2"/>
  <c r="J262" i="2"/>
  <c r="J60" i="2"/>
  <c r="J284" i="2"/>
  <c r="J333" i="2"/>
  <c r="J267" i="2"/>
  <c r="J266" i="2" s="1"/>
  <c r="J45" i="2"/>
  <c r="J69" i="2"/>
  <c r="J126" i="2"/>
  <c r="J17" i="2"/>
  <c r="J63" i="2"/>
  <c r="J120" i="2"/>
  <c r="J77" i="2"/>
  <c r="J410" i="2"/>
  <c r="J256" i="2"/>
  <c r="J232" i="2"/>
  <c r="J327" i="2"/>
  <c r="J404" i="2"/>
  <c r="J315" i="2"/>
  <c r="J400" i="2"/>
  <c r="J397" i="2" s="1"/>
  <c r="L11" i="2"/>
  <c r="L10" i="2" s="1"/>
  <c r="J385" i="47"/>
  <c r="J156" i="47"/>
  <c r="J336" i="47"/>
  <c r="J92" i="47"/>
  <c r="J391" i="47"/>
  <c r="J398" i="47"/>
  <c r="J71" i="47"/>
  <c r="L9" i="2" l="1"/>
  <c r="K9" i="2"/>
  <c r="J243" i="2"/>
  <c r="J343" i="50"/>
  <c r="J97" i="50"/>
  <c r="J257" i="50"/>
  <c r="K320" i="47"/>
  <c r="J320" i="47"/>
  <c r="J249" i="47"/>
  <c r="J319" i="50"/>
  <c r="J190" i="50"/>
  <c r="J138" i="2"/>
  <c r="K174" i="47"/>
  <c r="J13" i="50"/>
  <c r="K8" i="47"/>
  <c r="J75" i="50"/>
  <c r="J169" i="50"/>
  <c r="L481" i="2"/>
  <c r="L480" i="2" s="1"/>
  <c r="K483" i="2"/>
  <c r="L6" i="50"/>
  <c r="J494" i="2"/>
  <c r="J495" i="2"/>
  <c r="K362" i="47"/>
  <c r="J483" i="2"/>
  <c r="J8" i="47"/>
  <c r="K6" i="50"/>
  <c r="K390" i="50" s="1"/>
  <c r="J73" i="2"/>
  <c r="L278" i="2"/>
  <c r="K278" i="2"/>
  <c r="J207" i="2"/>
  <c r="J308" i="2"/>
  <c r="J203" i="50"/>
  <c r="J274" i="50"/>
  <c r="J368" i="50"/>
  <c r="J280" i="2"/>
  <c r="J279" i="2" s="1"/>
  <c r="J240" i="50"/>
  <c r="L7" i="47"/>
  <c r="L409" i="47" s="1"/>
  <c r="J11" i="2"/>
  <c r="J10" i="2" s="1"/>
  <c r="J7" i="50"/>
  <c r="J176" i="50"/>
  <c r="J114" i="50"/>
  <c r="J113" i="50" s="1"/>
  <c r="J358" i="2"/>
  <c r="J357" i="2" s="1"/>
  <c r="J146" i="2"/>
  <c r="J168" i="2"/>
  <c r="J91" i="47"/>
  <c r="J174" i="47"/>
  <c r="J362" i="47"/>
  <c r="J225" i="47"/>
  <c r="K225" i="47"/>
  <c r="K390" i="47"/>
  <c r="K340" i="47"/>
  <c r="K380" i="47"/>
  <c r="K155" i="47"/>
  <c r="K103" i="47"/>
  <c r="K160" i="47"/>
  <c r="K397" i="47"/>
  <c r="J103" i="47"/>
  <c r="J121" i="50"/>
  <c r="J291" i="2"/>
  <c r="J185" i="50"/>
  <c r="J93" i="50"/>
  <c r="J133" i="50"/>
  <c r="J253" i="50"/>
  <c r="J306" i="50"/>
  <c r="J386" i="50"/>
  <c r="J141" i="50"/>
  <c r="J71" i="50"/>
  <c r="J311" i="50"/>
  <c r="J382" i="50"/>
  <c r="J159" i="2"/>
  <c r="J154" i="2"/>
  <c r="J403" i="2"/>
  <c r="J409" i="2"/>
  <c r="J119" i="2"/>
  <c r="J202" i="2"/>
  <c r="J366" i="2"/>
  <c r="J92" i="2"/>
  <c r="J102" i="2"/>
  <c r="J87" i="2"/>
  <c r="J346" i="2"/>
  <c r="J389" i="2"/>
  <c r="J274" i="2"/>
  <c r="J231" i="2"/>
  <c r="J261" i="2"/>
  <c r="J353" i="2"/>
  <c r="J379" i="2"/>
  <c r="J237" i="2"/>
  <c r="J114" i="2"/>
  <c r="J390" i="47"/>
  <c r="J380" i="47"/>
  <c r="J397" i="47"/>
  <c r="J155" i="47"/>
  <c r="J340" i="47"/>
  <c r="J342" i="50" l="1"/>
  <c r="J189" i="50"/>
  <c r="J310" i="50"/>
  <c r="J396" i="2"/>
  <c r="L390" i="50"/>
  <c r="J481" i="2"/>
  <c r="J480" i="2" s="1"/>
  <c r="K481" i="2"/>
  <c r="K480" i="2" s="1"/>
  <c r="J6" i="50"/>
  <c r="L419" i="2"/>
  <c r="L420" i="2" s="1"/>
  <c r="K419" i="2"/>
  <c r="J120" i="50"/>
  <c r="J290" i="2"/>
  <c r="J242" i="2"/>
  <c r="J389" i="47"/>
  <c r="K361" i="47"/>
  <c r="K389" i="47"/>
  <c r="K7" i="47"/>
  <c r="K249" i="47"/>
  <c r="R249" i="47" s="1"/>
  <c r="Q249" i="47" s="1"/>
  <c r="J7" i="47"/>
  <c r="J248" i="47"/>
  <c r="J132" i="50"/>
  <c r="J184" i="50"/>
  <c r="J381" i="50"/>
  <c r="J273" i="50"/>
  <c r="J352" i="2"/>
  <c r="J272" i="2"/>
  <c r="J273" i="2"/>
  <c r="J388" i="2"/>
  <c r="J345" i="2"/>
  <c r="J153" i="2"/>
  <c r="J129" i="2"/>
  <c r="J137" i="2"/>
  <c r="J91" i="2"/>
  <c r="J118" i="2"/>
  <c r="J206" i="2"/>
  <c r="J230" i="2"/>
  <c r="J378" i="2"/>
  <c r="J145" i="2"/>
  <c r="J260" i="2"/>
  <c r="J86" i="2"/>
  <c r="J101" i="2"/>
  <c r="J201" i="2"/>
  <c r="J158" i="2"/>
  <c r="J265" i="2"/>
  <c r="J113" i="2"/>
  <c r="J236" i="2"/>
  <c r="J235" i="2"/>
  <c r="J72" i="2"/>
  <c r="J307" i="2"/>
  <c r="J365" i="2"/>
  <c r="J163" i="2"/>
  <c r="J361" i="47"/>
  <c r="J200" i="2" l="1"/>
  <c r="J278" i="2"/>
  <c r="J241" i="2"/>
  <c r="K248" i="47"/>
  <c r="R248" i="47" s="1"/>
  <c r="Q248" i="47" s="1"/>
  <c r="J390" i="50"/>
  <c r="J377" i="2"/>
  <c r="J259" i="2"/>
  <c r="J409" i="47"/>
  <c r="J9" i="2" l="1"/>
  <c r="K409" i="47"/>
  <c r="R409" i="47" s="1"/>
  <c r="Q409" i="47" s="1"/>
  <c r="K420" i="2" l="1"/>
  <c r="J419" i="2"/>
  <c r="J420" i="2" s="1"/>
</calcChain>
</file>

<file path=xl/sharedStrings.xml><?xml version="1.0" encoding="utf-8"?>
<sst xmlns="http://schemas.openxmlformats.org/spreadsheetml/2006/main" count="9060" uniqueCount="788">
  <si>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</si>
  <si>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</si>
  <si>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</si>
  <si>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</si>
  <si>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</si>
  <si>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</si>
  <si>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</si>
  <si>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</si>
  <si>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</si>
  <si>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</si>
  <si>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</si>
  <si>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</si>
  <si>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</si>
  <si>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</si>
  <si>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</si>
  <si>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</si>
  <si>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</si>
  <si>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</si>
  <si>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</si>
  <si>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</si>
  <si>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</si>
  <si>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</si>
  <si>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</si>
  <si>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</si>
  <si>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</si>
  <si>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</si>
  <si>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</si>
  <si>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</si>
  <si>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</si>
  <si>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</si>
  <si>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</si>
  <si>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</si>
  <si>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</si>
  <si>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</si>
  <si>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</si>
  <si>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</si>
  <si>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</si>
  <si>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</si>
  <si>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</si>
  <si>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</si>
  <si>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</si>
  <si>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</si>
  <si>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</si>
  <si>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</si>
  <si>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</si>
  <si>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</si>
  <si>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</si>
  <si>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</si>
  <si>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</si>
  <si>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</si>
  <si>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</si>
  <si>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</si>
  <si>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</si>
  <si>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</si>
  <si>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</si>
  <si>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</si>
  <si>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</si>
  <si>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</si>
  <si>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</si>
  <si>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</si>
  <si>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</si>
  <si>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</si>
  <si>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</si>
  <si>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</si>
  <si>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</si>
  <si>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</si>
  <si>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</si>
  <si>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</si>
  <si>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</si>
  <si>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</si>
  <si>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</si>
  <si>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</si>
  <si>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</si>
  <si>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</si>
  <si>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</si>
  <si>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</si>
  <si>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</si>
  <si>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</si>
  <si>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</si>
  <si>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</si>
  <si>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</si>
  <si>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</si>
  <si>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</si>
  <si>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</si>
  <si>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</si>
  <si>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</si>
  <si>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</si>
  <si>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</si>
  <si>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</si>
  <si>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</si>
  <si>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</si>
  <si>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</si>
  <si>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</si>
  <si>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</si>
  <si>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</si>
  <si>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</si>
  <si>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</si>
  <si>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</si>
  <si>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</si>
  <si>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</si>
  <si>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</si>
  <si>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</si>
  <si>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</si>
  <si>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</si>
  <si>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</si>
  <si>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</si>
  <si>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</si>
  <si>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</si>
  <si>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</si>
  <si>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</si>
  <si>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</si>
  <si>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</si>
  <si>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</si>
  <si>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</si>
  <si>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</si>
  <si>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</si>
  <si>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</si>
  <si>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</si>
  <si>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</si>
  <si>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</si>
  <si>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</si>
  <si>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</si>
  <si>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</si>
  <si>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</si>
  <si>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</si>
  <si>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</si>
  <si>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</si>
  <si>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</si>
  <si>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</si>
  <si>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</si>
  <si>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</si>
  <si>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</si>
  <si>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</si>
  <si>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</si>
  <si>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</si>
  <si>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</si>
  <si>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</si>
  <si>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</si>
  <si>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</si>
  <si>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</si>
  <si>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</si>
  <si>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</si>
  <si>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</si>
  <si>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</si>
  <si>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</si>
  <si>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</si>
  <si>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</si>
  <si>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</si>
  <si>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</si>
  <si>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</si>
  <si>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</si>
  <si>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</si>
  <si>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</si>
  <si>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</si>
  <si>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</si>
  <si>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</si>
  <si>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</si>
  <si>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</si>
  <si>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</si>
  <si>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</si>
  <si>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</si>
  <si>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</si>
  <si>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</si>
  <si>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</si>
  <si>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</si>
  <si>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</si>
  <si>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</si>
  <si>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</si>
  <si>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</si>
  <si>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</si>
  <si>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</si>
  <si>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</si>
  <si>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</si>
  <si>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</si>
  <si>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</si>
  <si>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</si>
  <si>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</si>
  <si>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</si>
  <si>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</si>
  <si>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</si>
  <si>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</si>
  <si>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</si>
  <si>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</si>
  <si>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</si>
  <si>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</si>
  <si>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</si>
  <si>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</si>
  <si>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</si>
  <si>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</si>
  <si>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</si>
  <si>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</si>
  <si>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</si>
  <si>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</si>
  <si>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</si>
  <si>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</si>
  <si>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</si>
  <si>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</si>
  <si>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</si>
  <si>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</si>
  <si>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</si>
  <si>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</si>
  <si>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</si>
  <si>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</si>
  <si>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</si>
  <si>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</si>
  <si>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</si>
  <si>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</si>
  <si>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</si>
  <si>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</si>
  <si>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</si>
  <si>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</si>
  <si>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</si>
  <si>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</si>
  <si>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</si>
  <si>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</si>
  <si>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</si>
  <si>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</si>
  <si>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</si>
  <si>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</si>
  <si>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</si>
  <si>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</si>
  <si>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</si>
  <si>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</si>
  <si>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</si>
  <si>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</si>
  <si>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</si>
  <si>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</si>
  <si>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</si>
  <si>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</si>
  <si>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</si>
  <si>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</si>
  <si>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</si>
  <si>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</si>
  <si>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</si>
  <si>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</si>
  <si>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</si>
  <si>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</si>
  <si>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</si>
  <si>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</si>
  <si>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</si>
  <si>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</si>
  <si>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</si>
  <si>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</si>
  <si>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</si>
  <si>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</si>
  <si>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</si>
  <si>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</si>
  <si>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</si>
  <si>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</si>
  <si>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</si>
  <si>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</si>
  <si>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</si>
  <si>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Региональный проект "Чистая вода"</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</si>
  <si>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</si>
  <si>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</si>
  <si>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</si>
  <si>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</si>
  <si>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</si>
  <si>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</si>
  <si>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</si>
  <si>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</si>
  <si>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</si>
  <si>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</si>
  <si>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</si>
  <si>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</si>
  <si>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</si>
  <si>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</si>
  <si>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</si>
  <si>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</si>
  <si>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</si>
  <si>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</si>
  <si>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</si>
  <si>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</si>
  <si>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</si>
  <si>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</si>
  <si>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</si>
  <si>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</si>
  <si>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</si>
  <si>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</si>
  <si>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</si>
  <si>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</si>
  <si>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</si>
  <si>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</si>
  <si>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</si>
  <si>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</si>
  <si>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</si>
  <si>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</si>
  <si>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</si>
  <si>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</si>
  <si>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</si>
  <si>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</si>
  <si>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</si>
  <si>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</si>
  <si>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</si>
  <si>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</si>
  <si>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</si>
  <si>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</si>
  <si>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</si>
  <si>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</si>
  <si>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</si>
  <si>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</si>
  <si>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Региональный проект "Чистая вода (Брянская область)"</t>
  </si>
  <si>
    <t>Развитие материально-технической базы муниципальных образовательных организаций в сфере физической культуры и спорта</t>
  </si>
  <si>
    <t>S7670</t>
  </si>
  <si>
    <t>S7620</t>
  </si>
  <si>
    <t>Подпрограмма "Обеспечение жильем тренеров, тренеров-преподавателей муниципальных учреждений физической культуры и спорта Клетнянского района"</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</si>
  <si>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</si>
  <si>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</si>
  <si>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</si>
  <si>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</si>
  <si>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</si>
  <si>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</si>
  <si>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</si>
  <si>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</si>
  <si>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</si>
  <si>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</si>
  <si>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</si>
  <si>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</si>
  <si>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</si>
  <si>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</si>
  <si>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</si>
  <si>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</si>
  <si>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</si>
  <si>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</si>
  <si>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</si>
  <si>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</si>
  <si>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</si>
  <si>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</si>
  <si>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</si>
  <si>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</si>
  <si>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</si>
  <si>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</si>
  <si>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</si>
  <si>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</si>
  <si>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</si>
  <si>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</si>
  <si>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</si>
  <si>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</si>
  <si>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</si>
  <si>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</si>
  <si>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</si>
  <si>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</si>
  <si>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</si>
  <si>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</si>
  <si>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</si>
  <si>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</si>
  <si>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</si>
  <si>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</si>
  <si>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</si>
  <si>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</si>
  <si>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</si>
  <si>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</si>
  <si>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</si>
  <si>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</si>
  <si>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</si>
  <si>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</si>
  <si>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</si>
  <si>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</si>
  <si>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</si>
  <si>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</si>
  <si>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</si>
  <si>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</si>
  <si>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</si>
  <si>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</si>
  <si>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</si>
  <si>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</si>
  <si>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</si>
  <si>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</si>
  <si>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Обеспечение реализации отдельных государственных полгомочий, включая переданные на муниципальный уровень полномочия</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</si>
  <si>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</si>
  <si>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</si>
  <si>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</si>
  <si>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</si>
  <si>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</si>
  <si>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</si>
  <si>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</si>
  <si>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</si>
  <si>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</si>
  <si>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</si>
  <si>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</si>
  <si>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</si>
  <si>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</si>
  <si>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</si>
  <si>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</si>
  <si>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</si>
  <si>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</si>
  <si>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</si>
  <si>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</si>
  <si>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</si>
  <si>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Региональный проект "Культурная среда (Брянская область)"</t>
  </si>
  <si>
    <t>А1</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</si>
  <si>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</si>
  <si>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</si>
  <si>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</si>
  <si>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</si>
  <si>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</si>
  <si>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</si>
  <si>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</si>
  <si>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</si>
  <si>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</si>
  <si>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</si>
  <si>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</si>
  <si>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</si>
  <si>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</si>
  <si>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</si>
  <si>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</si>
  <si>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</si>
  <si>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</si>
  <si>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</si>
  <si>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</si>
  <si>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</si>
  <si>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</si>
  <si>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</si>
  <si>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</si>
  <si>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</si>
  <si>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</si>
  <si>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</si>
  <si>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</si>
  <si>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</si>
  <si>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</si>
  <si>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</si>
  <si>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</si>
  <si>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</si>
  <si>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414</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</si>
  <si>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</si>
  <si>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</si>
  <si>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</si>
  <si>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</si>
  <si>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</si>
  <si>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</si>
  <si>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</si>
  <si>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</si>
  <si>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</si>
  <si>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</si>
  <si>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</si>
  <si>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</si>
  <si>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</si>
  <si>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</si>
  <si>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</si>
  <si>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</si>
  <si>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</si>
  <si>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</si>
  <si>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</si>
  <si>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</si>
  <si>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</si>
  <si>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</si>
  <si>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</si>
  <si>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</si>
  <si>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</si>
  <si>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</si>
  <si>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</si>
  <si>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</si>
  <si>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</si>
  <si>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</si>
  <si>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</si>
  <si>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</si>
  <si>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</si>
  <si>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</si>
  <si>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</si>
  <si>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</si>
  <si>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</si>
  <si>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</si>
  <si>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</si>
  <si>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</si>
  <si>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</si>
  <si>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</si>
  <si>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</si>
  <si>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</si>
  <si>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</si>
  <si>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</si>
  <si>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</si>
  <si>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</si>
  <si>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</si>
  <si>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</si>
  <si>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</si>
  <si>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</si>
  <si>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</si>
  <si>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</si>
  <si>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</si>
  <si>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</si>
  <si>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</si>
  <si>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</si>
  <si>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</si>
  <si>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</si>
  <si>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</si>
  <si>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</si>
  <si>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</si>
  <si>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</si>
  <si>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</si>
  <si>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</si>
  <si>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</si>
  <si>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</si>
  <si>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</si>
  <si>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</si>
  <si>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</si>
  <si>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</si>
  <si>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</si>
  <si>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</si>
  <si>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</si>
  <si>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</si>
  <si>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</si>
  <si>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</si>
  <si>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</si>
  <si>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</si>
  <si>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</si>
  <si>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</si>
  <si>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</si>
  <si>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</si>
  <si>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</si>
  <si>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</si>
  <si>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</si>
  <si>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</si>
  <si>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</si>
  <si>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</si>
  <si>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</si>
  <si>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</si>
  <si>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</si>
  <si>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</si>
  <si>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</si>
  <si>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</si>
  <si>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</si>
  <si>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</si>
  <si>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</si>
  <si>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</si>
  <si>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</si>
  <si>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</si>
  <si>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</si>
  <si>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</si>
  <si>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</si>
  <si>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</si>
  <si>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</si>
  <si>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</si>
  <si>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</si>
  <si>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</si>
  <si>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</si>
  <si>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</si>
  <si>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</si>
  <si>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</si>
  <si>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</si>
  <si>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</si>
  <si>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</si>
  <si>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</si>
  <si>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</si>
  <si>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</si>
  <si>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</si>
  <si>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</si>
  <si>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</si>
  <si>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</si>
  <si>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</si>
  <si>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</si>
  <si>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</si>
  <si>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</si>
  <si>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</si>
  <si>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</si>
  <si>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</si>
  <si>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</si>
  <si>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</si>
  <si>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</si>
  <si>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</si>
  <si>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</si>
  <si>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</si>
  <si>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</si>
  <si>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</si>
  <si>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</si>
  <si>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</si>
  <si>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</si>
  <si>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</si>
  <si>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</si>
  <si>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</si>
  <si>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</si>
  <si>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</si>
  <si>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</si>
  <si>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</si>
  <si>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</si>
  <si>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</si>
  <si>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</si>
  <si>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</si>
  <si>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</si>
  <si>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</si>
  <si>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</si>
  <si>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</si>
  <si>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</si>
  <si>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</si>
  <si>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</si>
  <si>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</si>
  <si>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</si>
  <si>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</si>
  <si>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</si>
  <si>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</si>
  <si>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</si>
  <si>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</si>
  <si>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</si>
  <si>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</si>
  <si>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</si>
  <si>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</si>
  <si>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</si>
  <si>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</si>
  <si>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</si>
  <si>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</si>
  <si>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</si>
  <si>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</si>
  <si>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</si>
  <si>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</si>
  <si>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</si>
  <si>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</si>
  <si>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</si>
  <si>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</si>
  <si>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</si>
  <si>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</si>
  <si>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</si>
  <si>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</si>
  <si>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</si>
  <si>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</si>
  <si>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</si>
  <si>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</si>
  <si>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</si>
  <si>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</si>
  <si>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</si>
  <si>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</si>
  <si>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</si>
  <si>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</si>
  <si>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</si>
  <si>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</si>
  <si>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</si>
  <si>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</si>
  <si>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</si>
  <si>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</si>
  <si>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</si>
  <si>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</si>
  <si>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</si>
  <si>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</si>
  <si>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</si>
  <si>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</si>
  <si>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</si>
  <si>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</si>
  <si>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</si>
  <si>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</si>
  <si>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</si>
  <si>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</si>
  <si>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</si>
  <si>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</si>
  <si>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</si>
  <si>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</si>
  <si>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</si>
  <si>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</si>
  <si>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</si>
  <si>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</si>
  <si>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</si>
  <si>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</si>
  <si>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</si>
  <si>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</si>
  <si>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</si>
  <si>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</si>
  <si>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</si>
  <si>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</si>
  <si>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</si>
  <si>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</si>
  <si>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</si>
  <si>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</si>
  <si>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</si>
  <si>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</si>
  <si>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</si>
  <si>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</si>
  <si>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</si>
  <si>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</si>
  <si>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</si>
  <si>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</si>
  <si>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</si>
  <si>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</si>
  <si>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</si>
  <si>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</si>
  <si>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</si>
  <si>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</si>
  <si>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</si>
  <si>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</si>
  <si>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</si>
  <si>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</si>
  <si>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</si>
  <si>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</si>
  <si>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</si>
  <si>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</si>
  <si>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</si>
  <si>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</si>
  <si>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</si>
  <si>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</si>
  <si>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</si>
  <si>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</si>
  <si>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</si>
  <si>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</si>
  <si>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</si>
  <si>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</si>
  <si>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</si>
  <si>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</si>
  <si>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</si>
  <si>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</si>
  <si>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</si>
  <si>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</si>
  <si>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</si>
  <si>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</si>
  <si>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</si>
  <si>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</si>
  <si>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</si>
  <si>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</si>
  <si>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</si>
  <si>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</si>
  <si>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</si>
  <si>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</si>
  <si>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Приложение 5</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</si>
  <si>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</si>
  <si>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</si>
  <si>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</si>
  <si>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</si>
  <si>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</si>
  <si>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</si>
  <si>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</si>
  <si>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</si>
  <si>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</si>
  <si>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</si>
  <si>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</si>
  <si>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</si>
  <si>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</si>
  <si>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</si>
  <si>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</si>
  <si>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</si>
  <si>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</si>
  <si>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</si>
  <si>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612</t>
  </si>
  <si>
    <t>Организация транспортного обслуживания населения по муниципальным маршрутам регулярных перевозок по регулируемым тарифам</t>
  </si>
  <si>
    <t>51 4 07 81990</t>
  </si>
  <si>
    <t>811</t>
  </si>
  <si>
    <t>244</t>
  </si>
  <si>
    <t>81990</t>
  </si>
  <si>
    <t>611</t>
  </si>
  <si>
    <t>313</t>
  </si>
  <si>
    <t>Всего по ГРБС</t>
  </si>
  <si>
    <t>243</t>
  </si>
  <si>
    <t>L7530</t>
  </si>
  <si>
    <t>Закупка и монтаж оборудования для создания "умных" спортивных площадок</t>
  </si>
  <si>
    <t>51 2 26 L7530</t>
  </si>
  <si>
    <t>Я5</t>
  </si>
  <si>
    <t>55191</t>
  </si>
  <si>
    <t>Региональный проект "Семейные ценности и инфраструктура культуры" (Брянская область)</t>
  </si>
  <si>
    <t>53480</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</si>
  <si>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</si>
  <si>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</si>
  <si>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</si>
  <si>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52</t>
  </si>
  <si>
    <t>50500</t>
  </si>
  <si>
    <t>70</t>
  </si>
  <si>
    <t>Всего по непрограммной деятельности</t>
  </si>
  <si>
    <t>***</t>
  </si>
  <si>
    <t>Изменения 2-е чтение</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</si>
  <si>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</si>
  <si>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</si>
  <si>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</si>
  <si>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</si>
  <si>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Обеспечение сохранности автомобильных дорог местного значения и условий безопасности движения по ним</t>
  </si>
  <si>
    <t>51 4 08 9Д040</t>
  </si>
  <si>
    <t>9Д040</t>
  </si>
  <si>
    <t>51 1 Я5 55190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</si>
  <si>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</si>
  <si>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</si>
  <si>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</si>
  <si>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</si>
  <si>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</si>
  <si>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</si>
  <si>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</si>
  <si>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</si>
  <si>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</si>
  <si>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</si>
  <si>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</si>
  <si>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</si>
  <si>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</si>
  <si>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</si>
  <si>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</si>
  <si>
    <t>51 2 27 L3720</t>
  </si>
  <si>
    <t xml:space="preserve">было </t>
  </si>
  <si>
    <t>стало</t>
  </si>
  <si>
    <t>+/-</t>
  </si>
  <si>
    <t>Благоустройство</t>
  </si>
  <si>
    <t>Региональный проект "Сохранение культурного и исторического наследия"</t>
  </si>
  <si>
    <t>28</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</si>
  <si>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</si>
  <si>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</si>
  <si>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L2032</t>
  </si>
  <si>
    <t>51 2 10 L2032</t>
  </si>
  <si>
    <t xml:space="preserve">
Модернизация региональных и (или) муниципальных учреждений культуры </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</si>
  <si>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2028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</si>
</sst>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0"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0"/>
      <color rgb="FF000000"/>
      <name val="Times New Roman"/>
      <family val="1"/>
      <charset val="204"/>
    </font>
    <font>
      <b/>
      <u/>
      <sz val="10"/>
      <name val="Times New Roman"/>
      <family val="1"/>
      <charset val="204"/>
    </font>
    <font>
      <sz val="12"/>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sz val="12"/>
      <name val="Arial"/>
      <family val="2"/>
      <charset val="204"/>
    </font>
    <font>
      <b/>
      <sz val="12"/>
      <name val="Arial"/>
      <family val="2"/>
      <charset val="204"/>
    </font>
    <font>
      <sz val="12"/>
      <color rgb="FF000000"/>
      <name val="Arial"/>
      <family val="2"/>
      <charset val="204"/>
    </font>
    <font>
      <b/>
      <sz val="12"/>
      <color rgb="FF000000"/>
      <name val="Arial"/>
      <family val="2"/>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5">
    <xf numFmtId="0" fontId="0" fillId="0" borderId="0"/>
    <xf numFmtId="0" fontId="13" fillId="0" borderId="11">
      <alignment horizontal="left" wrapText="1" indent="2"/>
    </xf>
    <xf numFmtId="49" fontId="13" fillId="0" borderId="6">
      <alignment horizontal="center"/>
    </xf>
    <xf numFmtId="0" fontId="20" fillId="0" borderId="0"/>
    <xf numFmtId="0" fontId="25" fillId="0" borderId="6">
      <alignment vertical="top" wrapText="1"/>
    </xf>
  </cellStyleXfs>
  <cellXfs count="412">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4" fontId="5" fillId="0" borderId="2" xfId="0" applyNumberFormat="1"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0" fontId="3" fillId="0" borderId="0" xfId="0" applyFont="1" applyFill="1" applyAlignment="1">
      <alignment horizontal="center"/>
    </xf>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4" fontId="5" fillId="0" borderId="2" xfId="0" applyNumberFormat="1"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0" fontId="5" fillId="0" borderId="2"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3" fillId="0" borderId="0" xfId="0" applyNumberFormat="1" applyFont="1" applyFill="1" applyAlignment="1">
      <alignment horizontal="center" vertical="top" wrapText="1"/>
    </xf>
    <xf numFmtId="49" fontId="10" fillId="0" borderId="2" xfId="0" applyNumberFormat="1" applyFont="1" applyFill="1" applyBorder="1" applyAlignment="1">
      <alignment horizontal="center" vertical="top" wrapText="1"/>
    </xf>
    <xf numFmtId="0" fontId="11"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0" fillId="0" borderId="0" xfId="0" applyFont="1" applyFill="1" applyAlignment="1">
      <alignment vertical="top"/>
    </xf>
    <xf numFmtId="0" fontId="5" fillId="0" borderId="2" xfId="0" applyFont="1" applyFill="1" applyBorder="1" applyAlignment="1">
      <alignment horizontal="center" vertical="top" wrapText="1"/>
    </xf>
    <xf numFmtId="0" fontId="12" fillId="0" borderId="2" xfId="0" applyFont="1" applyFill="1" applyBorder="1" applyAlignment="1">
      <alignment vertical="top" wrapText="1"/>
    </xf>
    <xf numFmtId="0" fontId="12" fillId="0" borderId="2" xfId="0" applyFont="1" applyFill="1" applyBorder="1" applyAlignment="1">
      <alignment vertical="top"/>
    </xf>
    <xf numFmtId="49" fontId="12"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4" fontId="8" fillId="0" borderId="2" xfId="0" applyNumberFormat="1" applyFont="1" applyFill="1" applyBorder="1" applyAlignment="1">
      <alignment vertical="top"/>
    </xf>
    <xf numFmtId="0" fontId="3" fillId="0" borderId="7" xfId="0" applyFont="1" applyFill="1" applyBorder="1" applyAlignment="1">
      <alignment horizontal="left" vertical="top" wrapText="1"/>
    </xf>
    <xf numFmtId="0" fontId="3" fillId="0" borderId="2" xfId="0" applyFont="1" applyFill="1" applyBorder="1" applyAlignment="1">
      <alignment horizontal="left" vertical="top"/>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12" fillId="0" borderId="2" xfId="0" applyFont="1" applyFill="1" applyBorder="1" applyAlignment="1">
      <alignment horizontal="left" vertical="top" wrapText="1"/>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0" fontId="8" fillId="0" borderId="3" xfId="0" applyFont="1" applyFill="1" applyBorder="1" applyAlignment="1">
      <alignment horizontal="left" vertical="top" wrapText="1"/>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4" fontId="5" fillId="0" borderId="2" xfId="0" applyNumberFormat="1" applyFont="1" applyFill="1" applyBorder="1" applyAlignment="1">
      <alignment horizontal="right"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8"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4" fontId="3" fillId="0" borderId="2" xfId="0" applyNumberFormat="1" applyFont="1" applyFill="1" applyBorder="1" applyAlignment="1">
      <alignment horizontal="right" vertical="top"/>
    </xf>
    <xf numFmtId="0" fontId="4" fillId="0" borderId="0" xfId="0" applyFont="1" applyFill="1" applyAlignment="1">
      <alignment vertical="top"/>
    </xf>
    <xf numFmtId="49" fontId="3" fillId="0" borderId="2" xfId="0" applyNumberFormat="1" applyFont="1" applyFill="1" applyBorder="1" applyAlignment="1">
      <alignment horizontal="left" vertical="top" wrapText="1"/>
    </xf>
    <xf numFmtId="0" fontId="2" fillId="0" borderId="8" xfId="0" applyFont="1" applyFill="1" applyBorder="1" applyAlignment="1">
      <alignment horizontal="left" vertical="top" wrapText="1"/>
    </xf>
    <xf numFmtId="0" fontId="8" fillId="0" borderId="2" xfId="0" applyFont="1" applyFill="1" applyBorder="1" applyAlignment="1">
      <alignment vertical="top"/>
    </xf>
    <xf numFmtId="49" fontId="18" fillId="0" borderId="9"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 fontId="2" fillId="0" borderId="2" xfId="0" applyNumberFormat="1" applyFont="1" applyFill="1" applyBorder="1" applyAlignment="1">
      <alignment vertical="center"/>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3" fillId="0" borderId="0" xfId="0" applyFont="1" applyFill="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2" fillId="0" borderId="0" xfId="0" applyFont="1" applyFill="1" applyAlignment="1">
      <alignment vertical="center"/>
    </xf>
    <xf numFmtId="49" fontId="12" fillId="0" borderId="2"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xf>
    <xf numFmtId="4" fontId="3" fillId="0" borderId="0" xfId="0" applyNumberFormat="1" applyFont="1" applyFill="1" applyBorder="1" applyAlignment="1">
      <alignment vertical="top"/>
    </xf>
    <xf numFmtId="0" fontId="23" fillId="0" borderId="0" xfId="0" applyFont="1" applyFill="1" applyAlignment="1">
      <alignment vertical="top"/>
    </xf>
    <xf numFmtId="49" fontId="21"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0" xfId="0" applyFont="1" applyFill="1" applyAlignment="1">
      <alignment vertical="top" wrapText="1"/>
    </xf>
    <xf numFmtId="49" fontId="17" fillId="0" borderId="2" xfId="0" applyNumberFormat="1" applyFont="1" applyFill="1" applyBorder="1" applyAlignment="1">
      <alignment horizontal="center" vertical="top" wrapText="1"/>
    </xf>
    <xf numFmtId="49" fontId="17" fillId="0" borderId="2" xfId="0" applyNumberFormat="1" applyFont="1" applyFill="1" applyBorder="1" applyAlignment="1">
      <alignment horizontal="center" vertical="top"/>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2"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8" fillId="9" borderId="2" xfId="0" applyNumberFormat="1" applyFont="1" applyFill="1" applyBorder="1" applyAlignment="1">
      <alignment horizontal="center" vertical="top"/>
    </xf>
    <xf numFmtId="0" fontId="19"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8" fillId="0" borderId="12" xfId="0" applyFont="1" applyFill="1" applyBorder="1" applyAlignment="1">
      <alignment horizontal="left" vertical="top" wrapText="1"/>
    </xf>
    <xf numFmtId="49" fontId="18" fillId="0" borderId="8" xfId="0" applyNumberFormat="1" applyFont="1" applyFill="1" applyBorder="1" applyAlignment="1">
      <alignment horizontal="center" vertical="top" wrapText="1"/>
    </xf>
    <xf numFmtId="49" fontId="18" fillId="0" borderId="8" xfId="0" applyNumberFormat="1" applyFont="1" applyFill="1" applyBorder="1" applyAlignment="1">
      <alignment horizontal="center" vertical="top"/>
    </xf>
    <xf numFmtId="49" fontId="18" fillId="0" borderId="13" xfId="0" applyNumberFormat="1" applyFont="1" applyFill="1" applyBorder="1" applyAlignment="1">
      <alignment horizontal="center" vertical="top" wrapText="1"/>
    </xf>
    <xf numFmtId="49" fontId="18" fillId="6" borderId="8" xfId="0" applyNumberFormat="1" applyFont="1" applyFill="1" applyBorder="1" applyAlignment="1">
      <alignment horizontal="center" vertical="top" wrapText="1"/>
    </xf>
    <xf numFmtId="49" fontId="18" fillId="9" borderId="8" xfId="0" applyNumberFormat="1" applyFont="1" applyFill="1" applyBorder="1" applyAlignment="1">
      <alignment horizontal="center" vertical="top" wrapText="1"/>
    </xf>
    <xf numFmtId="0" fontId="18" fillId="0" borderId="6" xfId="0" applyFont="1" applyFill="1" applyBorder="1" applyAlignment="1">
      <alignment horizontal="left" vertical="top" wrapText="1"/>
    </xf>
    <xf numFmtId="0" fontId="22" fillId="0" borderId="2" xfId="0" applyFont="1" applyFill="1" applyBorder="1" applyAlignment="1">
      <alignment vertical="top"/>
    </xf>
    <xf numFmtId="49" fontId="18" fillId="0" borderId="2" xfId="0" applyNumberFormat="1" applyFont="1" applyFill="1" applyBorder="1" applyAlignment="1">
      <alignment horizontal="center" vertical="top"/>
    </xf>
    <xf numFmtId="49" fontId="18" fillId="6" borderId="2" xfId="0" applyNumberFormat="1" applyFont="1" applyFill="1" applyBorder="1" applyAlignment="1">
      <alignment horizontal="center" vertical="top" wrapText="1"/>
    </xf>
    <xf numFmtId="49" fontId="18"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2"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4" fillId="4" borderId="0" xfId="4" applyNumberFormat="1" applyFont="1" applyFill="1" applyBorder="1" applyAlignment="1" applyProtection="1">
      <alignment vertical="center" wrapText="1"/>
    </xf>
    <xf numFmtId="0" fontId="14"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0" fillId="0" borderId="0" xfId="0" applyFont="1" applyFill="1" applyAlignment="1">
      <alignment horizontal="center" vertical="top"/>
    </xf>
    <xf numFmtId="0" fontId="10" fillId="9" borderId="0" xfId="0" applyFont="1" applyFill="1" applyAlignment="1">
      <alignment horizontal="center" vertical="top"/>
    </xf>
    <xf numFmtId="49" fontId="10" fillId="9" borderId="0" xfId="0" applyNumberFormat="1" applyFont="1" applyFill="1" applyAlignment="1">
      <alignment horizontal="center" vertical="top"/>
    </xf>
    <xf numFmtId="49" fontId="10" fillId="4" borderId="0" xfId="0" applyNumberFormat="1" applyFont="1" applyFill="1" applyAlignment="1">
      <alignment horizontal="center" vertical="top"/>
    </xf>
    <xf numFmtId="49" fontId="21" fillId="6" borderId="0" xfId="0" applyNumberFormat="1" applyFont="1" applyFill="1" applyAlignment="1">
      <alignment vertical="top"/>
    </xf>
    <xf numFmtId="0" fontId="23" fillId="0" borderId="0" xfId="0" applyFont="1" applyFill="1" applyAlignment="1">
      <alignment horizontal="center" vertical="top"/>
    </xf>
    <xf numFmtId="0" fontId="23" fillId="9" borderId="0" xfId="0" applyFont="1" applyFill="1" applyAlignment="1">
      <alignment horizontal="center" vertical="top"/>
    </xf>
    <xf numFmtId="49" fontId="23" fillId="9" borderId="0" xfId="0" applyNumberFormat="1" applyFont="1" applyFill="1" applyAlignment="1">
      <alignment horizontal="center" vertical="top"/>
    </xf>
    <xf numFmtId="49" fontId="23" fillId="4" borderId="0" xfId="0" applyNumberFormat="1" applyFont="1" applyFill="1" applyAlignment="1">
      <alignment horizontal="center"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2" fillId="0" borderId="2" xfId="0" applyNumberFormat="1" applyFont="1" applyFill="1" applyBorder="1" applyAlignment="1">
      <alignment vertical="top"/>
    </xf>
    <xf numFmtId="49" fontId="12"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0"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6" fillId="0" borderId="2" xfId="0" applyFont="1" applyBorder="1" applyAlignment="1">
      <alignment horizontal="center" vertical="center" wrapText="1"/>
    </xf>
    <xf numFmtId="0" fontId="26" fillId="0" borderId="2" xfId="0" applyFont="1" applyBorder="1" applyAlignment="1">
      <alignment vertical="center" wrapText="1"/>
    </xf>
    <xf numFmtId="0" fontId="27" fillId="0" borderId="2" xfId="0" applyFont="1" applyBorder="1" applyAlignment="1">
      <alignment horizontal="center" vertical="center" wrapText="1"/>
    </xf>
    <xf numFmtId="49" fontId="3" fillId="0" borderId="2" xfId="0" applyNumberFormat="1" applyFont="1" applyFill="1" applyBorder="1" applyAlignment="1">
      <alignment vertical="top"/>
    </xf>
    <xf numFmtId="4" fontId="0" fillId="0" borderId="0" xfId="0" applyNumberFormat="1"/>
    <xf numFmtId="4" fontId="26" fillId="0" borderId="2" xfId="0" applyNumberFormat="1" applyFont="1" applyBorder="1" applyAlignment="1">
      <alignment horizontal="center" vertical="center" wrapText="1"/>
    </xf>
    <xf numFmtId="0" fontId="28" fillId="0" borderId="2" xfId="0" applyFont="1" applyFill="1" applyBorder="1" applyAlignment="1">
      <alignment horizontal="left" vertical="top" wrapText="1"/>
    </xf>
    <xf numFmtId="4" fontId="27" fillId="0" borderId="2" xfId="0" applyNumberFormat="1" applyFont="1" applyBorder="1" applyAlignment="1">
      <alignment horizontal="center" vertical="center" wrapText="1"/>
    </xf>
    <xf numFmtId="0" fontId="29" fillId="0" borderId="2" xfId="0" applyFont="1" applyBorder="1" applyAlignment="1">
      <alignment vertical="center" wrapText="1"/>
    </xf>
    <xf numFmtId="4" fontId="29" fillId="0" borderId="2" xfId="0" applyNumberFormat="1" applyFont="1" applyBorder="1" applyAlignment="1">
      <alignment horizontal="center" vertical="center" wrapText="1"/>
    </xf>
    <xf numFmtId="0" fontId="29" fillId="0" borderId="2" xfId="0" applyFont="1" applyBorder="1" applyAlignment="1">
      <alignment horizontal="center" vertical="center" wrapText="1"/>
    </xf>
    <xf numFmtId="0" fontId="1" fillId="0" borderId="2" xfId="0" applyFont="1" applyBorder="1" applyAlignment="1">
      <alignment vertical="center" wrapText="1"/>
    </xf>
    <xf numFmtId="0" fontId="30" fillId="0" borderId="2" xfId="0" applyFont="1" applyBorder="1" applyAlignment="1">
      <alignment horizontal="center" vertical="center" wrapText="1"/>
    </xf>
    <xf numFmtId="0" fontId="30" fillId="0" borderId="2" xfId="0" applyFont="1" applyBorder="1" applyAlignment="1">
      <alignment vertical="center" wrapText="1"/>
    </xf>
    <xf numFmtId="4" fontId="30" fillId="0" borderId="2" xfId="0" applyNumberFormat="1" applyFont="1" applyBorder="1" applyAlignment="1">
      <alignment horizontal="center" vertical="center" wrapText="1"/>
    </xf>
    <xf numFmtId="4" fontId="30" fillId="0" borderId="2" xfId="0" applyNumberFormat="1" applyFont="1" applyBorder="1" applyAlignment="1">
      <alignment horizontal="center" vertical="center" wrapText="1"/>
    </xf>
    <xf numFmtId="0" fontId="31"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0" fillId="0" borderId="2" xfId="0" applyFont="1" applyFill="1" applyBorder="1" applyAlignment="1">
      <alignment vertical="center" wrapText="1"/>
    </xf>
    <xf numFmtId="4" fontId="30" fillId="0" borderId="2" xfId="0" applyNumberFormat="1" applyFont="1" applyFill="1" applyBorder="1" applyAlignment="1">
      <alignment horizontal="center" vertical="center" wrapText="1"/>
    </xf>
    <xf numFmtId="0" fontId="30" fillId="0" borderId="2" xfId="0" applyFont="1" applyFill="1" applyBorder="1" applyAlignment="1">
      <alignment horizontal="center" vertical="center" wrapText="1"/>
    </xf>
    <xf numFmtId="164" fontId="30" fillId="0" borderId="2" xfId="0" applyNumberFormat="1" applyFont="1" applyBorder="1" applyAlignment="1">
      <alignment horizontal="center" vertical="center" wrapText="1"/>
    </xf>
    <xf numFmtId="164" fontId="30" fillId="0" borderId="2" xfId="0" applyNumberFormat="1" applyFont="1" applyFill="1" applyBorder="1" applyAlignment="1">
      <alignment horizontal="center" vertical="center" wrapText="1"/>
    </xf>
    <xf numFmtId="164" fontId="31" fillId="0" borderId="2" xfId="0" applyNumberFormat="1" applyFont="1" applyBorder="1" applyAlignment="1">
      <alignment horizontal="center" vertical="center" wrapText="1"/>
    </xf>
    <xf numFmtId="4" fontId="30" fillId="0" borderId="19" xfId="0" applyNumberFormat="1" applyFont="1" applyFill="1" applyBorder="1" applyAlignment="1">
      <alignment horizontal="center" vertical="center" wrapText="1"/>
    </xf>
    <xf numFmtId="165" fontId="30" fillId="0" borderId="2" xfId="0" applyNumberFormat="1" applyFont="1" applyBorder="1" applyAlignment="1">
      <alignment horizontal="center" vertical="center" wrapText="1"/>
    </xf>
    <xf numFmtId="0" fontId="32" fillId="0" borderId="2" xfId="0" applyFont="1" applyBorder="1" applyAlignment="1">
      <alignment horizontal="center" vertical="center"/>
    </xf>
    <xf numFmtId="0" fontId="32" fillId="0" borderId="2" xfId="0" applyFont="1" applyBorder="1" applyAlignment="1">
      <alignment horizontal="center" vertical="center" wrapText="1"/>
    </xf>
    <xf numFmtId="0" fontId="32" fillId="0" borderId="2" xfId="0" applyFont="1" applyBorder="1" applyAlignment="1">
      <alignment horizontal="justify" vertical="center" wrapText="1"/>
    </xf>
    <xf numFmtId="4" fontId="32" fillId="0" borderId="2" xfId="0" applyNumberFormat="1" applyFont="1" applyBorder="1" applyAlignment="1">
      <alignment horizontal="center" vertical="center"/>
    </xf>
    <xf numFmtId="4" fontId="33" fillId="0" borderId="2" xfId="0" applyNumberFormat="1" applyFont="1" applyBorder="1" applyAlignment="1">
      <alignment horizontal="right" vertical="center"/>
    </xf>
    <xf numFmtId="0" fontId="34" fillId="0" borderId="2" xfId="0" applyFont="1" applyBorder="1" applyAlignment="1">
      <alignment horizontal="justify" vertical="center"/>
    </xf>
    <xf numFmtId="4" fontId="35"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 fontId="2" fillId="4" borderId="2" xfId="0" applyNumberFormat="1" applyFont="1" applyFill="1" applyBorder="1" applyAlignment="1">
      <alignmen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8" borderId="2" xfId="0" applyFont="1" applyFill="1" applyBorder="1" applyAlignment="1">
      <alignment vertical="top"/>
    </xf>
    <xf numFmtId="49" fontId="2" fillId="8" borderId="2" xfId="0" applyNumberFormat="1" applyFont="1" applyFill="1" applyBorder="1" applyAlignment="1">
      <alignment vertical="top"/>
    </xf>
    <xf numFmtId="49" fontId="2" fillId="8" borderId="2" xfId="0" applyNumberFormat="1" applyFont="1" applyFill="1" applyBorder="1" applyAlignment="1">
      <alignment vertical="top" wrapText="1"/>
    </xf>
    <xf numFmtId="0" fontId="2" fillId="4" borderId="2" xfId="0" applyFont="1" applyFill="1" applyBorder="1" applyAlignment="1">
      <alignment vertical="top"/>
    </xf>
    <xf numFmtId="49" fontId="2" fillId="4" borderId="2" xfId="0" applyNumberFormat="1" applyFont="1" applyFill="1" applyBorder="1" applyAlignment="1">
      <alignment vertical="top"/>
    </xf>
    <xf numFmtId="49" fontId="2" fillId="4" borderId="2" xfId="0" applyNumberFormat="1" applyFont="1" applyFill="1" applyBorder="1" applyAlignment="1">
      <alignment vertical="top" wrapText="1"/>
    </xf>
    <xf numFmtId="4" fontId="2" fillId="8" borderId="2" xfId="0" applyNumberFormat="1" applyFont="1" applyFill="1" applyBorder="1" applyAlignment="1">
      <alignment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8" fillId="0" borderId="1" xfId="0" applyNumberFormat="1" applyFont="1" applyFill="1" applyBorder="1" applyAlignment="1">
      <alignment vertical="top"/>
    </xf>
    <xf numFmtId="0" fontId="16" fillId="0" borderId="2" xfId="0" applyFont="1" applyFill="1" applyBorder="1" applyAlignment="1">
      <alignment vertical="top" wrapText="1"/>
    </xf>
    <xf numFmtId="0" fontId="8" fillId="0" borderId="2" xfId="0" applyFont="1" applyFill="1" applyBorder="1" applyAlignment="1">
      <alignment horizontal="left" vertical="center" wrapText="1"/>
    </xf>
    <xf numFmtId="0" fontId="16" fillId="0" borderId="2" xfId="0" applyFont="1" applyFill="1" applyBorder="1" applyAlignment="1">
      <alignment horizontal="left" vertical="center" wrapText="1"/>
    </xf>
    <xf numFmtId="49" fontId="3" fillId="0" borderId="2" xfId="0" applyNumberFormat="1" applyFont="1" applyFill="1" applyBorder="1" applyAlignment="1">
      <alignment vertical="top" wrapText="1"/>
    </xf>
    <xf numFmtId="0" fontId="8" fillId="0" borderId="3" xfId="0" applyFont="1" applyFill="1" applyBorder="1" applyAlignment="1">
      <alignment vertical="top" wrapText="1"/>
    </xf>
    <xf numFmtId="0" fontId="8" fillId="0" borderId="13" xfId="0" applyFont="1" applyFill="1" applyBorder="1" applyAlignment="1">
      <alignment vertical="top" wrapText="1"/>
    </xf>
    <xf numFmtId="0" fontId="8" fillId="0" borderId="9" xfId="0" applyFont="1" applyFill="1" applyBorder="1" applyAlignment="1">
      <alignment horizontal="left" vertical="top" wrapText="1"/>
    </xf>
    <xf numFmtId="0" fontId="8" fillId="0" borderId="9" xfId="0" applyFont="1" applyFill="1" applyBorder="1" applyAlignment="1">
      <alignment vertical="top" wrapText="1"/>
    </xf>
    <xf numFmtId="0" fontId="1" fillId="0" borderId="9" xfId="0" applyFont="1" applyFill="1" applyBorder="1" applyAlignment="1">
      <alignment horizontal="left" vertical="top" wrapText="1"/>
    </xf>
    <xf numFmtId="0" fontId="15" fillId="0" borderId="15" xfId="0" applyFont="1" applyFill="1" applyBorder="1" applyAlignment="1">
      <alignment horizontal="left" vertical="top" wrapText="1"/>
    </xf>
    <xf numFmtId="0" fontId="12" fillId="8" borderId="3" xfId="0" applyFont="1" applyFill="1" applyBorder="1" applyAlignment="1">
      <alignment vertical="top"/>
    </xf>
    <xf numFmtId="0" fontId="2" fillId="8" borderId="0" xfId="0" applyFont="1" applyFill="1" applyAlignment="1">
      <alignment vertical="top"/>
    </xf>
    <xf numFmtId="0" fontId="3" fillId="0" borderId="2" xfId="0" applyFont="1" applyFill="1" applyBorder="1" applyAlignment="1">
      <alignment vertical="top" wrapText="1"/>
    </xf>
    <xf numFmtId="0" fontId="8"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6" fillId="0" borderId="0" xfId="0" applyFont="1" applyFill="1" applyAlignment="1">
      <alignment vertical="top" wrapText="1"/>
    </xf>
    <xf numFmtId="0" fontId="36" fillId="0" borderId="0" xfId="0" applyFont="1" applyFill="1" applyAlignment="1">
      <alignment vertical="top"/>
    </xf>
    <xf numFmtId="0" fontId="36" fillId="0" borderId="0" xfId="0" applyFont="1" applyFill="1" applyAlignment="1">
      <alignment horizontal="center" vertical="top"/>
    </xf>
    <xf numFmtId="0" fontId="36" fillId="0" borderId="0" xfId="0" applyFont="1" applyFill="1" applyBorder="1" applyAlignment="1">
      <alignment horizontal="center" vertical="top" wrapText="1"/>
    </xf>
    <xf numFmtId="0" fontId="36" fillId="0" borderId="3" xfId="0" applyFont="1" applyFill="1" applyBorder="1" applyAlignment="1">
      <alignment horizontal="center" vertical="top" wrapText="1"/>
    </xf>
    <xf numFmtId="0" fontId="36" fillId="0" borderId="2" xfId="0" applyFont="1" applyFill="1" applyBorder="1" applyAlignment="1">
      <alignment horizontal="center" vertical="top" wrapText="1"/>
    </xf>
    <xf numFmtId="49" fontId="36" fillId="0" borderId="2" xfId="0" applyNumberFormat="1" applyFont="1" applyFill="1" applyBorder="1" applyAlignment="1">
      <alignment horizontal="center" vertical="top" wrapText="1"/>
    </xf>
    <xf numFmtId="0" fontId="37" fillId="0" borderId="2" xfId="0" applyFont="1" applyFill="1" applyBorder="1" applyAlignment="1">
      <alignment horizontal="center" vertical="top" wrapText="1"/>
    </xf>
    <xf numFmtId="0" fontId="37" fillId="0" borderId="3" xfId="0" applyFont="1" applyFill="1" applyBorder="1" applyAlignment="1">
      <alignment vertical="top" wrapText="1"/>
    </xf>
    <xf numFmtId="49" fontId="37" fillId="0" borderId="2" xfId="0" applyNumberFormat="1" applyFont="1" applyFill="1" applyBorder="1" applyAlignment="1">
      <alignment horizontal="center" vertical="top"/>
    </xf>
    <xf numFmtId="4" fontId="37" fillId="0" borderId="2" xfId="0" applyNumberFormat="1" applyFont="1" applyFill="1" applyBorder="1" applyAlignment="1">
      <alignment horizontal="right" vertical="top" wrapText="1"/>
    </xf>
    <xf numFmtId="0" fontId="36" fillId="0" borderId="3" xfId="0" applyFont="1" applyFill="1" applyBorder="1" applyAlignment="1">
      <alignment vertical="top" wrapText="1"/>
    </xf>
    <xf numFmtId="0" fontId="36" fillId="0" borderId="2" xfId="0" applyFont="1" applyFill="1" applyBorder="1" applyAlignment="1">
      <alignment horizontal="center" vertical="top"/>
    </xf>
    <xf numFmtId="49" fontId="36" fillId="0" borderId="2" xfId="0" applyNumberFormat="1" applyFont="1" applyFill="1" applyBorder="1" applyAlignment="1">
      <alignment horizontal="center" vertical="top"/>
    </xf>
    <xf numFmtId="4" fontId="36" fillId="0" borderId="2" xfId="0" applyNumberFormat="1" applyFont="1" applyFill="1" applyBorder="1" applyAlignment="1">
      <alignment horizontal="right" vertical="top" wrapText="1"/>
    </xf>
    <xf numFmtId="0" fontId="36" fillId="0" borderId="6" xfId="0" applyFont="1" applyFill="1" applyBorder="1" applyAlignment="1">
      <alignment horizontal="left" vertical="top" wrapText="1"/>
    </xf>
    <xf numFmtId="4" fontId="36" fillId="0" borderId="2" xfId="0" applyNumberFormat="1" applyFont="1" applyFill="1" applyBorder="1" applyAlignment="1">
      <alignment vertical="top"/>
    </xf>
    <xf numFmtId="0" fontId="36" fillId="0" borderId="2" xfId="0" applyFont="1" applyFill="1" applyBorder="1" applyAlignment="1">
      <alignment vertical="top" wrapText="1"/>
    </xf>
    <xf numFmtId="0" fontId="36" fillId="0" borderId="2" xfId="0" applyFont="1" applyFill="1" applyBorder="1" applyAlignment="1">
      <alignment horizontal="left" vertical="top" wrapText="1"/>
    </xf>
    <xf numFmtId="0" fontId="36" fillId="0" borderId="10" xfId="0" applyFont="1" applyFill="1" applyBorder="1" applyAlignment="1">
      <alignment horizontal="left" vertical="top" wrapText="1"/>
    </xf>
    <xf numFmtId="4" fontId="36" fillId="0" borderId="2" xfId="0" applyNumberFormat="1" applyFont="1" applyFill="1" applyBorder="1" applyAlignment="1">
      <alignment vertical="top" wrapText="1"/>
    </xf>
    <xf numFmtId="0" fontId="36" fillId="0" borderId="3" xfId="0" applyFont="1" applyFill="1" applyBorder="1" applyAlignment="1">
      <alignment horizontal="left" vertical="top" wrapText="1"/>
    </xf>
    <xf numFmtId="49" fontId="36" fillId="0" borderId="4" xfId="0" applyNumberFormat="1" applyFont="1" applyFill="1" applyBorder="1" applyAlignment="1">
      <alignment horizontal="center" vertical="top" wrapText="1"/>
    </xf>
    <xf numFmtId="0" fontId="36" fillId="0" borderId="2" xfId="0" applyFont="1" applyFill="1" applyBorder="1" applyAlignment="1">
      <alignment vertical="top"/>
    </xf>
    <xf numFmtId="0" fontId="37" fillId="0" borderId="0" xfId="0" applyFont="1" applyFill="1" applyAlignment="1">
      <alignment vertical="top" wrapText="1"/>
    </xf>
    <xf numFmtId="49" fontId="37" fillId="0" borderId="2" xfId="0" applyNumberFormat="1" applyFont="1" applyFill="1" applyBorder="1" applyAlignment="1">
      <alignment horizontal="center" vertical="top" wrapText="1"/>
    </xf>
    <xf numFmtId="4" fontId="37" fillId="0" borderId="2" xfId="0" applyNumberFormat="1" applyFont="1" applyFill="1" applyBorder="1" applyAlignment="1">
      <alignment vertical="top" wrapText="1"/>
    </xf>
    <xf numFmtId="0" fontId="37" fillId="0" borderId="3" xfId="0" applyFont="1" applyFill="1" applyBorder="1" applyAlignment="1">
      <alignment horizontal="left" vertical="top" wrapText="1"/>
    </xf>
    <xf numFmtId="0" fontId="37" fillId="0" borderId="2" xfId="0" applyFont="1" applyFill="1" applyBorder="1" applyAlignment="1">
      <alignment horizontal="center" vertical="top"/>
    </xf>
    <xf numFmtId="4" fontId="37" fillId="0" borderId="2" xfId="0" applyNumberFormat="1" applyFont="1" applyFill="1" applyBorder="1" applyAlignment="1">
      <alignment vertical="top"/>
    </xf>
    <xf numFmtId="0" fontId="38" fillId="0" borderId="6" xfId="0" applyFont="1" applyFill="1" applyBorder="1" applyAlignment="1">
      <alignment horizontal="left" vertical="top" wrapText="1"/>
    </xf>
    <xf numFmtId="0" fontId="39" fillId="0" borderId="18" xfId="0" applyFont="1" applyFill="1" applyBorder="1" applyAlignment="1">
      <alignment vertical="center" wrapText="1"/>
    </xf>
    <xf numFmtId="0" fontId="36" fillId="0" borderId="6" xfId="0" applyFont="1" applyFill="1" applyBorder="1" applyAlignment="1">
      <alignment vertical="top" wrapText="1"/>
    </xf>
    <xf numFmtId="0" fontId="37" fillId="0" borderId="0" xfId="0" applyFont="1" applyFill="1" applyBorder="1" applyAlignment="1">
      <alignment horizontal="left" vertical="top" wrapText="1"/>
    </xf>
    <xf numFmtId="0" fontId="37" fillId="0" borderId="2" xfId="0" applyFont="1" applyFill="1" applyBorder="1" applyAlignment="1">
      <alignment vertical="top" wrapText="1"/>
    </xf>
    <xf numFmtId="0" fontId="37" fillId="0" borderId="2" xfId="0" applyFont="1" applyFill="1" applyBorder="1" applyAlignment="1">
      <alignment vertical="top"/>
    </xf>
    <xf numFmtId="0" fontId="38" fillId="0" borderId="6" xfId="0" applyFont="1" applyFill="1" applyBorder="1" applyAlignment="1">
      <alignment horizontal="left" vertical="center" wrapText="1"/>
    </xf>
    <xf numFmtId="0" fontId="36" fillId="0" borderId="5" xfId="0" applyFont="1" applyFill="1" applyBorder="1" applyAlignment="1">
      <alignment vertical="top" wrapText="1"/>
    </xf>
    <xf numFmtId="4" fontId="36" fillId="0" borderId="2" xfId="0" applyNumberFormat="1" applyFont="1" applyFill="1" applyBorder="1" applyAlignment="1">
      <alignment horizontal="center" vertical="top"/>
    </xf>
    <xf numFmtId="49" fontId="36" fillId="0" borderId="0" xfId="0" applyNumberFormat="1"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center" vertical="top"/>
    </xf>
    <xf numFmtId="0" fontId="3" fillId="0" borderId="0" xfId="0" applyFont="1" applyFill="1" applyBorder="1" applyAlignment="1">
      <alignment horizontal="center" vertical="center" wrapText="1"/>
    </xf>
    <xf numFmtId="0" fontId="36" fillId="0" borderId="0" xfId="0" applyFont="1" applyFill="1" applyBorder="1" applyAlignment="1">
      <alignment horizontal="center" vertical="top" wrapText="1"/>
    </xf>
    <xf numFmtId="49" fontId="36" fillId="0" borderId="0" xfId="0" applyNumberFormat="1" applyFont="1" applyFill="1" applyAlignment="1">
      <alignment horizontal="left" vertical="top" wrapText="1"/>
    </xf>
    <xf numFmtId="0" fontId="36" fillId="0" borderId="0" xfId="0" applyFont="1" applyFill="1" applyAlignment="1">
      <alignment horizontal="center"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0" fillId="0" borderId="2" xfId="0" applyFont="1" applyBorder="1" applyAlignment="1">
      <alignment horizontal="center" vertical="center" wrapText="1"/>
    </xf>
  </cellXfs>
  <cellStyles count="5">
    <cellStyle name="xl31" xfId="1"/>
    <cellStyle name="xl32" xfId="4"/>
    <cellStyle name="xl43" xfId="2"/>
    <cellStyle name="Обычный" xfId="0" builtinId="0"/>
    <cellStyle name="Обычный 2" xfId="3"/>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1041;&#1102;&#1076;&#1078;&#1077;&#1090;%202026/&#1042;%20&#1057;&#1086;&#1074;&#1077;&#1090;%20%202026/&#1055;&#1088;&#1080;&#1083;_%202026-2028%20&#1087;&#1086;&#1076;&#1088;%2016.12.2025%20&#1074;&#1090;&#1086;&#1088;&#1086;&#1077;%20&#1095;&#1090;&#1077;&#1085;&#1080;&#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статки"/>
      <sheetName val="От пос"/>
      <sheetName val="пос-м"/>
      <sheetName val="Расчет ПО"/>
      <sheetName val="Публ"/>
      <sheetName val="Инвест "/>
      <sheetName val="Пояснит.сентябрь"/>
      <sheetName val="Пояснит.июнь"/>
      <sheetName val="Пояснит.апрель"/>
      <sheetName val="Пояснит.март"/>
      <sheetName val="1.Дох"/>
      <sheetName val="Лист1 (2)"/>
      <sheetName val="2.Норм"/>
      <sheetName val="3.ВС"/>
      <sheetName val="4.ФС"/>
      <sheetName val="5.ПС"/>
      <sheetName val="6.1.Выр"/>
      <sheetName val="7.1.Сбал"/>
      <sheetName val="7.2.Дороги"/>
      <sheetName val="7.3.Жилье"/>
      <sheetName val="8.Ист"/>
      <sheetName val="9.МВЗ"/>
      <sheetName val="10.МГ"/>
      <sheetName val="ОМ ПСР"/>
      <sheetName val="Соглашения"/>
      <sheetName val="Лист1"/>
    </sheetNames>
    <sheetDataSet>
      <sheetData sheetId="0"/>
      <sheetData sheetId="1"/>
      <sheetData sheetId="2"/>
      <sheetData sheetId="3"/>
      <sheetData sheetId="4"/>
      <sheetData sheetId="5"/>
      <sheetData sheetId="6"/>
      <sheetData sheetId="7"/>
      <sheetData sheetId="8"/>
      <sheetData sheetId="9"/>
      <sheetData sheetId="10">
        <row r="99">
          <cell r="V99">
            <v>164921478.95999998</v>
          </cell>
          <cell r="W99">
            <v>-189723.91000002623</v>
          </cell>
          <cell r="X99">
            <v>1360947.1299999952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128" activePane="bottomRight" state="frozen"/>
      <selection activeCell="U74" sqref="U74"/>
      <selection pane="topRight" activeCell="U74" sqref="U74"/>
      <selection pane="bottomLeft" activeCell="U74" sqref="U74"/>
      <selection pane="bottomRight" activeCell="U10" sqref="U10"/>
    </sheetView>
  </sheetViews>
  <sheetFormatPr defaultRowHeight="15" x14ac:dyDescent="0.25"/>
  <cols>
    <col min="1" max="1" width="37.7109375" style="1" customWidth="1"/>
    <col min="2" max="4" width="4" style="9" hidden="1" customWidth="1"/>
    <col min="5" max="7" width="4.5703125" style="79" customWidth="1"/>
    <col min="8" max="8" width="14.5703125" style="12" customWidth="1"/>
    <col min="9" max="9" width="4.7109375" style="79" customWidth="1"/>
    <col min="10" max="10" width="16" style="79" customWidth="1"/>
    <col min="11" max="12" width="14.7109375" style="79" customWidth="1"/>
    <col min="13" max="13" width="20.42578125" style="9" customWidth="1"/>
    <col min="14" max="14" width="22" style="9" customWidth="1"/>
    <col min="15" max="165" width="9.140625" style="9"/>
    <col min="166" max="166" width="1.42578125" style="9" customWidth="1"/>
    <col min="167" max="167" width="59.5703125" style="9" customWidth="1"/>
    <col min="168" max="168" width="9.140625" style="9" customWidth="1"/>
    <col min="169" max="170" width="3.85546875" style="9" customWidth="1"/>
    <col min="171" max="171" width="10.5703125" style="9" customWidth="1"/>
    <col min="172" max="172" width="3.85546875" style="9" customWidth="1"/>
    <col min="173" max="175" width="14.42578125" style="9" customWidth="1"/>
    <col min="176" max="176" width="4.140625" style="9" customWidth="1"/>
    <col min="177" max="177" width="15" style="9" customWidth="1"/>
    <col min="178" max="179" width="9.140625" style="9" customWidth="1"/>
    <col min="180" max="180" width="11.5703125" style="9" customWidth="1"/>
    <col min="181" max="181" width="18.140625" style="9" customWidth="1"/>
    <col min="182" max="182" width="13.140625" style="9" customWidth="1"/>
    <col min="183" max="183" width="12.28515625" style="9" customWidth="1"/>
    <col min="184" max="421" width="9.140625" style="9"/>
    <col min="422" max="422" width="1.42578125" style="9" customWidth="1"/>
    <col min="423" max="423" width="59.5703125" style="9" customWidth="1"/>
    <col min="424" max="424" width="9.140625" style="9" customWidth="1"/>
    <col min="425" max="426" width="3.85546875" style="9" customWidth="1"/>
    <col min="427" max="427" width="10.5703125" style="9" customWidth="1"/>
    <col min="428" max="428" width="3.85546875" style="9" customWidth="1"/>
    <col min="429" max="431" width="14.42578125" style="9" customWidth="1"/>
    <col min="432" max="432" width="4.140625" style="9" customWidth="1"/>
    <col min="433" max="433" width="15" style="9" customWidth="1"/>
    <col min="434" max="435" width="9.140625" style="9" customWidth="1"/>
    <col min="436" max="436" width="11.5703125" style="9" customWidth="1"/>
    <col min="437" max="437" width="18.140625" style="9" customWidth="1"/>
    <col min="438" max="438" width="13.140625" style="9" customWidth="1"/>
    <col min="439" max="439" width="12.28515625" style="9" customWidth="1"/>
    <col min="440" max="677" width="9.140625" style="9"/>
    <col min="678" max="678" width="1.42578125" style="9" customWidth="1"/>
    <col min="679" max="679" width="59.5703125" style="9" customWidth="1"/>
    <col min="680" max="680" width="9.140625" style="9" customWidth="1"/>
    <col min="681" max="682" width="3.85546875" style="9" customWidth="1"/>
    <col min="683" max="683" width="10.5703125" style="9" customWidth="1"/>
    <col min="684" max="684" width="3.85546875" style="9" customWidth="1"/>
    <col min="685" max="687" width="14.42578125" style="9" customWidth="1"/>
    <col min="688" max="688" width="4.140625" style="9" customWidth="1"/>
    <col min="689" max="689" width="15" style="9" customWidth="1"/>
    <col min="690" max="691" width="9.140625" style="9" customWidth="1"/>
    <col min="692" max="692" width="11.5703125" style="9" customWidth="1"/>
    <col min="693" max="693" width="18.140625" style="9" customWidth="1"/>
    <col min="694" max="694" width="13.140625" style="9" customWidth="1"/>
    <col min="695" max="695" width="12.28515625" style="9" customWidth="1"/>
    <col min="696" max="933" width="9.140625" style="9"/>
    <col min="934" max="934" width="1.42578125" style="9" customWidth="1"/>
    <col min="935" max="935" width="59.5703125" style="9" customWidth="1"/>
    <col min="936" max="936" width="9.140625" style="9" customWidth="1"/>
    <col min="937" max="938" width="3.85546875" style="9" customWidth="1"/>
    <col min="939" max="939" width="10.5703125" style="9" customWidth="1"/>
    <col min="940" max="940" width="3.85546875" style="9" customWidth="1"/>
    <col min="941" max="943" width="14.42578125" style="9" customWidth="1"/>
    <col min="944" max="944" width="4.140625" style="9" customWidth="1"/>
    <col min="945" max="945" width="15" style="9" customWidth="1"/>
    <col min="946" max="947" width="9.140625" style="9" customWidth="1"/>
    <col min="948" max="948" width="11.5703125" style="9" customWidth="1"/>
    <col min="949" max="949" width="18.140625" style="9" customWidth="1"/>
    <col min="950" max="950" width="13.140625" style="9" customWidth="1"/>
    <col min="951" max="951" width="12.28515625" style="9" customWidth="1"/>
    <col min="952" max="1189" width="9.140625" style="9"/>
    <col min="1190" max="1190" width="1.42578125" style="9" customWidth="1"/>
    <col min="1191" max="1191" width="59.5703125" style="9" customWidth="1"/>
    <col min="1192" max="1192" width="9.140625" style="9" customWidth="1"/>
    <col min="1193" max="1194" width="3.85546875" style="9" customWidth="1"/>
    <col min="1195" max="1195" width="10.5703125" style="9" customWidth="1"/>
    <col min="1196" max="1196" width="3.85546875" style="9" customWidth="1"/>
    <col min="1197" max="1199" width="14.42578125" style="9" customWidth="1"/>
    <col min="1200" max="1200" width="4.140625" style="9" customWidth="1"/>
    <col min="1201" max="1201" width="15" style="9" customWidth="1"/>
    <col min="1202" max="1203" width="9.140625" style="9" customWidth="1"/>
    <col min="1204" max="1204" width="11.5703125" style="9" customWidth="1"/>
    <col min="1205" max="1205" width="18.140625" style="9" customWidth="1"/>
    <col min="1206" max="1206" width="13.140625" style="9" customWidth="1"/>
    <col min="1207" max="1207" width="12.28515625" style="9" customWidth="1"/>
    <col min="1208" max="1445" width="9.140625" style="9"/>
    <col min="1446" max="1446" width="1.42578125" style="9" customWidth="1"/>
    <col min="1447" max="1447" width="59.5703125" style="9" customWidth="1"/>
    <col min="1448" max="1448" width="9.140625" style="9" customWidth="1"/>
    <col min="1449" max="1450" width="3.85546875" style="9" customWidth="1"/>
    <col min="1451" max="1451" width="10.5703125" style="9" customWidth="1"/>
    <col min="1452" max="1452" width="3.85546875" style="9" customWidth="1"/>
    <col min="1453" max="1455" width="14.42578125" style="9" customWidth="1"/>
    <col min="1456" max="1456" width="4.140625" style="9" customWidth="1"/>
    <col min="1457" max="1457" width="15" style="9" customWidth="1"/>
    <col min="1458" max="1459" width="9.140625" style="9" customWidth="1"/>
    <col min="1460" max="1460" width="11.5703125" style="9" customWidth="1"/>
    <col min="1461" max="1461" width="18.140625" style="9" customWidth="1"/>
    <col min="1462" max="1462" width="13.140625" style="9" customWidth="1"/>
    <col min="1463" max="1463" width="12.28515625" style="9" customWidth="1"/>
    <col min="1464" max="1701" width="9.140625" style="9"/>
    <col min="1702" max="1702" width="1.42578125" style="9" customWidth="1"/>
    <col min="1703" max="1703" width="59.5703125" style="9" customWidth="1"/>
    <col min="1704" max="1704" width="9.140625" style="9" customWidth="1"/>
    <col min="1705" max="1706" width="3.85546875" style="9" customWidth="1"/>
    <col min="1707" max="1707" width="10.5703125" style="9" customWidth="1"/>
    <col min="1708" max="1708" width="3.85546875" style="9" customWidth="1"/>
    <col min="1709" max="1711" width="14.42578125" style="9" customWidth="1"/>
    <col min="1712" max="1712" width="4.140625" style="9" customWidth="1"/>
    <col min="1713" max="1713" width="15" style="9" customWidth="1"/>
    <col min="1714" max="1715" width="9.140625" style="9" customWidth="1"/>
    <col min="1716" max="1716" width="11.5703125" style="9" customWidth="1"/>
    <col min="1717" max="1717" width="18.140625" style="9" customWidth="1"/>
    <col min="1718" max="1718" width="13.140625" style="9" customWidth="1"/>
    <col min="1719" max="1719" width="12.28515625" style="9" customWidth="1"/>
    <col min="1720" max="1957" width="9.140625" style="9"/>
    <col min="1958" max="1958" width="1.42578125" style="9" customWidth="1"/>
    <col min="1959" max="1959" width="59.5703125" style="9" customWidth="1"/>
    <col min="1960" max="1960" width="9.140625" style="9" customWidth="1"/>
    <col min="1961" max="1962" width="3.85546875" style="9" customWidth="1"/>
    <col min="1963" max="1963" width="10.5703125" style="9" customWidth="1"/>
    <col min="1964" max="1964" width="3.85546875" style="9" customWidth="1"/>
    <col min="1965" max="1967" width="14.42578125" style="9" customWidth="1"/>
    <col min="1968" max="1968" width="4.140625" style="9" customWidth="1"/>
    <col min="1969" max="1969" width="15" style="9" customWidth="1"/>
    <col min="1970" max="1971" width="9.140625" style="9" customWidth="1"/>
    <col min="1972" max="1972" width="11.5703125" style="9" customWidth="1"/>
    <col min="1973" max="1973" width="18.140625" style="9" customWidth="1"/>
    <col min="1974" max="1974" width="13.140625" style="9" customWidth="1"/>
    <col min="1975" max="1975" width="12.28515625" style="9" customWidth="1"/>
    <col min="1976" max="2213" width="9.140625" style="9"/>
    <col min="2214" max="2214" width="1.42578125" style="9" customWidth="1"/>
    <col min="2215" max="2215" width="59.5703125" style="9" customWidth="1"/>
    <col min="2216" max="2216" width="9.140625" style="9" customWidth="1"/>
    <col min="2217" max="2218" width="3.85546875" style="9" customWidth="1"/>
    <col min="2219" max="2219" width="10.5703125" style="9" customWidth="1"/>
    <col min="2220" max="2220" width="3.85546875" style="9" customWidth="1"/>
    <col min="2221" max="2223" width="14.42578125" style="9" customWidth="1"/>
    <col min="2224" max="2224" width="4.140625" style="9" customWidth="1"/>
    <col min="2225" max="2225" width="15" style="9" customWidth="1"/>
    <col min="2226" max="2227" width="9.140625" style="9" customWidth="1"/>
    <col min="2228" max="2228" width="11.5703125" style="9" customWidth="1"/>
    <col min="2229" max="2229" width="18.140625" style="9" customWidth="1"/>
    <col min="2230" max="2230" width="13.140625" style="9" customWidth="1"/>
    <col min="2231" max="2231" width="12.28515625" style="9" customWidth="1"/>
    <col min="2232" max="2469" width="9.140625" style="9"/>
    <col min="2470" max="2470" width="1.42578125" style="9" customWidth="1"/>
    <col min="2471" max="2471" width="59.5703125" style="9" customWidth="1"/>
    <col min="2472" max="2472" width="9.140625" style="9" customWidth="1"/>
    <col min="2473" max="2474" width="3.85546875" style="9" customWidth="1"/>
    <col min="2475" max="2475" width="10.5703125" style="9" customWidth="1"/>
    <col min="2476" max="2476" width="3.85546875" style="9" customWidth="1"/>
    <col min="2477" max="2479" width="14.42578125" style="9" customWidth="1"/>
    <col min="2480" max="2480" width="4.140625" style="9" customWidth="1"/>
    <col min="2481" max="2481" width="15" style="9" customWidth="1"/>
    <col min="2482" max="2483" width="9.140625" style="9" customWidth="1"/>
    <col min="2484" max="2484" width="11.5703125" style="9" customWidth="1"/>
    <col min="2485" max="2485" width="18.140625" style="9" customWidth="1"/>
    <col min="2486" max="2486" width="13.140625" style="9" customWidth="1"/>
    <col min="2487" max="2487" width="12.28515625" style="9" customWidth="1"/>
    <col min="2488" max="2725" width="9.140625" style="9"/>
    <col min="2726" max="2726" width="1.42578125" style="9" customWidth="1"/>
    <col min="2727" max="2727" width="59.5703125" style="9" customWidth="1"/>
    <col min="2728" max="2728" width="9.140625" style="9" customWidth="1"/>
    <col min="2729" max="2730" width="3.85546875" style="9" customWidth="1"/>
    <col min="2731" max="2731" width="10.5703125" style="9" customWidth="1"/>
    <col min="2732" max="2732" width="3.85546875" style="9" customWidth="1"/>
    <col min="2733" max="2735" width="14.42578125" style="9" customWidth="1"/>
    <col min="2736" max="2736" width="4.140625" style="9" customWidth="1"/>
    <col min="2737" max="2737" width="15" style="9" customWidth="1"/>
    <col min="2738" max="2739" width="9.140625" style="9" customWidth="1"/>
    <col min="2740" max="2740" width="11.5703125" style="9" customWidth="1"/>
    <col min="2741" max="2741" width="18.140625" style="9" customWidth="1"/>
    <col min="2742" max="2742" width="13.140625" style="9" customWidth="1"/>
    <col min="2743" max="2743" width="12.28515625" style="9" customWidth="1"/>
    <col min="2744" max="2981" width="9.140625" style="9"/>
    <col min="2982" max="2982" width="1.42578125" style="9" customWidth="1"/>
    <col min="2983" max="2983" width="59.5703125" style="9" customWidth="1"/>
    <col min="2984" max="2984" width="9.140625" style="9" customWidth="1"/>
    <col min="2985" max="2986" width="3.85546875" style="9" customWidth="1"/>
    <col min="2987" max="2987" width="10.5703125" style="9" customWidth="1"/>
    <col min="2988" max="2988" width="3.85546875" style="9" customWidth="1"/>
    <col min="2989" max="2991" width="14.42578125" style="9" customWidth="1"/>
    <col min="2992" max="2992" width="4.140625" style="9" customWidth="1"/>
    <col min="2993" max="2993" width="15" style="9" customWidth="1"/>
    <col min="2994" max="2995" width="9.140625" style="9" customWidth="1"/>
    <col min="2996" max="2996" width="11.5703125" style="9" customWidth="1"/>
    <col min="2997" max="2997" width="18.140625" style="9" customWidth="1"/>
    <col min="2998" max="2998" width="13.140625" style="9" customWidth="1"/>
    <col min="2999" max="2999" width="12.28515625" style="9" customWidth="1"/>
    <col min="3000" max="3237" width="9.140625" style="9"/>
    <col min="3238" max="3238" width="1.42578125" style="9" customWidth="1"/>
    <col min="3239" max="3239" width="59.5703125" style="9" customWidth="1"/>
    <col min="3240" max="3240" width="9.140625" style="9" customWidth="1"/>
    <col min="3241" max="3242" width="3.85546875" style="9" customWidth="1"/>
    <col min="3243" max="3243" width="10.5703125" style="9" customWidth="1"/>
    <col min="3244" max="3244" width="3.85546875" style="9" customWidth="1"/>
    <col min="3245" max="3247" width="14.42578125" style="9" customWidth="1"/>
    <col min="3248" max="3248" width="4.140625" style="9" customWidth="1"/>
    <col min="3249" max="3249" width="15" style="9" customWidth="1"/>
    <col min="3250" max="3251" width="9.140625" style="9" customWidth="1"/>
    <col min="3252" max="3252" width="11.5703125" style="9" customWidth="1"/>
    <col min="3253" max="3253" width="18.140625" style="9" customWidth="1"/>
    <col min="3254" max="3254" width="13.140625" style="9" customWidth="1"/>
    <col min="3255" max="3255" width="12.28515625" style="9" customWidth="1"/>
    <col min="3256" max="3493" width="9.140625" style="9"/>
    <col min="3494" max="3494" width="1.42578125" style="9" customWidth="1"/>
    <col min="3495" max="3495" width="59.5703125" style="9" customWidth="1"/>
    <col min="3496" max="3496" width="9.140625" style="9" customWidth="1"/>
    <col min="3497" max="3498" width="3.85546875" style="9" customWidth="1"/>
    <col min="3499" max="3499" width="10.5703125" style="9" customWidth="1"/>
    <col min="3500" max="3500" width="3.85546875" style="9" customWidth="1"/>
    <col min="3501" max="3503" width="14.42578125" style="9" customWidth="1"/>
    <col min="3504" max="3504" width="4.140625" style="9" customWidth="1"/>
    <col min="3505" max="3505" width="15" style="9" customWidth="1"/>
    <col min="3506" max="3507" width="9.140625" style="9" customWidth="1"/>
    <col min="3508" max="3508" width="11.5703125" style="9" customWidth="1"/>
    <col min="3509" max="3509" width="18.140625" style="9" customWidth="1"/>
    <col min="3510" max="3510" width="13.140625" style="9" customWidth="1"/>
    <col min="3511" max="3511" width="12.28515625" style="9" customWidth="1"/>
    <col min="3512" max="3749" width="9.140625" style="9"/>
    <col min="3750" max="3750" width="1.42578125" style="9" customWidth="1"/>
    <col min="3751" max="3751" width="59.5703125" style="9" customWidth="1"/>
    <col min="3752" max="3752" width="9.140625" style="9" customWidth="1"/>
    <col min="3753" max="3754" width="3.85546875" style="9" customWidth="1"/>
    <col min="3755" max="3755" width="10.5703125" style="9" customWidth="1"/>
    <col min="3756" max="3756" width="3.85546875" style="9" customWidth="1"/>
    <col min="3757" max="3759" width="14.42578125" style="9" customWidth="1"/>
    <col min="3760" max="3760" width="4.140625" style="9" customWidth="1"/>
    <col min="3761" max="3761" width="15" style="9" customWidth="1"/>
    <col min="3762" max="3763" width="9.140625" style="9" customWidth="1"/>
    <col min="3764" max="3764" width="11.5703125" style="9" customWidth="1"/>
    <col min="3765" max="3765" width="18.140625" style="9" customWidth="1"/>
    <col min="3766" max="3766" width="13.140625" style="9" customWidth="1"/>
    <col min="3767" max="3767" width="12.28515625" style="9" customWidth="1"/>
    <col min="3768" max="4005" width="9.140625" style="9"/>
    <col min="4006" max="4006" width="1.42578125" style="9" customWidth="1"/>
    <col min="4007" max="4007" width="59.5703125" style="9" customWidth="1"/>
    <col min="4008" max="4008" width="9.140625" style="9" customWidth="1"/>
    <col min="4009" max="4010" width="3.85546875" style="9" customWidth="1"/>
    <col min="4011" max="4011" width="10.5703125" style="9" customWidth="1"/>
    <col min="4012" max="4012" width="3.85546875" style="9" customWidth="1"/>
    <col min="4013" max="4015" width="14.42578125" style="9" customWidth="1"/>
    <col min="4016" max="4016" width="4.140625" style="9" customWidth="1"/>
    <col min="4017" max="4017" width="15" style="9" customWidth="1"/>
    <col min="4018" max="4019" width="9.140625" style="9" customWidth="1"/>
    <col min="4020" max="4020" width="11.5703125" style="9" customWidth="1"/>
    <col min="4021" max="4021" width="18.140625" style="9" customWidth="1"/>
    <col min="4022" max="4022" width="13.140625" style="9" customWidth="1"/>
    <col min="4023" max="4023" width="12.28515625" style="9" customWidth="1"/>
    <col min="4024" max="4261" width="9.140625" style="9"/>
    <col min="4262" max="4262" width="1.42578125" style="9" customWidth="1"/>
    <col min="4263" max="4263" width="59.5703125" style="9" customWidth="1"/>
    <col min="4264" max="4264" width="9.140625" style="9" customWidth="1"/>
    <col min="4265" max="4266" width="3.85546875" style="9" customWidth="1"/>
    <col min="4267" max="4267" width="10.5703125" style="9" customWidth="1"/>
    <col min="4268" max="4268" width="3.85546875" style="9" customWidth="1"/>
    <col min="4269" max="4271" width="14.42578125" style="9" customWidth="1"/>
    <col min="4272" max="4272" width="4.140625" style="9" customWidth="1"/>
    <col min="4273" max="4273" width="15" style="9" customWidth="1"/>
    <col min="4274" max="4275" width="9.140625" style="9" customWidth="1"/>
    <col min="4276" max="4276" width="11.5703125" style="9" customWidth="1"/>
    <col min="4277" max="4277" width="18.140625" style="9" customWidth="1"/>
    <col min="4278" max="4278" width="13.140625" style="9" customWidth="1"/>
    <col min="4279" max="4279" width="12.28515625" style="9" customWidth="1"/>
    <col min="4280" max="4517" width="9.140625" style="9"/>
    <col min="4518" max="4518" width="1.42578125" style="9" customWidth="1"/>
    <col min="4519" max="4519" width="59.5703125" style="9" customWidth="1"/>
    <col min="4520" max="4520" width="9.140625" style="9" customWidth="1"/>
    <col min="4521" max="4522" width="3.85546875" style="9" customWidth="1"/>
    <col min="4523" max="4523" width="10.5703125" style="9" customWidth="1"/>
    <col min="4524" max="4524" width="3.85546875" style="9" customWidth="1"/>
    <col min="4525" max="4527" width="14.42578125" style="9" customWidth="1"/>
    <col min="4528" max="4528" width="4.140625" style="9" customWidth="1"/>
    <col min="4529" max="4529" width="15" style="9" customWidth="1"/>
    <col min="4530" max="4531" width="9.140625" style="9" customWidth="1"/>
    <col min="4532" max="4532" width="11.5703125" style="9" customWidth="1"/>
    <col min="4533" max="4533" width="18.140625" style="9" customWidth="1"/>
    <col min="4534" max="4534" width="13.140625" style="9" customWidth="1"/>
    <col min="4535" max="4535" width="12.28515625" style="9" customWidth="1"/>
    <col min="4536" max="4773" width="9.140625" style="9"/>
    <col min="4774" max="4774" width="1.42578125" style="9" customWidth="1"/>
    <col min="4775" max="4775" width="59.5703125" style="9" customWidth="1"/>
    <col min="4776" max="4776" width="9.140625" style="9" customWidth="1"/>
    <col min="4777" max="4778" width="3.85546875" style="9" customWidth="1"/>
    <col min="4779" max="4779" width="10.5703125" style="9" customWidth="1"/>
    <col min="4780" max="4780" width="3.85546875" style="9" customWidth="1"/>
    <col min="4781" max="4783" width="14.42578125" style="9" customWidth="1"/>
    <col min="4784" max="4784" width="4.140625" style="9" customWidth="1"/>
    <col min="4785" max="4785" width="15" style="9" customWidth="1"/>
    <col min="4786" max="4787" width="9.140625" style="9" customWidth="1"/>
    <col min="4788" max="4788" width="11.5703125" style="9" customWidth="1"/>
    <col min="4789" max="4789" width="18.140625" style="9" customWidth="1"/>
    <col min="4790" max="4790" width="13.140625" style="9" customWidth="1"/>
    <col min="4791" max="4791" width="12.28515625" style="9" customWidth="1"/>
    <col min="4792" max="5029" width="9.140625" style="9"/>
    <col min="5030" max="5030" width="1.42578125" style="9" customWidth="1"/>
    <col min="5031" max="5031" width="59.5703125" style="9" customWidth="1"/>
    <col min="5032" max="5032" width="9.140625" style="9" customWidth="1"/>
    <col min="5033" max="5034" width="3.85546875" style="9" customWidth="1"/>
    <col min="5035" max="5035" width="10.5703125" style="9" customWidth="1"/>
    <col min="5036" max="5036" width="3.85546875" style="9" customWidth="1"/>
    <col min="5037" max="5039" width="14.42578125" style="9" customWidth="1"/>
    <col min="5040" max="5040" width="4.140625" style="9" customWidth="1"/>
    <col min="5041" max="5041" width="15" style="9" customWidth="1"/>
    <col min="5042" max="5043" width="9.140625" style="9" customWidth="1"/>
    <col min="5044" max="5044" width="11.5703125" style="9" customWidth="1"/>
    <col min="5045" max="5045" width="18.140625" style="9" customWidth="1"/>
    <col min="5046" max="5046" width="13.140625" style="9" customWidth="1"/>
    <col min="5047" max="5047" width="12.28515625" style="9" customWidth="1"/>
    <col min="5048" max="5285" width="9.140625" style="9"/>
    <col min="5286" max="5286" width="1.42578125" style="9" customWidth="1"/>
    <col min="5287" max="5287" width="59.5703125" style="9" customWidth="1"/>
    <col min="5288" max="5288" width="9.140625" style="9" customWidth="1"/>
    <col min="5289" max="5290" width="3.85546875" style="9" customWidth="1"/>
    <col min="5291" max="5291" width="10.5703125" style="9" customWidth="1"/>
    <col min="5292" max="5292" width="3.85546875" style="9" customWidth="1"/>
    <col min="5293" max="5295" width="14.42578125" style="9" customWidth="1"/>
    <col min="5296" max="5296" width="4.140625" style="9" customWidth="1"/>
    <col min="5297" max="5297" width="15" style="9" customWidth="1"/>
    <col min="5298" max="5299" width="9.140625" style="9" customWidth="1"/>
    <col min="5300" max="5300" width="11.5703125" style="9" customWidth="1"/>
    <col min="5301" max="5301" width="18.140625" style="9" customWidth="1"/>
    <col min="5302" max="5302" width="13.140625" style="9" customWidth="1"/>
    <col min="5303" max="5303" width="12.28515625" style="9" customWidth="1"/>
    <col min="5304" max="5541" width="9.140625" style="9"/>
    <col min="5542" max="5542" width="1.42578125" style="9" customWidth="1"/>
    <col min="5543" max="5543" width="59.5703125" style="9" customWidth="1"/>
    <col min="5544" max="5544" width="9.140625" style="9" customWidth="1"/>
    <col min="5545" max="5546" width="3.85546875" style="9" customWidth="1"/>
    <col min="5547" max="5547" width="10.5703125" style="9" customWidth="1"/>
    <col min="5548" max="5548" width="3.85546875" style="9" customWidth="1"/>
    <col min="5549" max="5551" width="14.42578125" style="9" customWidth="1"/>
    <col min="5552" max="5552" width="4.140625" style="9" customWidth="1"/>
    <col min="5553" max="5553" width="15" style="9" customWidth="1"/>
    <col min="5554" max="5555" width="9.140625" style="9" customWidth="1"/>
    <col min="5556" max="5556" width="11.5703125" style="9" customWidth="1"/>
    <col min="5557" max="5557" width="18.140625" style="9" customWidth="1"/>
    <col min="5558" max="5558" width="13.140625" style="9" customWidth="1"/>
    <col min="5559" max="5559" width="12.28515625" style="9" customWidth="1"/>
    <col min="5560" max="5797" width="9.140625" style="9"/>
    <col min="5798" max="5798" width="1.42578125" style="9" customWidth="1"/>
    <col min="5799" max="5799" width="59.5703125" style="9" customWidth="1"/>
    <col min="5800" max="5800" width="9.140625" style="9" customWidth="1"/>
    <col min="5801" max="5802" width="3.85546875" style="9" customWidth="1"/>
    <col min="5803" max="5803" width="10.5703125" style="9" customWidth="1"/>
    <col min="5804" max="5804" width="3.85546875" style="9" customWidth="1"/>
    <col min="5805" max="5807" width="14.42578125" style="9" customWidth="1"/>
    <col min="5808" max="5808" width="4.140625" style="9" customWidth="1"/>
    <col min="5809" max="5809" width="15" style="9" customWidth="1"/>
    <col min="5810" max="5811" width="9.140625" style="9" customWidth="1"/>
    <col min="5812" max="5812" width="11.5703125" style="9" customWidth="1"/>
    <col min="5813" max="5813" width="18.140625" style="9" customWidth="1"/>
    <col min="5814" max="5814" width="13.140625" style="9" customWidth="1"/>
    <col min="5815" max="5815" width="12.28515625" style="9" customWidth="1"/>
    <col min="5816" max="6053" width="9.140625" style="9"/>
    <col min="6054" max="6054" width="1.42578125" style="9" customWidth="1"/>
    <col min="6055" max="6055" width="59.5703125" style="9" customWidth="1"/>
    <col min="6056" max="6056" width="9.140625" style="9" customWidth="1"/>
    <col min="6057" max="6058" width="3.85546875" style="9" customWidth="1"/>
    <col min="6059" max="6059" width="10.5703125" style="9" customWidth="1"/>
    <col min="6060" max="6060" width="3.85546875" style="9" customWidth="1"/>
    <col min="6061" max="6063" width="14.42578125" style="9" customWidth="1"/>
    <col min="6064" max="6064" width="4.140625" style="9" customWidth="1"/>
    <col min="6065" max="6065" width="15" style="9" customWidth="1"/>
    <col min="6066" max="6067" width="9.140625" style="9" customWidth="1"/>
    <col min="6068" max="6068" width="11.5703125" style="9" customWidth="1"/>
    <col min="6069" max="6069" width="18.140625" style="9" customWidth="1"/>
    <col min="6070" max="6070" width="13.140625" style="9" customWidth="1"/>
    <col min="6071" max="6071" width="12.28515625" style="9" customWidth="1"/>
    <col min="6072" max="6309" width="9.140625" style="9"/>
    <col min="6310" max="6310" width="1.42578125" style="9" customWidth="1"/>
    <col min="6311" max="6311" width="59.5703125" style="9" customWidth="1"/>
    <col min="6312" max="6312" width="9.140625" style="9" customWidth="1"/>
    <col min="6313" max="6314" width="3.85546875" style="9" customWidth="1"/>
    <col min="6315" max="6315" width="10.5703125" style="9" customWidth="1"/>
    <col min="6316" max="6316" width="3.85546875" style="9" customWidth="1"/>
    <col min="6317" max="6319" width="14.42578125" style="9" customWidth="1"/>
    <col min="6320" max="6320" width="4.140625" style="9" customWidth="1"/>
    <col min="6321" max="6321" width="15" style="9" customWidth="1"/>
    <col min="6322" max="6323" width="9.140625" style="9" customWidth="1"/>
    <col min="6324" max="6324" width="11.5703125" style="9" customWidth="1"/>
    <col min="6325" max="6325" width="18.140625" style="9" customWidth="1"/>
    <col min="6326" max="6326" width="13.140625" style="9" customWidth="1"/>
    <col min="6327" max="6327" width="12.28515625" style="9" customWidth="1"/>
    <col min="6328" max="6565" width="9.140625" style="9"/>
    <col min="6566" max="6566" width="1.42578125" style="9" customWidth="1"/>
    <col min="6567" max="6567" width="59.5703125" style="9" customWidth="1"/>
    <col min="6568" max="6568" width="9.140625" style="9" customWidth="1"/>
    <col min="6569" max="6570" width="3.85546875" style="9" customWidth="1"/>
    <col min="6571" max="6571" width="10.5703125" style="9" customWidth="1"/>
    <col min="6572" max="6572" width="3.85546875" style="9" customWidth="1"/>
    <col min="6573" max="6575" width="14.42578125" style="9" customWidth="1"/>
    <col min="6576" max="6576" width="4.140625" style="9" customWidth="1"/>
    <col min="6577" max="6577" width="15" style="9" customWidth="1"/>
    <col min="6578" max="6579" width="9.140625" style="9" customWidth="1"/>
    <col min="6580" max="6580" width="11.5703125" style="9" customWidth="1"/>
    <col min="6581" max="6581" width="18.140625" style="9" customWidth="1"/>
    <col min="6582" max="6582" width="13.140625" style="9" customWidth="1"/>
    <col min="6583" max="6583" width="12.28515625" style="9" customWidth="1"/>
    <col min="6584" max="6821" width="9.140625" style="9"/>
    <col min="6822" max="6822" width="1.42578125" style="9" customWidth="1"/>
    <col min="6823" max="6823" width="59.5703125" style="9" customWidth="1"/>
    <col min="6824" max="6824" width="9.140625" style="9" customWidth="1"/>
    <col min="6825" max="6826" width="3.85546875" style="9" customWidth="1"/>
    <col min="6827" max="6827" width="10.5703125" style="9" customWidth="1"/>
    <col min="6828" max="6828" width="3.85546875" style="9" customWidth="1"/>
    <col min="6829" max="6831" width="14.42578125" style="9" customWidth="1"/>
    <col min="6832" max="6832" width="4.140625" style="9" customWidth="1"/>
    <col min="6833" max="6833" width="15" style="9" customWidth="1"/>
    <col min="6834" max="6835" width="9.140625" style="9" customWidth="1"/>
    <col min="6836" max="6836" width="11.5703125" style="9" customWidth="1"/>
    <col min="6837" max="6837" width="18.140625" style="9" customWidth="1"/>
    <col min="6838" max="6838" width="13.140625" style="9" customWidth="1"/>
    <col min="6839" max="6839" width="12.28515625" style="9" customWidth="1"/>
    <col min="6840" max="7077" width="9.140625" style="9"/>
    <col min="7078" max="7078" width="1.42578125" style="9" customWidth="1"/>
    <col min="7079" max="7079" width="59.5703125" style="9" customWidth="1"/>
    <col min="7080" max="7080" width="9.140625" style="9" customWidth="1"/>
    <col min="7081" max="7082" width="3.85546875" style="9" customWidth="1"/>
    <col min="7083" max="7083" width="10.5703125" style="9" customWidth="1"/>
    <col min="7084" max="7084" width="3.85546875" style="9" customWidth="1"/>
    <col min="7085" max="7087" width="14.42578125" style="9" customWidth="1"/>
    <col min="7088" max="7088" width="4.140625" style="9" customWidth="1"/>
    <col min="7089" max="7089" width="15" style="9" customWidth="1"/>
    <col min="7090" max="7091" width="9.140625" style="9" customWidth="1"/>
    <col min="7092" max="7092" width="11.5703125" style="9" customWidth="1"/>
    <col min="7093" max="7093" width="18.140625" style="9" customWidth="1"/>
    <col min="7094" max="7094" width="13.140625" style="9" customWidth="1"/>
    <col min="7095" max="7095" width="12.28515625" style="9" customWidth="1"/>
    <col min="7096" max="7333" width="9.140625" style="9"/>
    <col min="7334" max="7334" width="1.42578125" style="9" customWidth="1"/>
    <col min="7335" max="7335" width="59.5703125" style="9" customWidth="1"/>
    <col min="7336" max="7336" width="9.140625" style="9" customWidth="1"/>
    <col min="7337" max="7338" width="3.85546875" style="9" customWidth="1"/>
    <col min="7339" max="7339" width="10.5703125" style="9" customWidth="1"/>
    <col min="7340" max="7340" width="3.85546875" style="9" customWidth="1"/>
    <col min="7341" max="7343" width="14.42578125" style="9" customWidth="1"/>
    <col min="7344" max="7344" width="4.140625" style="9" customWidth="1"/>
    <col min="7345" max="7345" width="15" style="9" customWidth="1"/>
    <col min="7346" max="7347" width="9.140625" style="9" customWidth="1"/>
    <col min="7348" max="7348" width="11.5703125" style="9" customWidth="1"/>
    <col min="7349" max="7349" width="18.140625" style="9" customWidth="1"/>
    <col min="7350" max="7350" width="13.140625" style="9" customWidth="1"/>
    <col min="7351" max="7351" width="12.28515625" style="9" customWidth="1"/>
    <col min="7352" max="7589" width="9.140625" style="9"/>
    <col min="7590" max="7590" width="1.42578125" style="9" customWidth="1"/>
    <col min="7591" max="7591" width="59.5703125" style="9" customWidth="1"/>
    <col min="7592" max="7592" width="9.140625" style="9" customWidth="1"/>
    <col min="7593" max="7594" width="3.85546875" style="9" customWidth="1"/>
    <col min="7595" max="7595" width="10.5703125" style="9" customWidth="1"/>
    <col min="7596" max="7596" width="3.85546875" style="9" customWidth="1"/>
    <col min="7597" max="7599" width="14.42578125" style="9" customWidth="1"/>
    <col min="7600" max="7600" width="4.140625" style="9" customWidth="1"/>
    <col min="7601" max="7601" width="15" style="9" customWidth="1"/>
    <col min="7602" max="7603" width="9.140625" style="9" customWidth="1"/>
    <col min="7604" max="7604" width="11.5703125" style="9" customWidth="1"/>
    <col min="7605" max="7605" width="18.140625" style="9" customWidth="1"/>
    <col min="7606" max="7606" width="13.140625" style="9" customWidth="1"/>
    <col min="7607" max="7607" width="12.28515625" style="9" customWidth="1"/>
    <col min="7608" max="7845" width="9.140625" style="9"/>
    <col min="7846" max="7846" width="1.42578125" style="9" customWidth="1"/>
    <col min="7847" max="7847" width="59.5703125" style="9" customWidth="1"/>
    <col min="7848" max="7848" width="9.140625" style="9" customWidth="1"/>
    <col min="7849" max="7850" width="3.85546875" style="9" customWidth="1"/>
    <col min="7851" max="7851" width="10.5703125" style="9" customWidth="1"/>
    <col min="7852" max="7852" width="3.85546875" style="9" customWidth="1"/>
    <col min="7853" max="7855" width="14.42578125" style="9" customWidth="1"/>
    <col min="7856" max="7856" width="4.140625" style="9" customWidth="1"/>
    <col min="7857" max="7857" width="15" style="9" customWidth="1"/>
    <col min="7858" max="7859" width="9.140625" style="9" customWidth="1"/>
    <col min="7860" max="7860" width="11.5703125" style="9" customWidth="1"/>
    <col min="7861" max="7861" width="18.140625" style="9" customWidth="1"/>
    <col min="7862" max="7862" width="13.140625" style="9" customWidth="1"/>
    <col min="7863" max="7863" width="12.28515625" style="9" customWidth="1"/>
    <col min="7864" max="8101" width="9.140625" style="9"/>
    <col min="8102" max="8102" width="1.42578125" style="9" customWidth="1"/>
    <col min="8103" max="8103" width="59.5703125" style="9" customWidth="1"/>
    <col min="8104" max="8104" width="9.140625" style="9" customWidth="1"/>
    <col min="8105" max="8106" width="3.85546875" style="9" customWidth="1"/>
    <col min="8107" max="8107" width="10.5703125" style="9" customWidth="1"/>
    <col min="8108" max="8108" width="3.85546875" style="9" customWidth="1"/>
    <col min="8109" max="8111" width="14.42578125" style="9" customWidth="1"/>
    <col min="8112" max="8112" width="4.140625" style="9" customWidth="1"/>
    <col min="8113" max="8113" width="15" style="9" customWidth="1"/>
    <col min="8114" max="8115" width="9.140625" style="9" customWidth="1"/>
    <col min="8116" max="8116" width="11.5703125" style="9" customWidth="1"/>
    <col min="8117" max="8117" width="18.140625" style="9" customWidth="1"/>
    <col min="8118" max="8118" width="13.140625" style="9" customWidth="1"/>
    <col min="8119" max="8119" width="12.28515625" style="9" customWidth="1"/>
    <col min="8120" max="8357" width="9.140625" style="9"/>
    <col min="8358" max="8358" width="1.42578125" style="9" customWidth="1"/>
    <col min="8359" max="8359" width="59.5703125" style="9" customWidth="1"/>
    <col min="8360" max="8360" width="9.140625" style="9" customWidth="1"/>
    <col min="8361" max="8362" width="3.85546875" style="9" customWidth="1"/>
    <col min="8363" max="8363" width="10.5703125" style="9" customWidth="1"/>
    <col min="8364" max="8364" width="3.85546875" style="9" customWidth="1"/>
    <col min="8365" max="8367" width="14.42578125" style="9" customWidth="1"/>
    <col min="8368" max="8368" width="4.140625" style="9" customWidth="1"/>
    <col min="8369" max="8369" width="15" style="9" customWidth="1"/>
    <col min="8370" max="8371" width="9.140625" style="9" customWidth="1"/>
    <col min="8372" max="8372" width="11.5703125" style="9" customWidth="1"/>
    <col min="8373" max="8373" width="18.140625" style="9" customWidth="1"/>
    <col min="8374" max="8374" width="13.140625" style="9" customWidth="1"/>
    <col min="8375" max="8375" width="12.28515625" style="9" customWidth="1"/>
    <col min="8376" max="8613" width="9.140625" style="9"/>
    <col min="8614" max="8614" width="1.42578125" style="9" customWidth="1"/>
    <col min="8615" max="8615" width="59.5703125" style="9" customWidth="1"/>
    <col min="8616" max="8616" width="9.140625" style="9" customWidth="1"/>
    <col min="8617" max="8618" width="3.85546875" style="9" customWidth="1"/>
    <col min="8619" max="8619" width="10.5703125" style="9" customWidth="1"/>
    <col min="8620" max="8620" width="3.85546875" style="9" customWidth="1"/>
    <col min="8621" max="8623" width="14.42578125" style="9" customWidth="1"/>
    <col min="8624" max="8624" width="4.140625" style="9" customWidth="1"/>
    <col min="8625" max="8625" width="15" style="9" customWidth="1"/>
    <col min="8626" max="8627" width="9.140625" style="9" customWidth="1"/>
    <col min="8628" max="8628" width="11.5703125" style="9" customWidth="1"/>
    <col min="8629" max="8629" width="18.140625" style="9" customWidth="1"/>
    <col min="8630" max="8630" width="13.140625" style="9" customWidth="1"/>
    <col min="8631" max="8631" width="12.28515625" style="9" customWidth="1"/>
    <col min="8632" max="8869" width="9.140625" style="9"/>
    <col min="8870" max="8870" width="1.42578125" style="9" customWidth="1"/>
    <col min="8871" max="8871" width="59.5703125" style="9" customWidth="1"/>
    <col min="8872" max="8872" width="9.140625" style="9" customWidth="1"/>
    <col min="8873" max="8874" width="3.85546875" style="9" customWidth="1"/>
    <col min="8875" max="8875" width="10.5703125" style="9" customWidth="1"/>
    <col min="8876" max="8876" width="3.85546875" style="9" customWidth="1"/>
    <col min="8877" max="8879" width="14.42578125" style="9" customWidth="1"/>
    <col min="8880" max="8880" width="4.140625" style="9" customWidth="1"/>
    <col min="8881" max="8881" width="15" style="9" customWidth="1"/>
    <col min="8882" max="8883" width="9.140625" style="9" customWidth="1"/>
    <col min="8884" max="8884" width="11.5703125" style="9" customWidth="1"/>
    <col min="8885" max="8885" width="18.140625" style="9" customWidth="1"/>
    <col min="8886" max="8886" width="13.140625" style="9" customWidth="1"/>
    <col min="8887" max="8887" width="12.28515625" style="9" customWidth="1"/>
    <col min="8888" max="9125" width="9.140625" style="9"/>
    <col min="9126" max="9126" width="1.42578125" style="9" customWidth="1"/>
    <col min="9127" max="9127" width="59.5703125" style="9" customWidth="1"/>
    <col min="9128" max="9128" width="9.140625" style="9" customWidth="1"/>
    <col min="9129" max="9130" width="3.85546875" style="9" customWidth="1"/>
    <col min="9131" max="9131" width="10.5703125" style="9" customWidth="1"/>
    <col min="9132" max="9132" width="3.85546875" style="9" customWidth="1"/>
    <col min="9133" max="9135" width="14.42578125" style="9" customWidth="1"/>
    <col min="9136" max="9136" width="4.140625" style="9" customWidth="1"/>
    <col min="9137" max="9137" width="15" style="9" customWidth="1"/>
    <col min="9138" max="9139" width="9.140625" style="9" customWidth="1"/>
    <col min="9140" max="9140" width="11.5703125" style="9" customWidth="1"/>
    <col min="9141" max="9141" width="18.140625" style="9" customWidth="1"/>
    <col min="9142" max="9142" width="13.140625" style="9" customWidth="1"/>
    <col min="9143" max="9143" width="12.28515625" style="9" customWidth="1"/>
    <col min="9144" max="9381" width="9.140625" style="9"/>
    <col min="9382" max="9382" width="1.42578125" style="9" customWidth="1"/>
    <col min="9383" max="9383" width="59.5703125" style="9" customWidth="1"/>
    <col min="9384" max="9384" width="9.140625" style="9" customWidth="1"/>
    <col min="9385" max="9386" width="3.85546875" style="9" customWidth="1"/>
    <col min="9387" max="9387" width="10.5703125" style="9" customWidth="1"/>
    <col min="9388" max="9388" width="3.85546875" style="9" customWidth="1"/>
    <col min="9389" max="9391" width="14.42578125" style="9" customWidth="1"/>
    <col min="9392" max="9392" width="4.140625" style="9" customWidth="1"/>
    <col min="9393" max="9393" width="15" style="9" customWidth="1"/>
    <col min="9394" max="9395" width="9.140625" style="9" customWidth="1"/>
    <col min="9396" max="9396" width="11.5703125" style="9" customWidth="1"/>
    <col min="9397" max="9397" width="18.140625" style="9" customWidth="1"/>
    <col min="9398" max="9398" width="13.140625" style="9" customWidth="1"/>
    <col min="9399" max="9399" width="12.28515625" style="9" customWidth="1"/>
    <col min="9400" max="9637" width="9.140625" style="9"/>
    <col min="9638" max="9638" width="1.42578125" style="9" customWidth="1"/>
    <col min="9639" max="9639" width="59.5703125" style="9" customWidth="1"/>
    <col min="9640" max="9640" width="9.140625" style="9" customWidth="1"/>
    <col min="9641" max="9642" width="3.85546875" style="9" customWidth="1"/>
    <col min="9643" max="9643" width="10.5703125" style="9" customWidth="1"/>
    <col min="9644" max="9644" width="3.85546875" style="9" customWidth="1"/>
    <col min="9645" max="9647" width="14.42578125" style="9" customWidth="1"/>
    <col min="9648" max="9648" width="4.140625" style="9" customWidth="1"/>
    <col min="9649" max="9649" width="15" style="9" customWidth="1"/>
    <col min="9650" max="9651" width="9.140625" style="9" customWidth="1"/>
    <col min="9652" max="9652" width="11.5703125" style="9" customWidth="1"/>
    <col min="9653" max="9653" width="18.140625" style="9" customWidth="1"/>
    <col min="9654" max="9654" width="13.140625" style="9" customWidth="1"/>
    <col min="9655" max="9655" width="12.28515625" style="9" customWidth="1"/>
    <col min="9656" max="9893" width="9.140625" style="9"/>
    <col min="9894" max="9894" width="1.42578125" style="9" customWidth="1"/>
    <col min="9895" max="9895" width="59.5703125" style="9" customWidth="1"/>
    <col min="9896" max="9896" width="9.140625" style="9" customWidth="1"/>
    <col min="9897" max="9898" width="3.85546875" style="9" customWidth="1"/>
    <col min="9899" max="9899" width="10.5703125" style="9" customWidth="1"/>
    <col min="9900" max="9900" width="3.85546875" style="9" customWidth="1"/>
    <col min="9901" max="9903" width="14.42578125" style="9" customWidth="1"/>
    <col min="9904" max="9904" width="4.140625" style="9" customWidth="1"/>
    <col min="9905" max="9905" width="15" style="9" customWidth="1"/>
    <col min="9906" max="9907" width="9.140625" style="9" customWidth="1"/>
    <col min="9908" max="9908" width="11.5703125" style="9" customWidth="1"/>
    <col min="9909" max="9909" width="18.140625" style="9" customWidth="1"/>
    <col min="9910" max="9910" width="13.140625" style="9" customWidth="1"/>
    <col min="9911" max="9911" width="12.28515625" style="9" customWidth="1"/>
    <col min="9912" max="10149" width="9.140625" style="9"/>
    <col min="10150" max="10150" width="1.42578125" style="9" customWidth="1"/>
    <col min="10151" max="10151" width="59.5703125" style="9" customWidth="1"/>
    <col min="10152" max="10152" width="9.140625" style="9" customWidth="1"/>
    <col min="10153" max="10154" width="3.85546875" style="9" customWidth="1"/>
    <col min="10155" max="10155" width="10.5703125" style="9" customWidth="1"/>
    <col min="10156" max="10156" width="3.85546875" style="9" customWidth="1"/>
    <col min="10157" max="10159" width="14.42578125" style="9" customWidth="1"/>
    <col min="10160" max="10160" width="4.140625" style="9" customWidth="1"/>
    <col min="10161" max="10161" width="15" style="9" customWidth="1"/>
    <col min="10162" max="10163" width="9.140625" style="9" customWidth="1"/>
    <col min="10164" max="10164" width="11.5703125" style="9" customWidth="1"/>
    <col min="10165" max="10165" width="18.140625" style="9" customWidth="1"/>
    <col min="10166" max="10166" width="13.140625" style="9" customWidth="1"/>
    <col min="10167" max="10167" width="12.28515625" style="9" customWidth="1"/>
    <col min="10168" max="10405" width="9.140625" style="9"/>
    <col min="10406" max="10406" width="1.42578125" style="9" customWidth="1"/>
    <col min="10407" max="10407" width="59.5703125" style="9" customWidth="1"/>
    <col min="10408" max="10408" width="9.140625" style="9" customWidth="1"/>
    <col min="10409" max="10410" width="3.85546875" style="9" customWidth="1"/>
    <col min="10411" max="10411" width="10.5703125" style="9" customWidth="1"/>
    <col min="10412" max="10412" width="3.85546875" style="9" customWidth="1"/>
    <col min="10413" max="10415" width="14.42578125" style="9" customWidth="1"/>
    <col min="10416" max="10416" width="4.140625" style="9" customWidth="1"/>
    <col min="10417" max="10417" width="15" style="9" customWidth="1"/>
    <col min="10418" max="10419" width="9.140625" style="9" customWidth="1"/>
    <col min="10420" max="10420" width="11.5703125" style="9" customWidth="1"/>
    <col min="10421" max="10421" width="18.140625" style="9" customWidth="1"/>
    <col min="10422" max="10422" width="13.140625" style="9" customWidth="1"/>
    <col min="10423" max="10423" width="12.28515625" style="9" customWidth="1"/>
    <col min="10424" max="10661" width="9.140625" style="9"/>
    <col min="10662" max="10662" width="1.42578125" style="9" customWidth="1"/>
    <col min="10663" max="10663" width="59.5703125" style="9" customWidth="1"/>
    <col min="10664" max="10664" width="9.140625" style="9" customWidth="1"/>
    <col min="10665" max="10666" width="3.85546875" style="9" customWidth="1"/>
    <col min="10667" max="10667" width="10.5703125" style="9" customWidth="1"/>
    <col min="10668" max="10668" width="3.85546875" style="9" customWidth="1"/>
    <col min="10669" max="10671" width="14.42578125" style="9" customWidth="1"/>
    <col min="10672" max="10672" width="4.140625" style="9" customWidth="1"/>
    <col min="10673" max="10673" width="15" style="9" customWidth="1"/>
    <col min="10674" max="10675" width="9.140625" style="9" customWidth="1"/>
    <col min="10676" max="10676" width="11.5703125" style="9" customWidth="1"/>
    <col min="10677" max="10677" width="18.140625" style="9" customWidth="1"/>
    <col min="10678" max="10678" width="13.140625" style="9" customWidth="1"/>
    <col min="10679" max="10679" width="12.28515625" style="9" customWidth="1"/>
    <col min="10680" max="10917" width="9.140625" style="9"/>
    <col min="10918" max="10918" width="1.42578125" style="9" customWidth="1"/>
    <col min="10919" max="10919" width="59.5703125" style="9" customWidth="1"/>
    <col min="10920" max="10920" width="9.140625" style="9" customWidth="1"/>
    <col min="10921" max="10922" width="3.85546875" style="9" customWidth="1"/>
    <col min="10923" max="10923" width="10.5703125" style="9" customWidth="1"/>
    <col min="10924" max="10924" width="3.85546875" style="9" customWidth="1"/>
    <col min="10925" max="10927" width="14.42578125" style="9" customWidth="1"/>
    <col min="10928" max="10928" width="4.140625" style="9" customWidth="1"/>
    <col min="10929" max="10929" width="15" style="9" customWidth="1"/>
    <col min="10930" max="10931" width="9.140625" style="9" customWidth="1"/>
    <col min="10932" max="10932" width="11.5703125" style="9" customWidth="1"/>
    <col min="10933" max="10933" width="18.140625" style="9" customWidth="1"/>
    <col min="10934" max="10934" width="13.140625" style="9" customWidth="1"/>
    <col min="10935" max="10935" width="12.28515625" style="9" customWidth="1"/>
    <col min="10936" max="11173" width="9.140625" style="9"/>
    <col min="11174" max="11174" width="1.42578125" style="9" customWidth="1"/>
    <col min="11175" max="11175" width="59.5703125" style="9" customWidth="1"/>
    <col min="11176" max="11176" width="9.140625" style="9" customWidth="1"/>
    <col min="11177" max="11178" width="3.85546875" style="9" customWidth="1"/>
    <col min="11179" max="11179" width="10.5703125" style="9" customWidth="1"/>
    <col min="11180" max="11180" width="3.85546875" style="9" customWidth="1"/>
    <col min="11181" max="11183" width="14.42578125" style="9" customWidth="1"/>
    <col min="11184" max="11184" width="4.140625" style="9" customWidth="1"/>
    <col min="11185" max="11185" width="15" style="9" customWidth="1"/>
    <col min="11186" max="11187" width="9.140625" style="9" customWidth="1"/>
    <col min="11188" max="11188" width="11.5703125" style="9" customWidth="1"/>
    <col min="11189" max="11189" width="18.140625" style="9" customWidth="1"/>
    <col min="11190" max="11190" width="13.140625" style="9" customWidth="1"/>
    <col min="11191" max="11191" width="12.28515625" style="9" customWidth="1"/>
    <col min="11192" max="11429" width="9.140625" style="9"/>
    <col min="11430" max="11430" width="1.42578125" style="9" customWidth="1"/>
    <col min="11431" max="11431" width="59.5703125" style="9" customWidth="1"/>
    <col min="11432" max="11432" width="9.140625" style="9" customWidth="1"/>
    <col min="11433" max="11434" width="3.85546875" style="9" customWidth="1"/>
    <col min="11435" max="11435" width="10.5703125" style="9" customWidth="1"/>
    <col min="11436" max="11436" width="3.85546875" style="9" customWidth="1"/>
    <col min="11437" max="11439" width="14.42578125" style="9" customWidth="1"/>
    <col min="11440" max="11440" width="4.140625" style="9" customWidth="1"/>
    <col min="11441" max="11441" width="15" style="9" customWidth="1"/>
    <col min="11442" max="11443" width="9.140625" style="9" customWidth="1"/>
    <col min="11444" max="11444" width="11.5703125" style="9" customWidth="1"/>
    <col min="11445" max="11445" width="18.140625" style="9" customWidth="1"/>
    <col min="11446" max="11446" width="13.140625" style="9" customWidth="1"/>
    <col min="11447" max="11447" width="12.28515625" style="9" customWidth="1"/>
    <col min="11448" max="11685" width="9.140625" style="9"/>
    <col min="11686" max="11686" width="1.42578125" style="9" customWidth="1"/>
    <col min="11687" max="11687" width="59.5703125" style="9" customWidth="1"/>
    <col min="11688" max="11688" width="9.140625" style="9" customWidth="1"/>
    <col min="11689" max="11690" width="3.85546875" style="9" customWidth="1"/>
    <col min="11691" max="11691" width="10.5703125" style="9" customWidth="1"/>
    <col min="11692" max="11692" width="3.85546875" style="9" customWidth="1"/>
    <col min="11693" max="11695" width="14.42578125" style="9" customWidth="1"/>
    <col min="11696" max="11696" width="4.140625" style="9" customWidth="1"/>
    <col min="11697" max="11697" width="15" style="9" customWidth="1"/>
    <col min="11698" max="11699" width="9.140625" style="9" customWidth="1"/>
    <col min="11700" max="11700" width="11.5703125" style="9" customWidth="1"/>
    <col min="11701" max="11701" width="18.140625" style="9" customWidth="1"/>
    <col min="11702" max="11702" width="13.140625" style="9" customWidth="1"/>
    <col min="11703" max="11703" width="12.28515625" style="9" customWidth="1"/>
    <col min="11704" max="11941" width="9.140625" style="9"/>
    <col min="11942" max="11942" width="1.42578125" style="9" customWidth="1"/>
    <col min="11943" max="11943" width="59.5703125" style="9" customWidth="1"/>
    <col min="11944" max="11944" width="9.140625" style="9" customWidth="1"/>
    <col min="11945" max="11946" width="3.85546875" style="9" customWidth="1"/>
    <col min="11947" max="11947" width="10.5703125" style="9" customWidth="1"/>
    <col min="11948" max="11948" width="3.85546875" style="9" customWidth="1"/>
    <col min="11949" max="11951" width="14.42578125" style="9" customWidth="1"/>
    <col min="11952" max="11952" width="4.140625" style="9" customWidth="1"/>
    <col min="11953" max="11953" width="15" style="9" customWidth="1"/>
    <col min="11954" max="11955" width="9.140625" style="9" customWidth="1"/>
    <col min="11956" max="11956" width="11.5703125" style="9" customWidth="1"/>
    <col min="11957" max="11957" width="18.140625" style="9" customWidth="1"/>
    <col min="11958" max="11958" width="13.140625" style="9" customWidth="1"/>
    <col min="11959" max="11959" width="12.28515625" style="9" customWidth="1"/>
    <col min="11960" max="12197" width="9.140625" style="9"/>
    <col min="12198" max="12198" width="1.42578125" style="9" customWidth="1"/>
    <col min="12199" max="12199" width="59.5703125" style="9" customWidth="1"/>
    <col min="12200" max="12200" width="9.140625" style="9" customWidth="1"/>
    <col min="12201" max="12202" width="3.85546875" style="9" customWidth="1"/>
    <col min="12203" max="12203" width="10.5703125" style="9" customWidth="1"/>
    <col min="12204" max="12204" width="3.85546875" style="9" customWidth="1"/>
    <col min="12205" max="12207" width="14.42578125" style="9" customWidth="1"/>
    <col min="12208" max="12208" width="4.140625" style="9" customWidth="1"/>
    <col min="12209" max="12209" width="15" style="9" customWidth="1"/>
    <col min="12210" max="12211" width="9.140625" style="9" customWidth="1"/>
    <col min="12212" max="12212" width="11.5703125" style="9" customWidth="1"/>
    <col min="12213" max="12213" width="18.140625" style="9" customWidth="1"/>
    <col min="12214" max="12214" width="13.140625" style="9" customWidth="1"/>
    <col min="12215" max="12215" width="12.28515625" style="9" customWidth="1"/>
    <col min="12216" max="12453" width="9.140625" style="9"/>
    <col min="12454" max="12454" width="1.42578125" style="9" customWidth="1"/>
    <col min="12455" max="12455" width="59.5703125" style="9" customWidth="1"/>
    <col min="12456" max="12456" width="9.140625" style="9" customWidth="1"/>
    <col min="12457" max="12458" width="3.85546875" style="9" customWidth="1"/>
    <col min="12459" max="12459" width="10.5703125" style="9" customWidth="1"/>
    <col min="12460" max="12460" width="3.85546875" style="9" customWidth="1"/>
    <col min="12461" max="12463" width="14.42578125" style="9" customWidth="1"/>
    <col min="12464" max="12464" width="4.140625" style="9" customWidth="1"/>
    <col min="12465" max="12465" width="15" style="9" customWidth="1"/>
    <col min="12466" max="12467" width="9.140625" style="9" customWidth="1"/>
    <col min="12468" max="12468" width="11.5703125" style="9" customWidth="1"/>
    <col min="12469" max="12469" width="18.140625" style="9" customWidth="1"/>
    <col min="12470" max="12470" width="13.140625" style="9" customWidth="1"/>
    <col min="12471" max="12471" width="12.28515625" style="9" customWidth="1"/>
    <col min="12472" max="12709" width="9.140625" style="9"/>
    <col min="12710" max="12710" width="1.42578125" style="9" customWidth="1"/>
    <col min="12711" max="12711" width="59.5703125" style="9" customWidth="1"/>
    <col min="12712" max="12712" width="9.140625" style="9" customWidth="1"/>
    <col min="12713" max="12714" width="3.85546875" style="9" customWidth="1"/>
    <col min="12715" max="12715" width="10.5703125" style="9" customWidth="1"/>
    <col min="12716" max="12716" width="3.85546875" style="9" customWidth="1"/>
    <col min="12717" max="12719" width="14.42578125" style="9" customWidth="1"/>
    <col min="12720" max="12720" width="4.140625" style="9" customWidth="1"/>
    <col min="12721" max="12721" width="15" style="9" customWidth="1"/>
    <col min="12722" max="12723" width="9.140625" style="9" customWidth="1"/>
    <col min="12724" max="12724" width="11.5703125" style="9" customWidth="1"/>
    <col min="12725" max="12725" width="18.140625" style="9" customWidth="1"/>
    <col min="12726" max="12726" width="13.140625" style="9" customWidth="1"/>
    <col min="12727" max="12727" width="12.28515625" style="9" customWidth="1"/>
    <col min="12728" max="12965" width="9.140625" style="9"/>
    <col min="12966" max="12966" width="1.42578125" style="9" customWidth="1"/>
    <col min="12967" max="12967" width="59.5703125" style="9" customWidth="1"/>
    <col min="12968" max="12968" width="9.140625" style="9" customWidth="1"/>
    <col min="12969" max="12970" width="3.85546875" style="9" customWidth="1"/>
    <col min="12971" max="12971" width="10.5703125" style="9" customWidth="1"/>
    <col min="12972" max="12972" width="3.85546875" style="9" customWidth="1"/>
    <col min="12973" max="12975" width="14.42578125" style="9" customWidth="1"/>
    <col min="12976" max="12976" width="4.140625" style="9" customWidth="1"/>
    <col min="12977" max="12977" width="15" style="9" customWidth="1"/>
    <col min="12978" max="12979" width="9.140625" style="9" customWidth="1"/>
    <col min="12980" max="12980" width="11.5703125" style="9" customWidth="1"/>
    <col min="12981" max="12981" width="18.140625" style="9" customWidth="1"/>
    <col min="12982" max="12982" width="13.140625" style="9" customWidth="1"/>
    <col min="12983" max="12983" width="12.28515625" style="9" customWidth="1"/>
    <col min="12984" max="13221" width="9.140625" style="9"/>
    <col min="13222" max="13222" width="1.42578125" style="9" customWidth="1"/>
    <col min="13223" max="13223" width="59.5703125" style="9" customWidth="1"/>
    <col min="13224" max="13224" width="9.140625" style="9" customWidth="1"/>
    <col min="13225" max="13226" width="3.85546875" style="9" customWidth="1"/>
    <col min="13227" max="13227" width="10.5703125" style="9" customWidth="1"/>
    <col min="13228" max="13228" width="3.85546875" style="9" customWidth="1"/>
    <col min="13229" max="13231" width="14.42578125" style="9" customWidth="1"/>
    <col min="13232" max="13232" width="4.140625" style="9" customWidth="1"/>
    <col min="13233" max="13233" width="15" style="9" customWidth="1"/>
    <col min="13234" max="13235" width="9.140625" style="9" customWidth="1"/>
    <col min="13236" max="13236" width="11.5703125" style="9" customWidth="1"/>
    <col min="13237" max="13237" width="18.140625" style="9" customWidth="1"/>
    <col min="13238" max="13238" width="13.140625" style="9" customWidth="1"/>
    <col min="13239" max="13239" width="12.28515625" style="9" customWidth="1"/>
    <col min="13240" max="13477" width="9.140625" style="9"/>
    <col min="13478" max="13478" width="1.42578125" style="9" customWidth="1"/>
    <col min="13479" max="13479" width="59.5703125" style="9" customWidth="1"/>
    <col min="13480" max="13480" width="9.140625" style="9" customWidth="1"/>
    <col min="13481" max="13482" width="3.85546875" style="9" customWidth="1"/>
    <col min="13483" max="13483" width="10.5703125" style="9" customWidth="1"/>
    <col min="13484" max="13484" width="3.85546875" style="9" customWidth="1"/>
    <col min="13485" max="13487" width="14.42578125" style="9" customWidth="1"/>
    <col min="13488" max="13488" width="4.140625" style="9" customWidth="1"/>
    <col min="13489" max="13489" width="15" style="9" customWidth="1"/>
    <col min="13490" max="13491" width="9.140625" style="9" customWidth="1"/>
    <col min="13492" max="13492" width="11.5703125" style="9" customWidth="1"/>
    <col min="13493" max="13493" width="18.140625" style="9" customWidth="1"/>
    <col min="13494" max="13494" width="13.140625" style="9" customWidth="1"/>
    <col min="13495" max="13495" width="12.28515625" style="9" customWidth="1"/>
    <col min="13496" max="13733" width="9.140625" style="9"/>
    <col min="13734" max="13734" width="1.42578125" style="9" customWidth="1"/>
    <col min="13735" max="13735" width="59.5703125" style="9" customWidth="1"/>
    <col min="13736" max="13736" width="9.140625" style="9" customWidth="1"/>
    <col min="13737" max="13738" width="3.85546875" style="9" customWidth="1"/>
    <col min="13739" max="13739" width="10.5703125" style="9" customWidth="1"/>
    <col min="13740" max="13740" width="3.85546875" style="9" customWidth="1"/>
    <col min="13741" max="13743" width="14.42578125" style="9" customWidth="1"/>
    <col min="13744" max="13744" width="4.140625" style="9" customWidth="1"/>
    <col min="13745" max="13745" width="15" style="9" customWidth="1"/>
    <col min="13746" max="13747" width="9.140625" style="9" customWidth="1"/>
    <col min="13748" max="13748" width="11.5703125" style="9" customWidth="1"/>
    <col min="13749" max="13749" width="18.140625" style="9" customWidth="1"/>
    <col min="13750" max="13750" width="13.140625" style="9" customWidth="1"/>
    <col min="13751" max="13751" width="12.28515625" style="9" customWidth="1"/>
    <col min="13752" max="13989" width="9.140625" style="9"/>
    <col min="13990" max="13990" width="1.42578125" style="9" customWidth="1"/>
    <col min="13991" max="13991" width="59.5703125" style="9" customWidth="1"/>
    <col min="13992" max="13992" width="9.140625" style="9" customWidth="1"/>
    <col min="13993" max="13994" width="3.85546875" style="9" customWidth="1"/>
    <col min="13995" max="13995" width="10.5703125" style="9" customWidth="1"/>
    <col min="13996" max="13996" width="3.85546875" style="9" customWidth="1"/>
    <col min="13997" max="13999" width="14.42578125" style="9" customWidth="1"/>
    <col min="14000" max="14000" width="4.140625" style="9" customWidth="1"/>
    <col min="14001" max="14001" width="15" style="9" customWidth="1"/>
    <col min="14002" max="14003" width="9.140625" style="9" customWidth="1"/>
    <col min="14004" max="14004" width="11.5703125" style="9" customWidth="1"/>
    <col min="14005" max="14005" width="18.140625" style="9" customWidth="1"/>
    <col min="14006" max="14006" width="13.140625" style="9" customWidth="1"/>
    <col min="14007" max="14007" width="12.28515625" style="9" customWidth="1"/>
    <col min="14008" max="14245" width="9.140625" style="9"/>
    <col min="14246" max="14246" width="1.42578125" style="9" customWidth="1"/>
    <col min="14247" max="14247" width="59.5703125" style="9" customWidth="1"/>
    <col min="14248" max="14248" width="9.140625" style="9" customWidth="1"/>
    <col min="14249" max="14250" width="3.85546875" style="9" customWidth="1"/>
    <col min="14251" max="14251" width="10.5703125" style="9" customWidth="1"/>
    <col min="14252" max="14252" width="3.85546875" style="9" customWidth="1"/>
    <col min="14253" max="14255" width="14.42578125" style="9" customWidth="1"/>
    <col min="14256" max="14256" width="4.140625" style="9" customWidth="1"/>
    <col min="14257" max="14257" width="15" style="9" customWidth="1"/>
    <col min="14258" max="14259" width="9.140625" style="9" customWidth="1"/>
    <col min="14260" max="14260" width="11.5703125" style="9" customWidth="1"/>
    <col min="14261" max="14261" width="18.140625" style="9" customWidth="1"/>
    <col min="14262" max="14262" width="13.140625" style="9" customWidth="1"/>
    <col min="14263" max="14263" width="12.28515625" style="9" customWidth="1"/>
    <col min="14264" max="14501" width="9.140625" style="9"/>
    <col min="14502" max="14502" width="1.42578125" style="9" customWidth="1"/>
    <col min="14503" max="14503" width="59.5703125" style="9" customWidth="1"/>
    <col min="14504" max="14504" width="9.140625" style="9" customWidth="1"/>
    <col min="14505" max="14506" width="3.85546875" style="9" customWidth="1"/>
    <col min="14507" max="14507" width="10.5703125" style="9" customWidth="1"/>
    <col min="14508" max="14508" width="3.85546875" style="9" customWidth="1"/>
    <col min="14509" max="14511" width="14.42578125" style="9" customWidth="1"/>
    <col min="14512" max="14512" width="4.140625" style="9" customWidth="1"/>
    <col min="14513" max="14513" width="15" style="9" customWidth="1"/>
    <col min="14514" max="14515" width="9.140625" style="9" customWidth="1"/>
    <col min="14516" max="14516" width="11.5703125" style="9" customWidth="1"/>
    <col min="14517" max="14517" width="18.140625" style="9" customWidth="1"/>
    <col min="14518" max="14518" width="13.140625" style="9" customWidth="1"/>
    <col min="14519" max="14519" width="12.28515625" style="9" customWidth="1"/>
    <col min="14520" max="14757" width="9.140625" style="9"/>
    <col min="14758" max="14758" width="1.42578125" style="9" customWidth="1"/>
    <col min="14759" max="14759" width="59.5703125" style="9" customWidth="1"/>
    <col min="14760" max="14760" width="9.140625" style="9" customWidth="1"/>
    <col min="14761" max="14762" width="3.85546875" style="9" customWidth="1"/>
    <col min="14763" max="14763" width="10.5703125" style="9" customWidth="1"/>
    <col min="14764" max="14764" width="3.85546875" style="9" customWidth="1"/>
    <col min="14765" max="14767" width="14.42578125" style="9" customWidth="1"/>
    <col min="14768" max="14768" width="4.140625" style="9" customWidth="1"/>
    <col min="14769" max="14769" width="15" style="9" customWidth="1"/>
    <col min="14770" max="14771" width="9.140625" style="9" customWidth="1"/>
    <col min="14772" max="14772" width="11.5703125" style="9" customWidth="1"/>
    <col min="14773" max="14773" width="18.140625" style="9" customWidth="1"/>
    <col min="14774" max="14774" width="13.140625" style="9" customWidth="1"/>
    <col min="14775" max="14775" width="12.28515625" style="9" customWidth="1"/>
    <col min="14776" max="15013" width="9.140625" style="9"/>
    <col min="15014" max="15014" width="1.42578125" style="9" customWidth="1"/>
    <col min="15015" max="15015" width="59.5703125" style="9" customWidth="1"/>
    <col min="15016" max="15016" width="9.140625" style="9" customWidth="1"/>
    <col min="15017" max="15018" width="3.85546875" style="9" customWidth="1"/>
    <col min="15019" max="15019" width="10.5703125" style="9" customWidth="1"/>
    <col min="15020" max="15020" width="3.85546875" style="9" customWidth="1"/>
    <col min="15021" max="15023" width="14.42578125" style="9" customWidth="1"/>
    <col min="15024" max="15024" width="4.140625" style="9" customWidth="1"/>
    <col min="15025" max="15025" width="15" style="9" customWidth="1"/>
    <col min="15026" max="15027" width="9.140625" style="9" customWidth="1"/>
    <col min="15028" max="15028" width="11.5703125" style="9" customWidth="1"/>
    <col min="15029" max="15029" width="18.140625" style="9" customWidth="1"/>
    <col min="15030" max="15030" width="13.140625" style="9" customWidth="1"/>
    <col min="15031" max="15031" width="12.28515625" style="9" customWidth="1"/>
    <col min="15032" max="15269" width="9.140625" style="9"/>
    <col min="15270" max="15270" width="1.42578125" style="9" customWidth="1"/>
    <col min="15271" max="15271" width="59.5703125" style="9" customWidth="1"/>
    <col min="15272" max="15272" width="9.140625" style="9" customWidth="1"/>
    <col min="15273" max="15274" width="3.85546875" style="9" customWidth="1"/>
    <col min="15275" max="15275" width="10.5703125" style="9" customWidth="1"/>
    <col min="15276" max="15276" width="3.85546875" style="9" customWidth="1"/>
    <col min="15277" max="15279" width="14.42578125" style="9" customWidth="1"/>
    <col min="15280" max="15280" width="4.140625" style="9" customWidth="1"/>
    <col min="15281" max="15281" width="15" style="9" customWidth="1"/>
    <col min="15282" max="15283" width="9.140625" style="9" customWidth="1"/>
    <col min="15284" max="15284" width="11.5703125" style="9" customWidth="1"/>
    <col min="15285" max="15285" width="18.140625" style="9" customWidth="1"/>
    <col min="15286" max="15286" width="13.140625" style="9" customWidth="1"/>
    <col min="15287" max="15287" width="12.28515625" style="9" customWidth="1"/>
    <col min="15288" max="15525" width="9.140625" style="9"/>
    <col min="15526" max="15526" width="1.42578125" style="9" customWidth="1"/>
    <col min="15527" max="15527" width="59.5703125" style="9" customWidth="1"/>
    <col min="15528" max="15528" width="9.140625" style="9" customWidth="1"/>
    <col min="15529" max="15530" width="3.85546875" style="9" customWidth="1"/>
    <col min="15531" max="15531" width="10.5703125" style="9" customWidth="1"/>
    <col min="15532" max="15532" width="3.85546875" style="9" customWidth="1"/>
    <col min="15533" max="15535" width="14.42578125" style="9" customWidth="1"/>
    <col min="15536" max="15536" width="4.140625" style="9" customWidth="1"/>
    <col min="15537" max="15537" width="15" style="9" customWidth="1"/>
    <col min="15538" max="15539" width="9.140625" style="9" customWidth="1"/>
    <col min="15540" max="15540" width="11.5703125" style="9" customWidth="1"/>
    <col min="15541" max="15541" width="18.140625" style="9" customWidth="1"/>
    <col min="15542" max="15542" width="13.140625" style="9" customWidth="1"/>
    <col min="15543" max="15543" width="12.28515625" style="9" customWidth="1"/>
    <col min="15544" max="15781" width="9.140625" style="9"/>
    <col min="15782" max="15782" width="1.42578125" style="9" customWidth="1"/>
    <col min="15783" max="15783" width="59.5703125" style="9" customWidth="1"/>
    <col min="15784" max="15784" width="9.140625" style="9" customWidth="1"/>
    <col min="15785" max="15786" width="3.85546875" style="9" customWidth="1"/>
    <col min="15787" max="15787" width="10.5703125" style="9" customWidth="1"/>
    <col min="15788" max="15788" width="3.85546875" style="9" customWidth="1"/>
    <col min="15789" max="15791" width="14.42578125" style="9" customWidth="1"/>
    <col min="15792" max="15792" width="4.140625" style="9" customWidth="1"/>
    <col min="15793" max="15793" width="15" style="9" customWidth="1"/>
    <col min="15794" max="15795" width="9.140625" style="9" customWidth="1"/>
    <col min="15796" max="15796" width="11.5703125" style="9" customWidth="1"/>
    <col min="15797" max="15797" width="18.140625" style="9" customWidth="1"/>
    <col min="15798" max="15798" width="13.140625" style="9" customWidth="1"/>
    <col min="15799" max="15799" width="12.28515625" style="9" customWidth="1"/>
    <col min="15800" max="16028" width="9.140625" style="9"/>
    <col min="16029" max="16053" width="9.140625" style="9" customWidth="1"/>
    <col min="16054" max="16384" width="9.140625" style="9"/>
  </cols>
  <sheetData>
    <row r="1" spans="1:12" ht="18.75" customHeight="1" x14ac:dyDescent="0.25">
      <c r="A1" s="286"/>
      <c r="E1" s="28"/>
      <c r="F1" s="28"/>
      <c r="G1" s="28"/>
      <c r="H1" s="402" t="s">
        <v>407</v>
      </c>
      <c r="I1" s="402"/>
      <c r="J1" s="402"/>
      <c r="K1" s="402"/>
      <c r="L1" s="402"/>
    </row>
    <row r="2" spans="1:12" ht="51" customHeight="1" x14ac:dyDescent="0.25">
      <c r="E2" s="28"/>
      <c r="F2" s="12"/>
      <c r="G2" s="12"/>
      <c r="H2" s="402" t="s">
        <v>752</v>
      </c>
      <c r="I2" s="402"/>
      <c r="J2" s="402"/>
      <c r="K2" s="402"/>
      <c r="L2" s="402"/>
    </row>
    <row r="3" spans="1:12" ht="38.25" customHeight="1" x14ac:dyDescent="0.25">
      <c r="A3" s="403" t="s">
        <v>754</v>
      </c>
      <c r="B3" s="403"/>
      <c r="C3" s="403"/>
      <c r="D3" s="403"/>
      <c r="E3" s="403"/>
      <c r="F3" s="403"/>
      <c r="G3" s="403"/>
      <c r="H3" s="403"/>
      <c r="I3" s="403"/>
      <c r="J3" s="403"/>
      <c r="K3" s="403"/>
      <c r="L3" s="403"/>
    </row>
    <row r="4" spans="1:12" s="28" customFormat="1" ht="18" customHeight="1" x14ac:dyDescent="0.25">
      <c r="A4" s="37"/>
      <c r="B4" s="26"/>
      <c r="C4" s="26"/>
      <c r="D4" s="26"/>
      <c r="E4" s="27"/>
      <c r="F4" s="27"/>
      <c r="G4" s="27"/>
      <c r="H4" s="111"/>
      <c r="I4" s="27"/>
      <c r="J4" s="335"/>
      <c r="K4" s="335"/>
      <c r="L4" s="335" t="s">
        <v>216</v>
      </c>
    </row>
    <row r="5" spans="1:12" s="1" customFormat="1" x14ac:dyDescent="0.25">
      <c r="A5" s="287" t="s">
        <v>0</v>
      </c>
      <c r="B5" s="287"/>
      <c r="C5" s="287"/>
      <c r="D5" s="287"/>
      <c r="E5" s="3" t="s">
        <v>1</v>
      </c>
      <c r="F5" s="3" t="s">
        <v>2</v>
      </c>
      <c r="G5" s="3" t="s">
        <v>3</v>
      </c>
      <c r="H5" s="3" t="s">
        <v>4</v>
      </c>
      <c r="I5" s="3" t="s">
        <v>5</v>
      </c>
      <c r="J5" s="69" t="s">
        <v>452</v>
      </c>
      <c r="K5" s="69" t="s">
        <v>672</v>
      </c>
      <c r="L5" s="69" t="s">
        <v>753</v>
      </c>
    </row>
    <row r="6" spans="1:12" x14ac:dyDescent="0.25">
      <c r="A6" s="287"/>
      <c r="B6" s="287"/>
      <c r="C6" s="287"/>
      <c r="D6" s="287"/>
      <c r="E6" s="3"/>
      <c r="F6" s="2"/>
      <c r="G6" s="2"/>
      <c r="H6" s="3"/>
      <c r="I6" s="2"/>
      <c r="J6" s="41"/>
      <c r="K6" s="41"/>
      <c r="L6" s="41"/>
    </row>
    <row r="7" spans="1:12" ht="28.5" x14ac:dyDescent="0.25">
      <c r="A7" s="38" t="s">
        <v>6</v>
      </c>
      <c r="B7" s="115"/>
      <c r="C7" s="115"/>
      <c r="D7" s="115"/>
      <c r="E7" s="15">
        <v>851</v>
      </c>
      <c r="F7" s="2"/>
      <c r="G7" s="2"/>
      <c r="H7" s="336" t="s">
        <v>44</v>
      </c>
      <c r="I7" s="2"/>
      <c r="J7" s="16">
        <f>J8+J84+J91+J103+J136+J148+J153+J167+J204+J218</f>
        <v>158418588.62</v>
      </c>
      <c r="K7" s="16">
        <f>K8+K84+K91+K103+K136+K148+K153+K167+K204+K218</f>
        <v>179468263.56</v>
      </c>
      <c r="L7" s="16">
        <f>L8+L84+L91+L103+L136+L148+L153+L167+L204+L218</f>
        <v>146747776.84</v>
      </c>
    </row>
    <row r="8" spans="1:12" s="19" customFormat="1" x14ac:dyDescent="0.25">
      <c r="A8" s="5" t="s">
        <v>10</v>
      </c>
      <c r="B8" s="38"/>
      <c r="C8" s="38"/>
      <c r="D8" s="38"/>
      <c r="E8" s="3">
        <v>851</v>
      </c>
      <c r="F8" s="15" t="s">
        <v>11</v>
      </c>
      <c r="G8" s="15"/>
      <c r="H8" s="3" t="s">
        <v>44</v>
      </c>
      <c r="I8" s="15"/>
      <c r="J8" s="18">
        <f>J9+J67+J71</f>
        <v>47265937</v>
      </c>
      <c r="K8" s="18">
        <f>K9+K67+K71</f>
        <v>42654266</v>
      </c>
      <c r="L8" s="18">
        <f>L9+L67+L71</f>
        <v>42654620</v>
      </c>
    </row>
    <row r="9" spans="1:12" s="19" customFormat="1" ht="71.25" x14ac:dyDescent="0.25">
      <c r="A9" s="5" t="s">
        <v>745</v>
      </c>
      <c r="B9" s="38"/>
      <c r="C9" s="38"/>
      <c r="D9" s="38"/>
      <c r="E9" s="3">
        <v>851</v>
      </c>
      <c r="F9" s="15" t="s">
        <v>11</v>
      </c>
      <c r="G9" s="15" t="s">
        <v>12</v>
      </c>
      <c r="H9" s="3" t="s">
        <v>44</v>
      </c>
      <c r="I9" s="15"/>
      <c r="J9" s="18">
        <f>J10+J15+J20+J23+J28+J33+J36+J52+J43+J46+J49+J55+J58+J61+J64</f>
        <v>41242558</v>
      </c>
      <c r="K9" s="18">
        <f t="shared" ref="K9:L9" si="0">K10+K15+K20+K23+K28+K33+K36+K52+K43+K46+K49+K55+K58+K61+K64</f>
        <v>37253558</v>
      </c>
      <c r="L9" s="18">
        <f t="shared" si="0"/>
        <v>37253558</v>
      </c>
    </row>
    <row r="10" spans="1:12" ht="240" x14ac:dyDescent="0.25">
      <c r="A10" s="360" t="s">
        <v>398</v>
      </c>
      <c r="B10" s="287"/>
      <c r="C10" s="287"/>
      <c r="D10" s="287"/>
      <c r="E10" s="3">
        <v>851</v>
      </c>
      <c r="F10" s="2" t="s">
        <v>11</v>
      </c>
      <c r="G10" s="2" t="s">
        <v>12</v>
      </c>
      <c r="H10" s="3" t="s">
        <v>392</v>
      </c>
      <c r="I10" s="2"/>
      <c r="J10" s="17">
        <f t="shared" ref="J10:L10" si="1">J11+J13</f>
        <v>766676</v>
      </c>
      <c r="K10" s="17">
        <f t="shared" si="1"/>
        <v>766676</v>
      </c>
      <c r="L10" s="17">
        <f t="shared" si="1"/>
        <v>766676</v>
      </c>
    </row>
    <row r="11" spans="1:12" ht="105" x14ac:dyDescent="0.25">
      <c r="A11" s="360" t="s">
        <v>14</v>
      </c>
      <c r="B11" s="287"/>
      <c r="C11" s="287"/>
      <c r="D11" s="287"/>
      <c r="E11" s="3">
        <v>851</v>
      </c>
      <c r="F11" s="2" t="s">
        <v>11</v>
      </c>
      <c r="G11" s="2" t="s">
        <v>12</v>
      </c>
      <c r="H11" s="3" t="s">
        <v>392</v>
      </c>
      <c r="I11" s="2" t="s">
        <v>16</v>
      </c>
      <c r="J11" s="17">
        <f t="shared" ref="J11:L11" si="2">J12</f>
        <v>747400</v>
      </c>
      <c r="K11" s="17">
        <f t="shared" si="2"/>
        <v>747400</v>
      </c>
      <c r="L11" s="17">
        <f t="shared" si="2"/>
        <v>747400</v>
      </c>
    </row>
    <row r="12" spans="1:12" ht="45" x14ac:dyDescent="0.25">
      <c r="A12" s="360" t="s">
        <v>257</v>
      </c>
      <c r="B12" s="287"/>
      <c r="C12" s="287"/>
      <c r="D12" s="287"/>
      <c r="E12" s="3">
        <v>851</v>
      </c>
      <c r="F12" s="2" t="s">
        <v>11</v>
      </c>
      <c r="G12" s="2" t="s">
        <v>12</v>
      </c>
      <c r="H12" s="3" t="s">
        <v>392</v>
      </c>
      <c r="I12" s="2" t="s">
        <v>17</v>
      </c>
      <c r="J12" s="17">
        <v>747400</v>
      </c>
      <c r="K12" s="17">
        <v>747400</v>
      </c>
      <c r="L12" s="17">
        <v>747400</v>
      </c>
    </row>
    <row r="13" spans="1:12" ht="45" x14ac:dyDescent="0.25">
      <c r="A13" s="360" t="s">
        <v>19</v>
      </c>
      <c r="B13" s="287"/>
      <c r="C13" s="287"/>
      <c r="D13" s="287"/>
      <c r="E13" s="3">
        <v>851</v>
      </c>
      <c r="F13" s="2" t="s">
        <v>11</v>
      </c>
      <c r="G13" s="2" t="s">
        <v>12</v>
      </c>
      <c r="H13" s="3" t="s">
        <v>392</v>
      </c>
      <c r="I13" s="2" t="s">
        <v>20</v>
      </c>
      <c r="J13" s="17">
        <f t="shared" ref="J13:L13" si="3">J14</f>
        <v>19276</v>
      </c>
      <c r="K13" s="17">
        <f t="shared" si="3"/>
        <v>19276</v>
      </c>
      <c r="L13" s="17">
        <f t="shared" si="3"/>
        <v>19276</v>
      </c>
    </row>
    <row r="14" spans="1:12" ht="45" x14ac:dyDescent="0.25">
      <c r="A14" s="360" t="s">
        <v>9</v>
      </c>
      <c r="B14" s="287"/>
      <c r="C14" s="287"/>
      <c r="D14" s="287"/>
      <c r="E14" s="3">
        <v>851</v>
      </c>
      <c r="F14" s="2" t="s">
        <v>11</v>
      </c>
      <c r="G14" s="2" t="s">
        <v>12</v>
      </c>
      <c r="H14" s="3" t="s">
        <v>392</v>
      </c>
      <c r="I14" s="2" t="s">
        <v>21</v>
      </c>
      <c r="J14" s="17">
        <v>19276</v>
      </c>
      <c r="K14" s="17">
        <v>19276</v>
      </c>
      <c r="L14" s="17">
        <v>19276</v>
      </c>
    </row>
    <row r="15" spans="1:12" ht="225" x14ac:dyDescent="0.25">
      <c r="A15" s="360" t="s">
        <v>404</v>
      </c>
      <c r="B15" s="287"/>
      <c r="C15" s="287"/>
      <c r="D15" s="287"/>
      <c r="E15" s="3">
        <v>851</v>
      </c>
      <c r="F15" s="2" t="s">
        <v>11</v>
      </c>
      <c r="G15" s="2" t="s">
        <v>12</v>
      </c>
      <c r="H15" s="3" t="s">
        <v>393</v>
      </c>
      <c r="I15" s="2"/>
      <c r="J15" s="17">
        <f t="shared" ref="J15:L15" si="4">J16+J18</f>
        <v>766676</v>
      </c>
      <c r="K15" s="17">
        <f t="shared" si="4"/>
        <v>766676</v>
      </c>
      <c r="L15" s="17">
        <f t="shared" si="4"/>
        <v>766676</v>
      </c>
    </row>
    <row r="16" spans="1:12" ht="105" x14ac:dyDescent="0.25">
      <c r="A16" s="360" t="s">
        <v>14</v>
      </c>
      <c r="B16" s="287"/>
      <c r="C16" s="287"/>
      <c r="D16" s="287"/>
      <c r="E16" s="3">
        <v>851</v>
      </c>
      <c r="F16" s="2" t="s">
        <v>11</v>
      </c>
      <c r="G16" s="2" t="s">
        <v>12</v>
      </c>
      <c r="H16" s="3" t="s">
        <v>393</v>
      </c>
      <c r="I16" s="2" t="s">
        <v>16</v>
      </c>
      <c r="J16" s="17">
        <f t="shared" ref="J16:L16" si="5">J17</f>
        <v>704100</v>
      </c>
      <c r="K16" s="17">
        <f t="shared" si="5"/>
        <v>704100</v>
      </c>
      <c r="L16" s="17">
        <f t="shared" si="5"/>
        <v>704100</v>
      </c>
    </row>
    <row r="17" spans="1:12" ht="45" x14ac:dyDescent="0.25">
      <c r="A17" s="360" t="s">
        <v>257</v>
      </c>
      <c r="B17" s="287"/>
      <c r="C17" s="287"/>
      <c r="D17" s="287"/>
      <c r="E17" s="3">
        <v>851</v>
      </c>
      <c r="F17" s="2" t="s">
        <v>11</v>
      </c>
      <c r="G17" s="2" t="s">
        <v>12</v>
      </c>
      <c r="H17" s="3" t="s">
        <v>393</v>
      </c>
      <c r="I17" s="2" t="s">
        <v>17</v>
      </c>
      <c r="J17" s="17">
        <v>704100</v>
      </c>
      <c r="K17" s="17">
        <v>704100</v>
      </c>
      <c r="L17" s="17">
        <v>704100</v>
      </c>
    </row>
    <row r="18" spans="1:12" ht="45" x14ac:dyDescent="0.25">
      <c r="A18" s="360" t="s">
        <v>19</v>
      </c>
      <c r="B18" s="287"/>
      <c r="C18" s="287"/>
      <c r="D18" s="287"/>
      <c r="E18" s="3">
        <v>851</v>
      </c>
      <c r="F18" s="2" t="s">
        <v>11</v>
      </c>
      <c r="G18" s="2" t="s">
        <v>12</v>
      </c>
      <c r="H18" s="3" t="s">
        <v>393</v>
      </c>
      <c r="I18" s="2" t="s">
        <v>20</v>
      </c>
      <c r="J18" s="17">
        <f t="shared" ref="J18:L18" si="6">J19</f>
        <v>62576</v>
      </c>
      <c r="K18" s="17">
        <f t="shared" si="6"/>
        <v>62576</v>
      </c>
      <c r="L18" s="17">
        <f t="shared" si="6"/>
        <v>62576</v>
      </c>
    </row>
    <row r="19" spans="1:12" ht="45" x14ac:dyDescent="0.25">
      <c r="A19" s="360" t="s">
        <v>9</v>
      </c>
      <c r="B19" s="287"/>
      <c r="C19" s="287"/>
      <c r="D19" s="287"/>
      <c r="E19" s="3">
        <v>851</v>
      </c>
      <c r="F19" s="2" t="s">
        <v>11</v>
      </c>
      <c r="G19" s="2" t="s">
        <v>12</v>
      </c>
      <c r="H19" s="3" t="s">
        <v>393</v>
      </c>
      <c r="I19" s="2" t="s">
        <v>21</v>
      </c>
      <c r="J19" s="17">
        <v>62576</v>
      </c>
      <c r="K19" s="17">
        <v>62576</v>
      </c>
      <c r="L19" s="17">
        <v>62576</v>
      </c>
    </row>
    <row r="20" spans="1:12" ht="270" x14ac:dyDescent="0.25">
      <c r="A20" s="360" t="s">
        <v>400</v>
      </c>
      <c r="B20" s="287"/>
      <c r="C20" s="287"/>
      <c r="D20" s="287"/>
      <c r="E20" s="3">
        <v>851</v>
      </c>
      <c r="F20" s="2" t="s">
        <v>11</v>
      </c>
      <c r="G20" s="2" t="s">
        <v>12</v>
      </c>
      <c r="H20" s="3" t="s">
        <v>394</v>
      </c>
      <c r="I20" s="2"/>
      <c r="J20" s="17">
        <f>J21</f>
        <v>400</v>
      </c>
      <c r="K20" s="17">
        <f t="shared" ref="K20:L20" si="7">K21</f>
        <v>400</v>
      </c>
      <c r="L20" s="17">
        <f t="shared" si="7"/>
        <v>400</v>
      </c>
    </row>
    <row r="21" spans="1:12" ht="45" x14ac:dyDescent="0.25">
      <c r="A21" s="360" t="s">
        <v>19</v>
      </c>
      <c r="B21" s="287"/>
      <c r="C21" s="287"/>
      <c r="D21" s="287"/>
      <c r="E21" s="3">
        <v>851</v>
      </c>
      <c r="F21" s="2" t="s">
        <v>11</v>
      </c>
      <c r="G21" s="2" t="s">
        <v>12</v>
      </c>
      <c r="H21" s="3" t="s">
        <v>394</v>
      </c>
      <c r="I21" s="2" t="s">
        <v>20</v>
      </c>
      <c r="J21" s="17">
        <f t="shared" ref="J21:L21" si="8">J22</f>
        <v>400</v>
      </c>
      <c r="K21" s="17">
        <f t="shared" si="8"/>
        <v>400</v>
      </c>
      <c r="L21" s="17">
        <f t="shared" si="8"/>
        <v>400</v>
      </c>
    </row>
    <row r="22" spans="1:12" ht="45" x14ac:dyDescent="0.25">
      <c r="A22" s="360" t="s">
        <v>9</v>
      </c>
      <c r="B22" s="287"/>
      <c r="C22" s="287"/>
      <c r="D22" s="287"/>
      <c r="E22" s="3">
        <v>851</v>
      </c>
      <c r="F22" s="2" t="s">
        <v>11</v>
      </c>
      <c r="G22" s="2" t="s">
        <v>12</v>
      </c>
      <c r="H22" s="3" t="s">
        <v>394</v>
      </c>
      <c r="I22" s="2" t="s">
        <v>21</v>
      </c>
      <c r="J22" s="17">
        <v>400</v>
      </c>
      <c r="K22" s="17">
        <v>400</v>
      </c>
      <c r="L22" s="17">
        <v>400</v>
      </c>
    </row>
    <row r="23" spans="1:12" ht="90" x14ac:dyDescent="0.25">
      <c r="A23" s="360" t="s">
        <v>416</v>
      </c>
      <c r="B23" s="360"/>
      <c r="C23" s="360"/>
      <c r="D23" s="360"/>
      <c r="E23" s="3">
        <v>851</v>
      </c>
      <c r="F23" s="2" t="s">
        <v>11</v>
      </c>
      <c r="G23" s="2" t="s">
        <v>12</v>
      </c>
      <c r="H23" s="3" t="s">
        <v>415</v>
      </c>
      <c r="I23" s="3"/>
      <c r="J23" s="17">
        <f t="shared" ref="J23:L23" si="9">J24+J26</f>
        <v>76668</v>
      </c>
      <c r="K23" s="17">
        <f t="shared" si="9"/>
        <v>76668</v>
      </c>
      <c r="L23" s="17">
        <f t="shared" si="9"/>
        <v>76668</v>
      </c>
    </row>
    <row r="24" spans="1:12" ht="105" x14ac:dyDescent="0.25">
      <c r="A24" s="360" t="s">
        <v>14</v>
      </c>
      <c r="B24" s="360"/>
      <c r="C24" s="360"/>
      <c r="D24" s="360"/>
      <c r="E24" s="3">
        <v>851</v>
      </c>
      <c r="F24" s="2" t="s">
        <v>11</v>
      </c>
      <c r="G24" s="2" t="s">
        <v>12</v>
      </c>
      <c r="H24" s="3" t="s">
        <v>415</v>
      </c>
      <c r="I24" s="2" t="s">
        <v>16</v>
      </c>
      <c r="J24" s="17">
        <f t="shared" ref="J24:L24" si="10">J25</f>
        <v>54850</v>
      </c>
      <c r="K24" s="17">
        <f t="shared" si="10"/>
        <v>54850</v>
      </c>
      <c r="L24" s="17">
        <f t="shared" si="10"/>
        <v>54850</v>
      </c>
    </row>
    <row r="25" spans="1:12" ht="45" x14ac:dyDescent="0.25">
      <c r="A25" s="360" t="s">
        <v>257</v>
      </c>
      <c r="B25" s="358"/>
      <c r="C25" s="358"/>
      <c r="D25" s="358"/>
      <c r="E25" s="3">
        <v>851</v>
      </c>
      <c r="F25" s="2" t="s">
        <v>11</v>
      </c>
      <c r="G25" s="2" t="s">
        <v>12</v>
      </c>
      <c r="H25" s="3" t="s">
        <v>415</v>
      </c>
      <c r="I25" s="2" t="s">
        <v>17</v>
      </c>
      <c r="J25" s="17">
        <v>54850</v>
      </c>
      <c r="K25" s="17">
        <v>54850</v>
      </c>
      <c r="L25" s="17">
        <v>54850</v>
      </c>
    </row>
    <row r="26" spans="1:12" ht="45" x14ac:dyDescent="0.25">
      <c r="A26" s="360" t="s">
        <v>19</v>
      </c>
      <c r="B26" s="358"/>
      <c r="C26" s="358"/>
      <c r="D26" s="358"/>
      <c r="E26" s="3">
        <v>851</v>
      </c>
      <c r="F26" s="2" t="s">
        <v>11</v>
      </c>
      <c r="G26" s="2" t="s">
        <v>12</v>
      </c>
      <c r="H26" s="3" t="s">
        <v>415</v>
      </c>
      <c r="I26" s="2" t="s">
        <v>20</v>
      </c>
      <c r="J26" s="17">
        <f t="shared" ref="J26:L26" si="11">J27</f>
        <v>21818</v>
      </c>
      <c r="K26" s="17">
        <f t="shared" si="11"/>
        <v>21818</v>
      </c>
      <c r="L26" s="17">
        <f t="shared" si="11"/>
        <v>21818</v>
      </c>
    </row>
    <row r="27" spans="1:12" ht="45" x14ac:dyDescent="0.25">
      <c r="A27" s="360" t="s">
        <v>9</v>
      </c>
      <c r="B27" s="360"/>
      <c r="C27" s="360"/>
      <c r="D27" s="360"/>
      <c r="E27" s="3">
        <v>851</v>
      </c>
      <c r="F27" s="2" t="s">
        <v>11</v>
      </c>
      <c r="G27" s="2" t="s">
        <v>12</v>
      </c>
      <c r="H27" s="3" t="s">
        <v>415</v>
      </c>
      <c r="I27" s="2" t="s">
        <v>21</v>
      </c>
      <c r="J27" s="17">
        <v>21818</v>
      </c>
      <c r="K27" s="17">
        <v>21818</v>
      </c>
      <c r="L27" s="17">
        <v>21818</v>
      </c>
    </row>
    <row r="28" spans="1:12" ht="75" x14ac:dyDescent="0.25">
      <c r="A28" s="360" t="s">
        <v>59</v>
      </c>
      <c r="B28" s="360"/>
      <c r="C28" s="360"/>
      <c r="D28" s="360"/>
      <c r="E28" s="3">
        <v>851</v>
      </c>
      <c r="F28" s="2" t="s">
        <v>11</v>
      </c>
      <c r="G28" s="2" t="s">
        <v>12</v>
      </c>
      <c r="H28" s="3" t="s">
        <v>322</v>
      </c>
      <c r="I28" s="3"/>
      <c r="J28" s="17">
        <f t="shared" ref="J28:L28" si="12">J29+J31</f>
        <v>383338</v>
      </c>
      <c r="K28" s="17">
        <f t="shared" si="12"/>
        <v>383338</v>
      </c>
      <c r="L28" s="17">
        <f t="shared" si="12"/>
        <v>383338</v>
      </c>
    </row>
    <row r="29" spans="1:12" ht="105" x14ac:dyDescent="0.25">
      <c r="A29" s="360" t="s">
        <v>14</v>
      </c>
      <c r="B29" s="360"/>
      <c r="C29" s="360"/>
      <c r="D29" s="360"/>
      <c r="E29" s="3">
        <v>851</v>
      </c>
      <c r="F29" s="2" t="s">
        <v>11</v>
      </c>
      <c r="G29" s="2" t="s">
        <v>12</v>
      </c>
      <c r="H29" s="3" t="s">
        <v>322</v>
      </c>
      <c r="I29" s="2" t="s">
        <v>16</v>
      </c>
      <c r="J29" s="17">
        <f t="shared" ref="J29:L29" si="13">J30</f>
        <v>288500</v>
      </c>
      <c r="K29" s="17">
        <f t="shared" si="13"/>
        <v>288500</v>
      </c>
      <c r="L29" s="17">
        <f t="shared" si="13"/>
        <v>288500</v>
      </c>
    </row>
    <row r="30" spans="1:12" ht="45" x14ac:dyDescent="0.25">
      <c r="A30" s="360" t="s">
        <v>257</v>
      </c>
      <c r="B30" s="358"/>
      <c r="C30" s="358"/>
      <c r="D30" s="358"/>
      <c r="E30" s="3">
        <v>851</v>
      </c>
      <c r="F30" s="2" t="s">
        <v>11</v>
      </c>
      <c r="G30" s="2" t="s">
        <v>12</v>
      </c>
      <c r="H30" s="3" t="s">
        <v>322</v>
      </c>
      <c r="I30" s="2" t="s">
        <v>17</v>
      </c>
      <c r="J30" s="17">
        <v>288500</v>
      </c>
      <c r="K30" s="17">
        <v>288500</v>
      </c>
      <c r="L30" s="17">
        <v>288500</v>
      </c>
    </row>
    <row r="31" spans="1:12" ht="45" x14ac:dyDescent="0.25">
      <c r="A31" s="360" t="s">
        <v>19</v>
      </c>
      <c r="B31" s="358"/>
      <c r="C31" s="358"/>
      <c r="D31" s="358"/>
      <c r="E31" s="3">
        <v>851</v>
      </c>
      <c r="F31" s="2" t="s">
        <v>11</v>
      </c>
      <c r="G31" s="2" t="s">
        <v>12</v>
      </c>
      <c r="H31" s="3" t="s">
        <v>322</v>
      </c>
      <c r="I31" s="2" t="s">
        <v>20</v>
      </c>
      <c r="J31" s="17">
        <f t="shared" ref="J31:L31" si="14">J32</f>
        <v>94838</v>
      </c>
      <c r="K31" s="17">
        <f t="shared" si="14"/>
        <v>94838</v>
      </c>
      <c r="L31" s="17">
        <f t="shared" si="14"/>
        <v>94838</v>
      </c>
    </row>
    <row r="32" spans="1:12" ht="45" x14ac:dyDescent="0.25">
      <c r="A32" s="360" t="s">
        <v>9</v>
      </c>
      <c r="B32" s="360"/>
      <c r="C32" s="360"/>
      <c r="D32" s="360"/>
      <c r="E32" s="3">
        <v>851</v>
      </c>
      <c r="F32" s="2" t="s">
        <v>11</v>
      </c>
      <c r="G32" s="2" t="s">
        <v>12</v>
      </c>
      <c r="H32" s="3" t="s">
        <v>322</v>
      </c>
      <c r="I32" s="2" t="s">
        <v>21</v>
      </c>
      <c r="J32" s="17">
        <v>94838</v>
      </c>
      <c r="K32" s="17">
        <v>94838</v>
      </c>
      <c r="L32" s="17">
        <v>94838</v>
      </c>
    </row>
    <row r="33" spans="1:12" ht="60" x14ac:dyDescent="0.25">
      <c r="A33" s="360" t="s">
        <v>256</v>
      </c>
      <c r="B33" s="360"/>
      <c r="C33" s="360"/>
      <c r="D33" s="360"/>
      <c r="E33" s="3">
        <v>851</v>
      </c>
      <c r="F33" s="2" t="s">
        <v>11</v>
      </c>
      <c r="G33" s="2" t="s">
        <v>12</v>
      </c>
      <c r="H33" s="3" t="s">
        <v>308</v>
      </c>
      <c r="I33" s="2"/>
      <c r="J33" s="17">
        <f t="shared" ref="J33:L34" si="15">J34</f>
        <v>2348200</v>
      </c>
      <c r="K33" s="17">
        <f t="shared" si="15"/>
        <v>2348200</v>
      </c>
      <c r="L33" s="17">
        <f t="shared" si="15"/>
        <v>2348200</v>
      </c>
    </row>
    <row r="34" spans="1:12" ht="105" x14ac:dyDescent="0.25">
      <c r="A34" s="360" t="s">
        <v>14</v>
      </c>
      <c r="B34" s="360"/>
      <c r="C34" s="360"/>
      <c r="D34" s="360"/>
      <c r="E34" s="3">
        <v>851</v>
      </c>
      <c r="F34" s="2" t="s">
        <v>15</v>
      </c>
      <c r="G34" s="2" t="s">
        <v>12</v>
      </c>
      <c r="H34" s="3" t="s">
        <v>308</v>
      </c>
      <c r="I34" s="2" t="s">
        <v>16</v>
      </c>
      <c r="J34" s="17">
        <f t="shared" si="15"/>
        <v>2348200</v>
      </c>
      <c r="K34" s="17">
        <f t="shared" si="15"/>
        <v>2348200</v>
      </c>
      <c r="L34" s="17">
        <f t="shared" si="15"/>
        <v>2348200</v>
      </c>
    </row>
    <row r="35" spans="1:12" ht="45" x14ac:dyDescent="0.25">
      <c r="A35" s="360" t="s">
        <v>257</v>
      </c>
      <c r="B35" s="358"/>
      <c r="C35" s="358"/>
      <c r="D35" s="358"/>
      <c r="E35" s="3">
        <v>851</v>
      </c>
      <c r="F35" s="2" t="s">
        <v>11</v>
      </c>
      <c r="G35" s="2" t="s">
        <v>12</v>
      </c>
      <c r="H35" s="3" t="s">
        <v>308</v>
      </c>
      <c r="I35" s="2" t="s">
        <v>17</v>
      </c>
      <c r="J35" s="17">
        <v>2348200</v>
      </c>
      <c r="K35" s="17">
        <v>2348200</v>
      </c>
      <c r="L35" s="17">
        <v>2348200</v>
      </c>
    </row>
    <row r="36" spans="1:12" ht="45" x14ac:dyDescent="0.25">
      <c r="A36" s="360" t="s">
        <v>18</v>
      </c>
      <c r="B36" s="358"/>
      <c r="C36" s="287"/>
      <c r="D36" s="287"/>
      <c r="E36" s="3">
        <v>851</v>
      </c>
      <c r="F36" s="2" t="s">
        <v>15</v>
      </c>
      <c r="G36" s="2" t="s">
        <v>12</v>
      </c>
      <c r="H36" s="3" t="s">
        <v>309</v>
      </c>
      <c r="I36" s="2"/>
      <c r="J36" s="17">
        <f t="shared" ref="J36:L36" si="16">J37+J39+J41</f>
        <v>36616200</v>
      </c>
      <c r="K36" s="17">
        <f t="shared" si="16"/>
        <v>32905200</v>
      </c>
      <c r="L36" s="17">
        <f t="shared" si="16"/>
        <v>32905200</v>
      </c>
    </row>
    <row r="37" spans="1:12" ht="105" x14ac:dyDescent="0.25">
      <c r="A37" s="360" t="s">
        <v>14</v>
      </c>
      <c r="B37" s="287"/>
      <c r="C37" s="287"/>
      <c r="D37" s="287"/>
      <c r="E37" s="3">
        <v>851</v>
      </c>
      <c r="F37" s="2" t="s">
        <v>11</v>
      </c>
      <c r="G37" s="2" t="s">
        <v>12</v>
      </c>
      <c r="H37" s="3" t="s">
        <v>309</v>
      </c>
      <c r="I37" s="2" t="s">
        <v>16</v>
      </c>
      <c r="J37" s="17">
        <f t="shared" ref="J37:L37" si="17">J38</f>
        <v>31483200</v>
      </c>
      <c r="K37" s="17">
        <f t="shared" si="17"/>
        <v>30067600</v>
      </c>
      <c r="L37" s="17">
        <f t="shared" si="17"/>
        <v>30067600</v>
      </c>
    </row>
    <row r="38" spans="1:12" ht="45" x14ac:dyDescent="0.25">
      <c r="A38" s="360" t="s">
        <v>257</v>
      </c>
      <c r="B38" s="287"/>
      <c r="C38" s="287"/>
      <c r="D38" s="287"/>
      <c r="E38" s="3">
        <v>851</v>
      </c>
      <c r="F38" s="2" t="s">
        <v>11</v>
      </c>
      <c r="G38" s="2" t="s">
        <v>12</v>
      </c>
      <c r="H38" s="3" t="s">
        <v>309</v>
      </c>
      <c r="I38" s="2" t="s">
        <v>17</v>
      </c>
      <c r="J38" s="17">
        <v>31483200</v>
      </c>
      <c r="K38" s="17">
        <v>30067600</v>
      </c>
      <c r="L38" s="17">
        <v>30067600</v>
      </c>
    </row>
    <row r="39" spans="1:12" ht="45" x14ac:dyDescent="0.25">
      <c r="A39" s="360" t="s">
        <v>19</v>
      </c>
      <c r="B39" s="287"/>
      <c r="C39" s="287"/>
      <c r="D39" s="287"/>
      <c r="E39" s="3">
        <v>851</v>
      </c>
      <c r="F39" s="2" t="s">
        <v>11</v>
      </c>
      <c r="G39" s="2" t="s">
        <v>12</v>
      </c>
      <c r="H39" s="3" t="s">
        <v>309</v>
      </c>
      <c r="I39" s="2" t="s">
        <v>20</v>
      </c>
      <c r="J39" s="17">
        <f t="shared" ref="J39:L39" si="18">J40</f>
        <v>5034700</v>
      </c>
      <c r="K39" s="17">
        <f t="shared" si="18"/>
        <v>2739300</v>
      </c>
      <c r="L39" s="17">
        <f t="shared" si="18"/>
        <v>2739300</v>
      </c>
    </row>
    <row r="40" spans="1:12" ht="45" x14ac:dyDescent="0.25">
      <c r="A40" s="360" t="s">
        <v>9</v>
      </c>
      <c r="B40" s="287"/>
      <c r="C40" s="287"/>
      <c r="D40" s="287"/>
      <c r="E40" s="3">
        <v>851</v>
      </c>
      <c r="F40" s="2" t="s">
        <v>11</v>
      </c>
      <c r="G40" s="2" t="s">
        <v>12</v>
      </c>
      <c r="H40" s="3" t="s">
        <v>309</v>
      </c>
      <c r="I40" s="2" t="s">
        <v>21</v>
      </c>
      <c r="J40" s="17">
        <v>5034700</v>
      </c>
      <c r="K40" s="17">
        <v>2739300</v>
      </c>
      <c r="L40" s="17">
        <v>2739300</v>
      </c>
    </row>
    <row r="41" spans="1:12" x14ac:dyDescent="0.25">
      <c r="A41" s="360" t="s">
        <v>22</v>
      </c>
      <c r="B41" s="287"/>
      <c r="C41" s="287"/>
      <c r="D41" s="287"/>
      <c r="E41" s="3">
        <v>851</v>
      </c>
      <c r="F41" s="2" t="s">
        <v>11</v>
      </c>
      <c r="G41" s="2" t="s">
        <v>12</v>
      </c>
      <c r="H41" s="3" t="s">
        <v>309</v>
      </c>
      <c r="I41" s="2" t="s">
        <v>23</v>
      </c>
      <c r="J41" s="17">
        <f t="shared" ref="J41:L41" si="19">J42</f>
        <v>98300</v>
      </c>
      <c r="K41" s="17">
        <f t="shared" si="19"/>
        <v>98300</v>
      </c>
      <c r="L41" s="17">
        <f t="shared" si="19"/>
        <v>98300</v>
      </c>
    </row>
    <row r="42" spans="1:12" ht="30" x14ac:dyDescent="0.25">
      <c r="A42" s="360" t="s">
        <v>24</v>
      </c>
      <c r="B42" s="287"/>
      <c r="C42" s="287"/>
      <c r="D42" s="287"/>
      <c r="E42" s="3">
        <v>851</v>
      </c>
      <c r="F42" s="2" t="s">
        <v>11</v>
      </c>
      <c r="G42" s="2" t="s">
        <v>12</v>
      </c>
      <c r="H42" s="3" t="s">
        <v>309</v>
      </c>
      <c r="I42" s="2" t="s">
        <v>25</v>
      </c>
      <c r="J42" s="17">
        <v>98300</v>
      </c>
      <c r="K42" s="17">
        <v>98300</v>
      </c>
      <c r="L42" s="17">
        <v>98300</v>
      </c>
    </row>
    <row r="43" spans="1:12" ht="45" x14ac:dyDescent="0.25">
      <c r="A43" s="360" t="s">
        <v>387</v>
      </c>
      <c r="B43" s="358"/>
      <c r="C43" s="360"/>
      <c r="D43" s="360"/>
      <c r="E43" s="3">
        <v>851</v>
      </c>
      <c r="F43" s="2" t="s">
        <v>11</v>
      </c>
      <c r="G43" s="2" t="s">
        <v>12</v>
      </c>
      <c r="H43" s="3" t="s">
        <v>310</v>
      </c>
      <c r="I43" s="2"/>
      <c r="J43" s="17">
        <f t="shared" ref="J43:L44" si="20">J44</f>
        <v>100000</v>
      </c>
      <c r="K43" s="17">
        <f t="shared" si="20"/>
        <v>0</v>
      </c>
      <c r="L43" s="17">
        <f t="shared" si="20"/>
        <v>0</v>
      </c>
    </row>
    <row r="44" spans="1:12" ht="45" x14ac:dyDescent="0.25">
      <c r="A44" s="360" t="s">
        <v>19</v>
      </c>
      <c r="B44" s="360"/>
      <c r="C44" s="360"/>
      <c r="D44" s="360"/>
      <c r="E44" s="3">
        <v>851</v>
      </c>
      <c r="F44" s="2" t="s">
        <v>11</v>
      </c>
      <c r="G44" s="2" t="s">
        <v>12</v>
      </c>
      <c r="H44" s="3" t="s">
        <v>310</v>
      </c>
      <c r="I44" s="2" t="s">
        <v>20</v>
      </c>
      <c r="J44" s="17">
        <f t="shared" si="20"/>
        <v>100000</v>
      </c>
      <c r="K44" s="17">
        <f t="shared" si="20"/>
        <v>0</v>
      </c>
      <c r="L44" s="17">
        <f t="shared" si="20"/>
        <v>0</v>
      </c>
    </row>
    <row r="45" spans="1:12" ht="45" x14ac:dyDescent="0.25">
      <c r="A45" s="360" t="s">
        <v>9</v>
      </c>
      <c r="B45" s="360"/>
      <c r="C45" s="360"/>
      <c r="D45" s="360"/>
      <c r="E45" s="3">
        <v>851</v>
      </c>
      <c r="F45" s="2" t="s">
        <v>11</v>
      </c>
      <c r="G45" s="2" t="s">
        <v>12</v>
      </c>
      <c r="H45" s="3" t="s">
        <v>310</v>
      </c>
      <c r="I45" s="2" t="s">
        <v>21</v>
      </c>
      <c r="J45" s="17">
        <v>100000</v>
      </c>
      <c r="K45" s="17"/>
      <c r="L45" s="17"/>
    </row>
    <row r="46" spans="1:12" ht="45" x14ac:dyDescent="0.25">
      <c r="A46" s="358" t="s">
        <v>291</v>
      </c>
      <c r="B46" s="358"/>
      <c r="C46" s="358"/>
      <c r="D46" s="358"/>
      <c r="E46" s="3">
        <v>851</v>
      </c>
      <c r="F46" s="2" t="s">
        <v>11</v>
      </c>
      <c r="G46" s="2" t="s">
        <v>12</v>
      </c>
      <c r="H46" s="3" t="s">
        <v>311</v>
      </c>
      <c r="I46" s="2"/>
      <c r="J46" s="17">
        <f t="shared" ref="J46:L47" si="21">J47</f>
        <v>100000</v>
      </c>
      <c r="K46" s="17">
        <f t="shared" si="21"/>
        <v>0</v>
      </c>
      <c r="L46" s="17">
        <f t="shared" si="21"/>
        <v>0</v>
      </c>
    </row>
    <row r="47" spans="1:12" ht="45" x14ac:dyDescent="0.25">
      <c r="A47" s="360" t="s">
        <v>19</v>
      </c>
      <c r="B47" s="360"/>
      <c r="C47" s="360"/>
      <c r="D47" s="360"/>
      <c r="E47" s="3">
        <v>851</v>
      </c>
      <c r="F47" s="2" t="s">
        <v>11</v>
      </c>
      <c r="G47" s="2" t="s">
        <v>12</v>
      </c>
      <c r="H47" s="3" t="s">
        <v>311</v>
      </c>
      <c r="I47" s="2" t="s">
        <v>20</v>
      </c>
      <c r="J47" s="17">
        <f t="shared" si="21"/>
        <v>100000</v>
      </c>
      <c r="K47" s="17">
        <f t="shared" si="21"/>
        <v>0</v>
      </c>
      <c r="L47" s="17">
        <f t="shared" si="21"/>
        <v>0</v>
      </c>
    </row>
    <row r="48" spans="1:12" ht="45" x14ac:dyDescent="0.25">
      <c r="A48" s="360" t="s">
        <v>9</v>
      </c>
      <c r="B48" s="360"/>
      <c r="C48" s="360"/>
      <c r="D48" s="360"/>
      <c r="E48" s="3">
        <v>851</v>
      </c>
      <c r="F48" s="2" t="s">
        <v>11</v>
      </c>
      <c r="G48" s="2" t="s">
        <v>12</v>
      </c>
      <c r="H48" s="3" t="s">
        <v>311</v>
      </c>
      <c r="I48" s="2" t="s">
        <v>21</v>
      </c>
      <c r="J48" s="17">
        <v>100000</v>
      </c>
      <c r="K48" s="17"/>
      <c r="L48" s="17"/>
    </row>
    <row r="49" spans="1:12" ht="30" x14ac:dyDescent="0.25">
      <c r="A49" s="360" t="s">
        <v>27</v>
      </c>
      <c r="B49" s="358"/>
      <c r="C49" s="360"/>
      <c r="D49" s="360"/>
      <c r="E49" s="3">
        <v>851</v>
      </c>
      <c r="F49" s="2" t="s">
        <v>11</v>
      </c>
      <c r="G49" s="2" t="s">
        <v>12</v>
      </c>
      <c r="H49" s="3" t="s">
        <v>312</v>
      </c>
      <c r="I49" s="2"/>
      <c r="J49" s="17">
        <f t="shared" ref="J49:L50" si="22">J50</f>
        <v>78000</v>
      </c>
      <c r="K49" s="17">
        <f t="shared" si="22"/>
        <v>0</v>
      </c>
      <c r="L49" s="17">
        <f t="shared" si="22"/>
        <v>0</v>
      </c>
    </row>
    <row r="50" spans="1:12" x14ac:dyDescent="0.25">
      <c r="A50" s="360" t="s">
        <v>22</v>
      </c>
      <c r="B50" s="360"/>
      <c r="C50" s="360"/>
      <c r="D50" s="360"/>
      <c r="E50" s="3">
        <v>851</v>
      </c>
      <c r="F50" s="2" t="s">
        <v>11</v>
      </c>
      <c r="G50" s="2" t="s">
        <v>12</v>
      </c>
      <c r="H50" s="3" t="s">
        <v>312</v>
      </c>
      <c r="I50" s="2" t="s">
        <v>23</v>
      </c>
      <c r="J50" s="17">
        <f t="shared" si="22"/>
        <v>78000</v>
      </c>
      <c r="K50" s="17">
        <f t="shared" si="22"/>
        <v>0</v>
      </c>
      <c r="L50" s="17">
        <f t="shared" si="22"/>
        <v>0</v>
      </c>
    </row>
    <row r="51" spans="1:12" ht="30" x14ac:dyDescent="0.25">
      <c r="A51" s="360" t="s">
        <v>24</v>
      </c>
      <c r="B51" s="360"/>
      <c r="C51" s="360"/>
      <c r="D51" s="360"/>
      <c r="E51" s="3">
        <v>851</v>
      </c>
      <c r="F51" s="2" t="s">
        <v>11</v>
      </c>
      <c r="G51" s="2" t="s">
        <v>12</v>
      </c>
      <c r="H51" s="3" t="s">
        <v>312</v>
      </c>
      <c r="I51" s="2" t="s">
        <v>25</v>
      </c>
      <c r="J51" s="17">
        <v>78000</v>
      </c>
      <c r="K51" s="17"/>
      <c r="L51" s="17"/>
    </row>
    <row r="52" spans="1:12" ht="90" x14ac:dyDescent="0.25">
      <c r="A52" s="360" t="s">
        <v>26</v>
      </c>
      <c r="B52" s="358"/>
      <c r="C52" s="360"/>
      <c r="D52" s="360"/>
      <c r="E52" s="3">
        <v>851</v>
      </c>
      <c r="F52" s="2" t="s">
        <v>11</v>
      </c>
      <c r="G52" s="2" t="s">
        <v>12</v>
      </c>
      <c r="H52" s="3" t="s">
        <v>313</v>
      </c>
      <c r="I52" s="2"/>
      <c r="J52" s="17">
        <f t="shared" ref="J52:L65" si="23">J53</f>
        <v>2500</v>
      </c>
      <c r="K52" s="17">
        <f t="shared" si="23"/>
        <v>2500</v>
      </c>
      <c r="L52" s="17">
        <f t="shared" si="23"/>
        <v>2500</v>
      </c>
    </row>
    <row r="53" spans="1:12" ht="45" x14ac:dyDescent="0.25">
      <c r="A53" s="360" t="s">
        <v>19</v>
      </c>
      <c r="B53" s="358"/>
      <c r="C53" s="358"/>
      <c r="D53" s="358"/>
      <c r="E53" s="3">
        <v>851</v>
      </c>
      <c r="F53" s="2" t="s">
        <v>11</v>
      </c>
      <c r="G53" s="2" t="s">
        <v>12</v>
      </c>
      <c r="H53" s="3" t="s">
        <v>313</v>
      </c>
      <c r="I53" s="2" t="s">
        <v>20</v>
      </c>
      <c r="J53" s="17">
        <f t="shared" si="23"/>
        <v>2500</v>
      </c>
      <c r="K53" s="17">
        <f t="shared" si="23"/>
        <v>2500</v>
      </c>
      <c r="L53" s="17">
        <f t="shared" si="23"/>
        <v>2500</v>
      </c>
    </row>
    <row r="54" spans="1:12" ht="45" x14ac:dyDescent="0.25">
      <c r="A54" s="360" t="s">
        <v>9</v>
      </c>
      <c r="B54" s="360"/>
      <c r="C54" s="360"/>
      <c r="D54" s="360"/>
      <c r="E54" s="3">
        <v>851</v>
      </c>
      <c r="F54" s="2" t="s">
        <v>11</v>
      </c>
      <c r="G54" s="2" t="s">
        <v>12</v>
      </c>
      <c r="H54" s="3" t="s">
        <v>313</v>
      </c>
      <c r="I54" s="2" t="s">
        <v>21</v>
      </c>
      <c r="J54" s="17">
        <v>2500</v>
      </c>
      <c r="K54" s="17">
        <v>2500</v>
      </c>
      <c r="L54" s="17">
        <v>2500</v>
      </c>
    </row>
    <row r="55" spans="1:12" ht="105" x14ac:dyDescent="0.25">
      <c r="A55" s="360" t="s">
        <v>433</v>
      </c>
      <c r="B55" s="358"/>
      <c r="C55" s="360"/>
      <c r="D55" s="360"/>
      <c r="E55" s="3">
        <v>851</v>
      </c>
      <c r="F55" s="2" t="s">
        <v>11</v>
      </c>
      <c r="G55" s="2" t="s">
        <v>12</v>
      </c>
      <c r="H55" s="3" t="s">
        <v>434</v>
      </c>
      <c r="I55" s="2"/>
      <c r="J55" s="17">
        <f t="shared" si="23"/>
        <v>600</v>
      </c>
      <c r="K55" s="17">
        <f t="shared" si="23"/>
        <v>600</v>
      </c>
      <c r="L55" s="17">
        <f t="shared" si="23"/>
        <v>600</v>
      </c>
    </row>
    <row r="56" spans="1:12" ht="45" x14ac:dyDescent="0.25">
      <c r="A56" s="360" t="s">
        <v>19</v>
      </c>
      <c r="B56" s="358"/>
      <c r="C56" s="358"/>
      <c r="D56" s="358"/>
      <c r="E56" s="3">
        <v>851</v>
      </c>
      <c r="F56" s="2" t="s">
        <v>11</v>
      </c>
      <c r="G56" s="2" t="s">
        <v>12</v>
      </c>
      <c r="H56" s="3" t="s">
        <v>434</v>
      </c>
      <c r="I56" s="2" t="s">
        <v>20</v>
      </c>
      <c r="J56" s="17">
        <f t="shared" si="23"/>
        <v>600</v>
      </c>
      <c r="K56" s="17">
        <f t="shared" si="23"/>
        <v>600</v>
      </c>
      <c r="L56" s="17">
        <f t="shared" si="23"/>
        <v>600</v>
      </c>
    </row>
    <row r="57" spans="1:12" ht="45" x14ac:dyDescent="0.25">
      <c r="A57" s="360" t="s">
        <v>9</v>
      </c>
      <c r="B57" s="360"/>
      <c r="C57" s="360"/>
      <c r="D57" s="360"/>
      <c r="E57" s="3">
        <v>851</v>
      </c>
      <c r="F57" s="2" t="s">
        <v>11</v>
      </c>
      <c r="G57" s="2" t="s">
        <v>12</v>
      </c>
      <c r="H57" s="3" t="s">
        <v>434</v>
      </c>
      <c r="I57" s="2" t="s">
        <v>21</v>
      </c>
      <c r="J57" s="17">
        <v>600</v>
      </c>
      <c r="K57" s="17">
        <v>600</v>
      </c>
      <c r="L57" s="17">
        <v>600</v>
      </c>
    </row>
    <row r="58" spans="1:12" ht="90" x14ac:dyDescent="0.25">
      <c r="A58" s="360" t="s">
        <v>435</v>
      </c>
      <c r="B58" s="358"/>
      <c r="C58" s="360"/>
      <c r="D58" s="360"/>
      <c r="E58" s="3">
        <v>851</v>
      </c>
      <c r="F58" s="2" t="s">
        <v>11</v>
      </c>
      <c r="G58" s="2" t="s">
        <v>12</v>
      </c>
      <c r="H58" s="3" t="s">
        <v>436</v>
      </c>
      <c r="I58" s="2"/>
      <c r="J58" s="17">
        <f t="shared" si="23"/>
        <v>600</v>
      </c>
      <c r="K58" s="17">
        <f t="shared" si="23"/>
        <v>600</v>
      </c>
      <c r="L58" s="17">
        <f t="shared" si="23"/>
        <v>600</v>
      </c>
    </row>
    <row r="59" spans="1:12" ht="45" x14ac:dyDescent="0.25">
      <c r="A59" s="360" t="s">
        <v>19</v>
      </c>
      <c r="B59" s="358"/>
      <c r="C59" s="358"/>
      <c r="D59" s="358"/>
      <c r="E59" s="3">
        <v>851</v>
      </c>
      <c r="F59" s="2" t="s">
        <v>11</v>
      </c>
      <c r="G59" s="2" t="s">
        <v>12</v>
      </c>
      <c r="H59" s="3" t="s">
        <v>436</v>
      </c>
      <c r="I59" s="2" t="s">
        <v>20</v>
      </c>
      <c r="J59" s="17">
        <f t="shared" si="23"/>
        <v>600</v>
      </c>
      <c r="K59" s="17">
        <f t="shared" si="23"/>
        <v>600</v>
      </c>
      <c r="L59" s="17">
        <f t="shared" si="23"/>
        <v>600</v>
      </c>
    </row>
    <row r="60" spans="1:12" ht="45" x14ac:dyDescent="0.25">
      <c r="A60" s="360" t="s">
        <v>9</v>
      </c>
      <c r="B60" s="360"/>
      <c r="C60" s="360"/>
      <c r="D60" s="360"/>
      <c r="E60" s="3">
        <v>851</v>
      </c>
      <c r="F60" s="2" t="s">
        <v>11</v>
      </c>
      <c r="G60" s="2" t="s">
        <v>12</v>
      </c>
      <c r="H60" s="3" t="s">
        <v>436</v>
      </c>
      <c r="I60" s="2" t="s">
        <v>21</v>
      </c>
      <c r="J60" s="17">
        <v>600</v>
      </c>
      <c r="K60" s="17">
        <v>600</v>
      </c>
      <c r="L60" s="17">
        <v>600</v>
      </c>
    </row>
    <row r="61" spans="1:12" ht="150" x14ac:dyDescent="0.25">
      <c r="A61" s="360" t="s">
        <v>437</v>
      </c>
      <c r="B61" s="358"/>
      <c r="C61" s="360"/>
      <c r="D61" s="360"/>
      <c r="E61" s="3">
        <v>851</v>
      </c>
      <c r="F61" s="2" t="s">
        <v>11</v>
      </c>
      <c r="G61" s="2" t="s">
        <v>12</v>
      </c>
      <c r="H61" s="3" t="s">
        <v>438</v>
      </c>
      <c r="I61" s="2"/>
      <c r="J61" s="17">
        <f t="shared" si="23"/>
        <v>600</v>
      </c>
      <c r="K61" s="17">
        <f t="shared" si="23"/>
        <v>600</v>
      </c>
      <c r="L61" s="17">
        <f t="shared" si="23"/>
        <v>600</v>
      </c>
    </row>
    <row r="62" spans="1:12" ht="45" x14ac:dyDescent="0.25">
      <c r="A62" s="360" t="s">
        <v>19</v>
      </c>
      <c r="B62" s="358"/>
      <c r="C62" s="358"/>
      <c r="D62" s="358"/>
      <c r="E62" s="3">
        <v>851</v>
      </c>
      <c r="F62" s="2" t="s">
        <v>11</v>
      </c>
      <c r="G62" s="2" t="s">
        <v>12</v>
      </c>
      <c r="H62" s="3" t="s">
        <v>438</v>
      </c>
      <c r="I62" s="2" t="s">
        <v>20</v>
      </c>
      <c r="J62" s="17">
        <f t="shared" si="23"/>
        <v>600</v>
      </c>
      <c r="K62" s="17">
        <f t="shared" si="23"/>
        <v>600</v>
      </c>
      <c r="L62" s="17">
        <f t="shared" si="23"/>
        <v>600</v>
      </c>
    </row>
    <row r="63" spans="1:12" ht="45" x14ac:dyDescent="0.25">
      <c r="A63" s="360" t="s">
        <v>9</v>
      </c>
      <c r="B63" s="360"/>
      <c r="C63" s="360"/>
      <c r="D63" s="360"/>
      <c r="E63" s="3">
        <v>851</v>
      </c>
      <c r="F63" s="2" t="s">
        <v>11</v>
      </c>
      <c r="G63" s="2" t="s">
        <v>12</v>
      </c>
      <c r="H63" s="3" t="s">
        <v>438</v>
      </c>
      <c r="I63" s="2" t="s">
        <v>21</v>
      </c>
      <c r="J63" s="17">
        <v>600</v>
      </c>
      <c r="K63" s="17">
        <v>600</v>
      </c>
      <c r="L63" s="17">
        <v>600</v>
      </c>
    </row>
    <row r="64" spans="1:12" ht="90" x14ac:dyDescent="0.25">
      <c r="A64" s="360" t="s">
        <v>439</v>
      </c>
      <c r="B64" s="358"/>
      <c r="C64" s="360"/>
      <c r="D64" s="360"/>
      <c r="E64" s="3">
        <v>851</v>
      </c>
      <c r="F64" s="2" t="s">
        <v>11</v>
      </c>
      <c r="G64" s="2" t="s">
        <v>12</v>
      </c>
      <c r="H64" s="3" t="s">
        <v>440</v>
      </c>
      <c r="I64" s="2"/>
      <c r="J64" s="17">
        <f t="shared" si="23"/>
        <v>2100</v>
      </c>
      <c r="K64" s="17">
        <f t="shared" si="23"/>
        <v>2100</v>
      </c>
      <c r="L64" s="17">
        <f t="shared" si="23"/>
        <v>2100</v>
      </c>
    </row>
    <row r="65" spans="1:12" ht="45" x14ac:dyDescent="0.25">
      <c r="A65" s="360" t="s">
        <v>19</v>
      </c>
      <c r="B65" s="358"/>
      <c r="C65" s="358"/>
      <c r="D65" s="358"/>
      <c r="E65" s="3">
        <v>851</v>
      </c>
      <c r="F65" s="2" t="s">
        <v>11</v>
      </c>
      <c r="G65" s="2" t="s">
        <v>12</v>
      </c>
      <c r="H65" s="3" t="s">
        <v>440</v>
      </c>
      <c r="I65" s="2" t="s">
        <v>20</v>
      </c>
      <c r="J65" s="17">
        <f t="shared" si="23"/>
        <v>2100</v>
      </c>
      <c r="K65" s="17">
        <f t="shared" si="23"/>
        <v>2100</v>
      </c>
      <c r="L65" s="17">
        <f t="shared" si="23"/>
        <v>2100</v>
      </c>
    </row>
    <row r="66" spans="1:12" ht="45" x14ac:dyDescent="0.25">
      <c r="A66" s="360" t="s">
        <v>9</v>
      </c>
      <c r="B66" s="360"/>
      <c r="C66" s="360"/>
      <c r="D66" s="360"/>
      <c r="E66" s="3">
        <v>851</v>
      </c>
      <c r="F66" s="2" t="s">
        <v>11</v>
      </c>
      <c r="G66" s="2" t="s">
        <v>12</v>
      </c>
      <c r="H66" s="3" t="s">
        <v>440</v>
      </c>
      <c r="I66" s="2" t="s">
        <v>21</v>
      </c>
      <c r="J66" s="17">
        <v>2100</v>
      </c>
      <c r="K66" s="17">
        <v>2100</v>
      </c>
      <c r="L66" s="17">
        <v>2100</v>
      </c>
    </row>
    <row r="67" spans="1:12" x14ac:dyDescent="0.25">
      <c r="A67" s="5" t="s">
        <v>28</v>
      </c>
      <c r="B67" s="360"/>
      <c r="C67" s="360"/>
      <c r="D67" s="360"/>
      <c r="E67" s="20">
        <v>851</v>
      </c>
      <c r="F67" s="15" t="s">
        <v>11</v>
      </c>
      <c r="G67" s="15" t="s">
        <v>29</v>
      </c>
      <c r="H67" s="3" t="s">
        <v>44</v>
      </c>
      <c r="I67" s="15"/>
      <c r="J67" s="18">
        <f t="shared" ref="J67:L69" si="24">J68</f>
        <v>43979</v>
      </c>
      <c r="K67" s="18">
        <f t="shared" si="24"/>
        <v>4308</v>
      </c>
      <c r="L67" s="18">
        <f t="shared" si="24"/>
        <v>4662</v>
      </c>
    </row>
    <row r="68" spans="1:12" ht="75" x14ac:dyDescent="0.25">
      <c r="A68" s="360" t="s">
        <v>154</v>
      </c>
      <c r="B68" s="360"/>
      <c r="C68" s="360"/>
      <c r="D68" s="360"/>
      <c r="E68" s="3">
        <v>851</v>
      </c>
      <c r="F68" s="2" t="s">
        <v>11</v>
      </c>
      <c r="G68" s="2" t="s">
        <v>29</v>
      </c>
      <c r="H68" s="3" t="s">
        <v>314</v>
      </c>
      <c r="I68" s="2"/>
      <c r="J68" s="17">
        <f t="shared" si="24"/>
        <v>43979</v>
      </c>
      <c r="K68" s="17">
        <f t="shared" si="24"/>
        <v>4308</v>
      </c>
      <c r="L68" s="17">
        <f t="shared" si="24"/>
        <v>4662</v>
      </c>
    </row>
    <row r="69" spans="1:12" ht="45" x14ac:dyDescent="0.25">
      <c r="A69" s="360" t="s">
        <v>19</v>
      </c>
      <c r="B69" s="358"/>
      <c r="C69" s="358"/>
      <c r="D69" s="358"/>
      <c r="E69" s="3">
        <v>851</v>
      </c>
      <c r="F69" s="2" t="s">
        <v>11</v>
      </c>
      <c r="G69" s="2" t="s">
        <v>29</v>
      </c>
      <c r="H69" s="3" t="s">
        <v>314</v>
      </c>
      <c r="I69" s="2" t="s">
        <v>20</v>
      </c>
      <c r="J69" s="17">
        <f t="shared" si="24"/>
        <v>43979</v>
      </c>
      <c r="K69" s="17">
        <f t="shared" si="24"/>
        <v>4308</v>
      </c>
      <c r="L69" s="17">
        <f t="shared" si="24"/>
        <v>4662</v>
      </c>
    </row>
    <row r="70" spans="1:12" ht="45" x14ac:dyDescent="0.25">
      <c r="A70" s="360" t="s">
        <v>9</v>
      </c>
      <c r="B70" s="360"/>
      <c r="C70" s="360"/>
      <c r="D70" s="360"/>
      <c r="E70" s="3">
        <v>851</v>
      </c>
      <c r="F70" s="2" t="s">
        <v>11</v>
      </c>
      <c r="G70" s="2" t="s">
        <v>29</v>
      </c>
      <c r="H70" s="3" t="s">
        <v>314</v>
      </c>
      <c r="I70" s="2" t="s">
        <v>21</v>
      </c>
      <c r="J70" s="17">
        <v>43979</v>
      </c>
      <c r="K70" s="17">
        <v>4308</v>
      </c>
      <c r="L70" s="17">
        <v>4662</v>
      </c>
    </row>
    <row r="71" spans="1:12" s="19" customFormat="1" ht="28.5" x14ac:dyDescent="0.25">
      <c r="A71" s="5" t="s">
        <v>31</v>
      </c>
      <c r="B71" s="38"/>
      <c r="C71" s="38"/>
      <c r="D71" s="38"/>
      <c r="E71" s="3">
        <v>851</v>
      </c>
      <c r="F71" s="15" t="s">
        <v>11</v>
      </c>
      <c r="G71" s="15" t="s">
        <v>32</v>
      </c>
      <c r="H71" s="3" t="s">
        <v>44</v>
      </c>
      <c r="I71" s="15"/>
      <c r="J71" s="18">
        <f t="shared" ref="J71:L71" si="25">J75+J72+J78+J81</f>
        <v>5979400</v>
      </c>
      <c r="K71" s="18">
        <f t="shared" si="25"/>
        <v>5396400</v>
      </c>
      <c r="L71" s="18">
        <f t="shared" si="25"/>
        <v>5396400</v>
      </c>
    </row>
    <row r="72" spans="1:12" ht="45" x14ac:dyDescent="0.25">
      <c r="A72" s="360" t="s">
        <v>223</v>
      </c>
      <c r="B72" s="360"/>
      <c r="C72" s="360"/>
      <c r="D72" s="360"/>
      <c r="E72" s="3">
        <v>851</v>
      </c>
      <c r="F72" s="2" t="s">
        <v>11</v>
      </c>
      <c r="G72" s="3" t="s">
        <v>32</v>
      </c>
      <c r="H72" s="3" t="s">
        <v>315</v>
      </c>
      <c r="I72" s="2"/>
      <c r="J72" s="17">
        <f t="shared" ref="J72:L73" si="26">J73</f>
        <v>35500</v>
      </c>
      <c r="K72" s="17">
        <f t="shared" si="26"/>
        <v>0</v>
      </c>
      <c r="L72" s="17">
        <f t="shared" si="26"/>
        <v>0</v>
      </c>
    </row>
    <row r="73" spans="1:12" ht="45" x14ac:dyDescent="0.25">
      <c r="A73" s="360" t="s">
        <v>19</v>
      </c>
      <c r="B73" s="358"/>
      <c r="C73" s="358"/>
      <c r="D73" s="358"/>
      <c r="E73" s="3">
        <v>851</v>
      </c>
      <c r="F73" s="2" t="s">
        <v>11</v>
      </c>
      <c r="G73" s="3" t="s">
        <v>32</v>
      </c>
      <c r="H73" s="3" t="s">
        <v>315</v>
      </c>
      <c r="I73" s="2" t="s">
        <v>20</v>
      </c>
      <c r="J73" s="17">
        <f t="shared" si="26"/>
        <v>35500</v>
      </c>
      <c r="K73" s="17">
        <f t="shared" si="26"/>
        <v>0</v>
      </c>
      <c r="L73" s="17">
        <f t="shared" si="26"/>
        <v>0</v>
      </c>
    </row>
    <row r="74" spans="1:12" ht="45" x14ac:dyDescent="0.25">
      <c r="A74" s="360" t="s">
        <v>9</v>
      </c>
      <c r="B74" s="360"/>
      <c r="C74" s="360"/>
      <c r="D74" s="360"/>
      <c r="E74" s="3">
        <v>851</v>
      </c>
      <c r="F74" s="2" t="s">
        <v>11</v>
      </c>
      <c r="G74" s="3" t="s">
        <v>32</v>
      </c>
      <c r="H74" s="3" t="s">
        <v>315</v>
      </c>
      <c r="I74" s="2" t="s">
        <v>21</v>
      </c>
      <c r="J74" s="17">
        <v>35500</v>
      </c>
      <c r="K74" s="17"/>
      <c r="L74" s="17"/>
    </row>
    <row r="75" spans="1:12" ht="45" x14ac:dyDescent="0.25">
      <c r="A75" s="360" t="s">
        <v>35</v>
      </c>
      <c r="B75" s="360"/>
      <c r="C75" s="360"/>
      <c r="D75" s="360"/>
      <c r="E75" s="3">
        <v>851</v>
      </c>
      <c r="F75" s="2" t="s">
        <v>15</v>
      </c>
      <c r="G75" s="3" t="s">
        <v>32</v>
      </c>
      <c r="H75" s="3" t="s">
        <v>380</v>
      </c>
      <c r="I75" s="2"/>
      <c r="J75" s="17">
        <f t="shared" ref="J75:L76" si="27">J76</f>
        <v>547500</v>
      </c>
      <c r="K75" s="17">
        <f t="shared" si="27"/>
        <v>0</v>
      </c>
      <c r="L75" s="17">
        <f t="shared" si="27"/>
        <v>0</v>
      </c>
    </row>
    <row r="76" spans="1:12" ht="45" x14ac:dyDescent="0.25">
      <c r="A76" s="360" t="s">
        <v>19</v>
      </c>
      <c r="B76" s="358"/>
      <c r="C76" s="358"/>
      <c r="D76" s="358"/>
      <c r="E76" s="3">
        <v>851</v>
      </c>
      <c r="F76" s="2" t="s">
        <v>11</v>
      </c>
      <c r="G76" s="2" t="s">
        <v>32</v>
      </c>
      <c r="H76" s="3" t="s">
        <v>380</v>
      </c>
      <c r="I76" s="2" t="s">
        <v>20</v>
      </c>
      <c r="J76" s="17">
        <f t="shared" si="27"/>
        <v>547500</v>
      </c>
      <c r="K76" s="17">
        <f t="shared" si="27"/>
        <v>0</v>
      </c>
      <c r="L76" s="17">
        <f t="shared" si="27"/>
        <v>0</v>
      </c>
    </row>
    <row r="77" spans="1:12" ht="45" x14ac:dyDescent="0.25">
      <c r="A77" s="360" t="s">
        <v>9</v>
      </c>
      <c r="B77" s="360"/>
      <c r="C77" s="360"/>
      <c r="D77" s="360"/>
      <c r="E77" s="3">
        <v>851</v>
      </c>
      <c r="F77" s="2" t="s">
        <v>11</v>
      </c>
      <c r="G77" s="2" t="s">
        <v>32</v>
      </c>
      <c r="H77" s="3" t="s">
        <v>380</v>
      </c>
      <c r="I77" s="2" t="s">
        <v>21</v>
      </c>
      <c r="J77" s="17">
        <v>547500</v>
      </c>
      <c r="K77" s="17"/>
      <c r="L77" s="17"/>
    </row>
    <row r="78" spans="1:12" ht="75" x14ac:dyDescent="0.25">
      <c r="A78" s="360" t="s">
        <v>429</v>
      </c>
      <c r="B78" s="360"/>
      <c r="C78" s="360"/>
      <c r="D78" s="360"/>
      <c r="E78" s="3" t="s">
        <v>251</v>
      </c>
      <c r="F78" s="2" t="s">
        <v>11</v>
      </c>
      <c r="G78" s="2" t="s">
        <v>32</v>
      </c>
      <c r="H78" s="3" t="s">
        <v>445</v>
      </c>
      <c r="I78" s="2"/>
      <c r="J78" s="17">
        <f t="shared" ref="J78:L79" si="28">J79</f>
        <v>352300</v>
      </c>
      <c r="K78" s="17">
        <f t="shared" si="28"/>
        <v>352300</v>
      </c>
      <c r="L78" s="17">
        <f t="shared" si="28"/>
        <v>352300</v>
      </c>
    </row>
    <row r="79" spans="1:12" ht="45" x14ac:dyDescent="0.25">
      <c r="A79" s="360" t="s">
        <v>19</v>
      </c>
      <c r="B79" s="360"/>
      <c r="C79" s="360"/>
      <c r="D79" s="360"/>
      <c r="E79" s="3">
        <v>851</v>
      </c>
      <c r="F79" s="2" t="s">
        <v>11</v>
      </c>
      <c r="G79" s="2" t="s">
        <v>32</v>
      </c>
      <c r="H79" s="3" t="s">
        <v>445</v>
      </c>
      <c r="I79" s="2" t="s">
        <v>20</v>
      </c>
      <c r="J79" s="17">
        <f t="shared" si="28"/>
        <v>352300</v>
      </c>
      <c r="K79" s="17">
        <f t="shared" si="28"/>
        <v>352300</v>
      </c>
      <c r="L79" s="17">
        <f t="shared" si="28"/>
        <v>352300</v>
      </c>
    </row>
    <row r="80" spans="1:12" ht="45" x14ac:dyDescent="0.25">
      <c r="A80" s="360" t="s">
        <v>9</v>
      </c>
      <c r="B80" s="360"/>
      <c r="C80" s="360"/>
      <c r="D80" s="360"/>
      <c r="E80" s="3">
        <v>851</v>
      </c>
      <c r="F80" s="2" t="s">
        <v>11</v>
      </c>
      <c r="G80" s="2" t="s">
        <v>32</v>
      </c>
      <c r="H80" s="3" t="s">
        <v>445</v>
      </c>
      <c r="I80" s="2" t="s">
        <v>21</v>
      </c>
      <c r="J80" s="17">
        <v>352300</v>
      </c>
      <c r="K80" s="17">
        <v>352300</v>
      </c>
      <c r="L80" s="17">
        <v>352300</v>
      </c>
    </row>
    <row r="81" spans="1:12" s="1" customFormat="1" ht="45" x14ac:dyDescent="0.25">
      <c r="A81" s="360" t="s">
        <v>36</v>
      </c>
      <c r="B81" s="287"/>
      <c r="C81" s="287"/>
      <c r="D81" s="287"/>
      <c r="E81" s="3">
        <v>851</v>
      </c>
      <c r="F81" s="3" t="s">
        <v>11</v>
      </c>
      <c r="G81" s="3" t="s">
        <v>32</v>
      </c>
      <c r="H81" s="3" t="s">
        <v>316</v>
      </c>
      <c r="I81" s="3"/>
      <c r="J81" s="17">
        <f t="shared" ref="J81:L82" si="29">J82</f>
        <v>5044100</v>
      </c>
      <c r="K81" s="17">
        <f t="shared" si="29"/>
        <v>5044100</v>
      </c>
      <c r="L81" s="17">
        <f t="shared" si="29"/>
        <v>5044100</v>
      </c>
    </row>
    <row r="82" spans="1:12" ht="45" x14ac:dyDescent="0.25">
      <c r="A82" s="360" t="s">
        <v>37</v>
      </c>
      <c r="B82" s="360"/>
      <c r="C82" s="360"/>
      <c r="D82" s="360"/>
      <c r="E82" s="3">
        <v>851</v>
      </c>
      <c r="F82" s="2" t="s">
        <v>11</v>
      </c>
      <c r="G82" s="2" t="s">
        <v>32</v>
      </c>
      <c r="H82" s="3" t="s">
        <v>316</v>
      </c>
      <c r="I82" s="2">
        <v>600</v>
      </c>
      <c r="J82" s="17">
        <f t="shared" si="29"/>
        <v>5044100</v>
      </c>
      <c r="K82" s="17">
        <f t="shared" si="29"/>
        <v>5044100</v>
      </c>
      <c r="L82" s="17">
        <f t="shared" si="29"/>
        <v>5044100</v>
      </c>
    </row>
    <row r="83" spans="1:12" x14ac:dyDescent="0.25">
      <c r="A83" s="360" t="s">
        <v>77</v>
      </c>
      <c r="B83" s="360"/>
      <c r="C83" s="360"/>
      <c r="D83" s="360"/>
      <c r="E83" s="3">
        <v>851</v>
      </c>
      <c r="F83" s="2" t="s">
        <v>11</v>
      </c>
      <c r="G83" s="2" t="s">
        <v>32</v>
      </c>
      <c r="H83" s="3" t="s">
        <v>316</v>
      </c>
      <c r="I83" s="2">
        <v>610</v>
      </c>
      <c r="J83" s="17">
        <v>5044100</v>
      </c>
      <c r="K83" s="17">
        <v>5044100</v>
      </c>
      <c r="L83" s="17">
        <v>5044100</v>
      </c>
    </row>
    <row r="84" spans="1:12" s="19" customFormat="1" x14ac:dyDescent="0.25">
      <c r="A84" s="5" t="s">
        <v>39</v>
      </c>
      <c r="B84" s="38"/>
      <c r="C84" s="38"/>
      <c r="D84" s="38"/>
      <c r="E84" s="2">
        <v>851</v>
      </c>
      <c r="F84" s="15" t="s">
        <v>40</v>
      </c>
      <c r="G84" s="15"/>
      <c r="H84" s="3" t="s">
        <v>44</v>
      </c>
      <c r="I84" s="15"/>
      <c r="J84" s="18">
        <f t="shared" ref="J84:L85" si="30">J85</f>
        <v>1119810</v>
      </c>
      <c r="K84" s="18">
        <f t="shared" si="30"/>
        <v>1248705</v>
      </c>
      <c r="L84" s="18">
        <f t="shared" si="30"/>
        <v>1588844</v>
      </c>
    </row>
    <row r="85" spans="1:12" s="32" customFormat="1" ht="28.5" x14ac:dyDescent="0.25">
      <c r="A85" s="5" t="s">
        <v>41</v>
      </c>
      <c r="B85" s="5"/>
      <c r="C85" s="5"/>
      <c r="D85" s="5"/>
      <c r="E85" s="2">
        <v>851</v>
      </c>
      <c r="F85" s="15" t="s">
        <v>40</v>
      </c>
      <c r="G85" s="15" t="s">
        <v>42</v>
      </c>
      <c r="H85" s="3" t="s">
        <v>44</v>
      </c>
      <c r="I85" s="15"/>
      <c r="J85" s="18">
        <f t="shared" si="30"/>
        <v>1119810</v>
      </c>
      <c r="K85" s="18">
        <f t="shared" si="30"/>
        <v>1248705</v>
      </c>
      <c r="L85" s="18">
        <f t="shared" si="30"/>
        <v>1588844</v>
      </c>
    </row>
    <row r="86" spans="1:12" s="1" customFormat="1" ht="60" x14ac:dyDescent="0.25">
      <c r="A86" s="360" t="s">
        <v>417</v>
      </c>
      <c r="B86" s="358"/>
      <c r="C86" s="358"/>
      <c r="D86" s="358"/>
      <c r="E86" s="2">
        <v>851</v>
      </c>
      <c r="F86" s="3" t="s">
        <v>40</v>
      </c>
      <c r="G86" s="3" t="s">
        <v>42</v>
      </c>
      <c r="H86" s="3" t="s">
        <v>317</v>
      </c>
      <c r="I86" s="3" t="s">
        <v>44</v>
      </c>
      <c r="J86" s="17">
        <f>J87+J89</f>
        <v>1119810</v>
      </c>
      <c r="K86" s="17">
        <f t="shared" ref="K86:L86" si="31">K87+K89</f>
        <v>1248705</v>
      </c>
      <c r="L86" s="17">
        <f t="shared" si="31"/>
        <v>1588844</v>
      </c>
    </row>
    <row r="87" spans="1:12" ht="105" x14ac:dyDescent="0.25">
      <c r="A87" s="360" t="s">
        <v>14</v>
      </c>
      <c r="B87" s="287"/>
      <c r="C87" s="287"/>
      <c r="D87" s="287"/>
      <c r="E87" s="3">
        <v>851</v>
      </c>
      <c r="F87" s="2" t="s">
        <v>40</v>
      </c>
      <c r="G87" s="2" t="s">
        <v>42</v>
      </c>
      <c r="H87" s="3" t="s">
        <v>317</v>
      </c>
      <c r="I87" s="2" t="s">
        <v>16</v>
      </c>
      <c r="J87" s="17">
        <f t="shared" ref="J87:L87" si="32">J88</f>
        <v>940709</v>
      </c>
      <c r="K87" s="17">
        <f t="shared" si="32"/>
        <v>1132382</v>
      </c>
      <c r="L87" s="17">
        <f t="shared" si="32"/>
        <v>1262582</v>
      </c>
    </row>
    <row r="88" spans="1:12" ht="45" x14ac:dyDescent="0.25">
      <c r="A88" s="360" t="s">
        <v>257</v>
      </c>
      <c r="B88" s="287"/>
      <c r="C88" s="287"/>
      <c r="D88" s="287"/>
      <c r="E88" s="3">
        <v>851</v>
      </c>
      <c r="F88" s="2" t="s">
        <v>40</v>
      </c>
      <c r="G88" s="2" t="s">
        <v>42</v>
      </c>
      <c r="H88" s="3" t="s">
        <v>317</v>
      </c>
      <c r="I88" s="2" t="s">
        <v>17</v>
      </c>
      <c r="J88" s="17">
        <v>940709</v>
      </c>
      <c r="K88" s="17">
        <v>1132382</v>
      </c>
      <c r="L88" s="17">
        <v>1262582</v>
      </c>
    </row>
    <row r="89" spans="1:12" ht="45" x14ac:dyDescent="0.25">
      <c r="A89" s="360" t="s">
        <v>19</v>
      </c>
      <c r="B89" s="287"/>
      <c r="C89" s="287"/>
      <c r="D89" s="287"/>
      <c r="E89" s="3">
        <v>851</v>
      </c>
      <c r="F89" s="2" t="s">
        <v>40</v>
      </c>
      <c r="G89" s="2" t="s">
        <v>42</v>
      </c>
      <c r="H89" s="3" t="s">
        <v>317</v>
      </c>
      <c r="I89" s="2" t="s">
        <v>20</v>
      </c>
      <c r="J89" s="17">
        <f t="shared" ref="J89:L89" si="33">J90</f>
        <v>179101</v>
      </c>
      <c r="K89" s="17">
        <f t="shared" si="33"/>
        <v>116323</v>
      </c>
      <c r="L89" s="17">
        <f t="shared" si="33"/>
        <v>326262</v>
      </c>
    </row>
    <row r="90" spans="1:12" ht="45" x14ac:dyDescent="0.25">
      <c r="A90" s="360" t="s">
        <v>9</v>
      </c>
      <c r="B90" s="287"/>
      <c r="C90" s="287"/>
      <c r="D90" s="287"/>
      <c r="E90" s="3">
        <v>851</v>
      </c>
      <c r="F90" s="2" t="s">
        <v>40</v>
      </c>
      <c r="G90" s="2" t="s">
        <v>42</v>
      </c>
      <c r="H90" s="3" t="s">
        <v>317</v>
      </c>
      <c r="I90" s="2" t="s">
        <v>21</v>
      </c>
      <c r="J90" s="17">
        <v>179101</v>
      </c>
      <c r="K90" s="17">
        <v>116323</v>
      </c>
      <c r="L90" s="17">
        <v>326262</v>
      </c>
    </row>
    <row r="91" spans="1:12" s="19" customFormat="1" ht="28.5" x14ac:dyDescent="0.25">
      <c r="A91" s="5" t="s">
        <v>45</v>
      </c>
      <c r="B91" s="38"/>
      <c r="C91" s="38"/>
      <c r="D91" s="38"/>
      <c r="E91" s="3">
        <v>851</v>
      </c>
      <c r="F91" s="15" t="s">
        <v>42</v>
      </c>
      <c r="G91" s="15"/>
      <c r="H91" s="3" t="s">
        <v>44</v>
      </c>
      <c r="I91" s="15"/>
      <c r="J91" s="18">
        <f t="shared" ref="J91:L91" si="34">J92</f>
        <v>6969400</v>
      </c>
      <c r="K91" s="18">
        <f t="shared" si="34"/>
        <v>5897800</v>
      </c>
      <c r="L91" s="18">
        <f t="shared" si="34"/>
        <v>5897800</v>
      </c>
    </row>
    <row r="92" spans="1:12" s="19" customFormat="1" ht="57" x14ac:dyDescent="0.25">
      <c r="A92" s="5" t="s">
        <v>290</v>
      </c>
      <c r="B92" s="38"/>
      <c r="C92" s="38"/>
      <c r="D92" s="38"/>
      <c r="E92" s="3">
        <v>851</v>
      </c>
      <c r="F92" s="15" t="s">
        <v>42</v>
      </c>
      <c r="G92" s="15" t="s">
        <v>86</v>
      </c>
      <c r="H92" s="3" t="s">
        <v>44</v>
      </c>
      <c r="I92" s="15"/>
      <c r="J92" s="18">
        <f t="shared" ref="J92:L92" si="35">J93+J100</f>
        <v>6969400</v>
      </c>
      <c r="K92" s="18">
        <f t="shared" si="35"/>
        <v>5897800</v>
      </c>
      <c r="L92" s="18">
        <f t="shared" si="35"/>
        <v>5897800</v>
      </c>
    </row>
    <row r="93" spans="1:12" ht="30" x14ac:dyDescent="0.25">
      <c r="A93" s="360" t="s">
        <v>47</v>
      </c>
      <c r="B93" s="360"/>
      <c r="C93" s="360"/>
      <c r="D93" s="360"/>
      <c r="E93" s="3">
        <v>851</v>
      </c>
      <c r="F93" s="2" t="s">
        <v>42</v>
      </c>
      <c r="G93" s="2" t="s">
        <v>86</v>
      </c>
      <c r="H93" s="3" t="s">
        <v>318</v>
      </c>
      <c r="I93" s="2"/>
      <c r="J93" s="17">
        <f t="shared" ref="J93:L93" si="36">J94+J96+J98</f>
        <v>5873100</v>
      </c>
      <c r="K93" s="17">
        <f t="shared" si="36"/>
        <v>5597800</v>
      </c>
      <c r="L93" s="17">
        <f t="shared" si="36"/>
        <v>5597800</v>
      </c>
    </row>
    <row r="94" spans="1:12" ht="105" x14ac:dyDescent="0.25">
      <c r="A94" s="360" t="s">
        <v>14</v>
      </c>
      <c r="B94" s="360"/>
      <c r="C94" s="360"/>
      <c r="D94" s="360"/>
      <c r="E94" s="3">
        <v>851</v>
      </c>
      <c r="F94" s="2" t="s">
        <v>42</v>
      </c>
      <c r="G94" s="3" t="s">
        <v>86</v>
      </c>
      <c r="H94" s="3" t="s">
        <v>318</v>
      </c>
      <c r="I94" s="2" t="s">
        <v>16</v>
      </c>
      <c r="J94" s="17">
        <f t="shared" ref="J94:L94" si="37">J95</f>
        <v>4467100</v>
      </c>
      <c r="K94" s="17">
        <f t="shared" si="37"/>
        <v>4467100</v>
      </c>
      <c r="L94" s="17">
        <f t="shared" si="37"/>
        <v>4467100</v>
      </c>
    </row>
    <row r="95" spans="1:12" ht="30" x14ac:dyDescent="0.25">
      <c r="A95" s="360" t="s">
        <v>7</v>
      </c>
      <c r="B95" s="360"/>
      <c r="C95" s="360"/>
      <c r="D95" s="360"/>
      <c r="E95" s="3">
        <v>851</v>
      </c>
      <c r="F95" s="2" t="s">
        <v>42</v>
      </c>
      <c r="G95" s="3" t="s">
        <v>86</v>
      </c>
      <c r="H95" s="3" t="s">
        <v>318</v>
      </c>
      <c r="I95" s="2" t="s">
        <v>48</v>
      </c>
      <c r="J95" s="17">
        <v>4467100</v>
      </c>
      <c r="K95" s="17">
        <v>4467100</v>
      </c>
      <c r="L95" s="17">
        <v>4467100</v>
      </c>
    </row>
    <row r="96" spans="1:12" ht="45" x14ac:dyDescent="0.25">
      <c r="A96" s="360" t="s">
        <v>19</v>
      </c>
      <c r="B96" s="358"/>
      <c r="C96" s="358"/>
      <c r="D96" s="358"/>
      <c r="E96" s="3">
        <v>851</v>
      </c>
      <c r="F96" s="2" t="s">
        <v>42</v>
      </c>
      <c r="G96" s="3" t="s">
        <v>86</v>
      </c>
      <c r="H96" s="3" t="s">
        <v>318</v>
      </c>
      <c r="I96" s="2" t="s">
        <v>20</v>
      </c>
      <c r="J96" s="17">
        <f t="shared" ref="J96:L96" si="38">J97</f>
        <v>1397100</v>
      </c>
      <c r="K96" s="17">
        <f t="shared" si="38"/>
        <v>1121800</v>
      </c>
      <c r="L96" s="17">
        <f t="shared" si="38"/>
        <v>1121800</v>
      </c>
    </row>
    <row r="97" spans="1:12" ht="45" x14ac:dyDescent="0.25">
      <c r="A97" s="360" t="s">
        <v>9</v>
      </c>
      <c r="B97" s="360"/>
      <c r="C97" s="360"/>
      <c r="D97" s="360"/>
      <c r="E97" s="3">
        <v>851</v>
      </c>
      <c r="F97" s="2" t="s">
        <v>42</v>
      </c>
      <c r="G97" s="3" t="s">
        <v>86</v>
      </c>
      <c r="H97" s="3" t="s">
        <v>318</v>
      </c>
      <c r="I97" s="2" t="s">
        <v>21</v>
      </c>
      <c r="J97" s="17">
        <v>1397100</v>
      </c>
      <c r="K97" s="17">
        <v>1121800</v>
      </c>
      <c r="L97" s="17">
        <v>1121800</v>
      </c>
    </row>
    <row r="98" spans="1:12" x14ac:dyDescent="0.25">
      <c r="A98" s="360" t="s">
        <v>22</v>
      </c>
      <c r="B98" s="360"/>
      <c r="C98" s="360"/>
      <c r="D98" s="360"/>
      <c r="E98" s="3">
        <v>851</v>
      </c>
      <c r="F98" s="2" t="s">
        <v>42</v>
      </c>
      <c r="G98" s="3" t="s">
        <v>86</v>
      </c>
      <c r="H98" s="3" t="s">
        <v>318</v>
      </c>
      <c r="I98" s="2" t="s">
        <v>23</v>
      </c>
      <c r="J98" s="17">
        <f t="shared" ref="J98:L98" si="39">J99</f>
        <v>8900</v>
      </c>
      <c r="K98" s="17">
        <f t="shared" si="39"/>
        <v>8900</v>
      </c>
      <c r="L98" s="17">
        <f t="shared" si="39"/>
        <v>8900</v>
      </c>
    </row>
    <row r="99" spans="1:12" ht="30" x14ac:dyDescent="0.25">
      <c r="A99" s="360" t="s">
        <v>24</v>
      </c>
      <c r="B99" s="360"/>
      <c r="C99" s="360"/>
      <c r="D99" s="360"/>
      <c r="E99" s="3">
        <v>851</v>
      </c>
      <c r="F99" s="2" t="s">
        <v>42</v>
      </c>
      <c r="G99" s="3" t="s">
        <v>86</v>
      </c>
      <c r="H99" s="3" t="s">
        <v>318</v>
      </c>
      <c r="I99" s="2" t="s">
        <v>25</v>
      </c>
      <c r="J99" s="17">
        <v>8900</v>
      </c>
      <c r="K99" s="17">
        <v>8900</v>
      </c>
      <c r="L99" s="17">
        <v>8900</v>
      </c>
    </row>
    <row r="100" spans="1:12" ht="60" x14ac:dyDescent="0.25">
      <c r="A100" s="360" t="s">
        <v>246</v>
      </c>
      <c r="B100" s="360"/>
      <c r="C100" s="360"/>
      <c r="D100" s="360"/>
      <c r="E100" s="3">
        <v>851</v>
      </c>
      <c r="F100" s="2" t="s">
        <v>42</v>
      </c>
      <c r="G100" s="2" t="s">
        <v>86</v>
      </c>
      <c r="H100" s="3" t="s">
        <v>319</v>
      </c>
      <c r="I100" s="2"/>
      <c r="J100" s="17">
        <f t="shared" ref="J100:L101" si="40">J101</f>
        <v>1096300</v>
      </c>
      <c r="K100" s="17">
        <f t="shared" si="40"/>
        <v>300000</v>
      </c>
      <c r="L100" s="17">
        <f t="shared" si="40"/>
        <v>300000</v>
      </c>
    </row>
    <row r="101" spans="1:12" ht="45" x14ac:dyDescent="0.25">
      <c r="A101" s="360" t="s">
        <v>19</v>
      </c>
      <c r="B101" s="358"/>
      <c r="C101" s="358"/>
      <c r="D101" s="358"/>
      <c r="E101" s="3">
        <v>851</v>
      </c>
      <c r="F101" s="2" t="s">
        <v>42</v>
      </c>
      <c r="G101" s="3" t="s">
        <v>86</v>
      </c>
      <c r="H101" s="3" t="s">
        <v>319</v>
      </c>
      <c r="I101" s="2" t="s">
        <v>20</v>
      </c>
      <c r="J101" s="17">
        <f t="shared" si="40"/>
        <v>1096300</v>
      </c>
      <c r="K101" s="17">
        <f t="shared" si="40"/>
        <v>300000</v>
      </c>
      <c r="L101" s="17">
        <f t="shared" si="40"/>
        <v>300000</v>
      </c>
    </row>
    <row r="102" spans="1:12" ht="45" x14ac:dyDescent="0.25">
      <c r="A102" s="360" t="s">
        <v>9</v>
      </c>
      <c r="B102" s="360"/>
      <c r="C102" s="360"/>
      <c r="D102" s="360"/>
      <c r="E102" s="3">
        <v>851</v>
      </c>
      <c r="F102" s="2" t="s">
        <v>42</v>
      </c>
      <c r="G102" s="3" t="s">
        <v>86</v>
      </c>
      <c r="H102" s="3" t="s">
        <v>319</v>
      </c>
      <c r="I102" s="2" t="s">
        <v>21</v>
      </c>
      <c r="J102" s="17">
        <v>1096300</v>
      </c>
      <c r="K102" s="17">
        <v>300000</v>
      </c>
      <c r="L102" s="17">
        <v>300000</v>
      </c>
    </row>
    <row r="103" spans="1:12" s="19" customFormat="1" x14ac:dyDescent="0.25">
      <c r="A103" s="5" t="s">
        <v>49</v>
      </c>
      <c r="B103" s="38"/>
      <c r="C103" s="38"/>
      <c r="D103" s="38"/>
      <c r="E103" s="3">
        <v>851</v>
      </c>
      <c r="F103" s="15" t="s">
        <v>12</v>
      </c>
      <c r="G103" s="15"/>
      <c r="H103" s="3" t="s">
        <v>44</v>
      </c>
      <c r="I103" s="15"/>
      <c r="J103" s="18">
        <f t="shared" ref="J103:L103" si="41">J104+J108+J112+J122+J129</f>
        <v>17412040</v>
      </c>
      <c r="K103" s="18">
        <f t="shared" si="41"/>
        <v>10848140</v>
      </c>
      <c r="L103" s="18">
        <f t="shared" si="41"/>
        <v>11027740</v>
      </c>
    </row>
    <row r="104" spans="1:12" s="19" customFormat="1" x14ac:dyDescent="0.25">
      <c r="A104" s="5" t="s">
        <v>50</v>
      </c>
      <c r="B104" s="38"/>
      <c r="C104" s="38"/>
      <c r="D104" s="38"/>
      <c r="E104" s="3">
        <v>851</v>
      </c>
      <c r="F104" s="15" t="s">
        <v>12</v>
      </c>
      <c r="G104" s="15" t="s">
        <v>29</v>
      </c>
      <c r="H104" s="3"/>
      <c r="I104" s="15"/>
      <c r="J104" s="18">
        <f t="shared" ref="J104:L110" si="42">J105</f>
        <v>307240</v>
      </c>
      <c r="K104" s="18">
        <f t="shared" si="42"/>
        <v>307240</v>
      </c>
      <c r="L104" s="18">
        <f t="shared" si="42"/>
        <v>307240</v>
      </c>
    </row>
    <row r="105" spans="1:12" s="19" customFormat="1" ht="180" x14ac:dyDescent="0.25">
      <c r="A105" s="360" t="s">
        <v>288</v>
      </c>
      <c r="B105" s="38"/>
      <c r="C105" s="38"/>
      <c r="D105" s="38"/>
      <c r="E105" s="3">
        <v>851</v>
      </c>
      <c r="F105" s="2" t="s">
        <v>12</v>
      </c>
      <c r="G105" s="2" t="s">
        <v>29</v>
      </c>
      <c r="H105" s="3" t="s">
        <v>320</v>
      </c>
      <c r="I105" s="2"/>
      <c r="J105" s="17">
        <f t="shared" si="42"/>
        <v>307240</v>
      </c>
      <c r="K105" s="17">
        <f t="shared" si="42"/>
        <v>307240</v>
      </c>
      <c r="L105" s="17">
        <f t="shared" si="42"/>
        <v>307240</v>
      </c>
    </row>
    <row r="106" spans="1:12" s="19" customFormat="1" ht="45" x14ac:dyDescent="0.25">
      <c r="A106" s="360" t="s">
        <v>19</v>
      </c>
      <c r="B106" s="358"/>
      <c r="C106" s="358"/>
      <c r="D106" s="358"/>
      <c r="E106" s="3">
        <v>851</v>
      </c>
      <c r="F106" s="2" t="s">
        <v>12</v>
      </c>
      <c r="G106" s="2" t="s">
        <v>29</v>
      </c>
      <c r="H106" s="3" t="s">
        <v>320</v>
      </c>
      <c r="I106" s="2" t="s">
        <v>20</v>
      </c>
      <c r="J106" s="17">
        <f t="shared" si="42"/>
        <v>307240</v>
      </c>
      <c r="K106" s="17">
        <f t="shared" si="42"/>
        <v>307240</v>
      </c>
      <c r="L106" s="17">
        <f t="shared" si="42"/>
        <v>307240</v>
      </c>
    </row>
    <row r="107" spans="1:12" s="19" customFormat="1" ht="45" x14ac:dyDescent="0.25">
      <c r="A107" s="360" t="s">
        <v>9</v>
      </c>
      <c r="B107" s="360"/>
      <c r="C107" s="360"/>
      <c r="D107" s="360"/>
      <c r="E107" s="3">
        <v>851</v>
      </c>
      <c r="F107" s="2" t="s">
        <v>12</v>
      </c>
      <c r="G107" s="2" t="s">
        <v>29</v>
      </c>
      <c r="H107" s="3" t="s">
        <v>320</v>
      </c>
      <c r="I107" s="2" t="s">
        <v>21</v>
      </c>
      <c r="J107" s="17">
        <v>307240</v>
      </c>
      <c r="K107" s="17">
        <v>307240</v>
      </c>
      <c r="L107" s="17">
        <v>307240</v>
      </c>
    </row>
    <row r="108" spans="1:12" s="19" customFormat="1" ht="14.25" x14ac:dyDescent="0.25">
      <c r="A108" s="38" t="s">
        <v>674</v>
      </c>
      <c r="B108" s="38"/>
      <c r="C108" s="38"/>
      <c r="D108" s="38"/>
      <c r="E108" s="20">
        <v>851</v>
      </c>
      <c r="F108" s="15" t="s">
        <v>12</v>
      </c>
      <c r="G108" s="15" t="s">
        <v>96</v>
      </c>
      <c r="H108" s="20"/>
      <c r="I108" s="15"/>
      <c r="J108" s="18">
        <f t="shared" si="42"/>
        <v>20900</v>
      </c>
      <c r="K108" s="18">
        <f t="shared" si="42"/>
        <v>20900</v>
      </c>
      <c r="L108" s="18">
        <f t="shared" si="42"/>
        <v>20900</v>
      </c>
    </row>
    <row r="109" spans="1:12" s="19" customFormat="1" ht="45" x14ac:dyDescent="0.25">
      <c r="A109" s="360" t="s">
        <v>670</v>
      </c>
      <c r="B109" s="360"/>
      <c r="C109" s="360"/>
      <c r="D109" s="360"/>
      <c r="E109" s="3">
        <v>851</v>
      </c>
      <c r="F109" s="2" t="s">
        <v>12</v>
      </c>
      <c r="G109" s="2" t="s">
        <v>96</v>
      </c>
      <c r="H109" s="3" t="s">
        <v>673</v>
      </c>
      <c r="I109" s="2"/>
      <c r="J109" s="17">
        <f t="shared" si="42"/>
        <v>20900</v>
      </c>
      <c r="K109" s="17">
        <f t="shared" si="42"/>
        <v>20900</v>
      </c>
      <c r="L109" s="17">
        <f t="shared" si="42"/>
        <v>20900</v>
      </c>
    </row>
    <row r="110" spans="1:12" s="19" customFormat="1" ht="45" x14ac:dyDescent="0.25">
      <c r="A110" s="360" t="s">
        <v>19</v>
      </c>
      <c r="B110" s="360"/>
      <c r="C110" s="360"/>
      <c r="D110" s="360"/>
      <c r="E110" s="3">
        <v>851</v>
      </c>
      <c r="F110" s="2" t="s">
        <v>12</v>
      </c>
      <c r="G110" s="2" t="s">
        <v>96</v>
      </c>
      <c r="H110" s="3" t="s">
        <v>673</v>
      </c>
      <c r="I110" s="2" t="s">
        <v>20</v>
      </c>
      <c r="J110" s="17">
        <f t="shared" si="42"/>
        <v>20900</v>
      </c>
      <c r="K110" s="17">
        <f t="shared" si="42"/>
        <v>20900</v>
      </c>
      <c r="L110" s="17">
        <f t="shared" si="42"/>
        <v>20900</v>
      </c>
    </row>
    <row r="111" spans="1:12" s="19" customFormat="1" ht="45" x14ac:dyDescent="0.25">
      <c r="A111" s="360" t="s">
        <v>9</v>
      </c>
      <c r="B111" s="360"/>
      <c r="C111" s="360"/>
      <c r="D111" s="360"/>
      <c r="E111" s="3">
        <v>851</v>
      </c>
      <c r="F111" s="2" t="s">
        <v>12</v>
      </c>
      <c r="G111" s="2" t="s">
        <v>96</v>
      </c>
      <c r="H111" s="3" t="s">
        <v>673</v>
      </c>
      <c r="I111" s="2" t="s">
        <v>21</v>
      </c>
      <c r="J111" s="17">
        <v>20900</v>
      </c>
      <c r="K111" s="17">
        <v>20900</v>
      </c>
      <c r="L111" s="17">
        <v>20900</v>
      </c>
    </row>
    <row r="112" spans="1:12" s="19" customFormat="1" x14ac:dyDescent="0.25">
      <c r="A112" s="5" t="s">
        <v>51</v>
      </c>
      <c r="B112" s="38"/>
      <c r="C112" s="38"/>
      <c r="D112" s="38"/>
      <c r="E112" s="20">
        <v>851</v>
      </c>
      <c r="F112" s="15" t="s">
        <v>12</v>
      </c>
      <c r="G112" s="15" t="s">
        <v>52</v>
      </c>
      <c r="H112" s="3" t="s">
        <v>44</v>
      </c>
      <c r="I112" s="15"/>
      <c r="J112" s="18">
        <f t="shared" ref="J112:L112" si="43">J113+J116+J119</f>
        <v>6657400</v>
      </c>
      <c r="K112" s="18">
        <f t="shared" si="43"/>
        <v>0</v>
      </c>
      <c r="L112" s="18">
        <f t="shared" si="43"/>
        <v>0</v>
      </c>
    </row>
    <row r="113" spans="1:12" ht="45" x14ac:dyDescent="0.25">
      <c r="A113" s="358" t="s">
        <v>424</v>
      </c>
      <c r="B113" s="360"/>
      <c r="C113" s="360"/>
      <c r="D113" s="360"/>
      <c r="E113" s="3">
        <v>851</v>
      </c>
      <c r="F113" s="2" t="s">
        <v>12</v>
      </c>
      <c r="G113" s="2" t="s">
        <v>52</v>
      </c>
      <c r="H113" s="3" t="s">
        <v>426</v>
      </c>
      <c r="I113" s="2"/>
      <c r="J113" s="17">
        <f t="shared" ref="J113:L114" si="44">J114</f>
        <v>115400</v>
      </c>
      <c r="K113" s="17">
        <f t="shared" si="44"/>
        <v>0</v>
      </c>
      <c r="L113" s="17">
        <f t="shared" si="44"/>
        <v>0</v>
      </c>
    </row>
    <row r="114" spans="1:12" ht="45" x14ac:dyDescent="0.25">
      <c r="A114" s="360" t="s">
        <v>19</v>
      </c>
      <c r="B114" s="360"/>
      <c r="C114" s="360"/>
      <c r="D114" s="360"/>
      <c r="E114" s="3">
        <v>851</v>
      </c>
      <c r="F114" s="2" t="s">
        <v>12</v>
      </c>
      <c r="G114" s="2" t="s">
        <v>52</v>
      </c>
      <c r="H114" s="3" t="s">
        <v>426</v>
      </c>
      <c r="I114" s="2" t="s">
        <v>20</v>
      </c>
      <c r="J114" s="17">
        <f t="shared" si="44"/>
        <v>115400</v>
      </c>
      <c r="K114" s="17">
        <f t="shared" si="44"/>
        <v>0</v>
      </c>
      <c r="L114" s="17">
        <f t="shared" si="44"/>
        <v>0</v>
      </c>
    </row>
    <row r="115" spans="1:12" ht="45" x14ac:dyDescent="0.25">
      <c r="A115" s="360" t="s">
        <v>9</v>
      </c>
      <c r="B115" s="360"/>
      <c r="C115" s="360"/>
      <c r="D115" s="360"/>
      <c r="E115" s="3">
        <v>851</v>
      </c>
      <c r="F115" s="2" t="s">
        <v>12</v>
      </c>
      <c r="G115" s="2" t="s">
        <v>52</v>
      </c>
      <c r="H115" s="3" t="s">
        <v>426</v>
      </c>
      <c r="I115" s="2" t="s">
        <v>21</v>
      </c>
      <c r="J115" s="17">
        <v>115400</v>
      </c>
      <c r="K115" s="17"/>
      <c r="L115" s="17"/>
    </row>
    <row r="116" spans="1:12" ht="75" x14ac:dyDescent="0.25">
      <c r="A116" s="360" t="s">
        <v>727</v>
      </c>
      <c r="B116" s="360"/>
      <c r="C116" s="360"/>
      <c r="D116" s="360"/>
      <c r="E116" s="45">
        <v>851</v>
      </c>
      <c r="F116" s="2" t="s">
        <v>12</v>
      </c>
      <c r="G116" s="2" t="s">
        <v>52</v>
      </c>
      <c r="H116" s="3" t="s">
        <v>728</v>
      </c>
      <c r="I116" s="2"/>
      <c r="J116" s="17">
        <f t="shared" ref="J116:L117" si="45">J117</f>
        <v>6503500</v>
      </c>
      <c r="K116" s="17">
        <f t="shared" si="45"/>
        <v>0</v>
      </c>
      <c r="L116" s="17">
        <f t="shared" si="45"/>
        <v>0</v>
      </c>
    </row>
    <row r="117" spans="1:12" ht="45" x14ac:dyDescent="0.25">
      <c r="A117" s="360" t="s">
        <v>19</v>
      </c>
      <c r="B117" s="360"/>
      <c r="C117" s="360"/>
      <c r="D117" s="360"/>
      <c r="E117" s="45">
        <v>851</v>
      </c>
      <c r="F117" s="2" t="s">
        <v>12</v>
      </c>
      <c r="G117" s="2" t="s">
        <v>52</v>
      </c>
      <c r="H117" s="3" t="s">
        <v>728</v>
      </c>
      <c r="I117" s="2" t="s">
        <v>20</v>
      </c>
      <c r="J117" s="17">
        <f t="shared" si="45"/>
        <v>6503500</v>
      </c>
      <c r="K117" s="17">
        <f t="shared" si="45"/>
        <v>0</v>
      </c>
      <c r="L117" s="17">
        <f t="shared" si="45"/>
        <v>0</v>
      </c>
    </row>
    <row r="118" spans="1:12" ht="45" x14ac:dyDescent="0.25">
      <c r="A118" s="360" t="s">
        <v>9</v>
      </c>
      <c r="B118" s="360"/>
      <c r="C118" s="360"/>
      <c r="D118" s="360"/>
      <c r="E118" s="45">
        <v>851</v>
      </c>
      <c r="F118" s="2" t="s">
        <v>12</v>
      </c>
      <c r="G118" s="2" t="s">
        <v>52</v>
      </c>
      <c r="H118" s="3" t="s">
        <v>728</v>
      </c>
      <c r="I118" s="2" t="s">
        <v>21</v>
      </c>
      <c r="J118" s="17">
        <v>6503500</v>
      </c>
      <c r="K118" s="17">
        <v>0</v>
      </c>
      <c r="L118" s="17">
        <v>0</v>
      </c>
    </row>
    <row r="119" spans="1:12" ht="30" x14ac:dyDescent="0.25">
      <c r="A119" s="360" t="s">
        <v>260</v>
      </c>
      <c r="B119" s="360"/>
      <c r="C119" s="360"/>
      <c r="D119" s="360"/>
      <c r="E119" s="3">
        <v>851</v>
      </c>
      <c r="F119" s="2" t="s">
        <v>12</v>
      </c>
      <c r="G119" s="2" t="s">
        <v>52</v>
      </c>
      <c r="H119" s="3" t="s">
        <v>321</v>
      </c>
      <c r="I119" s="2"/>
      <c r="J119" s="17">
        <f t="shared" ref="J119:L120" si="46">J120</f>
        <v>38500</v>
      </c>
      <c r="K119" s="17">
        <f t="shared" si="46"/>
        <v>0</v>
      </c>
      <c r="L119" s="17">
        <f t="shared" si="46"/>
        <v>0</v>
      </c>
    </row>
    <row r="120" spans="1:12" x14ac:dyDescent="0.25">
      <c r="A120" s="360" t="s">
        <v>22</v>
      </c>
      <c r="B120" s="360"/>
      <c r="C120" s="360"/>
      <c r="D120" s="360"/>
      <c r="E120" s="3">
        <v>851</v>
      </c>
      <c r="F120" s="2" t="s">
        <v>12</v>
      </c>
      <c r="G120" s="2" t="s">
        <v>52</v>
      </c>
      <c r="H120" s="3" t="s">
        <v>321</v>
      </c>
      <c r="I120" s="2" t="s">
        <v>23</v>
      </c>
      <c r="J120" s="17">
        <f t="shared" si="46"/>
        <v>38500</v>
      </c>
      <c r="K120" s="17">
        <f t="shared" si="46"/>
        <v>0</v>
      </c>
      <c r="L120" s="17">
        <f t="shared" si="46"/>
        <v>0</v>
      </c>
    </row>
    <row r="121" spans="1:12" ht="30" x14ac:dyDescent="0.25">
      <c r="A121" s="360" t="s">
        <v>24</v>
      </c>
      <c r="B121" s="360"/>
      <c r="C121" s="360"/>
      <c r="D121" s="360"/>
      <c r="E121" s="3">
        <v>851</v>
      </c>
      <c r="F121" s="2" t="s">
        <v>12</v>
      </c>
      <c r="G121" s="2" t="s">
        <v>52</v>
      </c>
      <c r="H121" s="3" t="s">
        <v>321</v>
      </c>
      <c r="I121" s="2" t="s">
        <v>25</v>
      </c>
      <c r="J121" s="17">
        <v>38500</v>
      </c>
      <c r="K121" s="17"/>
      <c r="L121" s="17"/>
    </row>
    <row r="122" spans="1:12" s="19" customFormat="1" ht="28.5" x14ac:dyDescent="0.25">
      <c r="A122" s="5" t="s">
        <v>54</v>
      </c>
      <c r="B122" s="38"/>
      <c r="C122" s="38"/>
      <c r="D122" s="38"/>
      <c r="E122" s="20">
        <v>851</v>
      </c>
      <c r="F122" s="15" t="s">
        <v>12</v>
      </c>
      <c r="G122" s="15" t="s">
        <v>46</v>
      </c>
      <c r="H122" s="3" t="s">
        <v>44</v>
      </c>
      <c r="I122" s="15"/>
      <c r="J122" s="18">
        <f>J126+J123</f>
        <v>10426500</v>
      </c>
      <c r="K122" s="18">
        <f t="shared" ref="K122:L122" si="47">K126+K123</f>
        <v>10520000</v>
      </c>
      <c r="L122" s="18">
        <f t="shared" si="47"/>
        <v>10699600</v>
      </c>
    </row>
    <row r="123" spans="1:12" ht="60" x14ac:dyDescent="0.25">
      <c r="A123" s="358" t="s">
        <v>756</v>
      </c>
      <c r="B123" s="360"/>
      <c r="C123" s="360"/>
      <c r="D123" s="360"/>
      <c r="E123" s="3" t="s">
        <v>251</v>
      </c>
      <c r="F123" s="2" t="s">
        <v>12</v>
      </c>
      <c r="G123" s="2" t="s">
        <v>46</v>
      </c>
      <c r="H123" s="3" t="s">
        <v>757</v>
      </c>
      <c r="I123" s="2"/>
      <c r="J123" s="17">
        <f t="shared" ref="J123:L124" si="48">J124</f>
        <v>2569763</v>
      </c>
      <c r="K123" s="17">
        <f t="shared" si="48"/>
        <v>2592809</v>
      </c>
      <c r="L123" s="17">
        <f t="shared" si="48"/>
        <v>2637073</v>
      </c>
    </row>
    <row r="124" spans="1:12" ht="45" x14ac:dyDescent="0.25">
      <c r="A124" s="360" t="s">
        <v>19</v>
      </c>
      <c r="B124" s="360"/>
      <c r="C124" s="360"/>
      <c r="D124" s="360"/>
      <c r="E124" s="3" t="s">
        <v>251</v>
      </c>
      <c r="F124" s="2" t="s">
        <v>12</v>
      </c>
      <c r="G124" s="2" t="s">
        <v>46</v>
      </c>
      <c r="H124" s="3" t="s">
        <v>757</v>
      </c>
      <c r="I124" s="2" t="s">
        <v>20</v>
      </c>
      <c r="J124" s="17">
        <f t="shared" si="48"/>
        <v>2569763</v>
      </c>
      <c r="K124" s="17">
        <f t="shared" si="48"/>
        <v>2592809</v>
      </c>
      <c r="L124" s="17">
        <f t="shared" si="48"/>
        <v>2637073</v>
      </c>
    </row>
    <row r="125" spans="1:12" ht="45" x14ac:dyDescent="0.25">
      <c r="A125" s="360" t="s">
        <v>9</v>
      </c>
      <c r="B125" s="360"/>
      <c r="C125" s="360"/>
      <c r="D125" s="360"/>
      <c r="E125" s="3" t="s">
        <v>251</v>
      </c>
      <c r="F125" s="2" t="s">
        <v>12</v>
      </c>
      <c r="G125" s="2" t="s">
        <v>46</v>
      </c>
      <c r="H125" s="3" t="s">
        <v>757</v>
      </c>
      <c r="I125" s="2" t="s">
        <v>21</v>
      </c>
      <c r="J125" s="40">
        <v>2569763</v>
      </c>
      <c r="K125" s="40">
        <v>2592809</v>
      </c>
      <c r="L125" s="40">
        <v>2637073</v>
      </c>
    </row>
    <row r="126" spans="1:12" ht="315" x14ac:dyDescent="0.25">
      <c r="A126" s="360" t="s">
        <v>681</v>
      </c>
      <c r="B126" s="360"/>
      <c r="C126" s="360"/>
      <c r="D126" s="360"/>
      <c r="E126" s="3">
        <v>851</v>
      </c>
      <c r="F126" s="3" t="s">
        <v>12</v>
      </c>
      <c r="G126" s="3" t="s">
        <v>46</v>
      </c>
      <c r="H126" s="3" t="s">
        <v>679</v>
      </c>
      <c r="I126" s="3"/>
      <c r="J126" s="17">
        <f t="shared" ref="J126:L127" si="49">J127</f>
        <v>7856737</v>
      </c>
      <c r="K126" s="17">
        <f t="shared" si="49"/>
        <v>7927191</v>
      </c>
      <c r="L126" s="17">
        <f t="shared" si="49"/>
        <v>8062527</v>
      </c>
    </row>
    <row r="127" spans="1:12" x14ac:dyDescent="0.25">
      <c r="A127" s="360" t="s">
        <v>33</v>
      </c>
      <c r="B127" s="360"/>
      <c r="C127" s="360"/>
      <c r="D127" s="360"/>
      <c r="E127" s="3">
        <v>851</v>
      </c>
      <c r="F127" s="3" t="s">
        <v>12</v>
      </c>
      <c r="G127" s="3" t="s">
        <v>46</v>
      </c>
      <c r="H127" s="3" t="s">
        <v>679</v>
      </c>
      <c r="I127" s="2" t="s">
        <v>34</v>
      </c>
      <c r="J127" s="17">
        <f t="shared" si="49"/>
        <v>7856737</v>
      </c>
      <c r="K127" s="17">
        <f t="shared" si="49"/>
        <v>7927191</v>
      </c>
      <c r="L127" s="17">
        <f t="shared" si="49"/>
        <v>8062527</v>
      </c>
    </row>
    <row r="128" spans="1:12" x14ac:dyDescent="0.25">
      <c r="A128" s="360" t="s">
        <v>55</v>
      </c>
      <c r="B128" s="360"/>
      <c r="C128" s="360"/>
      <c r="D128" s="360"/>
      <c r="E128" s="3">
        <v>851</v>
      </c>
      <c r="F128" s="3" t="s">
        <v>12</v>
      </c>
      <c r="G128" s="3" t="s">
        <v>46</v>
      </c>
      <c r="H128" s="3" t="s">
        <v>679</v>
      </c>
      <c r="I128" s="2" t="s">
        <v>56</v>
      </c>
      <c r="J128" s="40">
        <v>7856737</v>
      </c>
      <c r="K128" s="40">
        <v>7927191</v>
      </c>
      <c r="L128" s="40">
        <v>8062527</v>
      </c>
    </row>
    <row r="129" spans="1:12" s="19" customFormat="1" ht="28.5" hidden="1" x14ac:dyDescent="0.25">
      <c r="A129" s="5" t="s">
        <v>57</v>
      </c>
      <c r="B129" s="38"/>
      <c r="C129" s="38"/>
      <c r="D129" s="38"/>
      <c r="E129" s="3">
        <v>851</v>
      </c>
      <c r="F129" s="15" t="s">
        <v>12</v>
      </c>
      <c r="G129" s="15" t="s">
        <v>58</v>
      </c>
      <c r="H129" s="3" t="s">
        <v>44</v>
      </c>
      <c r="I129" s="15"/>
      <c r="J129" s="18">
        <f>J130+J133</f>
        <v>0</v>
      </c>
      <c r="K129" s="18">
        <f t="shared" ref="K129:L129" si="50">K130+K133</f>
        <v>0</v>
      </c>
      <c r="L129" s="18">
        <f t="shared" si="50"/>
        <v>0</v>
      </c>
    </row>
    <row r="130" spans="1:12" s="19" customFormat="1" ht="45" hidden="1" x14ac:dyDescent="0.25">
      <c r="A130" s="360" t="s">
        <v>450</v>
      </c>
      <c r="B130" s="360"/>
      <c r="C130" s="360"/>
      <c r="D130" s="360"/>
      <c r="E130" s="3">
        <v>851</v>
      </c>
      <c r="F130" s="3" t="s">
        <v>12</v>
      </c>
      <c r="G130" s="3" t="s">
        <v>58</v>
      </c>
      <c r="H130" s="3" t="s">
        <v>451</v>
      </c>
      <c r="I130" s="2"/>
      <c r="J130" s="17">
        <f t="shared" ref="J130:L131" si="51">J131</f>
        <v>0</v>
      </c>
      <c r="K130" s="17">
        <f t="shared" si="51"/>
        <v>0</v>
      </c>
      <c r="L130" s="17">
        <f t="shared" si="51"/>
        <v>0</v>
      </c>
    </row>
    <row r="131" spans="1:12" s="19" customFormat="1" ht="45" hidden="1" x14ac:dyDescent="0.25">
      <c r="A131" s="360" t="s">
        <v>19</v>
      </c>
      <c r="B131" s="360"/>
      <c r="C131" s="360"/>
      <c r="D131" s="360"/>
      <c r="E131" s="3">
        <v>851</v>
      </c>
      <c r="F131" s="3" t="s">
        <v>12</v>
      </c>
      <c r="G131" s="3" t="s">
        <v>58</v>
      </c>
      <c r="H131" s="3" t="s">
        <v>451</v>
      </c>
      <c r="I131" s="2" t="s">
        <v>20</v>
      </c>
      <c r="J131" s="17">
        <f t="shared" si="51"/>
        <v>0</v>
      </c>
      <c r="K131" s="17">
        <f t="shared" si="51"/>
        <v>0</v>
      </c>
      <c r="L131" s="17">
        <f t="shared" si="51"/>
        <v>0</v>
      </c>
    </row>
    <row r="132" spans="1:12" s="19" customFormat="1" ht="45" hidden="1" x14ac:dyDescent="0.25">
      <c r="A132" s="360" t="s">
        <v>9</v>
      </c>
      <c r="B132" s="360"/>
      <c r="C132" s="360"/>
      <c r="D132" s="360"/>
      <c r="E132" s="3">
        <v>851</v>
      </c>
      <c r="F132" s="3" t="s">
        <v>12</v>
      </c>
      <c r="G132" s="3" t="s">
        <v>58</v>
      </c>
      <c r="H132" s="3" t="s">
        <v>451</v>
      </c>
      <c r="I132" s="2" t="s">
        <v>21</v>
      </c>
      <c r="J132" s="17">
        <v>0</v>
      </c>
      <c r="K132" s="17"/>
      <c r="L132" s="17"/>
    </row>
    <row r="133" spans="1:12" ht="30" hidden="1" x14ac:dyDescent="0.25">
      <c r="A133" s="360" t="s">
        <v>668</v>
      </c>
      <c r="B133" s="360"/>
      <c r="C133" s="360"/>
      <c r="D133" s="360"/>
      <c r="E133" s="3">
        <v>851</v>
      </c>
      <c r="F133" s="3" t="s">
        <v>12</v>
      </c>
      <c r="G133" s="3" t="s">
        <v>58</v>
      </c>
      <c r="H133" s="3" t="s">
        <v>678</v>
      </c>
      <c r="I133" s="2"/>
      <c r="J133" s="17">
        <f t="shared" ref="J133:L134" si="52">J134</f>
        <v>0</v>
      </c>
      <c r="K133" s="17">
        <f t="shared" si="52"/>
        <v>0</v>
      </c>
      <c r="L133" s="17">
        <f t="shared" si="52"/>
        <v>0</v>
      </c>
    </row>
    <row r="134" spans="1:12" ht="45" hidden="1" x14ac:dyDescent="0.25">
      <c r="A134" s="360" t="s">
        <v>19</v>
      </c>
      <c r="B134" s="360"/>
      <c r="C134" s="360"/>
      <c r="D134" s="360"/>
      <c r="E134" s="3">
        <v>851</v>
      </c>
      <c r="F134" s="3" t="s">
        <v>12</v>
      </c>
      <c r="G134" s="3" t="s">
        <v>58</v>
      </c>
      <c r="H134" s="3" t="s">
        <v>678</v>
      </c>
      <c r="I134" s="2" t="s">
        <v>20</v>
      </c>
      <c r="J134" s="17">
        <f t="shared" si="52"/>
        <v>0</v>
      </c>
      <c r="K134" s="17">
        <f t="shared" si="52"/>
        <v>0</v>
      </c>
      <c r="L134" s="17">
        <f t="shared" si="52"/>
        <v>0</v>
      </c>
    </row>
    <row r="135" spans="1:12" ht="45" hidden="1" x14ac:dyDescent="0.25">
      <c r="A135" s="360" t="s">
        <v>9</v>
      </c>
      <c r="B135" s="360"/>
      <c r="C135" s="360"/>
      <c r="D135" s="360"/>
      <c r="E135" s="3">
        <v>851</v>
      </c>
      <c r="F135" s="3" t="s">
        <v>12</v>
      </c>
      <c r="G135" s="3" t="s">
        <v>58</v>
      </c>
      <c r="H135" s="3" t="s">
        <v>678</v>
      </c>
      <c r="I135" s="2" t="s">
        <v>21</v>
      </c>
      <c r="J135" s="40">
        <v>0</v>
      </c>
      <c r="K135" s="40"/>
      <c r="L135" s="40"/>
    </row>
    <row r="136" spans="1:12" s="19" customFormat="1" x14ac:dyDescent="0.25">
      <c r="A136" s="5" t="s">
        <v>60</v>
      </c>
      <c r="B136" s="38"/>
      <c r="C136" s="38"/>
      <c r="D136" s="23"/>
      <c r="E136" s="3">
        <v>851</v>
      </c>
      <c r="F136" s="20" t="s">
        <v>29</v>
      </c>
      <c r="G136" s="20"/>
      <c r="H136" s="3" t="s">
        <v>44</v>
      </c>
      <c r="I136" s="15"/>
      <c r="J136" s="18">
        <f>J137+J144</f>
        <v>341679.78</v>
      </c>
      <c r="K136" s="18">
        <f>K137+K144</f>
        <v>251679.78</v>
      </c>
      <c r="L136" s="18">
        <f>L137+L144</f>
        <v>251679.78</v>
      </c>
    </row>
    <row r="137" spans="1:12" s="19" customFormat="1" x14ac:dyDescent="0.25">
      <c r="A137" s="5" t="s">
        <v>61</v>
      </c>
      <c r="B137" s="38"/>
      <c r="C137" s="38"/>
      <c r="D137" s="23"/>
      <c r="E137" s="3">
        <v>851</v>
      </c>
      <c r="F137" s="20" t="s">
        <v>29</v>
      </c>
      <c r="G137" s="20" t="s">
        <v>11</v>
      </c>
      <c r="H137" s="3" t="s">
        <v>44</v>
      </c>
      <c r="I137" s="15"/>
      <c r="J137" s="18">
        <f>J138+J141</f>
        <v>251679.78</v>
      </c>
      <c r="K137" s="18">
        <f t="shared" ref="K137:L137" si="53">K138+K141</f>
        <v>251679.78</v>
      </c>
      <c r="L137" s="18">
        <f t="shared" si="53"/>
        <v>251679.78</v>
      </c>
    </row>
    <row r="138" spans="1:12" s="19" customFormat="1" ht="75" x14ac:dyDescent="0.25">
      <c r="A138" s="360" t="s">
        <v>62</v>
      </c>
      <c r="B138" s="360"/>
      <c r="C138" s="360"/>
      <c r="D138" s="21"/>
      <c r="E138" s="3">
        <v>851</v>
      </c>
      <c r="F138" s="3" t="s">
        <v>29</v>
      </c>
      <c r="G138" s="3" t="s">
        <v>11</v>
      </c>
      <c r="H138" s="3" t="s">
        <v>323</v>
      </c>
      <c r="I138" s="2"/>
      <c r="J138" s="17">
        <f t="shared" ref="J138:L139" si="54">J139</f>
        <v>164495.22</v>
      </c>
      <c r="K138" s="17">
        <f t="shared" si="54"/>
        <v>164495.22</v>
      </c>
      <c r="L138" s="17">
        <f t="shared" si="54"/>
        <v>164495.22</v>
      </c>
    </row>
    <row r="139" spans="1:12" s="19" customFormat="1" ht="45" x14ac:dyDescent="0.25">
      <c r="A139" s="360" t="s">
        <v>19</v>
      </c>
      <c r="B139" s="360"/>
      <c r="C139" s="360"/>
      <c r="D139" s="360"/>
      <c r="E139" s="3">
        <v>851</v>
      </c>
      <c r="F139" s="3" t="s">
        <v>29</v>
      </c>
      <c r="G139" s="3" t="s">
        <v>11</v>
      </c>
      <c r="H139" s="3" t="s">
        <v>323</v>
      </c>
      <c r="I139" s="2" t="s">
        <v>20</v>
      </c>
      <c r="J139" s="17">
        <f t="shared" si="54"/>
        <v>164495.22</v>
      </c>
      <c r="K139" s="17">
        <f t="shared" si="54"/>
        <v>164495.22</v>
      </c>
      <c r="L139" s="17">
        <f t="shared" si="54"/>
        <v>164495.22</v>
      </c>
    </row>
    <row r="140" spans="1:12" s="19" customFormat="1" ht="45" x14ac:dyDescent="0.25">
      <c r="A140" s="360" t="s">
        <v>9</v>
      </c>
      <c r="B140" s="360"/>
      <c r="C140" s="360"/>
      <c r="D140" s="360"/>
      <c r="E140" s="3">
        <v>851</v>
      </c>
      <c r="F140" s="3" t="s">
        <v>29</v>
      </c>
      <c r="G140" s="3" t="s">
        <v>11</v>
      </c>
      <c r="H140" s="3" t="s">
        <v>323</v>
      </c>
      <c r="I140" s="2" t="s">
        <v>21</v>
      </c>
      <c r="J140" s="17">
        <v>164495.22</v>
      </c>
      <c r="K140" s="17">
        <v>164495.22</v>
      </c>
      <c r="L140" s="17">
        <v>164495.22</v>
      </c>
    </row>
    <row r="141" spans="1:12" s="19" customFormat="1" ht="150" x14ac:dyDescent="0.25">
      <c r="A141" s="360" t="s">
        <v>63</v>
      </c>
      <c r="B141" s="360"/>
      <c r="C141" s="360"/>
      <c r="D141" s="360"/>
      <c r="E141" s="3">
        <v>851</v>
      </c>
      <c r="F141" s="3" t="s">
        <v>29</v>
      </c>
      <c r="G141" s="3" t="s">
        <v>11</v>
      </c>
      <c r="H141" s="3" t="s">
        <v>324</v>
      </c>
      <c r="I141" s="2"/>
      <c r="J141" s="17">
        <f t="shared" ref="J141:L142" si="55">J142</f>
        <v>87184.56</v>
      </c>
      <c r="K141" s="17">
        <f t="shared" si="55"/>
        <v>87184.56</v>
      </c>
      <c r="L141" s="17">
        <f t="shared" si="55"/>
        <v>87184.56</v>
      </c>
    </row>
    <row r="142" spans="1:12" s="19" customFormat="1" x14ac:dyDescent="0.25">
      <c r="A142" s="360" t="s">
        <v>33</v>
      </c>
      <c r="B142" s="360"/>
      <c r="C142" s="360"/>
      <c r="D142" s="360"/>
      <c r="E142" s="3">
        <v>851</v>
      </c>
      <c r="F142" s="3" t="s">
        <v>29</v>
      </c>
      <c r="G142" s="3" t="s">
        <v>11</v>
      </c>
      <c r="H142" s="3" t="s">
        <v>324</v>
      </c>
      <c r="I142" s="2" t="s">
        <v>34</v>
      </c>
      <c r="J142" s="17">
        <f t="shared" si="55"/>
        <v>87184.56</v>
      </c>
      <c r="K142" s="17">
        <f t="shared" si="55"/>
        <v>87184.56</v>
      </c>
      <c r="L142" s="17">
        <f t="shared" si="55"/>
        <v>87184.56</v>
      </c>
    </row>
    <row r="143" spans="1:12" s="19" customFormat="1" x14ac:dyDescent="0.25">
      <c r="A143" s="360" t="s">
        <v>55</v>
      </c>
      <c r="B143" s="360"/>
      <c r="C143" s="360"/>
      <c r="D143" s="360"/>
      <c r="E143" s="3">
        <v>851</v>
      </c>
      <c r="F143" s="3" t="s">
        <v>29</v>
      </c>
      <c r="G143" s="3" t="s">
        <v>11</v>
      </c>
      <c r="H143" s="3" t="s">
        <v>324</v>
      </c>
      <c r="I143" s="2" t="s">
        <v>56</v>
      </c>
      <c r="J143" s="17">
        <v>87184.56</v>
      </c>
      <c r="K143" s="17">
        <v>87184.56</v>
      </c>
      <c r="L143" s="17">
        <v>87184.56</v>
      </c>
    </row>
    <row r="144" spans="1:12" s="19" customFormat="1" x14ac:dyDescent="0.25">
      <c r="A144" s="5" t="s">
        <v>64</v>
      </c>
      <c r="B144" s="38"/>
      <c r="C144" s="38"/>
      <c r="D144" s="23"/>
      <c r="E144" s="3">
        <v>851</v>
      </c>
      <c r="F144" s="20" t="s">
        <v>29</v>
      </c>
      <c r="G144" s="20" t="s">
        <v>40</v>
      </c>
      <c r="H144" s="3" t="s">
        <v>44</v>
      </c>
      <c r="I144" s="15"/>
      <c r="J144" s="18">
        <f t="shared" ref="J144:L146" si="56">J145</f>
        <v>90000</v>
      </c>
      <c r="K144" s="18">
        <f t="shared" si="56"/>
        <v>0</v>
      </c>
      <c r="L144" s="18">
        <f t="shared" si="56"/>
        <v>0</v>
      </c>
    </row>
    <row r="145" spans="1:12" ht="30" x14ac:dyDescent="0.25">
      <c r="A145" s="360" t="s">
        <v>227</v>
      </c>
      <c r="B145" s="360"/>
      <c r="C145" s="360"/>
      <c r="D145" s="21"/>
      <c r="E145" s="3">
        <v>851</v>
      </c>
      <c r="F145" s="3" t="s">
        <v>29</v>
      </c>
      <c r="G145" s="3" t="s">
        <v>40</v>
      </c>
      <c r="H145" s="3" t="s">
        <v>325</v>
      </c>
      <c r="I145" s="2"/>
      <c r="J145" s="17">
        <f t="shared" si="56"/>
        <v>90000</v>
      </c>
      <c r="K145" s="17">
        <f t="shared" si="56"/>
        <v>0</v>
      </c>
      <c r="L145" s="17">
        <f t="shared" si="56"/>
        <v>0</v>
      </c>
    </row>
    <row r="146" spans="1:12" ht="45" x14ac:dyDescent="0.25">
      <c r="A146" s="360" t="s">
        <v>19</v>
      </c>
      <c r="B146" s="360"/>
      <c r="C146" s="360"/>
      <c r="D146" s="21"/>
      <c r="E146" s="3">
        <v>851</v>
      </c>
      <c r="F146" s="3" t="s">
        <v>29</v>
      </c>
      <c r="G146" s="3" t="s">
        <v>40</v>
      </c>
      <c r="H146" s="3" t="s">
        <v>325</v>
      </c>
      <c r="I146" s="2" t="s">
        <v>20</v>
      </c>
      <c r="J146" s="17">
        <f t="shared" si="56"/>
        <v>90000</v>
      </c>
      <c r="K146" s="17">
        <f t="shared" si="56"/>
        <v>0</v>
      </c>
      <c r="L146" s="17">
        <f t="shared" si="56"/>
        <v>0</v>
      </c>
    </row>
    <row r="147" spans="1:12" ht="45" x14ac:dyDescent="0.25">
      <c r="A147" s="360" t="s">
        <v>9</v>
      </c>
      <c r="B147" s="360"/>
      <c r="C147" s="360"/>
      <c r="D147" s="21"/>
      <c r="E147" s="3">
        <v>851</v>
      </c>
      <c r="F147" s="3" t="s">
        <v>29</v>
      </c>
      <c r="G147" s="3" t="s">
        <v>40</v>
      </c>
      <c r="H147" s="3" t="s">
        <v>325</v>
      </c>
      <c r="I147" s="2" t="s">
        <v>21</v>
      </c>
      <c r="J147" s="17">
        <v>90000</v>
      </c>
      <c r="K147" s="17"/>
      <c r="L147" s="17"/>
    </row>
    <row r="148" spans="1:12" x14ac:dyDescent="0.25">
      <c r="A148" s="95" t="s">
        <v>409</v>
      </c>
      <c r="B148" s="38"/>
      <c r="C148" s="38"/>
      <c r="D148" s="23"/>
      <c r="E148" s="20" t="s">
        <v>251</v>
      </c>
      <c r="F148" s="20" t="s">
        <v>96</v>
      </c>
      <c r="G148" s="20"/>
      <c r="H148" s="20"/>
      <c r="I148" s="15"/>
      <c r="J148" s="16">
        <f t="shared" ref="J148:L151" si="57">J149</f>
        <v>196933</v>
      </c>
      <c r="K148" s="16">
        <f t="shared" si="57"/>
        <v>196933</v>
      </c>
      <c r="L148" s="16">
        <f t="shared" si="57"/>
        <v>196933</v>
      </c>
    </row>
    <row r="149" spans="1:12" ht="28.5" x14ac:dyDescent="0.25">
      <c r="A149" s="95" t="s">
        <v>410</v>
      </c>
      <c r="B149" s="38"/>
      <c r="C149" s="38"/>
      <c r="D149" s="23"/>
      <c r="E149" s="20" t="s">
        <v>251</v>
      </c>
      <c r="F149" s="20" t="s">
        <v>96</v>
      </c>
      <c r="G149" s="20" t="s">
        <v>29</v>
      </c>
      <c r="H149" s="20"/>
      <c r="I149" s="15"/>
      <c r="J149" s="18">
        <f t="shared" si="57"/>
        <v>196933</v>
      </c>
      <c r="K149" s="18">
        <f t="shared" si="57"/>
        <v>196933</v>
      </c>
      <c r="L149" s="18">
        <f t="shared" si="57"/>
        <v>196933</v>
      </c>
    </row>
    <row r="150" spans="1:12" ht="30" x14ac:dyDescent="0.25">
      <c r="A150" s="360" t="s">
        <v>411</v>
      </c>
      <c r="B150" s="360"/>
      <c r="C150" s="360"/>
      <c r="D150" s="21"/>
      <c r="E150" s="3" t="s">
        <v>251</v>
      </c>
      <c r="F150" s="3" t="s">
        <v>96</v>
      </c>
      <c r="G150" s="3" t="s">
        <v>29</v>
      </c>
      <c r="H150" s="3" t="s">
        <v>412</v>
      </c>
      <c r="I150" s="2"/>
      <c r="J150" s="17">
        <f t="shared" si="57"/>
        <v>196933</v>
      </c>
      <c r="K150" s="17">
        <f t="shared" si="57"/>
        <v>196933</v>
      </c>
      <c r="L150" s="17">
        <f t="shared" si="57"/>
        <v>196933</v>
      </c>
    </row>
    <row r="151" spans="1:12" ht="45" x14ac:dyDescent="0.25">
      <c r="A151" s="360" t="s">
        <v>19</v>
      </c>
      <c r="B151" s="360"/>
      <c r="C151" s="360"/>
      <c r="D151" s="21"/>
      <c r="E151" s="3" t="s">
        <v>251</v>
      </c>
      <c r="F151" s="3" t="s">
        <v>96</v>
      </c>
      <c r="G151" s="3" t="s">
        <v>29</v>
      </c>
      <c r="H151" s="3" t="s">
        <v>412</v>
      </c>
      <c r="I151" s="2" t="s">
        <v>20</v>
      </c>
      <c r="J151" s="17">
        <f t="shared" si="57"/>
        <v>196933</v>
      </c>
      <c r="K151" s="17">
        <f t="shared" si="57"/>
        <v>196933</v>
      </c>
      <c r="L151" s="17">
        <f t="shared" si="57"/>
        <v>196933</v>
      </c>
    </row>
    <row r="152" spans="1:12" ht="45" x14ac:dyDescent="0.25">
      <c r="A152" s="360" t="s">
        <v>9</v>
      </c>
      <c r="B152" s="360"/>
      <c r="C152" s="360"/>
      <c r="D152" s="21"/>
      <c r="E152" s="3" t="s">
        <v>251</v>
      </c>
      <c r="F152" s="3" t="s">
        <v>96</v>
      </c>
      <c r="G152" s="3" t="s">
        <v>29</v>
      </c>
      <c r="H152" s="3" t="s">
        <v>412</v>
      </c>
      <c r="I152" s="2" t="s">
        <v>21</v>
      </c>
      <c r="J152" s="40">
        <v>196933</v>
      </c>
      <c r="K152" s="40">
        <v>196933</v>
      </c>
      <c r="L152" s="40">
        <v>196933</v>
      </c>
    </row>
    <row r="153" spans="1:12" x14ac:dyDescent="0.25">
      <c r="A153" s="5" t="s">
        <v>70</v>
      </c>
      <c r="B153" s="38"/>
      <c r="C153" s="38"/>
      <c r="D153" s="38"/>
      <c r="E153" s="3">
        <v>851</v>
      </c>
      <c r="F153" s="15" t="s">
        <v>71</v>
      </c>
      <c r="G153" s="15"/>
      <c r="H153" s="3" t="s">
        <v>44</v>
      </c>
      <c r="I153" s="15"/>
      <c r="J153" s="18">
        <f t="shared" ref="J153:L153" si="58">J154</f>
        <v>12297300</v>
      </c>
      <c r="K153" s="18">
        <f t="shared" si="58"/>
        <v>16354255</v>
      </c>
      <c r="L153" s="18">
        <f t="shared" si="58"/>
        <v>11797300</v>
      </c>
    </row>
    <row r="154" spans="1:12" s="19" customFormat="1" ht="28.5" x14ac:dyDescent="0.25">
      <c r="A154" s="5" t="s">
        <v>265</v>
      </c>
      <c r="B154" s="38"/>
      <c r="C154" s="38"/>
      <c r="D154" s="38"/>
      <c r="E154" s="20">
        <v>851</v>
      </c>
      <c r="F154" s="15" t="s">
        <v>71</v>
      </c>
      <c r="G154" s="20" t="s">
        <v>42</v>
      </c>
      <c r="H154" s="20" t="s">
        <v>44</v>
      </c>
      <c r="I154" s="16"/>
      <c r="J154" s="16">
        <f>J155+J158+J161+J164</f>
        <v>12297300</v>
      </c>
      <c r="K154" s="16">
        <f t="shared" ref="K154:L154" si="59">K155+K158+K161+K164</f>
        <v>16354255</v>
      </c>
      <c r="L154" s="16">
        <f t="shared" si="59"/>
        <v>11797300</v>
      </c>
    </row>
    <row r="155" spans="1:12" ht="30" x14ac:dyDescent="0.25">
      <c r="A155" s="358" t="s">
        <v>295</v>
      </c>
      <c r="B155" s="360"/>
      <c r="C155" s="360"/>
      <c r="D155" s="360"/>
      <c r="E155" s="3" t="s">
        <v>251</v>
      </c>
      <c r="F155" s="2" t="s">
        <v>71</v>
      </c>
      <c r="G155" s="3" t="s">
        <v>42</v>
      </c>
      <c r="H155" s="3" t="s">
        <v>759</v>
      </c>
      <c r="I155" s="40"/>
      <c r="J155" s="17">
        <f t="shared" ref="J155:L156" si="60">J156</f>
        <v>0</v>
      </c>
      <c r="K155" s="17">
        <f t="shared" si="60"/>
        <v>4556955</v>
      </c>
      <c r="L155" s="17">
        <f t="shared" si="60"/>
        <v>0</v>
      </c>
    </row>
    <row r="156" spans="1:12" ht="60" x14ac:dyDescent="0.25">
      <c r="A156" s="360" t="s">
        <v>37</v>
      </c>
      <c r="B156" s="360"/>
      <c r="C156" s="360"/>
      <c r="D156" s="360"/>
      <c r="E156" s="3">
        <v>851</v>
      </c>
      <c r="F156" s="2" t="s">
        <v>71</v>
      </c>
      <c r="G156" s="3" t="s">
        <v>42</v>
      </c>
      <c r="H156" s="3" t="s">
        <v>759</v>
      </c>
      <c r="I156" s="2" t="s">
        <v>76</v>
      </c>
      <c r="J156" s="17">
        <f t="shared" si="60"/>
        <v>0</v>
      </c>
      <c r="K156" s="17">
        <f t="shared" si="60"/>
        <v>4556955</v>
      </c>
      <c r="L156" s="17">
        <f t="shared" si="60"/>
        <v>0</v>
      </c>
    </row>
    <row r="157" spans="1:12" x14ac:dyDescent="0.25">
      <c r="A157" s="360" t="s">
        <v>77</v>
      </c>
      <c r="B157" s="360"/>
      <c r="C157" s="360"/>
      <c r="D157" s="360"/>
      <c r="E157" s="3">
        <v>851</v>
      </c>
      <c r="F157" s="2" t="s">
        <v>71</v>
      </c>
      <c r="G157" s="2" t="s">
        <v>42</v>
      </c>
      <c r="H157" s="3" t="s">
        <v>759</v>
      </c>
      <c r="I157" s="2" t="s">
        <v>78</v>
      </c>
      <c r="J157" s="40">
        <v>0</v>
      </c>
      <c r="K157" s="40">
        <v>4556955</v>
      </c>
      <c r="L157" s="40">
        <v>0</v>
      </c>
    </row>
    <row r="158" spans="1:12" ht="30" x14ac:dyDescent="0.25">
      <c r="A158" s="360" t="s">
        <v>114</v>
      </c>
      <c r="B158" s="360"/>
      <c r="C158" s="360"/>
      <c r="D158" s="360"/>
      <c r="E158" s="3">
        <v>851</v>
      </c>
      <c r="F158" s="3" t="s">
        <v>71</v>
      </c>
      <c r="G158" s="3" t="s">
        <v>42</v>
      </c>
      <c r="H158" s="3" t="s">
        <v>326</v>
      </c>
      <c r="I158" s="2"/>
      <c r="J158" s="40">
        <f t="shared" ref="J158:L159" si="61">J159</f>
        <v>12165300</v>
      </c>
      <c r="K158" s="40">
        <f t="shared" si="61"/>
        <v>11665300</v>
      </c>
      <c r="L158" s="40">
        <f t="shared" si="61"/>
        <v>11665300</v>
      </c>
    </row>
    <row r="159" spans="1:12" ht="60" x14ac:dyDescent="0.25">
      <c r="A159" s="360" t="s">
        <v>37</v>
      </c>
      <c r="B159" s="360"/>
      <c r="C159" s="360"/>
      <c r="D159" s="360"/>
      <c r="E159" s="3">
        <v>851</v>
      </c>
      <c r="F159" s="2" t="s">
        <v>71</v>
      </c>
      <c r="G159" s="3" t="s">
        <v>42</v>
      </c>
      <c r="H159" s="3" t="s">
        <v>326</v>
      </c>
      <c r="I159" s="2" t="s">
        <v>76</v>
      </c>
      <c r="J159" s="40">
        <f t="shared" si="61"/>
        <v>12165300</v>
      </c>
      <c r="K159" s="40">
        <f t="shared" si="61"/>
        <v>11665300</v>
      </c>
      <c r="L159" s="40">
        <f t="shared" si="61"/>
        <v>11665300</v>
      </c>
    </row>
    <row r="160" spans="1:12" x14ac:dyDescent="0.25">
      <c r="A160" s="360" t="s">
        <v>77</v>
      </c>
      <c r="B160" s="360"/>
      <c r="C160" s="360"/>
      <c r="D160" s="360"/>
      <c r="E160" s="3">
        <v>851</v>
      </c>
      <c r="F160" s="2" t="s">
        <v>71</v>
      </c>
      <c r="G160" s="2" t="s">
        <v>42</v>
      </c>
      <c r="H160" s="3" t="s">
        <v>326</v>
      </c>
      <c r="I160" s="2" t="s">
        <v>78</v>
      </c>
      <c r="J160" s="40">
        <v>12165300</v>
      </c>
      <c r="K160" s="40">
        <v>11665300</v>
      </c>
      <c r="L160" s="40">
        <v>11665300</v>
      </c>
    </row>
    <row r="161" spans="1:12" hidden="1" x14ac:dyDescent="0.25">
      <c r="A161" s="360" t="s">
        <v>109</v>
      </c>
      <c r="B161" s="360"/>
      <c r="C161" s="360"/>
      <c r="D161" s="360"/>
      <c r="E161" s="3">
        <v>851</v>
      </c>
      <c r="F161" s="2" t="s">
        <v>71</v>
      </c>
      <c r="G161" s="2" t="s">
        <v>42</v>
      </c>
      <c r="H161" s="3" t="s">
        <v>327</v>
      </c>
      <c r="I161" s="2"/>
      <c r="J161" s="40">
        <f t="shared" ref="J161:L162" si="62">J162</f>
        <v>0</v>
      </c>
      <c r="K161" s="40">
        <f t="shared" si="62"/>
        <v>0</v>
      </c>
      <c r="L161" s="40">
        <f t="shared" si="62"/>
        <v>0</v>
      </c>
    </row>
    <row r="162" spans="1:12" ht="60" hidden="1" x14ac:dyDescent="0.25">
      <c r="A162" s="360" t="s">
        <v>37</v>
      </c>
      <c r="B162" s="360"/>
      <c r="C162" s="360"/>
      <c r="D162" s="360"/>
      <c r="E162" s="3">
        <v>851</v>
      </c>
      <c r="F162" s="2" t="s">
        <v>71</v>
      </c>
      <c r="G162" s="2" t="s">
        <v>42</v>
      </c>
      <c r="H162" s="3" t="s">
        <v>327</v>
      </c>
      <c r="I162" s="2" t="s">
        <v>76</v>
      </c>
      <c r="J162" s="40">
        <f t="shared" si="62"/>
        <v>0</v>
      </c>
      <c r="K162" s="40">
        <f t="shared" si="62"/>
        <v>0</v>
      </c>
      <c r="L162" s="40">
        <f t="shared" si="62"/>
        <v>0</v>
      </c>
    </row>
    <row r="163" spans="1:12" hidden="1" x14ac:dyDescent="0.25">
      <c r="A163" s="360" t="s">
        <v>77</v>
      </c>
      <c r="B163" s="360"/>
      <c r="C163" s="360"/>
      <c r="D163" s="360"/>
      <c r="E163" s="3">
        <v>851</v>
      </c>
      <c r="F163" s="2" t="s">
        <v>71</v>
      </c>
      <c r="G163" s="3" t="s">
        <v>42</v>
      </c>
      <c r="H163" s="3" t="s">
        <v>327</v>
      </c>
      <c r="I163" s="2" t="s">
        <v>78</v>
      </c>
      <c r="J163" s="40">
        <v>0</v>
      </c>
      <c r="K163" s="40"/>
      <c r="L163" s="40"/>
    </row>
    <row r="164" spans="1:12" ht="150" x14ac:dyDescent="0.25">
      <c r="A164" s="360" t="s">
        <v>270</v>
      </c>
      <c r="B164" s="38"/>
      <c r="C164" s="38"/>
      <c r="D164" s="38"/>
      <c r="E164" s="3">
        <v>851</v>
      </c>
      <c r="F164" s="2" t="s">
        <v>71</v>
      </c>
      <c r="G164" s="2" t="s">
        <v>42</v>
      </c>
      <c r="H164" s="3" t="s">
        <v>328</v>
      </c>
      <c r="I164" s="2"/>
      <c r="J164" s="40">
        <f t="shared" ref="J164:L165" si="63">J165</f>
        <v>132000</v>
      </c>
      <c r="K164" s="40">
        <f t="shared" si="63"/>
        <v>132000</v>
      </c>
      <c r="L164" s="40">
        <f t="shared" si="63"/>
        <v>132000</v>
      </c>
    </row>
    <row r="165" spans="1:12" ht="60" x14ac:dyDescent="0.25">
      <c r="A165" s="360" t="s">
        <v>37</v>
      </c>
      <c r="B165" s="38"/>
      <c r="C165" s="38"/>
      <c r="D165" s="38"/>
      <c r="E165" s="3">
        <v>851</v>
      </c>
      <c r="F165" s="2" t="s">
        <v>71</v>
      </c>
      <c r="G165" s="2" t="s">
        <v>42</v>
      </c>
      <c r="H165" s="3" t="s">
        <v>328</v>
      </c>
      <c r="I165" s="2" t="s">
        <v>76</v>
      </c>
      <c r="J165" s="40">
        <f t="shared" si="63"/>
        <v>132000</v>
      </c>
      <c r="K165" s="40">
        <f t="shared" si="63"/>
        <v>132000</v>
      </c>
      <c r="L165" s="40">
        <f t="shared" si="63"/>
        <v>132000</v>
      </c>
    </row>
    <row r="166" spans="1:12" x14ac:dyDescent="0.25">
      <c r="A166" s="360" t="s">
        <v>77</v>
      </c>
      <c r="B166" s="38"/>
      <c r="C166" s="38"/>
      <c r="D166" s="38"/>
      <c r="E166" s="3">
        <v>851</v>
      </c>
      <c r="F166" s="2" t="s">
        <v>71</v>
      </c>
      <c r="G166" s="2" t="s">
        <v>42</v>
      </c>
      <c r="H166" s="3" t="s">
        <v>328</v>
      </c>
      <c r="I166" s="2" t="s">
        <v>78</v>
      </c>
      <c r="J166" s="40">
        <v>132000</v>
      </c>
      <c r="K166" s="40">
        <v>132000</v>
      </c>
      <c r="L166" s="40">
        <v>132000</v>
      </c>
    </row>
    <row r="167" spans="1:12" x14ac:dyDescent="0.25">
      <c r="A167" s="5" t="s">
        <v>73</v>
      </c>
      <c r="B167" s="38"/>
      <c r="C167" s="38"/>
      <c r="D167" s="38"/>
      <c r="E167" s="3">
        <v>851</v>
      </c>
      <c r="F167" s="15" t="s">
        <v>52</v>
      </c>
      <c r="G167" s="15"/>
      <c r="H167" s="3" t="s">
        <v>44</v>
      </c>
      <c r="I167" s="15"/>
      <c r="J167" s="18">
        <f t="shared" ref="J167:L167" si="64">J168+J200</f>
        <v>37646239</v>
      </c>
      <c r="K167" s="18">
        <f t="shared" si="64"/>
        <v>42656339</v>
      </c>
      <c r="L167" s="18">
        <f t="shared" si="64"/>
        <v>32948128</v>
      </c>
    </row>
    <row r="168" spans="1:12" x14ac:dyDescent="0.25">
      <c r="A168" s="5" t="s">
        <v>74</v>
      </c>
      <c r="B168" s="38"/>
      <c r="C168" s="38"/>
      <c r="D168" s="38"/>
      <c r="E168" s="3">
        <v>851</v>
      </c>
      <c r="F168" s="15" t="s">
        <v>52</v>
      </c>
      <c r="G168" s="15" t="s">
        <v>11</v>
      </c>
      <c r="H168" s="3" t="s">
        <v>44</v>
      </c>
      <c r="I168" s="15"/>
      <c r="J168" s="18">
        <f>J175+J178+J197+J186+J172+J181+J191+J194+J169</f>
        <v>37641239</v>
      </c>
      <c r="K168" s="18">
        <f t="shared" ref="K168:L168" si="65">K175+K178+K197+K186+K172+K181+K191+K194+K169</f>
        <v>42656339</v>
      </c>
      <c r="L168" s="18">
        <f t="shared" si="65"/>
        <v>32948128</v>
      </c>
    </row>
    <row r="169" spans="1:12" ht="30" x14ac:dyDescent="0.25">
      <c r="A169" s="360" t="s">
        <v>760</v>
      </c>
      <c r="B169" s="360"/>
      <c r="C169" s="360"/>
      <c r="D169" s="360"/>
      <c r="E169" s="3">
        <v>851</v>
      </c>
      <c r="F169" s="2" t="s">
        <v>52</v>
      </c>
      <c r="G169" s="2" t="s">
        <v>11</v>
      </c>
      <c r="H169" s="3" t="s">
        <v>761</v>
      </c>
      <c r="I169" s="2"/>
      <c r="J169" s="17">
        <f t="shared" ref="J169:L170" si="66">J170</f>
        <v>4000079</v>
      </c>
      <c r="K169" s="17">
        <f t="shared" si="66"/>
        <v>9199377</v>
      </c>
      <c r="L169" s="17">
        <f t="shared" si="66"/>
        <v>0</v>
      </c>
    </row>
    <row r="170" spans="1:12" ht="60" x14ac:dyDescent="0.25">
      <c r="A170" s="360" t="s">
        <v>37</v>
      </c>
      <c r="B170" s="360"/>
      <c r="C170" s="360"/>
      <c r="D170" s="360"/>
      <c r="E170" s="3">
        <v>851</v>
      </c>
      <c r="F170" s="2" t="s">
        <v>52</v>
      </c>
      <c r="G170" s="2" t="s">
        <v>11</v>
      </c>
      <c r="H170" s="3" t="s">
        <v>761</v>
      </c>
      <c r="I170" s="2" t="s">
        <v>76</v>
      </c>
      <c r="J170" s="17">
        <f t="shared" si="66"/>
        <v>4000079</v>
      </c>
      <c r="K170" s="17">
        <f t="shared" si="66"/>
        <v>9199377</v>
      </c>
      <c r="L170" s="17">
        <f t="shared" si="66"/>
        <v>0</v>
      </c>
    </row>
    <row r="171" spans="1:12" x14ac:dyDescent="0.25">
      <c r="A171" s="360" t="s">
        <v>38</v>
      </c>
      <c r="B171" s="360"/>
      <c r="C171" s="360"/>
      <c r="D171" s="360"/>
      <c r="E171" s="3">
        <v>851</v>
      </c>
      <c r="F171" s="2" t="s">
        <v>52</v>
      </c>
      <c r="G171" s="2" t="s">
        <v>11</v>
      </c>
      <c r="H171" s="3" t="s">
        <v>761</v>
      </c>
      <c r="I171" s="2" t="s">
        <v>78</v>
      </c>
      <c r="J171" s="17">
        <v>4000079</v>
      </c>
      <c r="K171" s="17">
        <v>9199377</v>
      </c>
      <c r="L171" s="17"/>
    </row>
    <row r="172" spans="1:12" ht="120" x14ac:dyDescent="0.25">
      <c r="A172" s="360" t="s">
        <v>81</v>
      </c>
      <c r="B172" s="360"/>
      <c r="C172" s="360"/>
      <c r="D172" s="360"/>
      <c r="E172" s="3">
        <v>851</v>
      </c>
      <c r="F172" s="2" t="s">
        <v>52</v>
      </c>
      <c r="G172" s="2" t="s">
        <v>11</v>
      </c>
      <c r="H172" s="3" t="s">
        <v>329</v>
      </c>
      <c r="I172" s="2"/>
      <c r="J172" s="17">
        <f t="shared" ref="J172:L173" si="67">J173</f>
        <v>122400</v>
      </c>
      <c r="K172" s="17">
        <f t="shared" si="67"/>
        <v>122400</v>
      </c>
      <c r="L172" s="17">
        <f t="shared" si="67"/>
        <v>122400</v>
      </c>
    </row>
    <row r="173" spans="1:12" ht="60" x14ac:dyDescent="0.25">
      <c r="A173" s="360" t="s">
        <v>37</v>
      </c>
      <c r="B173" s="360"/>
      <c r="C173" s="360"/>
      <c r="D173" s="360"/>
      <c r="E173" s="3">
        <v>851</v>
      </c>
      <c r="F173" s="2" t="s">
        <v>52</v>
      </c>
      <c r="G173" s="2" t="s">
        <v>11</v>
      </c>
      <c r="H173" s="3" t="s">
        <v>329</v>
      </c>
      <c r="I173" s="2" t="s">
        <v>76</v>
      </c>
      <c r="J173" s="17">
        <f t="shared" si="67"/>
        <v>122400</v>
      </c>
      <c r="K173" s="17">
        <f t="shared" si="67"/>
        <v>122400</v>
      </c>
      <c r="L173" s="17">
        <f t="shared" si="67"/>
        <v>122400</v>
      </c>
    </row>
    <row r="174" spans="1:12" x14ac:dyDescent="0.25">
      <c r="A174" s="360" t="s">
        <v>77</v>
      </c>
      <c r="B174" s="360"/>
      <c r="C174" s="360"/>
      <c r="D174" s="360"/>
      <c r="E174" s="3">
        <v>851</v>
      </c>
      <c r="F174" s="2" t="s">
        <v>52</v>
      </c>
      <c r="G174" s="2" t="s">
        <v>11</v>
      </c>
      <c r="H174" s="3" t="s">
        <v>329</v>
      </c>
      <c r="I174" s="2" t="s">
        <v>78</v>
      </c>
      <c r="J174" s="17">
        <v>122400</v>
      </c>
      <c r="K174" s="17">
        <v>122400</v>
      </c>
      <c r="L174" s="17">
        <v>122400</v>
      </c>
    </row>
    <row r="175" spans="1:12" x14ac:dyDescent="0.25">
      <c r="A175" s="360" t="s">
        <v>75</v>
      </c>
      <c r="B175" s="360"/>
      <c r="C175" s="360"/>
      <c r="D175" s="360"/>
      <c r="E175" s="3">
        <v>851</v>
      </c>
      <c r="F175" s="2" t="s">
        <v>52</v>
      </c>
      <c r="G175" s="2" t="s">
        <v>11</v>
      </c>
      <c r="H175" s="3" t="s">
        <v>330</v>
      </c>
      <c r="I175" s="2"/>
      <c r="J175" s="17">
        <f t="shared" ref="J175:L176" si="68">J176</f>
        <v>14008300</v>
      </c>
      <c r="K175" s="17">
        <f t="shared" si="68"/>
        <v>13508300</v>
      </c>
      <c r="L175" s="17">
        <f t="shared" si="68"/>
        <v>13508300</v>
      </c>
    </row>
    <row r="176" spans="1:12" ht="60" x14ac:dyDescent="0.25">
      <c r="A176" s="360" t="s">
        <v>37</v>
      </c>
      <c r="B176" s="38"/>
      <c r="C176" s="38"/>
      <c r="D176" s="38"/>
      <c r="E176" s="3">
        <v>851</v>
      </c>
      <c r="F176" s="2" t="s">
        <v>52</v>
      </c>
      <c r="G176" s="2" t="s">
        <v>11</v>
      </c>
      <c r="H176" s="3" t="s">
        <v>330</v>
      </c>
      <c r="I176" s="2" t="s">
        <v>76</v>
      </c>
      <c r="J176" s="17">
        <f t="shared" si="68"/>
        <v>14008300</v>
      </c>
      <c r="K176" s="17">
        <f t="shared" si="68"/>
        <v>13508300</v>
      </c>
      <c r="L176" s="17">
        <f t="shared" si="68"/>
        <v>13508300</v>
      </c>
    </row>
    <row r="177" spans="1:12" x14ac:dyDescent="0.25">
      <c r="A177" s="360" t="s">
        <v>77</v>
      </c>
      <c r="B177" s="38"/>
      <c r="C177" s="38"/>
      <c r="D177" s="38"/>
      <c r="E177" s="3">
        <v>851</v>
      </c>
      <c r="F177" s="2" t="s">
        <v>52</v>
      </c>
      <c r="G177" s="2" t="s">
        <v>11</v>
      </c>
      <c r="H177" s="3" t="s">
        <v>330</v>
      </c>
      <c r="I177" s="2" t="s">
        <v>78</v>
      </c>
      <c r="J177" s="17">
        <v>14008300</v>
      </c>
      <c r="K177" s="17">
        <v>13508300</v>
      </c>
      <c r="L177" s="17">
        <v>13508300</v>
      </c>
    </row>
    <row r="178" spans="1:12" ht="30" x14ac:dyDescent="0.25">
      <c r="A178" s="360" t="s">
        <v>79</v>
      </c>
      <c r="B178" s="360"/>
      <c r="C178" s="360"/>
      <c r="D178" s="360"/>
      <c r="E178" s="3">
        <v>851</v>
      </c>
      <c r="F178" s="2" t="s">
        <v>52</v>
      </c>
      <c r="G178" s="2" t="s">
        <v>11</v>
      </c>
      <c r="H178" s="3" t="s">
        <v>331</v>
      </c>
      <c r="I178" s="2"/>
      <c r="J178" s="17">
        <f t="shared" ref="J178:L179" si="69">J179</f>
        <v>13652100</v>
      </c>
      <c r="K178" s="17">
        <f t="shared" si="69"/>
        <v>13652100</v>
      </c>
      <c r="L178" s="17">
        <f t="shared" si="69"/>
        <v>13652100</v>
      </c>
    </row>
    <row r="179" spans="1:12" ht="60" x14ac:dyDescent="0.25">
      <c r="A179" s="360" t="s">
        <v>37</v>
      </c>
      <c r="B179" s="360"/>
      <c r="C179" s="360"/>
      <c r="D179" s="360"/>
      <c r="E179" s="3">
        <v>851</v>
      </c>
      <c r="F179" s="2" t="s">
        <v>52</v>
      </c>
      <c r="G179" s="2" t="s">
        <v>11</v>
      </c>
      <c r="H179" s="3" t="s">
        <v>331</v>
      </c>
      <c r="I179" s="2">
        <v>600</v>
      </c>
      <c r="J179" s="17">
        <f t="shared" si="69"/>
        <v>13652100</v>
      </c>
      <c r="K179" s="17">
        <f t="shared" si="69"/>
        <v>13652100</v>
      </c>
      <c r="L179" s="17">
        <f t="shared" si="69"/>
        <v>13652100</v>
      </c>
    </row>
    <row r="180" spans="1:12" x14ac:dyDescent="0.25">
      <c r="A180" s="360" t="s">
        <v>77</v>
      </c>
      <c r="B180" s="360"/>
      <c r="C180" s="360"/>
      <c r="D180" s="360"/>
      <c r="E180" s="3">
        <v>851</v>
      </c>
      <c r="F180" s="2" t="s">
        <v>52</v>
      </c>
      <c r="G180" s="2" t="s">
        <v>11</v>
      </c>
      <c r="H180" s="3" t="s">
        <v>331</v>
      </c>
      <c r="I180" s="2" t="s">
        <v>78</v>
      </c>
      <c r="J180" s="17">
        <v>13652100</v>
      </c>
      <c r="K180" s="17">
        <v>13652100</v>
      </c>
      <c r="L180" s="17">
        <v>13652100</v>
      </c>
    </row>
    <row r="181" spans="1:12" x14ac:dyDescent="0.25">
      <c r="A181" s="360" t="s">
        <v>82</v>
      </c>
      <c r="B181" s="360"/>
      <c r="C181" s="360"/>
      <c r="D181" s="360"/>
      <c r="E181" s="3">
        <v>851</v>
      </c>
      <c r="F181" s="2" t="s">
        <v>52</v>
      </c>
      <c r="G181" s="2" t="s">
        <v>11</v>
      </c>
      <c r="H181" s="3" t="s">
        <v>332</v>
      </c>
      <c r="I181" s="2"/>
      <c r="J181" s="17">
        <f t="shared" ref="J181:L181" si="70">J182+J184</f>
        <v>195500</v>
      </c>
      <c r="K181" s="17">
        <f t="shared" si="70"/>
        <v>0</v>
      </c>
      <c r="L181" s="17">
        <f t="shared" si="70"/>
        <v>0</v>
      </c>
    </row>
    <row r="182" spans="1:12" ht="45" x14ac:dyDescent="0.25">
      <c r="A182" s="360" t="s">
        <v>19</v>
      </c>
      <c r="B182" s="358"/>
      <c r="C182" s="358"/>
      <c r="D182" s="358"/>
      <c r="E182" s="3">
        <v>851</v>
      </c>
      <c r="F182" s="2" t="s">
        <v>52</v>
      </c>
      <c r="G182" s="2" t="s">
        <v>11</v>
      </c>
      <c r="H182" s="3" t="s">
        <v>332</v>
      </c>
      <c r="I182" s="2" t="s">
        <v>20</v>
      </c>
      <c r="J182" s="17">
        <f t="shared" ref="J182:L182" si="71">J183</f>
        <v>135500</v>
      </c>
      <c r="K182" s="17">
        <f t="shared" si="71"/>
        <v>0</v>
      </c>
      <c r="L182" s="17">
        <f t="shared" si="71"/>
        <v>0</v>
      </c>
    </row>
    <row r="183" spans="1:12" ht="45" x14ac:dyDescent="0.25">
      <c r="A183" s="360" t="s">
        <v>9</v>
      </c>
      <c r="B183" s="360"/>
      <c r="C183" s="360"/>
      <c r="D183" s="360"/>
      <c r="E183" s="3">
        <v>851</v>
      </c>
      <c r="F183" s="2" t="s">
        <v>52</v>
      </c>
      <c r="G183" s="2" t="s">
        <v>11</v>
      </c>
      <c r="H183" s="3" t="s">
        <v>332</v>
      </c>
      <c r="I183" s="2" t="s">
        <v>21</v>
      </c>
      <c r="J183" s="17">
        <v>135500</v>
      </c>
      <c r="K183" s="17"/>
      <c r="L183" s="17"/>
    </row>
    <row r="184" spans="1:12" ht="60" x14ac:dyDescent="0.25">
      <c r="A184" s="360" t="s">
        <v>37</v>
      </c>
      <c r="B184" s="360"/>
      <c r="C184" s="360"/>
      <c r="D184" s="360"/>
      <c r="E184" s="3">
        <v>851</v>
      </c>
      <c r="F184" s="2" t="s">
        <v>52</v>
      </c>
      <c r="G184" s="2" t="s">
        <v>11</v>
      </c>
      <c r="H184" s="3" t="s">
        <v>332</v>
      </c>
      <c r="I184" s="2" t="s">
        <v>76</v>
      </c>
      <c r="J184" s="17">
        <f t="shared" ref="J184:L184" si="72">J185</f>
        <v>60000</v>
      </c>
      <c r="K184" s="17">
        <f t="shared" si="72"/>
        <v>0</v>
      </c>
      <c r="L184" s="17">
        <f t="shared" si="72"/>
        <v>0</v>
      </c>
    </row>
    <row r="185" spans="1:12" x14ac:dyDescent="0.25">
      <c r="A185" s="360" t="s">
        <v>77</v>
      </c>
      <c r="B185" s="360"/>
      <c r="C185" s="360"/>
      <c r="D185" s="360"/>
      <c r="E185" s="3">
        <v>851</v>
      </c>
      <c r="F185" s="2" t="s">
        <v>52</v>
      </c>
      <c r="G185" s="2" t="s">
        <v>11</v>
      </c>
      <c r="H185" s="3" t="s">
        <v>332</v>
      </c>
      <c r="I185" s="2" t="s">
        <v>78</v>
      </c>
      <c r="J185" s="17">
        <v>60000</v>
      </c>
      <c r="K185" s="17"/>
      <c r="L185" s="17"/>
    </row>
    <row r="186" spans="1:12" ht="120" x14ac:dyDescent="0.25">
      <c r="A186" s="360" t="s">
        <v>262</v>
      </c>
      <c r="B186" s="360"/>
      <c r="C186" s="360"/>
      <c r="D186" s="360"/>
      <c r="E186" s="3">
        <v>851</v>
      </c>
      <c r="F186" s="2" t="s">
        <v>52</v>
      </c>
      <c r="G186" s="2" t="s">
        <v>11</v>
      </c>
      <c r="H186" s="3" t="s">
        <v>334</v>
      </c>
      <c r="I186" s="2"/>
      <c r="J186" s="17">
        <f t="shared" ref="J186:L186" si="73">J187+J189</f>
        <v>5600000</v>
      </c>
      <c r="K186" s="17">
        <f t="shared" si="73"/>
        <v>5600000</v>
      </c>
      <c r="L186" s="17">
        <f t="shared" si="73"/>
        <v>5600000</v>
      </c>
    </row>
    <row r="187" spans="1:12" ht="45" x14ac:dyDescent="0.25">
      <c r="A187" s="360" t="s">
        <v>19</v>
      </c>
      <c r="B187" s="360"/>
      <c r="C187" s="360"/>
      <c r="D187" s="360"/>
      <c r="E187" s="3">
        <v>851</v>
      </c>
      <c r="F187" s="2" t="s">
        <v>52</v>
      </c>
      <c r="G187" s="2" t="s">
        <v>11</v>
      </c>
      <c r="H187" s="3" t="s">
        <v>334</v>
      </c>
      <c r="I187" s="2">
        <v>200</v>
      </c>
      <c r="J187" s="17">
        <f t="shared" ref="J187:L187" si="74">J188</f>
        <v>381500</v>
      </c>
      <c r="K187" s="17">
        <f t="shared" si="74"/>
        <v>381500</v>
      </c>
      <c r="L187" s="17">
        <f t="shared" si="74"/>
        <v>381500</v>
      </c>
    </row>
    <row r="188" spans="1:12" ht="45" x14ac:dyDescent="0.25">
      <c r="A188" s="360" t="s">
        <v>9</v>
      </c>
      <c r="B188" s="360"/>
      <c r="C188" s="360"/>
      <c r="D188" s="360"/>
      <c r="E188" s="3">
        <v>851</v>
      </c>
      <c r="F188" s="2" t="s">
        <v>52</v>
      </c>
      <c r="G188" s="2" t="s">
        <v>11</v>
      </c>
      <c r="H188" s="3" t="s">
        <v>334</v>
      </c>
      <c r="I188" s="2">
        <v>240</v>
      </c>
      <c r="J188" s="17">
        <v>381500</v>
      </c>
      <c r="K188" s="17">
        <v>381500</v>
      </c>
      <c r="L188" s="17">
        <v>381500</v>
      </c>
    </row>
    <row r="189" spans="1:12" ht="60" x14ac:dyDescent="0.25">
      <c r="A189" s="360" t="s">
        <v>37</v>
      </c>
      <c r="B189" s="360"/>
      <c r="C189" s="360"/>
      <c r="D189" s="360"/>
      <c r="E189" s="3">
        <v>851</v>
      </c>
      <c r="F189" s="2" t="s">
        <v>52</v>
      </c>
      <c r="G189" s="2" t="s">
        <v>11</v>
      </c>
      <c r="H189" s="3" t="s">
        <v>334</v>
      </c>
      <c r="I189" s="2">
        <v>600</v>
      </c>
      <c r="J189" s="17">
        <f t="shared" ref="J189:L189" si="75">J190</f>
        <v>5218500</v>
      </c>
      <c r="K189" s="17">
        <f t="shared" si="75"/>
        <v>5218500</v>
      </c>
      <c r="L189" s="17">
        <f t="shared" si="75"/>
        <v>5218500</v>
      </c>
    </row>
    <row r="190" spans="1:12" x14ac:dyDescent="0.25">
      <c r="A190" s="360" t="s">
        <v>77</v>
      </c>
      <c r="B190" s="360"/>
      <c r="C190" s="360"/>
      <c r="D190" s="360"/>
      <c r="E190" s="3">
        <v>851</v>
      </c>
      <c r="F190" s="2" t="s">
        <v>52</v>
      </c>
      <c r="G190" s="2" t="s">
        <v>11</v>
      </c>
      <c r="H190" s="3" t="s">
        <v>334</v>
      </c>
      <c r="I190" s="2" t="s">
        <v>78</v>
      </c>
      <c r="J190" s="17">
        <v>5218500</v>
      </c>
      <c r="K190" s="17">
        <v>5218500</v>
      </c>
      <c r="L190" s="17">
        <v>5218500</v>
      </c>
    </row>
    <row r="191" spans="1:12" ht="60" x14ac:dyDescent="0.25">
      <c r="A191" s="360" t="s">
        <v>230</v>
      </c>
      <c r="B191" s="360"/>
      <c r="C191" s="360"/>
      <c r="D191" s="360"/>
      <c r="E191" s="3">
        <v>851</v>
      </c>
      <c r="F191" s="3" t="s">
        <v>52</v>
      </c>
      <c r="G191" s="3" t="s">
        <v>11</v>
      </c>
      <c r="H191" s="3" t="s">
        <v>335</v>
      </c>
      <c r="I191" s="3"/>
      <c r="J191" s="17">
        <f t="shared" ref="J191:L192" si="76">J192</f>
        <v>0</v>
      </c>
      <c r="K191" s="17">
        <f t="shared" si="76"/>
        <v>510000</v>
      </c>
      <c r="L191" s="17">
        <f t="shared" si="76"/>
        <v>0</v>
      </c>
    </row>
    <row r="192" spans="1:12" ht="60" x14ac:dyDescent="0.25">
      <c r="A192" s="360" t="s">
        <v>37</v>
      </c>
      <c r="B192" s="360"/>
      <c r="C192" s="360"/>
      <c r="D192" s="360"/>
      <c r="E192" s="3">
        <v>851</v>
      </c>
      <c r="F192" s="2" t="s">
        <v>52</v>
      </c>
      <c r="G192" s="2" t="s">
        <v>11</v>
      </c>
      <c r="H192" s="3" t="s">
        <v>335</v>
      </c>
      <c r="I192" s="2" t="s">
        <v>76</v>
      </c>
      <c r="J192" s="17">
        <f t="shared" si="76"/>
        <v>0</v>
      </c>
      <c r="K192" s="17">
        <f t="shared" si="76"/>
        <v>510000</v>
      </c>
      <c r="L192" s="17">
        <f t="shared" si="76"/>
        <v>0</v>
      </c>
    </row>
    <row r="193" spans="1:12" x14ac:dyDescent="0.25">
      <c r="A193" s="360" t="s">
        <v>77</v>
      </c>
      <c r="B193" s="360"/>
      <c r="C193" s="360"/>
      <c r="D193" s="360"/>
      <c r="E193" s="3">
        <v>851</v>
      </c>
      <c r="F193" s="2" t="s">
        <v>52</v>
      </c>
      <c r="G193" s="2" t="s">
        <v>11</v>
      </c>
      <c r="H193" s="3" t="s">
        <v>335</v>
      </c>
      <c r="I193" s="2" t="s">
        <v>78</v>
      </c>
      <c r="J193" s="17"/>
      <c r="K193" s="17">
        <v>510000</v>
      </c>
      <c r="L193" s="17">
        <v>0</v>
      </c>
    </row>
    <row r="194" spans="1:12" ht="30" x14ac:dyDescent="0.25">
      <c r="A194" s="360" t="s">
        <v>418</v>
      </c>
      <c r="B194" s="360"/>
      <c r="C194" s="360"/>
      <c r="D194" s="360"/>
      <c r="E194" s="3">
        <v>851</v>
      </c>
      <c r="F194" s="2" t="s">
        <v>52</v>
      </c>
      <c r="G194" s="2" t="s">
        <v>11</v>
      </c>
      <c r="H194" s="3" t="s">
        <v>336</v>
      </c>
      <c r="I194" s="2"/>
      <c r="J194" s="17">
        <f t="shared" ref="J194:L195" si="77">J195</f>
        <v>62860</v>
      </c>
      <c r="K194" s="17">
        <f t="shared" si="77"/>
        <v>64162</v>
      </c>
      <c r="L194" s="17">
        <f t="shared" si="77"/>
        <v>65328</v>
      </c>
    </row>
    <row r="195" spans="1:12" ht="60" x14ac:dyDescent="0.25">
      <c r="A195" s="360" t="s">
        <v>37</v>
      </c>
      <c r="B195" s="360"/>
      <c r="C195" s="360"/>
      <c r="D195" s="360"/>
      <c r="E195" s="3">
        <v>851</v>
      </c>
      <c r="F195" s="2" t="s">
        <v>52</v>
      </c>
      <c r="G195" s="2" t="s">
        <v>11</v>
      </c>
      <c r="H195" s="3" t="s">
        <v>336</v>
      </c>
      <c r="I195" s="2" t="s">
        <v>76</v>
      </c>
      <c r="J195" s="17">
        <f t="shared" si="77"/>
        <v>62860</v>
      </c>
      <c r="K195" s="17">
        <f t="shared" si="77"/>
        <v>64162</v>
      </c>
      <c r="L195" s="17">
        <f t="shared" si="77"/>
        <v>65328</v>
      </c>
    </row>
    <row r="196" spans="1:12" x14ac:dyDescent="0.25">
      <c r="A196" s="360" t="s">
        <v>38</v>
      </c>
      <c r="B196" s="360"/>
      <c r="C196" s="360"/>
      <c r="D196" s="360"/>
      <c r="E196" s="3">
        <v>851</v>
      </c>
      <c r="F196" s="2" t="s">
        <v>52</v>
      </c>
      <c r="G196" s="2" t="s">
        <v>11</v>
      </c>
      <c r="H196" s="3" t="s">
        <v>336</v>
      </c>
      <c r="I196" s="2" t="s">
        <v>78</v>
      </c>
      <c r="J196" s="17">
        <v>62860</v>
      </c>
      <c r="K196" s="17">
        <v>64162</v>
      </c>
      <c r="L196" s="17">
        <v>65328</v>
      </c>
    </row>
    <row r="197" spans="1:12" ht="30" hidden="1" x14ac:dyDescent="0.25">
      <c r="A197" s="360" t="s">
        <v>224</v>
      </c>
      <c r="B197" s="360"/>
      <c r="C197" s="360"/>
      <c r="D197" s="360"/>
      <c r="E197" s="3">
        <v>851</v>
      </c>
      <c r="F197" s="2" t="s">
        <v>52</v>
      </c>
      <c r="G197" s="2" t="s">
        <v>11</v>
      </c>
      <c r="H197" s="3" t="s">
        <v>333</v>
      </c>
      <c r="I197" s="2"/>
      <c r="J197" s="17">
        <f t="shared" ref="J197:L198" si="78">J198</f>
        <v>0</v>
      </c>
      <c r="K197" s="17">
        <f t="shared" si="78"/>
        <v>0</v>
      </c>
      <c r="L197" s="17">
        <f t="shared" si="78"/>
        <v>0</v>
      </c>
    </row>
    <row r="198" spans="1:12" ht="45" hidden="1" x14ac:dyDescent="0.25">
      <c r="A198" s="360" t="s">
        <v>19</v>
      </c>
      <c r="B198" s="360"/>
      <c r="C198" s="360"/>
      <c r="D198" s="360"/>
      <c r="E198" s="3">
        <v>851</v>
      </c>
      <c r="F198" s="2" t="s">
        <v>52</v>
      </c>
      <c r="G198" s="2" t="s">
        <v>11</v>
      </c>
      <c r="H198" s="3" t="s">
        <v>333</v>
      </c>
      <c r="I198" s="2" t="s">
        <v>20</v>
      </c>
      <c r="J198" s="17">
        <f t="shared" si="78"/>
        <v>0</v>
      </c>
      <c r="K198" s="17">
        <f t="shared" si="78"/>
        <v>0</v>
      </c>
      <c r="L198" s="17">
        <f t="shared" si="78"/>
        <v>0</v>
      </c>
    </row>
    <row r="199" spans="1:12" ht="45" hidden="1" x14ac:dyDescent="0.25">
      <c r="A199" s="360" t="s">
        <v>9</v>
      </c>
      <c r="B199" s="360"/>
      <c r="C199" s="360"/>
      <c r="D199" s="360"/>
      <c r="E199" s="3">
        <v>851</v>
      </c>
      <c r="F199" s="2" t="s">
        <v>52</v>
      </c>
      <c r="G199" s="2" t="s">
        <v>11</v>
      </c>
      <c r="H199" s="3" t="s">
        <v>333</v>
      </c>
      <c r="I199" s="2" t="s">
        <v>21</v>
      </c>
      <c r="J199" s="17">
        <v>0</v>
      </c>
      <c r="K199" s="17"/>
      <c r="L199" s="17"/>
    </row>
    <row r="200" spans="1:12" ht="28.5" x14ac:dyDescent="0.25">
      <c r="A200" s="5" t="s">
        <v>83</v>
      </c>
      <c r="B200" s="38"/>
      <c r="C200" s="38"/>
      <c r="D200" s="38"/>
      <c r="E200" s="3">
        <v>851</v>
      </c>
      <c r="F200" s="15" t="s">
        <v>52</v>
      </c>
      <c r="G200" s="15" t="s">
        <v>12</v>
      </c>
      <c r="H200" s="3" t="s">
        <v>44</v>
      </c>
      <c r="I200" s="15"/>
      <c r="J200" s="34">
        <f t="shared" ref="J200:L202" si="79">J201</f>
        <v>5000</v>
      </c>
      <c r="K200" s="34">
        <f t="shared" si="79"/>
        <v>0</v>
      </c>
      <c r="L200" s="34">
        <f t="shared" si="79"/>
        <v>0</v>
      </c>
    </row>
    <row r="201" spans="1:12" ht="30" x14ac:dyDescent="0.25">
      <c r="A201" s="358" t="s">
        <v>84</v>
      </c>
      <c r="B201" s="360"/>
      <c r="C201" s="360"/>
      <c r="D201" s="360"/>
      <c r="E201" s="3">
        <v>851</v>
      </c>
      <c r="F201" s="2" t="s">
        <v>52</v>
      </c>
      <c r="G201" s="2" t="s">
        <v>12</v>
      </c>
      <c r="H201" s="3" t="s">
        <v>337</v>
      </c>
      <c r="I201" s="2"/>
      <c r="J201" s="17">
        <f t="shared" si="79"/>
        <v>5000</v>
      </c>
      <c r="K201" s="17">
        <f t="shared" si="79"/>
        <v>0</v>
      </c>
      <c r="L201" s="17">
        <f t="shared" si="79"/>
        <v>0</v>
      </c>
    </row>
    <row r="202" spans="1:12" ht="45" x14ac:dyDescent="0.25">
      <c r="A202" s="360" t="s">
        <v>19</v>
      </c>
      <c r="B202" s="358"/>
      <c r="C202" s="358"/>
      <c r="D202" s="358"/>
      <c r="E202" s="3">
        <v>851</v>
      </c>
      <c r="F202" s="2" t="s">
        <v>52</v>
      </c>
      <c r="G202" s="2" t="s">
        <v>12</v>
      </c>
      <c r="H202" s="3" t="s">
        <v>337</v>
      </c>
      <c r="I202" s="2" t="s">
        <v>20</v>
      </c>
      <c r="J202" s="17">
        <f t="shared" si="79"/>
        <v>5000</v>
      </c>
      <c r="K202" s="17">
        <f t="shared" si="79"/>
        <v>0</v>
      </c>
      <c r="L202" s="17">
        <f t="shared" si="79"/>
        <v>0</v>
      </c>
    </row>
    <row r="203" spans="1:12" ht="45" x14ac:dyDescent="0.25">
      <c r="A203" s="360" t="s">
        <v>9</v>
      </c>
      <c r="B203" s="360"/>
      <c r="C203" s="360"/>
      <c r="D203" s="360"/>
      <c r="E203" s="3">
        <v>851</v>
      </c>
      <c r="F203" s="2" t="s">
        <v>52</v>
      </c>
      <c r="G203" s="2" t="s">
        <v>12</v>
      </c>
      <c r="H203" s="3" t="s">
        <v>337</v>
      </c>
      <c r="I203" s="2" t="s">
        <v>21</v>
      </c>
      <c r="J203" s="17">
        <v>5000</v>
      </c>
      <c r="K203" s="17"/>
      <c r="L203" s="17"/>
    </row>
    <row r="204" spans="1:12" x14ac:dyDescent="0.25">
      <c r="A204" s="5" t="s">
        <v>85</v>
      </c>
      <c r="B204" s="38"/>
      <c r="C204" s="38"/>
      <c r="D204" s="38"/>
      <c r="E204" s="3">
        <v>851</v>
      </c>
      <c r="F204" s="15" t="s">
        <v>86</v>
      </c>
      <c r="G204" s="15"/>
      <c r="H204" s="3" t="s">
        <v>44</v>
      </c>
      <c r="I204" s="15"/>
      <c r="J204" s="18">
        <f>J205+J209</f>
        <v>30376304.219999999</v>
      </c>
      <c r="K204" s="18">
        <f t="shared" ref="K204:L204" si="80">K205+K209</f>
        <v>36869922.780000001</v>
      </c>
      <c r="L204" s="18">
        <f t="shared" si="80"/>
        <v>40116732.060000002</v>
      </c>
    </row>
    <row r="205" spans="1:12" x14ac:dyDescent="0.25">
      <c r="A205" s="5" t="s">
        <v>87</v>
      </c>
      <c r="B205" s="38"/>
      <c r="C205" s="38"/>
      <c r="D205" s="38"/>
      <c r="E205" s="3">
        <v>851</v>
      </c>
      <c r="F205" s="15" t="s">
        <v>86</v>
      </c>
      <c r="G205" s="15" t="s">
        <v>11</v>
      </c>
      <c r="H205" s="3" t="s">
        <v>44</v>
      </c>
      <c r="I205" s="15"/>
      <c r="J205" s="18">
        <f t="shared" ref="J205:L207" si="81">J206</f>
        <v>5195250</v>
      </c>
      <c r="K205" s="18">
        <f t="shared" si="81"/>
        <v>5195250</v>
      </c>
      <c r="L205" s="18">
        <f t="shared" si="81"/>
        <v>5195250</v>
      </c>
    </row>
    <row r="206" spans="1:12" ht="30" x14ac:dyDescent="0.25">
      <c r="A206" s="358" t="s">
        <v>88</v>
      </c>
      <c r="B206" s="360"/>
      <c r="C206" s="360"/>
      <c r="D206" s="360"/>
      <c r="E206" s="3">
        <v>851</v>
      </c>
      <c r="F206" s="2" t="s">
        <v>86</v>
      </c>
      <c r="G206" s="2" t="s">
        <v>11</v>
      </c>
      <c r="H206" s="3" t="s">
        <v>338</v>
      </c>
      <c r="I206" s="2"/>
      <c r="J206" s="17">
        <f t="shared" si="81"/>
        <v>5195250</v>
      </c>
      <c r="K206" s="17">
        <f t="shared" si="81"/>
        <v>5195250</v>
      </c>
      <c r="L206" s="17">
        <f t="shared" si="81"/>
        <v>5195250</v>
      </c>
    </row>
    <row r="207" spans="1:12" ht="30" x14ac:dyDescent="0.25">
      <c r="A207" s="358" t="s">
        <v>89</v>
      </c>
      <c r="B207" s="358"/>
      <c r="C207" s="358"/>
      <c r="D207" s="358"/>
      <c r="E207" s="3">
        <v>851</v>
      </c>
      <c r="F207" s="2" t="s">
        <v>86</v>
      </c>
      <c r="G207" s="2" t="s">
        <v>11</v>
      </c>
      <c r="H207" s="3" t="s">
        <v>338</v>
      </c>
      <c r="I207" s="2" t="s">
        <v>90</v>
      </c>
      <c r="J207" s="17">
        <f t="shared" si="81"/>
        <v>5195250</v>
      </c>
      <c r="K207" s="17">
        <f t="shared" si="81"/>
        <v>5195250</v>
      </c>
      <c r="L207" s="17">
        <f t="shared" si="81"/>
        <v>5195250</v>
      </c>
    </row>
    <row r="208" spans="1:12" ht="30" x14ac:dyDescent="0.25">
      <c r="A208" s="358" t="s">
        <v>97</v>
      </c>
      <c r="B208" s="360"/>
      <c r="C208" s="360"/>
      <c r="D208" s="21"/>
      <c r="E208" s="3">
        <v>851</v>
      </c>
      <c r="F208" s="2" t="s">
        <v>86</v>
      </c>
      <c r="G208" s="2" t="s">
        <v>11</v>
      </c>
      <c r="H208" s="3" t="s">
        <v>338</v>
      </c>
      <c r="I208" s="2" t="s">
        <v>98</v>
      </c>
      <c r="J208" s="17">
        <v>5195250</v>
      </c>
      <c r="K208" s="17">
        <v>5195250</v>
      </c>
      <c r="L208" s="17">
        <v>5195250</v>
      </c>
    </row>
    <row r="209" spans="1:12" x14ac:dyDescent="0.25">
      <c r="A209" s="5" t="s">
        <v>94</v>
      </c>
      <c r="B209" s="38"/>
      <c r="C209" s="38"/>
      <c r="D209" s="38"/>
      <c r="E209" s="3">
        <v>851</v>
      </c>
      <c r="F209" s="15" t="s">
        <v>86</v>
      </c>
      <c r="G209" s="15" t="s">
        <v>12</v>
      </c>
      <c r="H209" s="3" t="s">
        <v>44</v>
      </c>
      <c r="I209" s="15"/>
      <c r="J209" s="18">
        <f>J215+J210</f>
        <v>25181054.219999999</v>
      </c>
      <c r="K209" s="18">
        <f t="shared" ref="K209:L209" si="82">K215+K210</f>
        <v>31674672.780000001</v>
      </c>
      <c r="L209" s="18">
        <f t="shared" si="82"/>
        <v>34921482.060000002</v>
      </c>
    </row>
    <row r="210" spans="1:12" s="1" customFormat="1" ht="120" x14ac:dyDescent="0.25">
      <c r="A210" s="360" t="s">
        <v>763</v>
      </c>
      <c r="B210" s="360"/>
      <c r="C210" s="360"/>
      <c r="D210" s="360"/>
      <c r="E210" s="3">
        <v>851</v>
      </c>
      <c r="F210" s="3" t="s">
        <v>86</v>
      </c>
      <c r="G210" s="3" t="s">
        <v>12</v>
      </c>
      <c r="H210" s="3" t="s">
        <v>765</v>
      </c>
      <c r="I210" s="3"/>
      <c r="J210" s="17">
        <f t="shared" ref="J210:L210" si="83">J211+J213</f>
        <v>19231101.119999997</v>
      </c>
      <c r="K210" s="17">
        <f t="shared" si="83"/>
        <v>25724719.68</v>
      </c>
      <c r="L210" s="17">
        <f t="shared" si="83"/>
        <v>28971528.960000001</v>
      </c>
    </row>
    <row r="211" spans="1:12" s="1" customFormat="1" ht="30" x14ac:dyDescent="0.25">
      <c r="A211" s="360" t="s">
        <v>89</v>
      </c>
      <c r="B211" s="360"/>
      <c r="C211" s="360"/>
      <c r="D211" s="360"/>
      <c r="E211" s="3">
        <v>851</v>
      </c>
      <c r="F211" s="3" t="s">
        <v>86</v>
      </c>
      <c r="G211" s="3" t="s">
        <v>12</v>
      </c>
      <c r="H211" s="3" t="s">
        <v>765</v>
      </c>
      <c r="I211" s="3" t="s">
        <v>90</v>
      </c>
      <c r="J211" s="17">
        <f t="shared" ref="J211:L211" si="84">J212</f>
        <v>6243864</v>
      </c>
      <c r="K211" s="17">
        <f t="shared" si="84"/>
        <v>6243864</v>
      </c>
      <c r="L211" s="17">
        <f t="shared" si="84"/>
        <v>6243864</v>
      </c>
    </row>
    <row r="212" spans="1:12" s="1" customFormat="1" ht="45" x14ac:dyDescent="0.25">
      <c r="A212" s="360" t="s">
        <v>91</v>
      </c>
      <c r="B212" s="360"/>
      <c r="C212" s="360"/>
      <c r="D212" s="360"/>
      <c r="E212" s="3">
        <v>851</v>
      </c>
      <c r="F212" s="3" t="s">
        <v>86</v>
      </c>
      <c r="G212" s="3" t="s">
        <v>12</v>
      </c>
      <c r="H212" s="3" t="s">
        <v>765</v>
      </c>
      <c r="I212" s="3" t="s">
        <v>92</v>
      </c>
      <c r="J212" s="17">
        <v>6243864</v>
      </c>
      <c r="K212" s="17">
        <v>6243864</v>
      </c>
      <c r="L212" s="17">
        <v>6243864</v>
      </c>
    </row>
    <row r="213" spans="1:12" s="1" customFormat="1" ht="45" x14ac:dyDescent="0.25">
      <c r="A213" s="360" t="s">
        <v>65</v>
      </c>
      <c r="B213" s="360"/>
      <c r="C213" s="360"/>
      <c r="D213" s="360"/>
      <c r="E213" s="3">
        <v>851</v>
      </c>
      <c r="F213" s="3" t="s">
        <v>86</v>
      </c>
      <c r="G213" s="3" t="s">
        <v>12</v>
      </c>
      <c r="H213" s="3" t="s">
        <v>765</v>
      </c>
      <c r="I213" s="3" t="s">
        <v>66</v>
      </c>
      <c r="J213" s="17">
        <f t="shared" ref="J213:L213" si="85">J214</f>
        <v>12987237.119999999</v>
      </c>
      <c r="K213" s="17">
        <f t="shared" si="85"/>
        <v>19480855.68</v>
      </c>
      <c r="L213" s="17">
        <f t="shared" si="85"/>
        <v>22727664.960000001</v>
      </c>
    </row>
    <row r="214" spans="1:12" s="1" customFormat="1" x14ac:dyDescent="0.25">
      <c r="A214" s="360" t="s">
        <v>67</v>
      </c>
      <c r="B214" s="360"/>
      <c r="C214" s="360"/>
      <c r="D214" s="360"/>
      <c r="E214" s="3">
        <v>851</v>
      </c>
      <c r="F214" s="3" t="s">
        <v>86</v>
      </c>
      <c r="G214" s="3" t="s">
        <v>12</v>
      </c>
      <c r="H214" s="3" t="s">
        <v>765</v>
      </c>
      <c r="I214" s="3" t="s">
        <v>68</v>
      </c>
      <c r="J214" s="17">
        <v>12987237.119999999</v>
      </c>
      <c r="K214" s="17">
        <v>19480855.68</v>
      </c>
      <c r="L214" s="17">
        <v>22727664.960000001</v>
      </c>
    </row>
    <row r="215" spans="1:12" ht="30" x14ac:dyDescent="0.25">
      <c r="A215" s="360" t="s">
        <v>231</v>
      </c>
      <c r="B215" s="358"/>
      <c r="C215" s="358"/>
      <c r="D215" s="358"/>
      <c r="E215" s="3">
        <v>851</v>
      </c>
      <c r="F215" s="2" t="s">
        <v>86</v>
      </c>
      <c r="G215" s="2" t="s">
        <v>12</v>
      </c>
      <c r="H215" s="3" t="s">
        <v>339</v>
      </c>
      <c r="I215" s="2"/>
      <c r="J215" s="17">
        <f t="shared" ref="J215:L216" si="86">J216</f>
        <v>5949953.0999999996</v>
      </c>
      <c r="K215" s="17">
        <f t="shared" si="86"/>
        <v>5949953.0999999996</v>
      </c>
      <c r="L215" s="17">
        <f t="shared" si="86"/>
        <v>5949953.0999999996</v>
      </c>
    </row>
    <row r="216" spans="1:12" ht="30" x14ac:dyDescent="0.25">
      <c r="A216" s="360" t="s">
        <v>89</v>
      </c>
      <c r="B216" s="358"/>
      <c r="C216" s="358"/>
      <c r="D216" s="358"/>
      <c r="E216" s="3">
        <v>851</v>
      </c>
      <c r="F216" s="2" t="s">
        <v>86</v>
      </c>
      <c r="G216" s="2" t="s">
        <v>12</v>
      </c>
      <c r="H216" s="3" t="s">
        <v>339</v>
      </c>
      <c r="I216" s="2" t="s">
        <v>90</v>
      </c>
      <c r="J216" s="17">
        <f t="shared" si="86"/>
        <v>5949953.0999999996</v>
      </c>
      <c r="K216" s="17">
        <f t="shared" si="86"/>
        <v>5949953.0999999996</v>
      </c>
      <c r="L216" s="17">
        <f t="shared" si="86"/>
        <v>5949953.0999999996</v>
      </c>
    </row>
    <row r="217" spans="1:12" ht="30" x14ac:dyDescent="0.25">
      <c r="A217" s="358" t="s">
        <v>97</v>
      </c>
      <c r="B217" s="358"/>
      <c r="C217" s="358"/>
      <c r="D217" s="358"/>
      <c r="E217" s="3">
        <v>851</v>
      </c>
      <c r="F217" s="2" t="s">
        <v>86</v>
      </c>
      <c r="G217" s="2" t="s">
        <v>12</v>
      </c>
      <c r="H217" s="3" t="s">
        <v>339</v>
      </c>
      <c r="I217" s="2" t="s">
        <v>98</v>
      </c>
      <c r="J217" s="17">
        <v>5949953.0999999996</v>
      </c>
      <c r="K217" s="17">
        <v>5949953.0999999996</v>
      </c>
      <c r="L217" s="17">
        <v>5949953.0999999996</v>
      </c>
    </row>
    <row r="218" spans="1:12" x14ac:dyDescent="0.25">
      <c r="A218" s="5" t="s">
        <v>99</v>
      </c>
      <c r="B218" s="38"/>
      <c r="C218" s="38"/>
      <c r="D218" s="38"/>
      <c r="E218" s="3">
        <v>851</v>
      </c>
      <c r="F218" s="15" t="s">
        <v>100</v>
      </c>
      <c r="G218" s="15"/>
      <c r="H218" s="3" t="s">
        <v>44</v>
      </c>
      <c r="I218" s="15"/>
      <c r="J218" s="18">
        <f t="shared" ref="J218:L218" si="87">J219</f>
        <v>4792945.62</v>
      </c>
      <c r="K218" s="18">
        <f t="shared" si="87"/>
        <v>22490223</v>
      </c>
      <c r="L218" s="18">
        <f t="shared" si="87"/>
        <v>268000</v>
      </c>
    </row>
    <row r="219" spans="1:12" x14ac:dyDescent="0.25">
      <c r="A219" s="5" t="s">
        <v>101</v>
      </c>
      <c r="B219" s="23"/>
      <c r="C219" s="23"/>
      <c r="D219" s="23"/>
      <c r="E219" s="3">
        <v>851</v>
      </c>
      <c r="F219" s="15" t="s">
        <v>100</v>
      </c>
      <c r="G219" s="15" t="s">
        <v>40</v>
      </c>
      <c r="H219" s="3" t="s">
        <v>44</v>
      </c>
      <c r="I219" s="15"/>
      <c r="J219" s="18">
        <f>J223+J220+J229+J232+J238+J235+J226</f>
        <v>4792945.62</v>
      </c>
      <c r="K219" s="18">
        <f t="shared" ref="K219:L219" si="88">K223+K220+K229+K232+K238+K235+K226</f>
        <v>22490223</v>
      </c>
      <c r="L219" s="18">
        <f t="shared" si="88"/>
        <v>268000</v>
      </c>
    </row>
    <row r="220" spans="1:12" ht="45" x14ac:dyDescent="0.25">
      <c r="A220" s="360" t="s">
        <v>737</v>
      </c>
      <c r="B220" s="21"/>
      <c r="C220" s="21"/>
      <c r="D220" s="21"/>
      <c r="E220" s="3" t="s">
        <v>251</v>
      </c>
      <c r="F220" s="2" t="s">
        <v>100</v>
      </c>
      <c r="G220" s="2" t="s">
        <v>40</v>
      </c>
      <c r="H220" s="3" t="s">
        <v>738</v>
      </c>
      <c r="I220" s="2"/>
      <c r="J220" s="17">
        <f t="shared" ref="J220:L221" si="89">J221</f>
        <v>0</v>
      </c>
      <c r="K220" s="17">
        <f t="shared" si="89"/>
        <v>22222223</v>
      </c>
      <c r="L220" s="17">
        <f t="shared" si="89"/>
        <v>0</v>
      </c>
    </row>
    <row r="221" spans="1:12" ht="45" x14ac:dyDescent="0.25">
      <c r="A221" s="360" t="s">
        <v>19</v>
      </c>
      <c r="B221" s="21"/>
      <c r="C221" s="21"/>
      <c r="D221" s="21"/>
      <c r="E221" s="3" t="s">
        <v>251</v>
      </c>
      <c r="F221" s="2" t="s">
        <v>100</v>
      </c>
      <c r="G221" s="2" t="s">
        <v>40</v>
      </c>
      <c r="H221" s="3" t="s">
        <v>738</v>
      </c>
      <c r="I221" s="2" t="s">
        <v>20</v>
      </c>
      <c r="J221" s="17">
        <f t="shared" si="89"/>
        <v>0</v>
      </c>
      <c r="K221" s="17">
        <f t="shared" si="89"/>
        <v>22222223</v>
      </c>
      <c r="L221" s="17">
        <f t="shared" si="89"/>
        <v>0</v>
      </c>
    </row>
    <row r="222" spans="1:12" ht="45" x14ac:dyDescent="0.25">
      <c r="A222" s="360" t="s">
        <v>9</v>
      </c>
      <c r="B222" s="21"/>
      <c r="C222" s="21"/>
      <c r="D222" s="21"/>
      <c r="E222" s="3" t="s">
        <v>251</v>
      </c>
      <c r="F222" s="2" t="s">
        <v>100</v>
      </c>
      <c r="G222" s="2" t="s">
        <v>40</v>
      </c>
      <c r="H222" s="3" t="s">
        <v>738</v>
      </c>
      <c r="I222" s="2" t="s">
        <v>21</v>
      </c>
      <c r="J222" s="17"/>
      <c r="K222" s="17">
        <v>22222223</v>
      </c>
      <c r="L222" s="17">
        <v>0</v>
      </c>
    </row>
    <row r="223" spans="1:12" ht="45" hidden="1" x14ac:dyDescent="0.25">
      <c r="A223" s="360" t="s">
        <v>713</v>
      </c>
      <c r="B223" s="21"/>
      <c r="C223" s="21"/>
      <c r="D223" s="21"/>
      <c r="E223" s="3" t="s">
        <v>251</v>
      </c>
      <c r="F223" s="2" t="s">
        <v>100</v>
      </c>
      <c r="G223" s="2" t="s">
        <v>40</v>
      </c>
      <c r="H223" s="3" t="s">
        <v>717</v>
      </c>
      <c r="I223" s="2"/>
      <c r="J223" s="17">
        <f t="shared" ref="J223:L224" si="90">J224</f>
        <v>0</v>
      </c>
      <c r="K223" s="17">
        <f t="shared" si="90"/>
        <v>0</v>
      </c>
      <c r="L223" s="17">
        <f t="shared" si="90"/>
        <v>0</v>
      </c>
    </row>
    <row r="224" spans="1:12" ht="45" hidden="1" x14ac:dyDescent="0.25">
      <c r="A224" s="360" t="s">
        <v>65</v>
      </c>
      <c r="B224" s="21"/>
      <c r="C224" s="21"/>
      <c r="D224" s="21"/>
      <c r="E224" s="3" t="s">
        <v>251</v>
      </c>
      <c r="F224" s="2" t="s">
        <v>100</v>
      </c>
      <c r="G224" s="2" t="s">
        <v>40</v>
      </c>
      <c r="H224" s="3" t="s">
        <v>717</v>
      </c>
      <c r="I224" s="2" t="s">
        <v>66</v>
      </c>
      <c r="J224" s="17">
        <f t="shared" si="90"/>
        <v>0</v>
      </c>
      <c r="K224" s="17">
        <f t="shared" si="90"/>
        <v>0</v>
      </c>
      <c r="L224" s="17">
        <f t="shared" si="90"/>
        <v>0</v>
      </c>
    </row>
    <row r="225" spans="1:12" hidden="1" x14ac:dyDescent="0.25">
      <c r="A225" s="360" t="s">
        <v>67</v>
      </c>
      <c r="B225" s="21"/>
      <c r="C225" s="21"/>
      <c r="D225" s="21"/>
      <c r="E225" s="3" t="s">
        <v>251</v>
      </c>
      <c r="F225" s="2" t="s">
        <v>100</v>
      </c>
      <c r="G225" s="2" t="s">
        <v>40</v>
      </c>
      <c r="H225" s="3" t="s">
        <v>717</v>
      </c>
      <c r="I225" s="2" t="s">
        <v>68</v>
      </c>
      <c r="J225" s="17">
        <v>0</v>
      </c>
      <c r="K225" s="17"/>
      <c r="L225" s="17"/>
    </row>
    <row r="226" spans="1:12" ht="48" customHeight="1" x14ac:dyDescent="0.25">
      <c r="A226" s="360" t="s">
        <v>771</v>
      </c>
      <c r="B226" s="21"/>
      <c r="C226" s="21"/>
      <c r="D226" s="21"/>
      <c r="E226" s="3" t="s">
        <v>251</v>
      </c>
      <c r="F226" s="2" t="s">
        <v>100</v>
      </c>
      <c r="G226" s="2" t="s">
        <v>40</v>
      </c>
      <c r="H226" s="3" t="s">
        <v>773</v>
      </c>
      <c r="I226" s="2"/>
      <c r="J226" s="17">
        <f t="shared" ref="J226:L227" si="91">J227</f>
        <v>4014945.62</v>
      </c>
      <c r="K226" s="17">
        <f t="shared" si="91"/>
        <v>0</v>
      </c>
      <c r="L226" s="17">
        <f t="shared" si="91"/>
        <v>0</v>
      </c>
    </row>
    <row r="227" spans="1:12" ht="60" x14ac:dyDescent="0.25">
      <c r="A227" s="360" t="s">
        <v>37</v>
      </c>
      <c r="B227" s="21"/>
      <c r="C227" s="21"/>
      <c r="D227" s="21"/>
      <c r="E227" s="3" t="s">
        <v>251</v>
      </c>
      <c r="F227" s="2" t="s">
        <v>100</v>
      </c>
      <c r="G227" s="2" t="s">
        <v>40</v>
      </c>
      <c r="H227" s="3" t="s">
        <v>773</v>
      </c>
      <c r="I227" s="2" t="s">
        <v>76</v>
      </c>
      <c r="J227" s="17">
        <f t="shared" si="91"/>
        <v>4014945.62</v>
      </c>
      <c r="K227" s="17">
        <f t="shared" si="91"/>
        <v>0</v>
      </c>
      <c r="L227" s="17">
        <f t="shared" si="91"/>
        <v>0</v>
      </c>
    </row>
    <row r="228" spans="1:12" x14ac:dyDescent="0.25">
      <c r="A228" s="360" t="s">
        <v>77</v>
      </c>
      <c r="B228" s="21"/>
      <c r="C228" s="21"/>
      <c r="D228" s="21"/>
      <c r="E228" s="3" t="s">
        <v>251</v>
      </c>
      <c r="F228" s="2" t="s">
        <v>100</v>
      </c>
      <c r="G228" s="2" t="s">
        <v>40</v>
      </c>
      <c r="H228" s="3" t="s">
        <v>773</v>
      </c>
      <c r="I228" s="2" t="s">
        <v>78</v>
      </c>
      <c r="J228" s="17">
        <v>4014945.62</v>
      </c>
      <c r="K228" s="17">
        <v>0</v>
      </c>
      <c r="L228" s="17">
        <v>0</v>
      </c>
    </row>
    <row r="229" spans="1:12" ht="45" x14ac:dyDescent="0.25">
      <c r="A229" s="360" t="s">
        <v>713</v>
      </c>
      <c r="B229" s="21"/>
      <c r="C229" s="21"/>
      <c r="D229" s="21"/>
      <c r="E229" s="3" t="s">
        <v>251</v>
      </c>
      <c r="F229" s="2" t="s">
        <v>100</v>
      </c>
      <c r="G229" s="2" t="s">
        <v>40</v>
      </c>
      <c r="H229" s="3" t="s">
        <v>766</v>
      </c>
      <c r="I229" s="2"/>
      <c r="J229" s="17">
        <f t="shared" ref="J229:L230" si="92">J230</f>
        <v>200000</v>
      </c>
      <c r="K229" s="17">
        <f t="shared" si="92"/>
        <v>0</v>
      </c>
      <c r="L229" s="17">
        <f t="shared" si="92"/>
        <v>0</v>
      </c>
    </row>
    <row r="230" spans="1:12" ht="45" x14ac:dyDescent="0.25">
      <c r="A230" s="360" t="s">
        <v>65</v>
      </c>
      <c r="B230" s="21"/>
      <c r="C230" s="21"/>
      <c r="D230" s="21"/>
      <c r="E230" s="3" t="s">
        <v>251</v>
      </c>
      <c r="F230" s="2" t="s">
        <v>100</v>
      </c>
      <c r="G230" s="2" t="s">
        <v>40</v>
      </c>
      <c r="H230" s="3" t="s">
        <v>766</v>
      </c>
      <c r="I230" s="2" t="s">
        <v>66</v>
      </c>
      <c r="J230" s="17">
        <f t="shared" si="92"/>
        <v>200000</v>
      </c>
      <c r="K230" s="17">
        <f t="shared" si="92"/>
        <v>0</v>
      </c>
      <c r="L230" s="17">
        <f t="shared" si="92"/>
        <v>0</v>
      </c>
    </row>
    <row r="231" spans="1:12" x14ac:dyDescent="0.25">
      <c r="A231" s="360" t="s">
        <v>67</v>
      </c>
      <c r="B231" s="21"/>
      <c r="C231" s="21"/>
      <c r="D231" s="21"/>
      <c r="E231" s="3" t="s">
        <v>251</v>
      </c>
      <c r="F231" s="2" t="s">
        <v>100</v>
      </c>
      <c r="G231" s="2" t="s">
        <v>40</v>
      </c>
      <c r="H231" s="3" t="s">
        <v>766</v>
      </c>
      <c r="I231" s="2" t="s">
        <v>68</v>
      </c>
      <c r="J231" s="17">
        <v>200000</v>
      </c>
      <c r="K231" s="17"/>
      <c r="L231" s="17"/>
    </row>
    <row r="232" spans="1:12" s="35" customFormat="1" ht="30" x14ac:dyDescent="0.25">
      <c r="A232" s="360" t="s">
        <v>102</v>
      </c>
      <c r="B232" s="360"/>
      <c r="C232" s="360"/>
      <c r="D232" s="360"/>
      <c r="E232" s="3">
        <v>851</v>
      </c>
      <c r="F232" s="2" t="s">
        <v>100</v>
      </c>
      <c r="G232" s="2" t="s">
        <v>40</v>
      </c>
      <c r="H232" s="3" t="s">
        <v>340</v>
      </c>
      <c r="I232" s="2"/>
      <c r="J232" s="17">
        <f t="shared" ref="J232:L233" si="93">J233</f>
        <v>300000</v>
      </c>
      <c r="K232" s="17">
        <f t="shared" si="93"/>
        <v>0</v>
      </c>
      <c r="L232" s="17">
        <f t="shared" si="93"/>
        <v>0</v>
      </c>
    </row>
    <row r="233" spans="1:12" ht="45" x14ac:dyDescent="0.25">
      <c r="A233" s="360" t="s">
        <v>19</v>
      </c>
      <c r="B233" s="358"/>
      <c r="C233" s="358"/>
      <c r="D233" s="358"/>
      <c r="E233" s="3">
        <v>851</v>
      </c>
      <c r="F233" s="2" t="s">
        <v>100</v>
      </c>
      <c r="G233" s="2" t="s">
        <v>40</v>
      </c>
      <c r="H233" s="3" t="s">
        <v>340</v>
      </c>
      <c r="I233" s="2" t="s">
        <v>20</v>
      </c>
      <c r="J233" s="17">
        <f t="shared" si="93"/>
        <v>300000</v>
      </c>
      <c r="K233" s="17">
        <f t="shared" si="93"/>
        <v>0</v>
      </c>
      <c r="L233" s="17">
        <f t="shared" si="93"/>
        <v>0</v>
      </c>
    </row>
    <row r="234" spans="1:12" ht="45" x14ac:dyDescent="0.25">
      <c r="A234" s="360" t="s">
        <v>9</v>
      </c>
      <c r="B234" s="360"/>
      <c r="C234" s="360"/>
      <c r="D234" s="360"/>
      <c r="E234" s="3">
        <v>851</v>
      </c>
      <c r="F234" s="2" t="s">
        <v>100</v>
      </c>
      <c r="G234" s="2" t="s">
        <v>40</v>
      </c>
      <c r="H234" s="3" t="s">
        <v>340</v>
      </c>
      <c r="I234" s="2" t="s">
        <v>21</v>
      </c>
      <c r="J234" s="17">
        <v>300000</v>
      </c>
      <c r="K234" s="17"/>
      <c r="L234" s="17"/>
    </row>
    <row r="235" spans="1:12" ht="60" x14ac:dyDescent="0.25">
      <c r="A235" s="360" t="s">
        <v>264</v>
      </c>
      <c r="B235" s="23"/>
      <c r="C235" s="23"/>
      <c r="D235" s="23"/>
      <c r="E235" s="3">
        <v>851</v>
      </c>
      <c r="F235" s="2" t="s">
        <v>100</v>
      </c>
      <c r="G235" s="2" t="s">
        <v>40</v>
      </c>
      <c r="H235" s="3" t="s">
        <v>341</v>
      </c>
      <c r="I235" s="2"/>
      <c r="J235" s="17">
        <f t="shared" ref="J235:L236" si="94">J236</f>
        <v>10000</v>
      </c>
      <c r="K235" s="17">
        <f t="shared" si="94"/>
        <v>0</v>
      </c>
      <c r="L235" s="17">
        <f t="shared" si="94"/>
        <v>0</v>
      </c>
    </row>
    <row r="236" spans="1:12" ht="45" x14ac:dyDescent="0.25">
      <c r="A236" s="360" t="s">
        <v>19</v>
      </c>
      <c r="B236" s="23"/>
      <c r="C236" s="23"/>
      <c r="D236" s="23"/>
      <c r="E236" s="3">
        <v>851</v>
      </c>
      <c r="F236" s="2" t="s">
        <v>100</v>
      </c>
      <c r="G236" s="2" t="s">
        <v>40</v>
      </c>
      <c r="H236" s="3" t="s">
        <v>341</v>
      </c>
      <c r="I236" s="2" t="s">
        <v>20</v>
      </c>
      <c r="J236" s="17">
        <f t="shared" si="94"/>
        <v>10000</v>
      </c>
      <c r="K236" s="17">
        <f t="shared" si="94"/>
        <v>0</v>
      </c>
      <c r="L236" s="17">
        <f t="shared" si="94"/>
        <v>0</v>
      </c>
    </row>
    <row r="237" spans="1:12" ht="45" x14ac:dyDescent="0.25">
      <c r="A237" s="360" t="s">
        <v>9</v>
      </c>
      <c r="B237" s="23"/>
      <c r="C237" s="23"/>
      <c r="D237" s="23"/>
      <c r="E237" s="3">
        <v>851</v>
      </c>
      <c r="F237" s="2" t="s">
        <v>100</v>
      </c>
      <c r="G237" s="2" t="s">
        <v>40</v>
      </c>
      <c r="H237" s="3" t="s">
        <v>341</v>
      </c>
      <c r="I237" s="2" t="s">
        <v>21</v>
      </c>
      <c r="J237" s="17">
        <v>10000</v>
      </c>
      <c r="K237" s="17"/>
      <c r="L237" s="17"/>
    </row>
    <row r="238" spans="1:12" ht="165" x14ac:dyDescent="0.25">
      <c r="A238" s="360" t="s">
        <v>104</v>
      </c>
      <c r="B238" s="23"/>
      <c r="C238" s="23"/>
      <c r="D238" s="23"/>
      <c r="E238" s="3">
        <v>851</v>
      </c>
      <c r="F238" s="2" t="s">
        <v>100</v>
      </c>
      <c r="G238" s="2" t="s">
        <v>40</v>
      </c>
      <c r="H238" s="3" t="s">
        <v>342</v>
      </c>
      <c r="I238" s="2"/>
      <c r="J238" s="17">
        <f t="shared" ref="J238:L239" si="95">J239</f>
        <v>268000</v>
      </c>
      <c r="K238" s="17">
        <f t="shared" si="95"/>
        <v>268000</v>
      </c>
      <c r="L238" s="17">
        <f t="shared" si="95"/>
        <v>268000</v>
      </c>
    </row>
    <row r="239" spans="1:12" ht="45" x14ac:dyDescent="0.25">
      <c r="A239" s="360" t="s">
        <v>19</v>
      </c>
      <c r="B239" s="23"/>
      <c r="C239" s="23"/>
      <c r="D239" s="23"/>
      <c r="E239" s="3">
        <v>851</v>
      </c>
      <c r="F239" s="2" t="s">
        <v>100</v>
      </c>
      <c r="G239" s="2" t="s">
        <v>40</v>
      </c>
      <c r="H239" s="3" t="s">
        <v>342</v>
      </c>
      <c r="I239" s="2" t="s">
        <v>20</v>
      </c>
      <c r="J239" s="17">
        <f t="shared" si="95"/>
        <v>268000</v>
      </c>
      <c r="K239" s="17">
        <f t="shared" si="95"/>
        <v>268000</v>
      </c>
      <c r="L239" s="17">
        <f t="shared" si="95"/>
        <v>268000</v>
      </c>
    </row>
    <row r="240" spans="1:12" ht="45" x14ac:dyDescent="0.25">
      <c r="A240" s="360" t="s">
        <v>9</v>
      </c>
      <c r="B240" s="23"/>
      <c r="C240" s="23"/>
      <c r="D240" s="23"/>
      <c r="E240" s="3">
        <v>851</v>
      </c>
      <c r="F240" s="2" t="s">
        <v>100</v>
      </c>
      <c r="G240" s="2" t="s">
        <v>40</v>
      </c>
      <c r="H240" s="3" t="s">
        <v>342</v>
      </c>
      <c r="I240" s="2" t="s">
        <v>21</v>
      </c>
      <c r="J240" s="17">
        <v>268000</v>
      </c>
      <c r="K240" s="17">
        <v>268000</v>
      </c>
      <c r="L240" s="17">
        <v>268000</v>
      </c>
    </row>
    <row r="241" spans="1:12" ht="42.75" x14ac:dyDescent="0.25">
      <c r="A241" s="38" t="s">
        <v>106</v>
      </c>
      <c r="B241" s="69"/>
      <c r="C241" s="69"/>
      <c r="D241" s="69"/>
      <c r="E241" s="20">
        <v>852</v>
      </c>
      <c r="F241" s="3"/>
      <c r="G241" s="3"/>
      <c r="H241" s="336" t="s">
        <v>44</v>
      </c>
      <c r="I241" s="2"/>
      <c r="J241" s="18">
        <f>J242+J313+J333</f>
        <v>289552322.88</v>
      </c>
      <c r="K241" s="18">
        <f>K242+K313+K333</f>
        <v>283724129.55000001</v>
      </c>
      <c r="L241" s="18">
        <f>L242+L313+L333</f>
        <v>282791054.39999998</v>
      </c>
    </row>
    <row r="242" spans="1:12" s="19" customFormat="1" x14ac:dyDescent="0.25">
      <c r="A242" s="5" t="s">
        <v>70</v>
      </c>
      <c r="B242" s="38"/>
      <c r="C242" s="38"/>
      <c r="D242" s="38"/>
      <c r="E242" s="3">
        <v>852</v>
      </c>
      <c r="F242" s="15" t="s">
        <v>71</v>
      </c>
      <c r="G242" s="15"/>
      <c r="H242" s="3" t="s">
        <v>44</v>
      </c>
      <c r="I242" s="15"/>
      <c r="J242" s="18">
        <f>J243+J256+J293+J297</f>
        <v>268210966.88000003</v>
      </c>
      <c r="K242" s="18">
        <f>K243+K256+K293+K297</f>
        <v>262673603.55000001</v>
      </c>
      <c r="L242" s="18">
        <f>L243+L256+L293+L297</f>
        <v>261740528.40000001</v>
      </c>
    </row>
    <row r="243" spans="1:12" s="19" customFormat="1" x14ac:dyDescent="0.25">
      <c r="A243" s="5" t="s">
        <v>107</v>
      </c>
      <c r="B243" s="38"/>
      <c r="C243" s="38"/>
      <c r="D243" s="38"/>
      <c r="E243" s="3">
        <v>852</v>
      </c>
      <c r="F243" s="15" t="s">
        <v>71</v>
      </c>
      <c r="G243" s="15" t="s">
        <v>11</v>
      </c>
      <c r="H243" s="3" t="s">
        <v>44</v>
      </c>
      <c r="I243" s="15"/>
      <c r="J243" s="18">
        <f>J244+J247+J250+J253</f>
        <v>65699068</v>
      </c>
      <c r="K243" s="18">
        <f>K244+K247+K250+K253</f>
        <v>65269068</v>
      </c>
      <c r="L243" s="18">
        <f t="shared" ref="L243" si="96">L244+L247+L250+L253</f>
        <v>65269068</v>
      </c>
    </row>
    <row r="244" spans="1:12" s="19" customFormat="1" ht="345" x14ac:dyDescent="0.25">
      <c r="A244" s="360" t="s">
        <v>269</v>
      </c>
      <c r="B244" s="38"/>
      <c r="C244" s="38"/>
      <c r="D244" s="38"/>
      <c r="E244" s="3">
        <v>852</v>
      </c>
      <c r="F244" s="2" t="s">
        <v>71</v>
      </c>
      <c r="G244" s="2" t="s">
        <v>11</v>
      </c>
      <c r="H244" s="3" t="s">
        <v>343</v>
      </c>
      <c r="I244" s="2"/>
      <c r="J244" s="17">
        <f t="shared" ref="J244:L245" si="97">J245</f>
        <v>53970368</v>
      </c>
      <c r="K244" s="17">
        <f t="shared" si="97"/>
        <v>53970368</v>
      </c>
      <c r="L244" s="17">
        <f t="shared" si="97"/>
        <v>53970368</v>
      </c>
    </row>
    <row r="245" spans="1:12" s="19" customFormat="1" ht="60" x14ac:dyDescent="0.25">
      <c r="A245" s="360" t="s">
        <v>37</v>
      </c>
      <c r="B245" s="38"/>
      <c r="C245" s="38"/>
      <c r="D245" s="38"/>
      <c r="E245" s="3">
        <v>852</v>
      </c>
      <c r="F245" s="2" t="s">
        <v>71</v>
      </c>
      <c r="G245" s="2" t="s">
        <v>11</v>
      </c>
      <c r="H245" s="3" t="s">
        <v>343</v>
      </c>
      <c r="I245" s="2" t="s">
        <v>76</v>
      </c>
      <c r="J245" s="17">
        <f t="shared" si="97"/>
        <v>53970368</v>
      </c>
      <c r="K245" s="17">
        <f t="shared" si="97"/>
        <v>53970368</v>
      </c>
      <c r="L245" s="17">
        <f t="shared" si="97"/>
        <v>53970368</v>
      </c>
    </row>
    <row r="246" spans="1:12" s="19" customFormat="1" x14ac:dyDescent="0.25">
      <c r="A246" s="360" t="s">
        <v>77</v>
      </c>
      <c r="B246" s="360"/>
      <c r="C246" s="360"/>
      <c r="D246" s="360"/>
      <c r="E246" s="3">
        <v>852</v>
      </c>
      <c r="F246" s="2" t="s">
        <v>71</v>
      </c>
      <c r="G246" s="2" t="s">
        <v>11</v>
      </c>
      <c r="H246" s="3" t="s">
        <v>343</v>
      </c>
      <c r="I246" s="2" t="s">
        <v>78</v>
      </c>
      <c r="J246" s="17">
        <v>53970368</v>
      </c>
      <c r="K246" s="17">
        <v>53970368</v>
      </c>
      <c r="L246" s="17">
        <v>53970368</v>
      </c>
    </row>
    <row r="247" spans="1:12" s="1" customFormat="1" ht="30" x14ac:dyDescent="0.25">
      <c r="A247" s="360" t="s">
        <v>108</v>
      </c>
      <c r="B247" s="360"/>
      <c r="C247" s="360"/>
      <c r="D247" s="358"/>
      <c r="E247" s="3">
        <v>852</v>
      </c>
      <c r="F247" s="3" t="s">
        <v>71</v>
      </c>
      <c r="G247" s="3" t="s">
        <v>11</v>
      </c>
      <c r="H247" s="3" t="s">
        <v>344</v>
      </c>
      <c r="I247" s="3"/>
      <c r="J247" s="17">
        <f t="shared" ref="J247:L248" si="98">J248</f>
        <v>11166700</v>
      </c>
      <c r="K247" s="17">
        <f t="shared" si="98"/>
        <v>10866700</v>
      </c>
      <c r="L247" s="17">
        <f t="shared" si="98"/>
        <v>10866700</v>
      </c>
    </row>
    <row r="248" spans="1:12" s="1" customFormat="1" ht="60" x14ac:dyDescent="0.25">
      <c r="A248" s="360" t="s">
        <v>37</v>
      </c>
      <c r="B248" s="360"/>
      <c r="C248" s="360"/>
      <c r="D248" s="360"/>
      <c r="E248" s="3">
        <v>852</v>
      </c>
      <c r="F248" s="3" t="s">
        <v>71</v>
      </c>
      <c r="G248" s="3" t="s">
        <v>11</v>
      </c>
      <c r="H248" s="3" t="s">
        <v>344</v>
      </c>
      <c r="I248" s="3" t="s">
        <v>76</v>
      </c>
      <c r="J248" s="17">
        <f t="shared" si="98"/>
        <v>11166700</v>
      </c>
      <c r="K248" s="17">
        <f t="shared" si="98"/>
        <v>10866700</v>
      </c>
      <c r="L248" s="17">
        <f t="shared" si="98"/>
        <v>10866700</v>
      </c>
    </row>
    <row r="249" spans="1:12" s="1" customFormat="1" x14ac:dyDescent="0.25">
      <c r="A249" s="360" t="s">
        <v>77</v>
      </c>
      <c r="B249" s="360"/>
      <c r="C249" s="360"/>
      <c r="D249" s="360"/>
      <c r="E249" s="3">
        <v>852</v>
      </c>
      <c r="F249" s="3" t="s">
        <v>71</v>
      </c>
      <c r="G249" s="3" t="s">
        <v>11</v>
      </c>
      <c r="H249" s="3" t="s">
        <v>344</v>
      </c>
      <c r="I249" s="2" t="s">
        <v>78</v>
      </c>
      <c r="J249" s="17">
        <v>11166700</v>
      </c>
      <c r="K249" s="17">
        <v>10866700</v>
      </c>
      <c r="L249" s="17">
        <v>10866700</v>
      </c>
    </row>
    <row r="250" spans="1:12" ht="45" x14ac:dyDescent="0.25">
      <c r="A250" s="360" t="s">
        <v>110</v>
      </c>
      <c r="B250" s="360"/>
      <c r="C250" s="360"/>
      <c r="D250" s="360"/>
      <c r="E250" s="3">
        <v>852</v>
      </c>
      <c r="F250" s="3" t="s">
        <v>71</v>
      </c>
      <c r="G250" s="2" t="s">
        <v>11</v>
      </c>
      <c r="H250" s="3" t="s">
        <v>346</v>
      </c>
      <c r="I250" s="2"/>
      <c r="J250" s="17">
        <f t="shared" ref="J250:L251" si="99">J251</f>
        <v>130000</v>
      </c>
      <c r="K250" s="17">
        <f t="shared" si="99"/>
        <v>0</v>
      </c>
      <c r="L250" s="17">
        <f t="shared" si="99"/>
        <v>0</v>
      </c>
    </row>
    <row r="251" spans="1:12" ht="60" x14ac:dyDescent="0.25">
      <c r="A251" s="360" t="s">
        <v>37</v>
      </c>
      <c r="B251" s="360"/>
      <c r="C251" s="360"/>
      <c r="D251" s="360"/>
      <c r="E251" s="3">
        <v>852</v>
      </c>
      <c r="F251" s="2" t="s">
        <v>71</v>
      </c>
      <c r="G251" s="2" t="s">
        <v>11</v>
      </c>
      <c r="H251" s="3" t="s">
        <v>346</v>
      </c>
      <c r="I251" s="2" t="s">
        <v>76</v>
      </c>
      <c r="J251" s="17">
        <f t="shared" si="99"/>
        <v>130000</v>
      </c>
      <c r="K251" s="17">
        <f t="shared" si="99"/>
        <v>0</v>
      </c>
      <c r="L251" s="17">
        <f t="shared" si="99"/>
        <v>0</v>
      </c>
    </row>
    <row r="252" spans="1:12" x14ac:dyDescent="0.25">
      <c r="A252" s="360" t="s">
        <v>77</v>
      </c>
      <c r="B252" s="360"/>
      <c r="C252" s="360"/>
      <c r="D252" s="360"/>
      <c r="E252" s="3">
        <v>852</v>
      </c>
      <c r="F252" s="2" t="s">
        <v>71</v>
      </c>
      <c r="G252" s="2" t="s">
        <v>11</v>
      </c>
      <c r="H252" s="3" t="s">
        <v>346</v>
      </c>
      <c r="I252" s="2" t="s">
        <v>78</v>
      </c>
      <c r="J252" s="17">
        <v>130000</v>
      </c>
      <c r="K252" s="17"/>
      <c r="L252" s="17"/>
    </row>
    <row r="253" spans="1:12" s="19" customFormat="1" ht="150" x14ac:dyDescent="0.25">
      <c r="A253" s="360" t="s">
        <v>270</v>
      </c>
      <c r="B253" s="38"/>
      <c r="C253" s="38"/>
      <c r="D253" s="38"/>
      <c r="E253" s="3">
        <v>852</v>
      </c>
      <c r="F253" s="2" t="s">
        <v>71</v>
      </c>
      <c r="G253" s="2" t="s">
        <v>11</v>
      </c>
      <c r="H253" s="3" t="s">
        <v>347</v>
      </c>
      <c r="I253" s="2"/>
      <c r="J253" s="17">
        <f t="shared" ref="J253:L254" si="100">J254</f>
        <v>432000</v>
      </c>
      <c r="K253" s="17">
        <f t="shared" si="100"/>
        <v>432000</v>
      </c>
      <c r="L253" s="17">
        <f t="shared" si="100"/>
        <v>432000</v>
      </c>
    </row>
    <row r="254" spans="1:12" s="19" customFormat="1" ht="60" x14ac:dyDescent="0.25">
      <c r="A254" s="360" t="s">
        <v>37</v>
      </c>
      <c r="B254" s="38"/>
      <c r="C254" s="38"/>
      <c r="D254" s="38"/>
      <c r="E254" s="3">
        <v>852</v>
      </c>
      <c r="F254" s="2" t="s">
        <v>71</v>
      </c>
      <c r="G254" s="2" t="s">
        <v>11</v>
      </c>
      <c r="H254" s="3" t="s">
        <v>347</v>
      </c>
      <c r="I254" s="2" t="s">
        <v>76</v>
      </c>
      <c r="J254" s="17">
        <f t="shared" si="100"/>
        <v>432000</v>
      </c>
      <c r="K254" s="17">
        <f t="shared" si="100"/>
        <v>432000</v>
      </c>
      <c r="L254" s="17">
        <f t="shared" si="100"/>
        <v>432000</v>
      </c>
    </row>
    <row r="255" spans="1:12" s="19" customFormat="1" x14ac:dyDescent="0.25">
      <c r="A255" s="360" t="s">
        <v>77</v>
      </c>
      <c r="B255" s="360"/>
      <c r="C255" s="360"/>
      <c r="D255" s="360"/>
      <c r="E255" s="3">
        <v>852</v>
      </c>
      <c r="F255" s="2" t="s">
        <v>71</v>
      </c>
      <c r="G255" s="2" t="s">
        <v>11</v>
      </c>
      <c r="H255" s="3" t="s">
        <v>347</v>
      </c>
      <c r="I255" s="2" t="s">
        <v>78</v>
      </c>
      <c r="J255" s="17">
        <v>432000</v>
      </c>
      <c r="K255" s="17">
        <v>432000</v>
      </c>
      <c r="L255" s="17">
        <v>432000</v>
      </c>
    </row>
    <row r="256" spans="1:12" s="19" customFormat="1" x14ac:dyDescent="0.25">
      <c r="A256" s="5" t="s">
        <v>72</v>
      </c>
      <c r="B256" s="38"/>
      <c r="C256" s="38"/>
      <c r="D256" s="38"/>
      <c r="E256" s="3">
        <v>852</v>
      </c>
      <c r="F256" s="15" t="s">
        <v>71</v>
      </c>
      <c r="G256" s="15" t="s">
        <v>40</v>
      </c>
      <c r="H256" s="3" t="s">
        <v>44</v>
      </c>
      <c r="I256" s="15"/>
      <c r="J256" s="18">
        <f>J257+J260+J263+J266+J269+J272+J275+J278+J281+J287+J284+J290</f>
        <v>167570576.88000003</v>
      </c>
      <c r="K256" s="18">
        <f t="shared" ref="K256:L256" si="101">K257+K260+K263+K266+K269+K272+K275+K278+K281+K287+K284+K290</f>
        <v>165112013.55000001</v>
      </c>
      <c r="L256" s="18">
        <f t="shared" si="101"/>
        <v>164178938.40000001</v>
      </c>
    </row>
    <row r="257" spans="1:12" s="19" customFormat="1" ht="210" x14ac:dyDescent="0.25">
      <c r="A257" s="360" t="s">
        <v>723</v>
      </c>
      <c r="B257" s="23"/>
      <c r="C257" s="23"/>
      <c r="D257" s="23"/>
      <c r="E257" s="3">
        <v>852</v>
      </c>
      <c r="F257" s="2" t="s">
        <v>71</v>
      </c>
      <c r="G257" s="3" t="s">
        <v>40</v>
      </c>
      <c r="H257" s="3" t="s">
        <v>722</v>
      </c>
      <c r="I257" s="2"/>
      <c r="J257" s="40">
        <f t="shared" ref="J257:L258" si="102">J258</f>
        <v>598920</v>
      </c>
      <c r="K257" s="40">
        <f t="shared" si="102"/>
        <v>703080</v>
      </c>
      <c r="L257" s="40">
        <f t="shared" si="102"/>
        <v>703080</v>
      </c>
    </row>
    <row r="258" spans="1:12" s="19" customFormat="1" ht="60" x14ac:dyDescent="0.25">
      <c r="A258" s="360" t="s">
        <v>37</v>
      </c>
      <c r="B258" s="23"/>
      <c r="C258" s="23"/>
      <c r="D258" s="23"/>
      <c r="E258" s="3">
        <v>852</v>
      </c>
      <c r="F258" s="2" t="s">
        <v>71</v>
      </c>
      <c r="G258" s="3" t="s">
        <v>40</v>
      </c>
      <c r="H258" s="3" t="s">
        <v>722</v>
      </c>
      <c r="I258" s="2" t="s">
        <v>76</v>
      </c>
      <c r="J258" s="40">
        <f t="shared" si="102"/>
        <v>598920</v>
      </c>
      <c r="K258" s="40">
        <f t="shared" si="102"/>
        <v>703080</v>
      </c>
      <c r="L258" s="40">
        <f t="shared" si="102"/>
        <v>703080</v>
      </c>
    </row>
    <row r="259" spans="1:12" s="19" customFormat="1" x14ac:dyDescent="0.25">
      <c r="A259" s="360" t="s">
        <v>77</v>
      </c>
      <c r="B259" s="23"/>
      <c r="C259" s="23"/>
      <c r="D259" s="23"/>
      <c r="E259" s="3">
        <v>852</v>
      </c>
      <c r="F259" s="2" t="s">
        <v>71</v>
      </c>
      <c r="G259" s="3" t="s">
        <v>40</v>
      </c>
      <c r="H259" s="3" t="s">
        <v>722</v>
      </c>
      <c r="I259" s="2" t="s">
        <v>78</v>
      </c>
      <c r="J259" s="40">
        <v>598920</v>
      </c>
      <c r="K259" s="40">
        <v>703080</v>
      </c>
      <c r="L259" s="40">
        <v>703080</v>
      </c>
    </row>
    <row r="260" spans="1:12" s="19" customFormat="1" ht="81" customHeight="1" x14ac:dyDescent="0.25">
      <c r="A260" s="358" t="s">
        <v>421</v>
      </c>
      <c r="B260" s="360"/>
      <c r="C260" s="360"/>
      <c r="D260" s="360"/>
      <c r="E260" s="3" t="s">
        <v>293</v>
      </c>
      <c r="F260" s="2" t="s">
        <v>71</v>
      </c>
      <c r="G260" s="2" t="s">
        <v>40</v>
      </c>
      <c r="H260" s="3" t="s">
        <v>724</v>
      </c>
      <c r="I260" s="2"/>
      <c r="J260" s="40">
        <f t="shared" ref="J260:L261" si="103">J261</f>
        <v>1121186.05</v>
      </c>
      <c r="K260" s="40">
        <f t="shared" si="103"/>
        <v>1369154.5600000001</v>
      </c>
      <c r="L260" s="40">
        <f t="shared" si="103"/>
        <v>1369154.5600000001</v>
      </c>
    </row>
    <row r="261" spans="1:12" s="19" customFormat="1" ht="60" x14ac:dyDescent="0.25">
      <c r="A261" s="360" t="s">
        <v>37</v>
      </c>
      <c r="B261" s="360"/>
      <c r="C261" s="360"/>
      <c r="D261" s="360"/>
      <c r="E261" s="3" t="s">
        <v>293</v>
      </c>
      <c r="F261" s="2" t="s">
        <v>71</v>
      </c>
      <c r="G261" s="2" t="s">
        <v>40</v>
      </c>
      <c r="H261" s="3" t="s">
        <v>724</v>
      </c>
      <c r="I261" s="2" t="s">
        <v>76</v>
      </c>
      <c r="J261" s="40">
        <f t="shared" si="103"/>
        <v>1121186.05</v>
      </c>
      <c r="K261" s="40">
        <f t="shared" si="103"/>
        <v>1369154.5600000001</v>
      </c>
      <c r="L261" s="40">
        <f t="shared" si="103"/>
        <v>1369154.5600000001</v>
      </c>
    </row>
    <row r="262" spans="1:12" s="19" customFormat="1" x14ac:dyDescent="0.25">
      <c r="A262" s="360" t="s">
        <v>77</v>
      </c>
      <c r="B262" s="360"/>
      <c r="C262" s="360"/>
      <c r="D262" s="360"/>
      <c r="E262" s="3" t="s">
        <v>293</v>
      </c>
      <c r="F262" s="2" t="s">
        <v>71</v>
      </c>
      <c r="G262" s="2" t="s">
        <v>40</v>
      </c>
      <c r="H262" s="3" t="s">
        <v>724</v>
      </c>
      <c r="I262" s="2" t="s">
        <v>78</v>
      </c>
      <c r="J262" s="40">
        <v>1121186.05</v>
      </c>
      <c r="K262" s="40">
        <v>1369154.5600000001</v>
      </c>
      <c r="L262" s="40">
        <v>1369154.5600000001</v>
      </c>
    </row>
    <row r="263" spans="1:12" ht="135" customHeight="1" x14ac:dyDescent="0.25">
      <c r="A263" s="360" t="s">
        <v>419</v>
      </c>
      <c r="B263" s="23"/>
      <c r="C263" s="23"/>
      <c r="D263" s="23"/>
      <c r="E263" s="3">
        <v>852</v>
      </c>
      <c r="F263" s="2" t="s">
        <v>71</v>
      </c>
      <c r="G263" s="3" t="s">
        <v>40</v>
      </c>
      <c r="H263" s="3" t="s">
        <v>725</v>
      </c>
      <c r="I263" s="2"/>
      <c r="J263" s="17">
        <f t="shared" ref="J263:L264" si="104">J264</f>
        <v>13592880</v>
      </c>
      <c r="K263" s="17">
        <f t="shared" si="104"/>
        <v>13280400</v>
      </c>
      <c r="L263" s="17">
        <f t="shared" si="104"/>
        <v>12811680</v>
      </c>
    </row>
    <row r="264" spans="1:12" ht="60" x14ac:dyDescent="0.25">
      <c r="A264" s="360" t="s">
        <v>37</v>
      </c>
      <c r="B264" s="23"/>
      <c r="C264" s="23"/>
      <c r="D264" s="23"/>
      <c r="E264" s="3">
        <v>852</v>
      </c>
      <c r="F264" s="2" t="s">
        <v>71</v>
      </c>
      <c r="G264" s="3" t="s">
        <v>40</v>
      </c>
      <c r="H264" s="3" t="s">
        <v>725</v>
      </c>
      <c r="I264" s="2" t="s">
        <v>76</v>
      </c>
      <c r="J264" s="17">
        <f t="shared" si="104"/>
        <v>13592880</v>
      </c>
      <c r="K264" s="17">
        <f t="shared" si="104"/>
        <v>13280400</v>
      </c>
      <c r="L264" s="17">
        <f t="shared" si="104"/>
        <v>12811680</v>
      </c>
    </row>
    <row r="265" spans="1:12" x14ac:dyDescent="0.25">
      <c r="A265" s="360" t="s">
        <v>77</v>
      </c>
      <c r="B265" s="23"/>
      <c r="C265" s="23"/>
      <c r="D265" s="23"/>
      <c r="E265" s="3">
        <v>852</v>
      </c>
      <c r="F265" s="2" t="s">
        <v>71</v>
      </c>
      <c r="G265" s="3" t="s">
        <v>40</v>
      </c>
      <c r="H265" s="3" t="s">
        <v>725</v>
      </c>
      <c r="I265" s="2" t="s">
        <v>78</v>
      </c>
      <c r="J265" s="17">
        <v>13592880</v>
      </c>
      <c r="K265" s="17">
        <v>13280400</v>
      </c>
      <c r="L265" s="17">
        <v>12811680</v>
      </c>
    </row>
    <row r="266" spans="1:12" ht="120" x14ac:dyDescent="0.25">
      <c r="A266" s="360" t="s">
        <v>271</v>
      </c>
      <c r="B266" s="38"/>
      <c r="C266" s="38"/>
      <c r="D266" s="38"/>
      <c r="E266" s="3">
        <v>852</v>
      </c>
      <c r="F266" s="2" t="s">
        <v>71</v>
      </c>
      <c r="G266" s="2" t="s">
        <v>40</v>
      </c>
      <c r="H266" s="3" t="s">
        <v>348</v>
      </c>
      <c r="I266" s="2"/>
      <c r="J266" s="17">
        <f t="shared" ref="J266:L267" si="105">J267</f>
        <v>116366368</v>
      </c>
      <c r="K266" s="17">
        <f t="shared" si="105"/>
        <v>116366368</v>
      </c>
      <c r="L266" s="17">
        <f t="shared" si="105"/>
        <v>116366368</v>
      </c>
    </row>
    <row r="267" spans="1:12" ht="60" x14ac:dyDescent="0.25">
      <c r="A267" s="360" t="s">
        <v>37</v>
      </c>
      <c r="B267" s="38"/>
      <c r="C267" s="38"/>
      <c r="D267" s="38"/>
      <c r="E267" s="3">
        <v>852</v>
      </c>
      <c r="F267" s="2" t="s">
        <v>71</v>
      </c>
      <c r="G267" s="2" t="s">
        <v>40</v>
      </c>
      <c r="H267" s="3" t="s">
        <v>348</v>
      </c>
      <c r="I267" s="2" t="s">
        <v>76</v>
      </c>
      <c r="J267" s="17">
        <f t="shared" si="105"/>
        <v>116366368</v>
      </c>
      <c r="K267" s="17">
        <f t="shared" si="105"/>
        <v>116366368</v>
      </c>
      <c r="L267" s="17">
        <f t="shared" si="105"/>
        <v>116366368</v>
      </c>
    </row>
    <row r="268" spans="1:12" x14ac:dyDescent="0.25">
      <c r="A268" s="360" t="s">
        <v>77</v>
      </c>
      <c r="B268" s="360"/>
      <c r="C268" s="360"/>
      <c r="D268" s="360"/>
      <c r="E268" s="3">
        <v>852</v>
      </c>
      <c r="F268" s="2" t="s">
        <v>71</v>
      </c>
      <c r="G268" s="2" t="s">
        <v>40</v>
      </c>
      <c r="H268" s="3" t="s">
        <v>348</v>
      </c>
      <c r="I268" s="2" t="s">
        <v>78</v>
      </c>
      <c r="J268" s="17">
        <v>116366368</v>
      </c>
      <c r="K268" s="17">
        <v>116366368</v>
      </c>
      <c r="L268" s="17">
        <v>116366368</v>
      </c>
    </row>
    <row r="269" spans="1:12" x14ac:dyDescent="0.25">
      <c r="A269" s="360" t="s">
        <v>111</v>
      </c>
      <c r="B269" s="360"/>
      <c r="C269" s="360"/>
      <c r="D269" s="360"/>
      <c r="E269" s="3">
        <v>852</v>
      </c>
      <c r="F269" s="2" t="s">
        <v>71</v>
      </c>
      <c r="G269" s="2" t="s">
        <v>40</v>
      </c>
      <c r="H269" s="3" t="s">
        <v>349</v>
      </c>
      <c r="I269" s="2"/>
      <c r="J269" s="17">
        <f t="shared" ref="J269:L270" si="106">J270</f>
        <v>24103400</v>
      </c>
      <c r="K269" s="17">
        <f t="shared" si="106"/>
        <v>22861400</v>
      </c>
      <c r="L269" s="17">
        <f t="shared" si="106"/>
        <v>22585800</v>
      </c>
    </row>
    <row r="270" spans="1:12" ht="60" x14ac:dyDescent="0.25">
      <c r="A270" s="360" t="s">
        <v>37</v>
      </c>
      <c r="B270" s="360"/>
      <c r="C270" s="360"/>
      <c r="D270" s="360"/>
      <c r="E270" s="3">
        <v>852</v>
      </c>
      <c r="F270" s="2" t="s">
        <v>71</v>
      </c>
      <c r="G270" s="3" t="s">
        <v>40</v>
      </c>
      <c r="H270" s="3" t="s">
        <v>349</v>
      </c>
      <c r="I270" s="2" t="s">
        <v>76</v>
      </c>
      <c r="J270" s="17">
        <f t="shared" si="106"/>
        <v>24103400</v>
      </c>
      <c r="K270" s="17">
        <f t="shared" si="106"/>
        <v>22861400</v>
      </c>
      <c r="L270" s="17">
        <f t="shared" si="106"/>
        <v>22585800</v>
      </c>
    </row>
    <row r="271" spans="1:12" x14ac:dyDescent="0.25">
      <c r="A271" s="360" t="s">
        <v>77</v>
      </c>
      <c r="B271" s="360"/>
      <c r="C271" s="360"/>
      <c r="D271" s="360"/>
      <c r="E271" s="3">
        <v>852</v>
      </c>
      <c r="F271" s="2" t="s">
        <v>71</v>
      </c>
      <c r="G271" s="3" t="s">
        <v>40</v>
      </c>
      <c r="H271" s="3" t="s">
        <v>349</v>
      </c>
      <c r="I271" s="2" t="s">
        <v>78</v>
      </c>
      <c r="J271" s="17">
        <v>24103400</v>
      </c>
      <c r="K271" s="17">
        <v>22861400</v>
      </c>
      <c r="L271" s="17">
        <v>22585800</v>
      </c>
    </row>
    <row r="272" spans="1:12" x14ac:dyDescent="0.25">
      <c r="A272" s="360" t="s">
        <v>109</v>
      </c>
      <c r="B272" s="360"/>
      <c r="C272" s="360"/>
      <c r="D272" s="360"/>
      <c r="E272" s="3">
        <v>852</v>
      </c>
      <c r="F272" s="2" t="s">
        <v>71</v>
      </c>
      <c r="G272" s="3" t="s">
        <v>40</v>
      </c>
      <c r="H272" s="3" t="s">
        <v>345</v>
      </c>
      <c r="I272" s="2"/>
      <c r="J272" s="17">
        <f t="shared" ref="J272:L276" si="107">J273</f>
        <v>271225</v>
      </c>
      <c r="K272" s="17">
        <f t="shared" si="107"/>
        <v>0</v>
      </c>
      <c r="L272" s="17">
        <f t="shared" si="107"/>
        <v>0</v>
      </c>
    </row>
    <row r="273" spans="1:12" ht="60" x14ac:dyDescent="0.25">
      <c r="A273" s="360" t="s">
        <v>37</v>
      </c>
      <c r="B273" s="360"/>
      <c r="C273" s="360"/>
      <c r="D273" s="360"/>
      <c r="E273" s="3">
        <v>852</v>
      </c>
      <c r="F273" s="2" t="s">
        <v>71</v>
      </c>
      <c r="G273" s="3" t="s">
        <v>40</v>
      </c>
      <c r="H273" s="3" t="s">
        <v>345</v>
      </c>
      <c r="I273" s="2" t="s">
        <v>76</v>
      </c>
      <c r="J273" s="17">
        <f t="shared" si="107"/>
        <v>271225</v>
      </c>
      <c r="K273" s="17">
        <f t="shared" si="107"/>
        <v>0</v>
      </c>
      <c r="L273" s="17">
        <f t="shared" si="107"/>
        <v>0</v>
      </c>
    </row>
    <row r="274" spans="1:12" x14ac:dyDescent="0.25">
      <c r="A274" s="360" t="s">
        <v>77</v>
      </c>
      <c r="B274" s="360"/>
      <c r="C274" s="360"/>
      <c r="D274" s="360"/>
      <c r="E274" s="3">
        <v>852</v>
      </c>
      <c r="F274" s="2" t="s">
        <v>71</v>
      </c>
      <c r="G274" s="3" t="s">
        <v>40</v>
      </c>
      <c r="H274" s="3" t="s">
        <v>345</v>
      </c>
      <c r="I274" s="2" t="s">
        <v>78</v>
      </c>
      <c r="J274" s="17">
        <v>271225</v>
      </c>
      <c r="K274" s="17"/>
      <c r="L274" s="17"/>
    </row>
    <row r="275" spans="1:12" ht="45" x14ac:dyDescent="0.25">
      <c r="A275" s="360" t="s">
        <v>709</v>
      </c>
      <c r="B275" s="360"/>
      <c r="C275" s="360"/>
      <c r="D275" s="360"/>
      <c r="E275" s="3">
        <v>852</v>
      </c>
      <c r="F275" s="2" t="s">
        <v>71</v>
      </c>
      <c r="G275" s="3" t="s">
        <v>40</v>
      </c>
      <c r="H275" s="3" t="s">
        <v>708</v>
      </c>
      <c r="I275" s="2"/>
      <c r="J275" s="17">
        <f t="shared" si="107"/>
        <v>205012</v>
      </c>
      <c r="K275" s="17">
        <f t="shared" si="107"/>
        <v>0</v>
      </c>
      <c r="L275" s="17">
        <f t="shared" si="107"/>
        <v>0</v>
      </c>
    </row>
    <row r="276" spans="1:12" ht="60" x14ac:dyDescent="0.25">
      <c r="A276" s="360" t="s">
        <v>37</v>
      </c>
      <c r="B276" s="360"/>
      <c r="C276" s="360"/>
      <c r="D276" s="360"/>
      <c r="E276" s="3">
        <v>852</v>
      </c>
      <c r="F276" s="2" t="s">
        <v>71</v>
      </c>
      <c r="G276" s="3" t="s">
        <v>40</v>
      </c>
      <c r="H276" s="3" t="s">
        <v>708</v>
      </c>
      <c r="I276" s="2" t="s">
        <v>76</v>
      </c>
      <c r="J276" s="17">
        <f t="shared" si="107"/>
        <v>205012</v>
      </c>
      <c r="K276" s="17">
        <f t="shared" si="107"/>
        <v>0</v>
      </c>
      <c r="L276" s="17">
        <f t="shared" si="107"/>
        <v>0</v>
      </c>
    </row>
    <row r="277" spans="1:12" x14ac:dyDescent="0.25">
      <c r="A277" s="360" t="s">
        <v>77</v>
      </c>
      <c r="B277" s="360"/>
      <c r="C277" s="360"/>
      <c r="D277" s="360"/>
      <c r="E277" s="3">
        <v>852</v>
      </c>
      <c r="F277" s="2" t="s">
        <v>71</v>
      </c>
      <c r="G277" s="3" t="s">
        <v>40</v>
      </c>
      <c r="H277" s="3" t="s">
        <v>708</v>
      </c>
      <c r="I277" s="2" t="s">
        <v>78</v>
      </c>
      <c r="J277" s="17">
        <v>205012</v>
      </c>
      <c r="K277" s="17"/>
      <c r="L277" s="17"/>
    </row>
    <row r="278" spans="1:12" s="19" customFormat="1" ht="45" x14ac:dyDescent="0.25">
      <c r="A278" s="360" t="s">
        <v>110</v>
      </c>
      <c r="B278" s="360"/>
      <c r="C278" s="360"/>
      <c r="D278" s="360"/>
      <c r="E278" s="3">
        <v>852</v>
      </c>
      <c r="F278" s="3" t="s">
        <v>71</v>
      </c>
      <c r="G278" s="3" t="s">
        <v>40</v>
      </c>
      <c r="H278" s="3" t="s">
        <v>346</v>
      </c>
      <c r="I278" s="2"/>
      <c r="J278" s="17">
        <f t="shared" ref="J278:L279" si="108">J279</f>
        <v>726500</v>
      </c>
      <c r="K278" s="17">
        <f t="shared" si="108"/>
        <v>0</v>
      </c>
      <c r="L278" s="17">
        <f t="shared" si="108"/>
        <v>0</v>
      </c>
    </row>
    <row r="279" spans="1:12" s="19" customFormat="1" ht="60" x14ac:dyDescent="0.25">
      <c r="A279" s="360" t="s">
        <v>37</v>
      </c>
      <c r="B279" s="360"/>
      <c r="C279" s="360"/>
      <c r="D279" s="360"/>
      <c r="E279" s="3">
        <v>852</v>
      </c>
      <c r="F279" s="2" t="s">
        <v>71</v>
      </c>
      <c r="G279" s="3" t="s">
        <v>40</v>
      </c>
      <c r="H279" s="3" t="s">
        <v>346</v>
      </c>
      <c r="I279" s="2" t="s">
        <v>76</v>
      </c>
      <c r="J279" s="17">
        <f t="shared" si="108"/>
        <v>726500</v>
      </c>
      <c r="K279" s="17">
        <f t="shared" si="108"/>
        <v>0</v>
      </c>
      <c r="L279" s="17">
        <f t="shared" si="108"/>
        <v>0</v>
      </c>
    </row>
    <row r="280" spans="1:12" s="19" customFormat="1" x14ac:dyDescent="0.25">
      <c r="A280" s="360" t="s">
        <v>77</v>
      </c>
      <c r="B280" s="360"/>
      <c r="C280" s="360"/>
      <c r="D280" s="360"/>
      <c r="E280" s="3">
        <v>852</v>
      </c>
      <c r="F280" s="2" t="s">
        <v>71</v>
      </c>
      <c r="G280" s="3" t="s">
        <v>40</v>
      </c>
      <c r="H280" s="3" t="s">
        <v>346</v>
      </c>
      <c r="I280" s="2" t="s">
        <v>78</v>
      </c>
      <c r="J280" s="17">
        <v>726500</v>
      </c>
      <c r="K280" s="17"/>
      <c r="L280" s="17"/>
    </row>
    <row r="281" spans="1:12" s="19" customFormat="1" ht="75" x14ac:dyDescent="0.25">
      <c r="A281" s="360" t="s">
        <v>282</v>
      </c>
      <c r="B281" s="360"/>
      <c r="C281" s="360"/>
      <c r="D281" s="360"/>
      <c r="E281" s="3">
        <v>852</v>
      </c>
      <c r="F281" s="2" t="s">
        <v>71</v>
      </c>
      <c r="G281" s="2" t="s">
        <v>40</v>
      </c>
      <c r="H281" s="3" t="s">
        <v>350</v>
      </c>
      <c r="I281" s="2"/>
      <c r="J281" s="17">
        <f t="shared" ref="J281:L282" si="109">J282</f>
        <v>5503702.8300000001</v>
      </c>
      <c r="K281" s="17">
        <f t="shared" si="109"/>
        <v>5338690.99</v>
      </c>
      <c r="L281" s="17">
        <f t="shared" si="109"/>
        <v>5035135.84</v>
      </c>
    </row>
    <row r="282" spans="1:12" s="19" customFormat="1" ht="60" x14ac:dyDescent="0.25">
      <c r="A282" s="360" t="s">
        <v>37</v>
      </c>
      <c r="B282" s="360"/>
      <c r="C282" s="360"/>
      <c r="D282" s="360"/>
      <c r="E282" s="3">
        <v>852</v>
      </c>
      <c r="F282" s="2" t="s">
        <v>71</v>
      </c>
      <c r="G282" s="2" t="s">
        <v>40</v>
      </c>
      <c r="H282" s="3" t="s">
        <v>350</v>
      </c>
      <c r="I282" s="2" t="s">
        <v>76</v>
      </c>
      <c r="J282" s="17">
        <f t="shared" si="109"/>
        <v>5503702.8300000001</v>
      </c>
      <c r="K282" s="17">
        <f t="shared" si="109"/>
        <v>5338690.99</v>
      </c>
      <c r="L282" s="17">
        <f t="shared" si="109"/>
        <v>5035135.84</v>
      </c>
    </row>
    <row r="283" spans="1:12" s="19" customFormat="1" x14ac:dyDescent="0.25">
      <c r="A283" s="360" t="s">
        <v>77</v>
      </c>
      <c r="B283" s="360"/>
      <c r="C283" s="360"/>
      <c r="D283" s="360"/>
      <c r="E283" s="3">
        <v>852</v>
      </c>
      <c r="F283" s="2" t="s">
        <v>71</v>
      </c>
      <c r="G283" s="2" t="s">
        <v>40</v>
      </c>
      <c r="H283" s="3" t="s">
        <v>350</v>
      </c>
      <c r="I283" s="2" t="s">
        <v>78</v>
      </c>
      <c r="J283" s="17">
        <v>5503702.8300000001</v>
      </c>
      <c r="K283" s="17">
        <v>5338690.99</v>
      </c>
      <c r="L283" s="17">
        <v>5035135.84</v>
      </c>
    </row>
    <row r="284" spans="1:12" ht="60" x14ac:dyDescent="0.25">
      <c r="A284" s="360" t="s">
        <v>682</v>
      </c>
      <c r="B284" s="360"/>
      <c r="C284" s="360"/>
      <c r="D284" s="360"/>
      <c r="E284" s="3">
        <v>852</v>
      </c>
      <c r="F284" s="2" t="s">
        <v>71</v>
      </c>
      <c r="G284" s="2" t="s">
        <v>40</v>
      </c>
      <c r="H284" s="3" t="s">
        <v>712</v>
      </c>
      <c r="I284" s="2"/>
      <c r="J284" s="17">
        <f t="shared" ref="J284:L285" si="110">J285</f>
        <v>2787423</v>
      </c>
      <c r="K284" s="17">
        <f t="shared" si="110"/>
        <v>2898960</v>
      </c>
      <c r="L284" s="17">
        <f t="shared" si="110"/>
        <v>3013760</v>
      </c>
    </row>
    <row r="285" spans="1:12" ht="60" x14ac:dyDescent="0.25">
      <c r="A285" s="360" t="s">
        <v>37</v>
      </c>
      <c r="B285" s="360"/>
      <c r="C285" s="360"/>
      <c r="D285" s="360"/>
      <c r="E285" s="3">
        <v>852</v>
      </c>
      <c r="F285" s="2" t="s">
        <v>71</v>
      </c>
      <c r="G285" s="2" t="s">
        <v>40</v>
      </c>
      <c r="H285" s="3" t="s">
        <v>712</v>
      </c>
      <c r="I285" s="2" t="s">
        <v>76</v>
      </c>
      <c r="J285" s="17">
        <f t="shared" si="110"/>
        <v>2787423</v>
      </c>
      <c r="K285" s="17">
        <f t="shared" si="110"/>
        <v>2898960</v>
      </c>
      <c r="L285" s="17">
        <f t="shared" si="110"/>
        <v>3013760</v>
      </c>
    </row>
    <row r="286" spans="1:12" x14ac:dyDescent="0.25">
      <c r="A286" s="360" t="s">
        <v>77</v>
      </c>
      <c r="B286" s="360"/>
      <c r="C286" s="360"/>
      <c r="D286" s="360"/>
      <c r="E286" s="3">
        <v>852</v>
      </c>
      <c r="F286" s="2" t="s">
        <v>71</v>
      </c>
      <c r="G286" s="2" t="s">
        <v>40</v>
      </c>
      <c r="H286" s="3" t="s">
        <v>712</v>
      </c>
      <c r="I286" s="2" t="s">
        <v>78</v>
      </c>
      <c r="J286" s="17">
        <v>2787423</v>
      </c>
      <c r="K286" s="17">
        <v>2898960</v>
      </c>
      <c r="L286" s="17">
        <v>3013760</v>
      </c>
    </row>
    <row r="287" spans="1:12" s="19" customFormat="1" ht="150" x14ac:dyDescent="0.25">
      <c r="A287" s="360" t="s">
        <v>270</v>
      </c>
      <c r="B287" s="38"/>
      <c r="C287" s="38"/>
      <c r="D287" s="38"/>
      <c r="E287" s="3">
        <v>852</v>
      </c>
      <c r="F287" s="2" t="s">
        <v>71</v>
      </c>
      <c r="G287" s="2" t="s">
        <v>40</v>
      </c>
      <c r="H287" s="3" t="s">
        <v>347</v>
      </c>
      <c r="I287" s="2"/>
      <c r="J287" s="17">
        <f t="shared" ref="J287:L288" si="111">J288</f>
        <v>1623600</v>
      </c>
      <c r="K287" s="17">
        <f t="shared" si="111"/>
        <v>1623600</v>
      </c>
      <c r="L287" s="17">
        <f t="shared" si="111"/>
        <v>1623600</v>
      </c>
    </row>
    <row r="288" spans="1:12" s="19" customFormat="1" ht="60" x14ac:dyDescent="0.25">
      <c r="A288" s="360" t="s">
        <v>37</v>
      </c>
      <c r="B288" s="38"/>
      <c r="C288" s="38"/>
      <c r="D288" s="38"/>
      <c r="E288" s="3">
        <v>852</v>
      </c>
      <c r="F288" s="2" t="s">
        <v>71</v>
      </c>
      <c r="G288" s="2" t="s">
        <v>40</v>
      </c>
      <c r="H288" s="3" t="s">
        <v>347</v>
      </c>
      <c r="I288" s="2" t="s">
        <v>76</v>
      </c>
      <c r="J288" s="17">
        <f t="shared" si="111"/>
        <v>1623600</v>
      </c>
      <c r="K288" s="17">
        <f t="shared" si="111"/>
        <v>1623600</v>
      </c>
      <c r="L288" s="17">
        <f t="shared" si="111"/>
        <v>1623600</v>
      </c>
    </row>
    <row r="289" spans="1:12" s="19" customFormat="1" x14ac:dyDescent="0.25">
      <c r="A289" s="360" t="s">
        <v>77</v>
      </c>
      <c r="B289" s="38"/>
      <c r="C289" s="38"/>
      <c r="D289" s="38"/>
      <c r="E289" s="3">
        <v>852</v>
      </c>
      <c r="F289" s="2" t="s">
        <v>71</v>
      </c>
      <c r="G289" s="2" t="s">
        <v>40</v>
      </c>
      <c r="H289" s="3" t="s">
        <v>347</v>
      </c>
      <c r="I289" s="2" t="s">
        <v>78</v>
      </c>
      <c r="J289" s="17">
        <v>1623600</v>
      </c>
      <c r="K289" s="17">
        <v>1623600</v>
      </c>
      <c r="L289" s="17">
        <v>1623600</v>
      </c>
    </row>
    <row r="290" spans="1:12" s="19" customFormat="1" ht="30" x14ac:dyDescent="0.25">
      <c r="A290" s="360" t="s">
        <v>112</v>
      </c>
      <c r="B290" s="360"/>
      <c r="C290" s="360"/>
      <c r="D290" s="360"/>
      <c r="E290" s="3">
        <v>852</v>
      </c>
      <c r="F290" s="2" t="s">
        <v>71</v>
      </c>
      <c r="G290" s="3" t="s">
        <v>40</v>
      </c>
      <c r="H290" s="3" t="s">
        <v>351</v>
      </c>
      <c r="I290" s="2"/>
      <c r="J290" s="17">
        <f t="shared" ref="J290:L291" si="112">J291</f>
        <v>670360</v>
      </c>
      <c r="K290" s="17">
        <f t="shared" si="112"/>
        <v>670360</v>
      </c>
      <c r="L290" s="17">
        <f t="shared" si="112"/>
        <v>670360</v>
      </c>
    </row>
    <row r="291" spans="1:12" s="19" customFormat="1" ht="60" x14ac:dyDescent="0.25">
      <c r="A291" s="360" t="s">
        <v>37</v>
      </c>
      <c r="B291" s="360"/>
      <c r="C291" s="360"/>
      <c r="D291" s="360"/>
      <c r="E291" s="3">
        <v>852</v>
      </c>
      <c r="F291" s="2" t="s">
        <v>71</v>
      </c>
      <c r="G291" s="3" t="s">
        <v>40</v>
      </c>
      <c r="H291" s="3" t="s">
        <v>351</v>
      </c>
      <c r="I291" s="2" t="s">
        <v>76</v>
      </c>
      <c r="J291" s="17">
        <f t="shared" si="112"/>
        <v>670360</v>
      </c>
      <c r="K291" s="17">
        <f t="shared" si="112"/>
        <v>670360</v>
      </c>
      <c r="L291" s="17">
        <f t="shared" si="112"/>
        <v>670360</v>
      </c>
    </row>
    <row r="292" spans="1:12" s="19" customFormat="1" x14ac:dyDescent="0.25">
      <c r="A292" s="360" t="s">
        <v>77</v>
      </c>
      <c r="B292" s="360"/>
      <c r="C292" s="360"/>
      <c r="D292" s="360"/>
      <c r="E292" s="3">
        <v>852</v>
      </c>
      <c r="F292" s="2" t="s">
        <v>71</v>
      </c>
      <c r="G292" s="3" t="s">
        <v>40</v>
      </c>
      <c r="H292" s="3" t="s">
        <v>351</v>
      </c>
      <c r="I292" s="2" t="s">
        <v>78</v>
      </c>
      <c r="J292" s="17">
        <v>670360</v>
      </c>
      <c r="K292" s="17">
        <v>670360</v>
      </c>
      <c r="L292" s="17">
        <v>670360</v>
      </c>
    </row>
    <row r="293" spans="1:12" x14ac:dyDescent="0.25">
      <c r="A293" s="5" t="s">
        <v>115</v>
      </c>
      <c r="B293" s="38"/>
      <c r="C293" s="38"/>
      <c r="D293" s="38"/>
      <c r="E293" s="3">
        <v>852</v>
      </c>
      <c r="F293" s="15" t="s">
        <v>71</v>
      </c>
      <c r="G293" s="15" t="s">
        <v>71</v>
      </c>
      <c r="H293" s="3" t="s">
        <v>44</v>
      </c>
      <c r="I293" s="15"/>
      <c r="J293" s="18">
        <f t="shared" ref="J293:L294" si="113">J294</f>
        <v>142300</v>
      </c>
      <c r="K293" s="18">
        <f t="shared" si="113"/>
        <v>0</v>
      </c>
      <c r="L293" s="18">
        <f t="shared" si="113"/>
        <v>0</v>
      </c>
    </row>
    <row r="294" spans="1:12" ht="30" x14ac:dyDescent="0.25">
      <c r="A294" s="360" t="s">
        <v>116</v>
      </c>
      <c r="B294" s="360"/>
      <c r="C294" s="360"/>
      <c r="D294" s="360"/>
      <c r="E294" s="3">
        <v>852</v>
      </c>
      <c r="F294" s="2" t="s">
        <v>71</v>
      </c>
      <c r="G294" s="2" t="s">
        <v>71</v>
      </c>
      <c r="H294" s="3" t="s">
        <v>354</v>
      </c>
      <c r="I294" s="2"/>
      <c r="J294" s="17">
        <f>J295</f>
        <v>142300</v>
      </c>
      <c r="K294" s="17">
        <f t="shared" si="113"/>
        <v>0</v>
      </c>
      <c r="L294" s="17">
        <f t="shared" si="113"/>
        <v>0</v>
      </c>
    </row>
    <row r="295" spans="1:12" ht="45" x14ac:dyDescent="0.25">
      <c r="A295" s="360" t="s">
        <v>19</v>
      </c>
      <c r="B295" s="358"/>
      <c r="C295" s="358"/>
      <c r="D295" s="358"/>
      <c r="E295" s="3">
        <v>852</v>
      </c>
      <c r="F295" s="2" t="s">
        <v>71</v>
      </c>
      <c r="G295" s="2" t="s">
        <v>71</v>
      </c>
      <c r="H295" s="3" t="s">
        <v>354</v>
      </c>
      <c r="I295" s="2" t="s">
        <v>20</v>
      </c>
      <c r="J295" s="17">
        <f t="shared" ref="J295:L295" si="114">J296</f>
        <v>142300</v>
      </c>
      <c r="K295" s="17">
        <f t="shared" si="114"/>
        <v>0</v>
      </c>
      <c r="L295" s="17">
        <f t="shared" si="114"/>
        <v>0</v>
      </c>
    </row>
    <row r="296" spans="1:12" s="19" customFormat="1" ht="45" x14ac:dyDescent="0.25">
      <c r="A296" s="360" t="s">
        <v>9</v>
      </c>
      <c r="B296" s="360"/>
      <c r="C296" s="360"/>
      <c r="D296" s="360"/>
      <c r="E296" s="3">
        <v>852</v>
      </c>
      <c r="F296" s="2" t="s">
        <v>71</v>
      </c>
      <c r="G296" s="2" t="s">
        <v>71</v>
      </c>
      <c r="H296" s="3" t="s">
        <v>354</v>
      </c>
      <c r="I296" s="2" t="s">
        <v>21</v>
      </c>
      <c r="J296" s="17">
        <v>142300</v>
      </c>
      <c r="K296" s="17"/>
      <c r="L296" s="17"/>
    </row>
    <row r="297" spans="1:12" s="19" customFormat="1" ht="28.5" x14ac:dyDescent="0.25">
      <c r="A297" s="5" t="s">
        <v>117</v>
      </c>
      <c r="B297" s="38"/>
      <c r="C297" s="38"/>
      <c r="D297" s="38"/>
      <c r="E297" s="3">
        <v>852</v>
      </c>
      <c r="F297" s="15" t="s">
        <v>71</v>
      </c>
      <c r="G297" s="15" t="s">
        <v>46</v>
      </c>
      <c r="H297" s="3" t="s">
        <v>44</v>
      </c>
      <c r="I297" s="15"/>
      <c r="J297" s="18">
        <f>J298+J303+J306</f>
        <v>34799022</v>
      </c>
      <c r="K297" s="18">
        <f t="shared" ref="K297:L297" si="115">K298+K303+K306</f>
        <v>32292522</v>
      </c>
      <c r="L297" s="18">
        <f t="shared" si="115"/>
        <v>32292522</v>
      </c>
    </row>
    <row r="298" spans="1:12" ht="60" x14ac:dyDescent="0.25">
      <c r="A298" s="360" t="s">
        <v>402</v>
      </c>
      <c r="B298" s="358"/>
      <c r="C298" s="358"/>
      <c r="D298" s="358"/>
      <c r="E298" s="3">
        <v>852</v>
      </c>
      <c r="F298" s="2" t="s">
        <v>71</v>
      </c>
      <c r="G298" s="2" t="s">
        <v>46</v>
      </c>
      <c r="H298" s="3" t="s">
        <v>405</v>
      </c>
      <c r="I298" s="2"/>
      <c r="J298" s="17">
        <f t="shared" ref="J298:L298" si="116">J299+J301</f>
        <v>1533352</v>
      </c>
      <c r="K298" s="17">
        <f t="shared" si="116"/>
        <v>1533352</v>
      </c>
      <c r="L298" s="17">
        <f t="shared" si="116"/>
        <v>1533352</v>
      </c>
    </row>
    <row r="299" spans="1:12" ht="105" x14ac:dyDescent="0.25">
      <c r="A299" s="360" t="s">
        <v>14</v>
      </c>
      <c r="B299" s="360"/>
      <c r="C299" s="360"/>
      <c r="D299" s="360"/>
      <c r="E299" s="3">
        <v>852</v>
      </c>
      <c r="F299" s="2" t="s">
        <v>71</v>
      </c>
      <c r="G299" s="2" t="s">
        <v>46</v>
      </c>
      <c r="H299" s="3" t="s">
        <v>405</v>
      </c>
      <c r="I299" s="2" t="s">
        <v>16</v>
      </c>
      <c r="J299" s="17">
        <f t="shared" ref="J299:L299" si="117">J300</f>
        <v>1433400</v>
      </c>
      <c r="K299" s="17">
        <f t="shared" si="117"/>
        <v>1433400</v>
      </c>
      <c r="L299" s="17">
        <f t="shared" si="117"/>
        <v>1433400</v>
      </c>
    </row>
    <row r="300" spans="1:12" ht="45" x14ac:dyDescent="0.25">
      <c r="A300" s="360" t="s">
        <v>257</v>
      </c>
      <c r="B300" s="358"/>
      <c r="C300" s="358"/>
      <c r="D300" s="358"/>
      <c r="E300" s="3">
        <v>852</v>
      </c>
      <c r="F300" s="2" t="s">
        <v>71</v>
      </c>
      <c r="G300" s="2" t="s">
        <v>46</v>
      </c>
      <c r="H300" s="3" t="s">
        <v>405</v>
      </c>
      <c r="I300" s="2" t="s">
        <v>17</v>
      </c>
      <c r="J300" s="17">
        <v>1433400</v>
      </c>
      <c r="K300" s="17">
        <v>1433400</v>
      </c>
      <c r="L300" s="17">
        <v>1433400</v>
      </c>
    </row>
    <row r="301" spans="1:12" ht="45" x14ac:dyDescent="0.25">
      <c r="A301" s="360" t="s">
        <v>19</v>
      </c>
      <c r="B301" s="358"/>
      <c r="C301" s="358"/>
      <c r="D301" s="358"/>
      <c r="E301" s="3">
        <v>852</v>
      </c>
      <c r="F301" s="2" t="s">
        <v>71</v>
      </c>
      <c r="G301" s="2" t="s">
        <v>46</v>
      </c>
      <c r="H301" s="3" t="s">
        <v>405</v>
      </c>
      <c r="I301" s="2" t="s">
        <v>20</v>
      </c>
      <c r="J301" s="17">
        <f t="shared" ref="J301:L301" si="118">J302</f>
        <v>99952</v>
      </c>
      <c r="K301" s="17">
        <f t="shared" si="118"/>
        <v>99952</v>
      </c>
      <c r="L301" s="17">
        <f t="shared" si="118"/>
        <v>99952</v>
      </c>
    </row>
    <row r="302" spans="1:12" ht="45" x14ac:dyDescent="0.25">
      <c r="A302" s="360" t="s">
        <v>9</v>
      </c>
      <c r="B302" s="360"/>
      <c r="C302" s="360"/>
      <c r="D302" s="360"/>
      <c r="E302" s="3">
        <v>852</v>
      </c>
      <c r="F302" s="2" t="s">
        <v>71</v>
      </c>
      <c r="G302" s="2" t="s">
        <v>46</v>
      </c>
      <c r="H302" s="3" t="s">
        <v>405</v>
      </c>
      <c r="I302" s="2" t="s">
        <v>21</v>
      </c>
      <c r="J302" s="17">
        <v>99952</v>
      </c>
      <c r="K302" s="17">
        <v>99952</v>
      </c>
      <c r="L302" s="17">
        <v>99952</v>
      </c>
    </row>
    <row r="303" spans="1:12" s="19" customFormat="1" ht="45" x14ac:dyDescent="0.25">
      <c r="A303" s="360" t="s">
        <v>18</v>
      </c>
      <c r="B303" s="287"/>
      <c r="C303" s="287"/>
      <c r="D303" s="287"/>
      <c r="E303" s="3">
        <v>852</v>
      </c>
      <c r="F303" s="2" t="s">
        <v>71</v>
      </c>
      <c r="G303" s="2" t="s">
        <v>46</v>
      </c>
      <c r="H303" s="3" t="s">
        <v>355</v>
      </c>
      <c r="I303" s="2"/>
      <c r="J303" s="17">
        <f t="shared" ref="J303:L304" si="119">J304</f>
        <v>1990500</v>
      </c>
      <c r="K303" s="17">
        <f t="shared" si="119"/>
        <v>1990500</v>
      </c>
      <c r="L303" s="17">
        <f t="shared" si="119"/>
        <v>1990500</v>
      </c>
    </row>
    <row r="304" spans="1:12" ht="105" x14ac:dyDescent="0.25">
      <c r="A304" s="360" t="s">
        <v>14</v>
      </c>
      <c r="B304" s="287"/>
      <c r="C304" s="287"/>
      <c r="D304" s="287"/>
      <c r="E304" s="3">
        <v>852</v>
      </c>
      <c r="F304" s="2" t="s">
        <v>71</v>
      </c>
      <c r="G304" s="2" t="s">
        <v>46</v>
      </c>
      <c r="H304" s="3" t="s">
        <v>355</v>
      </c>
      <c r="I304" s="2" t="s">
        <v>16</v>
      </c>
      <c r="J304" s="17">
        <f t="shared" si="119"/>
        <v>1990500</v>
      </c>
      <c r="K304" s="17">
        <f t="shared" si="119"/>
        <v>1990500</v>
      </c>
      <c r="L304" s="17">
        <f t="shared" si="119"/>
        <v>1990500</v>
      </c>
    </row>
    <row r="305" spans="1:12" ht="45" x14ac:dyDescent="0.25">
      <c r="A305" s="360" t="s">
        <v>257</v>
      </c>
      <c r="B305" s="287"/>
      <c r="C305" s="287"/>
      <c r="D305" s="287"/>
      <c r="E305" s="3">
        <v>852</v>
      </c>
      <c r="F305" s="2" t="s">
        <v>71</v>
      </c>
      <c r="G305" s="2" t="s">
        <v>46</v>
      </c>
      <c r="H305" s="3" t="s">
        <v>355</v>
      </c>
      <c r="I305" s="2" t="s">
        <v>17</v>
      </c>
      <c r="J305" s="17">
        <v>1990500</v>
      </c>
      <c r="K305" s="17">
        <v>1990500</v>
      </c>
      <c r="L305" s="17">
        <v>1990500</v>
      </c>
    </row>
    <row r="306" spans="1:12" ht="60" x14ac:dyDescent="0.25">
      <c r="A306" s="360" t="s">
        <v>118</v>
      </c>
      <c r="B306" s="360"/>
      <c r="C306" s="360"/>
      <c r="D306" s="360"/>
      <c r="E306" s="3">
        <v>852</v>
      </c>
      <c r="F306" s="2" t="s">
        <v>71</v>
      </c>
      <c r="G306" s="2" t="s">
        <v>46</v>
      </c>
      <c r="H306" s="3" t="s">
        <v>356</v>
      </c>
      <c r="I306" s="2"/>
      <c r="J306" s="17">
        <f t="shared" ref="J306:L306" si="120">J307+J309+J311</f>
        <v>31275170</v>
      </c>
      <c r="K306" s="17">
        <f t="shared" si="120"/>
        <v>28768670</v>
      </c>
      <c r="L306" s="17">
        <f t="shared" si="120"/>
        <v>28768670</v>
      </c>
    </row>
    <row r="307" spans="1:12" ht="105" x14ac:dyDescent="0.25">
      <c r="A307" s="360" t="s">
        <v>14</v>
      </c>
      <c r="B307" s="287"/>
      <c r="C307" s="287"/>
      <c r="D307" s="287"/>
      <c r="E307" s="3">
        <v>852</v>
      </c>
      <c r="F307" s="2" t="s">
        <v>71</v>
      </c>
      <c r="G307" s="2" t="s">
        <v>46</v>
      </c>
      <c r="H307" s="3" t="s">
        <v>356</v>
      </c>
      <c r="I307" s="2" t="s">
        <v>16</v>
      </c>
      <c r="J307" s="17">
        <f t="shared" ref="J307:L307" si="121">J308</f>
        <v>29921400</v>
      </c>
      <c r="K307" s="17">
        <f t="shared" si="121"/>
        <v>28621400</v>
      </c>
      <c r="L307" s="17">
        <f t="shared" si="121"/>
        <v>28621400</v>
      </c>
    </row>
    <row r="308" spans="1:12" ht="30" x14ac:dyDescent="0.25">
      <c r="A308" s="360" t="s">
        <v>7</v>
      </c>
      <c r="B308" s="287"/>
      <c r="C308" s="287"/>
      <c r="D308" s="287"/>
      <c r="E308" s="3">
        <v>852</v>
      </c>
      <c r="F308" s="2" t="s">
        <v>71</v>
      </c>
      <c r="G308" s="2" t="s">
        <v>46</v>
      </c>
      <c r="H308" s="3" t="s">
        <v>356</v>
      </c>
      <c r="I308" s="2" t="s">
        <v>48</v>
      </c>
      <c r="J308" s="17">
        <v>29921400</v>
      </c>
      <c r="K308" s="17">
        <v>28621400</v>
      </c>
      <c r="L308" s="17">
        <v>28621400</v>
      </c>
    </row>
    <row r="309" spans="1:12" ht="45" x14ac:dyDescent="0.25">
      <c r="A309" s="360" t="s">
        <v>19</v>
      </c>
      <c r="B309" s="358"/>
      <c r="C309" s="358"/>
      <c r="D309" s="358"/>
      <c r="E309" s="3">
        <v>852</v>
      </c>
      <c r="F309" s="2" t="s">
        <v>71</v>
      </c>
      <c r="G309" s="2" t="s">
        <v>46</v>
      </c>
      <c r="H309" s="3" t="s">
        <v>356</v>
      </c>
      <c r="I309" s="2" t="s">
        <v>20</v>
      </c>
      <c r="J309" s="17">
        <f t="shared" ref="J309:L309" si="122">J310</f>
        <v>1330900</v>
      </c>
      <c r="K309" s="17">
        <f t="shared" si="122"/>
        <v>124400</v>
      </c>
      <c r="L309" s="17">
        <f t="shared" si="122"/>
        <v>124400</v>
      </c>
    </row>
    <row r="310" spans="1:12" ht="45" x14ac:dyDescent="0.25">
      <c r="A310" s="360" t="s">
        <v>9</v>
      </c>
      <c r="B310" s="360"/>
      <c r="C310" s="360"/>
      <c r="D310" s="360"/>
      <c r="E310" s="3">
        <v>852</v>
      </c>
      <c r="F310" s="2" t="s">
        <v>71</v>
      </c>
      <c r="G310" s="2" t="s">
        <v>46</v>
      </c>
      <c r="H310" s="3" t="s">
        <v>356</v>
      </c>
      <c r="I310" s="2" t="s">
        <v>21</v>
      </c>
      <c r="J310" s="17">
        <v>1330900</v>
      </c>
      <c r="K310" s="17">
        <v>124400</v>
      </c>
      <c r="L310" s="17">
        <v>124400</v>
      </c>
    </row>
    <row r="311" spans="1:12" x14ac:dyDescent="0.25">
      <c r="A311" s="360" t="s">
        <v>22</v>
      </c>
      <c r="B311" s="360"/>
      <c r="C311" s="360"/>
      <c r="D311" s="360"/>
      <c r="E311" s="3">
        <v>852</v>
      </c>
      <c r="F311" s="2" t="s">
        <v>71</v>
      </c>
      <c r="G311" s="2" t="s">
        <v>46</v>
      </c>
      <c r="H311" s="3" t="s">
        <v>356</v>
      </c>
      <c r="I311" s="2" t="s">
        <v>23</v>
      </c>
      <c r="J311" s="17">
        <f t="shared" ref="J311:L311" si="123">J312</f>
        <v>22870</v>
      </c>
      <c r="K311" s="17">
        <f t="shared" si="123"/>
        <v>22870</v>
      </c>
      <c r="L311" s="17">
        <f t="shared" si="123"/>
        <v>22870</v>
      </c>
    </row>
    <row r="312" spans="1:12" ht="30" x14ac:dyDescent="0.25">
      <c r="A312" s="360" t="s">
        <v>24</v>
      </c>
      <c r="B312" s="360"/>
      <c r="C312" s="360"/>
      <c r="D312" s="360"/>
      <c r="E312" s="3">
        <v>852</v>
      </c>
      <c r="F312" s="2" t="s">
        <v>71</v>
      </c>
      <c r="G312" s="2" t="s">
        <v>46</v>
      </c>
      <c r="H312" s="3" t="s">
        <v>356</v>
      </c>
      <c r="I312" s="2" t="s">
        <v>25</v>
      </c>
      <c r="J312" s="17">
        <v>22870</v>
      </c>
      <c r="K312" s="17">
        <v>22870</v>
      </c>
      <c r="L312" s="17">
        <v>22870</v>
      </c>
    </row>
    <row r="313" spans="1:12" x14ac:dyDescent="0.25">
      <c r="A313" s="5" t="s">
        <v>85</v>
      </c>
      <c r="B313" s="38"/>
      <c r="C313" s="38"/>
      <c r="D313" s="38"/>
      <c r="E313" s="3">
        <v>852</v>
      </c>
      <c r="F313" s="15" t="s">
        <v>86</v>
      </c>
      <c r="G313" s="15"/>
      <c r="H313" s="3" t="s">
        <v>44</v>
      </c>
      <c r="I313" s="15"/>
      <c r="J313" s="18">
        <f>J318+J329+J314</f>
        <v>11532626</v>
      </c>
      <c r="K313" s="18">
        <f t="shared" ref="K313:L313" si="124">K318+K329+K314</f>
        <v>11532626</v>
      </c>
      <c r="L313" s="18">
        <f t="shared" si="124"/>
        <v>11532626</v>
      </c>
    </row>
    <row r="314" spans="1:12" ht="28.5" x14ac:dyDescent="0.25">
      <c r="A314" s="5" t="s">
        <v>770</v>
      </c>
      <c r="B314" s="38"/>
      <c r="C314" s="38"/>
      <c r="D314" s="38"/>
      <c r="E314" s="3" t="s">
        <v>768</v>
      </c>
      <c r="F314" s="15" t="s">
        <v>86</v>
      </c>
      <c r="G314" s="15" t="s">
        <v>42</v>
      </c>
      <c r="H314" s="3"/>
      <c r="I314" s="15"/>
      <c r="J314" s="18">
        <f>J315</f>
        <v>1411200</v>
      </c>
      <c r="K314" s="18">
        <f t="shared" ref="K314:L314" si="125">K315</f>
        <v>1411200</v>
      </c>
      <c r="L314" s="18">
        <f t="shared" si="125"/>
        <v>1411200</v>
      </c>
    </row>
    <row r="315" spans="1:12" ht="150" x14ac:dyDescent="0.25">
      <c r="A315" s="360" t="s">
        <v>270</v>
      </c>
      <c r="B315" s="38"/>
      <c r="C315" s="38"/>
      <c r="D315" s="38"/>
      <c r="E315" s="3">
        <v>852</v>
      </c>
      <c r="F315" s="2" t="s">
        <v>86</v>
      </c>
      <c r="G315" s="2" t="s">
        <v>42</v>
      </c>
      <c r="H315" s="3" t="s">
        <v>347</v>
      </c>
      <c r="I315" s="2"/>
      <c r="J315" s="17">
        <f t="shared" ref="J315:L316" si="126">J316</f>
        <v>1411200</v>
      </c>
      <c r="K315" s="17">
        <f t="shared" si="126"/>
        <v>1411200</v>
      </c>
      <c r="L315" s="17">
        <f t="shared" si="126"/>
        <v>1411200</v>
      </c>
    </row>
    <row r="316" spans="1:12" ht="30" x14ac:dyDescent="0.25">
      <c r="A316" s="360" t="s">
        <v>89</v>
      </c>
      <c r="B316" s="38"/>
      <c r="C316" s="38"/>
      <c r="D316" s="38"/>
      <c r="E316" s="3">
        <v>852</v>
      </c>
      <c r="F316" s="2" t="s">
        <v>86</v>
      </c>
      <c r="G316" s="2" t="s">
        <v>42</v>
      </c>
      <c r="H316" s="3" t="s">
        <v>347</v>
      </c>
      <c r="I316" s="2" t="s">
        <v>90</v>
      </c>
      <c r="J316" s="17">
        <f t="shared" si="126"/>
        <v>1411200</v>
      </c>
      <c r="K316" s="17">
        <f t="shared" si="126"/>
        <v>1411200</v>
      </c>
      <c r="L316" s="17">
        <f t="shared" si="126"/>
        <v>1411200</v>
      </c>
    </row>
    <row r="317" spans="1:12" ht="30" x14ac:dyDescent="0.25">
      <c r="A317" s="358" t="s">
        <v>97</v>
      </c>
      <c r="B317" s="38"/>
      <c r="C317" s="38"/>
      <c r="D317" s="38"/>
      <c r="E317" s="3">
        <v>852</v>
      </c>
      <c r="F317" s="2" t="s">
        <v>86</v>
      </c>
      <c r="G317" s="2" t="s">
        <v>42</v>
      </c>
      <c r="H317" s="3" t="s">
        <v>347</v>
      </c>
      <c r="I317" s="2" t="s">
        <v>98</v>
      </c>
      <c r="J317" s="17">
        <v>1411200</v>
      </c>
      <c r="K317" s="17">
        <v>1411200</v>
      </c>
      <c r="L317" s="17">
        <v>1411200</v>
      </c>
    </row>
    <row r="318" spans="1:12" x14ac:dyDescent="0.25">
      <c r="A318" s="5" t="s">
        <v>94</v>
      </c>
      <c r="B318" s="38"/>
      <c r="C318" s="38"/>
      <c r="D318" s="38"/>
      <c r="E318" s="3">
        <v>852</v>
      </c>
      <c r="F318" s="15" t="s">
        <v>86</v>
      </c>
      <c r="G318" s="15" t="s">
        <v>12</v>
      </c>
      <c r="H318" s="3" t="s">
        <v>44</v>
      </c>
      <c r="I318" s="15"/>
      <c r="J318" s="18">
        <f t="shared" ref="J318:L318" si="127">J319+J322+J325</f>
        <v>10067426</v>
      </c>
      <c r="K318" s="18">
        <f t="shared" si="127"/>
        <v>10067426</v>
      </c>
      <c r="L318" s="18">
        <f t="shared" si="127"/>
        <v>10067426</v>
      </c>
    </row>
    <row r="319" spans="1:12" ht="75" x14ac:dyDescent="0.25">
      <c r="A319" s="360" t="s">
        <v>120</v>
      </c>
      <c r="B319" s="38"/>
      <c r="C319" s="38"/>
      <c r="D319" s="38"/>
      <c r="E319" s="3">
        <v>852</v>
      </c>
      <c r="F319" s="2" t="s">
        <v>86</v>
      </c>
      <c r="G319" s="2" t="s">
        <v>12</v>
      </c>
      <c r="H319" s="3" t="s">
        <v>358</v>
      </c>
      <c r="I319" s="15"/>
      <c r="J319" s="17">
        <f t="shared" ref="J319:L320" si="128">J320</f>
        <v>1178278</v>
      </c>
      <c r="K319" s="17">
        <f t="shared" si="128"/>
        <v>1178278</v>
      </c>
      <c r="L319" s="17">
        <f t="shared" si="128"/>
        <v>1178278</v>
      </c>
    </row>
    <row r="320" spans="1:12" s="19" customFormat="1" ht="30" x14ac:dyDescent="0.25">
      <c r="A320" s="360" t="s">
        <v>89</v>
      </c>
      <c r="B320" s="358"/>
      <c r="C320" s="358"/>
      <c r="D320" s="358"/>
      <c r="E320" s="3">
        <v>852</v>
      </c>
      <c r="F320" s="2" t="s">
        <v>86</v>
      </c>
      <c r="G320" s="2" t="s">
        <v>12</v>
      </c>
      <c r="H320" s="3" t="s">
        <v>358</v>
      </c>
      <c r="I320" s="2" t="s">
        <v>90</v>
      </c>
      <c r="J320" s="17">
        <f t="shared" si="128"/>
        <v>1178278</v>
      </c>
      <c r="K320" s="17">
        <f t="shared" si="128"/>
        <v>1178278</v>
      </c>
      <c r="L320" s="17">
        <f t="shared" si="128"/>
        <v>1178278</v>
      </c>
    </row>
    <row r="321" spans="1:12" s="19" customFormat="1" ht="30" x14ac:dyDescent="0.25">
      <c r="A321" s="358" t="s">
        <v>97</v>
      </c>
      <c r="B321" s="358"/>
      <c r="C321" s="358"/>
      <c r="D321" s="358"/>
      <c r="E321" s="3">
        <v>852</v>
      </c>
      <c r="F321" s="2" t="s">
        <v>86</v>
      </c>
      <c r="G321" s="2" t="s">
        <v>12</v>
      </c>
      <c r="H321" s="3" t="s">
        <v>358</v>
      </c>
      <c r="I321" s="2" t="s">
        <v>98</v>
      </c>
      <c r="J321" s="17">
        <v>1178278</v>
      </c>
      <c r="K321" s="17">
        <v>1178278</v>
      </c>
      <c r="L321" s="17">
        <v>1178278</v>
      </c>
    </row>
    <row r="322" spans="1:12" ht="60" x14ac:dyDescent="0.25">
      <c r="A322" s="360" t="s">
        <v>119</v>
      </c>
      <c r="B322" s="38"/>
      <c r="C322" s="38"/>
      <c r="D322" s="38"/>
      <c r="E322" s="3">
        <v>852</v>
      </c>
      <c r="F322" s="2" t="s">
        <v>86</v>
      </c>
      <c r="G322" s="2" t="s">
        <v>12</v>
      </c>
      <c r="H322" s="3" t="s">
        <v>357</v>
      </c>
      <c r="I322" s="15"/>
      <c r="J322" s="17">
        <f t="shared" ref="J322:L323" si="129">J323</f>
        <v>128000</v>
      </c>
      <c r="K322" s="17">
        <f t="shared" si="129"/>
        <v>128000</v>
      </c>
      <c r="L322" s="17">
        <f t="shared" si="129"/>
        <v>128000</v>
      </c>
    </row>
    <row r="323" spans="1:12" ht="30" x14ac:dyDescent="0.25">
      <c r="A323" s="360" t="s">
        <v>89</v>
      </c>
      <c r="B323" s="358"/>
      <c r="C323" s="358"/>
      <c r="D323" s="358"/>
      <c r="E323" s="3">
        <v>852</v>
      </c>
      <c r="F323" s="2" t="s">
        <v>86</v>
      </c>
      <c r="G323" s="2" t="s">
        <v>12</v>
      </c>
      <c r="H323" s="3" t="s">
        <v>357</v>
      </c>
      <c r="I323" s="2" t="s">
        <v>90</v>
      </c>
      <c r="J323" s="17">
        <f t="shared" si="129"/>
        <v>128000</v>
      </c>
      <c r="K323" s="17">
        <f t="shared" si="129"/>
        <v>128000</v>
      </c>
      <c r="L323" s="17">
        <f t="shared" si="129"/>
        <v>128000</v>
      </c>
    </row>
    <row r="324" spans="1:12" ht="30" x14ac:dyDescent="0.25">
      <c r="A324" s="358" t="s">
        <v>97</v>
      </c>
      <c r="B324" s="358"/>
      <c r="C324" s="358"/>
      <c r="D324" s="358"/>
      <c r="E324" s="3">
        <v>852</v>
      </c>
      <c r="F324" s="2" t="s">
        <v>86</v>
      </c>
      <c r="G324" s="2" t="s">
        <v>12</v>
      </c>
      <c r="H324" s="3" t="s">
        <v>357</v>
      </c>
      <c r="I324" s="2" t="s">
        <v>98</v>
      </c>
      <c r="J324" s="17">
        <v>128000</v>
      </c>
      <c r="K324" s="17">
        <v>128000</v>
      </c>
      <c r="L324" s="17">
        <v>128000</v>
      </c>
    </row>
    <row r="325" spans="1:12" s="19" customFormat="1" ht="135" x14ac:dyDescent="0.25">
      <c r="A325" s="360" t="s">
        <v>401</v>
      </c>
      <c r="B325" s="358"/>
      <c r="C325" s="358"/>
      <c r="D325" s="358"/>
      <c r="E325" s="3">
        <v>852</v>
      </c>
      <c r="F325" s="2" t="s">
        <v>86</v>
      </c>
      <c r="G325" s="2" t="s">
        <v>12</v>
      </c>
      <c r="H325" s="3" t="s">
        <v>359</v>
      </c>
      <c r="I325" s="2"/>
      <c r="J325" s="17">
        <f t="shared" ref="J325:L325" si="130">J326</f>
        <v>8761148</v>
      </c>
      <c r="K325" s="17">
        <f t="shared" si="130"/>
        <v>8761148</v>
      </c>
      <c r="L325" s="17">
        <f t="shared" si="130"/>
        <v>8761148</v>
      </c>
    </row>
    <row r="326" spans="1:12" ht="30" x14ac:dyDescent="0.25">
      <c r="A326" s="360" t="s">
        <v>89</v>
      </c>
      <c r="B326" s="358"/>
      <c r="C326" s="358"/>
      <c r="D326" s="358"/>
      <c r="E326" s="3">
        <v>852</v>
      </c>
      <c r="F326" s="2" t="s">
        <v>86</v>
      </c>
      <c r="G326" s="2" t="s">
        <v>12</v>
      </c>
      <c r="H326" s="3" t="s">
        <v>359</v>
      </c>
      <c r="I326" s="2" t="s">
        <v>90</v>
      </c>
      <c r="J326" s="17">
        <f t="shared" ref="J326:L326" si="131">J327+J328</f>
        <v>8761148</v>
      </c>
      <c r="K326" s="17">
        <f t="shared" si="131"/>
        <v>8761148</v>
      </c>
      <c r="L326" s="17">
        <f t="shared" si="131"/>
        <v>8761148</v>
      </c>
    </row>
    <row r="327" spans="1:12" ht="30" x14ac:dyDescent="0.25">
      <c r="A327" s="360" t="s">
        <v>97</v>
      </c>
      <c r="B327" s="358"/>
      <c r="C327" s="358"/>
      <c r="D327" s="358"/>
      <c r="E327" s="3">
        <v>852</v>
      </c>
      <c r="F327" s="2" t="s">
        <v>86</v>
      </c>
      <c r="G327" s="2" t="s">
        <v>12</v>
      </c>
      <c r="H327" s="3" t="s">
        <v>359</v>
      </c>
      <c r="I327" s="2" t="s">
        <v>98</v>
      </c>
      <c r="J327" s="17">
        <v>4781666</v>
      </c>
      <c r="K327" s="17">
        <v>4781666</v>
      </c>
      <c r="L327" s="17">
        <v>4781666</v>
      </c>
    </row>
    <row r="328" spans="1:12" ht="45" x14ac:dyDescent="0.25">
      <c r="A328" s="360" t="s">
        <v>91</v>
      </c>
      <c r="B328" s="358"/>
      <c r="C328" s="358"/>
      <c r="D328" s="358"/>
      <c r="E328" s="3">
        <v>852</v>
      </c>
      <c r="F328" s="2" t="s">
        <v>86</v>
      </c>
      <c r="G328" s="2" t="s">
        <v>12</v>
      </c>
      <c r="H328" s="3" t="s">
        <v>359</v>
      </c>
      <c r="I328" s="2" t="s">
        <v>92</v>
      </c>
      <c r="J328" s="17">
        <v>3979482</v>
      </c>
      <c r="K328" s="17">
        <v>3979482</v>
      </c>
      <c r="L328" s="17">
        <v>3979482</v>
      </c>
    </row>
    <row r="329" spans="1:12" ht="28.5" x14ac:dyDescent="0.25">
      <c r="A329" s="5" t="s">
        <v>95</v>
      </c>
      <c r="B329" s="38"/>
      <c r="C329" s="38"/>
      <c r="D329" s="38"/>
      <c r="E329" s="3">
        <v>852</v>
      </c>
      <c r="F329" s="15" t="s">
        <v>86</v>
      </c>
      <c r="G329" s="15" t="s">
        <v>96</v>
      </c>
      <c r="H329" s="3" t="s">
        <v>44</v>
      </c>
      <c r="I329" s="15"/>
      <c r="J329" s="18">
        <f t="shared" ref="J329:L331" si="132">J330</f>
        <v>54000</v>
      </c>
      <c r="K329" s="18">
        <f t="shared" si="132"/>
        <v>54000</v>
      </c>
      <c r="L329" s="18">
        <f t="shared" si="132"/>
        <v>54000</v>
      </c>
    </row>
    <row r="330" spans="1:12" ht="150" x14ac:dyDescent="0.25">
      <c r="A330" s="360" t="s">
        <v>403</v>
      </c>
      <c r="B330" s="360"/>
      <c r="C330" s="360"/>
      <c r="D330" s="360"/>
      <c r="E330" s="3">
        <v>852</v>
      </c>
      <c r="F330" s="3" t="s">
        <v>86</v>
      </c>
      <c r="G330" s="3" t="s">
        <v>96</v>
      </c>
      <c r="H330" s="3" t="s">
        <v>361</v>
      </c>
      <c r="I330" s="2"/>
      <c r="J330" s="17">
        <f t="shared" si="132"/>
        <v>54000</v>
      </c>
      <c r="K330" s="17">
        <f t="shared" si="132"/>
        <v>54000</v>
      </c>
      <c r="L330" s="17">
        <f t="shared" si="132"/>
        <v>54000</v>
      </c>
    </row>
    <row r="331" spans="1:12" ht="45" x14ac:dyDescent="0.25">
      <c r="A331" s="360" t="s">
        <v>19</v>
      </c>
      <c r="B331" s="360"/>
      <c r="C331" s="360"/>
      <c r="D331" s="360"/>
      <c r="E331" s="3">
        <v>852</v>
      </c>
      <c r="F331" s="3" t="s">
        <v>86</v>
      </c>
      <c r="G331" s="3" t="s">
        <v>96</v>
      </c>
      <c r="H331" s="3" t="s">
        <v>361</v>
      </c>
      <c r="I331" s="2" t="s">
        <v>20</v>
      </c>
      <c r="J331" s="17">
        <f t="shared" si="132"/>
        <v>54000</v>
      </c>
      <c r="K331" s="17">
        <f t="shared" si="132"/>
        <v>54000</v>
      </c>
      <c r="L331" s="17">
        <f t="shared" si="132"/>
        <v>54000</v>
      </c>
    </row>
    <row r="332" spans="1:12" ht="45" x14ac:dyDescent="0.25">
      <c r="A332" s="360" t="s">
        <v>9</v>
      </c>
      <c r="B332" s="360"/>
      <c r="C332" s="360"/>
      <c r="D332" s="360"/>
      <c r="E332" s="3">
        <v>852</v>
      </c>
      <c r="F332" s="3" t="s">
        <v>86</v>
      </c>
      <c r="G332" s="3" t="s">
        <v>96</v>
      </c>
      <c r="H332" s="3" t="s">
        <v>361</v>
      </c>
      <c r="I332" s="2" t="s">
        <v>21</v>
      </c>
      <c r="J332" s="17">
        <v>54000</v>
      </c>
      <c r="K332" s="17">
        <v>54000</v>
      </c>
      <c r="L332" s="17">
        <v>54000</v>
      </c>
    </row>
    <row r="333" spans="1:12" x14ac:dyDescent="0.25">
      <c r="A333" s="5" t="s">
        <v>99</v>
      </c>
      <c r="B333" s="38"/>
      <c r="C333" s="38"/>
      <c r="D333" s="38"/>
      <c r="E333" s="3" t="s">
        <v>293</v>
      </c>
      <c r="F333" s="15" t="s">
        <v>100</v>
      </c>
      <c r="G333" s="3"/>
      <c r="H333" s="3"/>
      <c r="I333" s="2"/>
      <c r="J333" s="17">
        <f t="shared" ref="J333:L333" si="133">J334+J341</f>
        <v>9808730</v>
      </c>
      <c r="K333" s="17">
        <f t="shared" si="133"/>
        <v>9517900</v>
      </c>
      <c r="L333" s="17">
        <f t="shared" si="133"/>
        <v>9517900</v>
      </c>
    </row>
    <row r="334" spans="1:12" x14ac:dyDescent="0.25">
      <c r="A334" s="39" t="s">
        <v>101</v>
      </c>
      <c r="B334" s="360"/>
      <c r="C334" s="360"/>
      <c r="D334" s="360"/>
      <c r="E334" s="3">
        <v>852</v>
      </c>
      <c r="F334" s="3" t="s">
        <v>100</v>
      </c>
      <c r="G334" s="3" t="s">
        <v>40</v>
      </c>
      <c r="H334" s="3"/>
      <c r="I334" s="2"/>
      <c r="J334" s="17">
        <f>J338</f>
        <v>252480</v>
      </c>
      <c r="K334" s="17">
        <f>K338</f>
        <v>0</v>
      </c>
      <c r="L334" s="17">
        <f>L338</f>
        <v>0</v>
      </c>
    </row>
    <row r="335" spans="1:12" ht="30" x14ac:dyDescent="0.25">
      <c r="A335" s="360" t="s">
        <v>771</v>
      </c>
      <c r="B335" s="360"/>
      <c r="C335" s="360"/>
      <c r="D335" s="360"/>
      <c r="E335" s="3" t="s">
        <v>293</v>
      </c>
      <c r="F335" s="3" t="s">
        <v>100</v>
      </c>
      <c r="G335" s="3" t="s">
        <v>42</v>
      </c>
      <c r="H335" s="3" t="s">
        <v>772</v>
      </c>
      <c r="I335" s="21"/>
      <c r="J335" s="17">
        <f t="shared" ref="J335:L336" si="134">J336</f>
        <v>9445900</v>
      </c>
      <c r="K335" s="17">
        <f t="shared" si="134"/>
        <v>9445900</v>
      </c>
      <c r="L335" s="17">
        <f t="shared" si="134"/>
        <v>9445900</v>
      </c>
    </row>
    <row r="336" spans="1:12" ht="60" x14ac:dyDescent="0.25">
      <c r="A336" s="360" t="s">
        <v>37</v>
      </c>
      <c r="B336" s="360"/>
      <c r="C336" s="360"/>
      <c r="D336" s="360"/>
      <c r="E336" s="3" t="s">
        <v>293</v>
      </c>
      <c r="F336" s="3" t="s">
        <v>100</v>
      </c>
      <c r="G336" s="3" t="s">
        <v>42</v>
      </c>
      <c r="H336" s="3" t="s">
        <v>772</v>
      </c>
      <c r="I336" s="2" t="s">
        <v>76</v>
      </c>
      <c r="J336" s="17">
        <f t="shared" si="134"/>
        <v>9445900</v>
      </c>
      <c r="K336" s="17">
        <f t="shared" si="134"/>
        <v>9445900</v>
      </c>
      <c r="L336" s="17">
        <f t="shared" si="134"/>
        <v>9445900</v>
      </c>
    </row>
    <row r="337" spans="1:12" x14ac:dyDescent="0.25">
      <c r="A337" s="360" t="s">
        <v>77</v>
      </c>
      <c r="B337" s="360"/>
      <c r="C337" s="360"/>
      <c r="D337" s="360"/>
      <c r="E337" s="3" t="s">
        <v>293</v>
      </c>
      <c r="F337" s="3" t="s">
        <v>100</v>
      </c>
      <c r="G337" s="3" t="s">
        <v>42</v>
      </c>
      <c r="H337" s="3" t="s">
        <v>352</v>
      </c>
      <c r="I337" s="2" t="s">
        <v>78</v>
      </c>
      <c r="J337" s="17">
        <v>9445900</v>
      </c>
      <c r="K337" s="17">
        <v>9445900</v>
      </c>
      <c r="L337" s="17">
        <v>9445900</v>
      </c>
    </row>
    <row r="338" spans="1:12" ht="30" x14ac:dyDescent="0.25">
      <c r="A338" s="358" t="s">
        <v>102</v>
      </c>
      <c r="B338" s="360"/>
      <c r="C338" s="360"/>
      <c r="D338" s="360"/>
      <c r="E338" s="3">
        <v>852</v>
      </c>
      <c r="F338" s="3" t="s">
        <v>100</v>
      </c>
      <c r="G338" s="3" t="s">
        <v>40</v>
      </c>
      <c r="H338" s="3" t="s">
        <v>454</v>
      </c>
      <c r="I338" s="2"/>
      <c r="J338" s="17">
        <f t="shared" ref="J338:L339" si="135">J339</f>
        <v>252480</v>
      </c>
      <c r="K338" s="17">
        <f t="shared" si="135"/>
        <v>0</v>
      </c>
      <c r="L338" s="17">
        <f t="shared" si="135"/>
        <v>0</v>
      </c>
    </row>
    <row r="339" spans="1:12" ht="45" x14ac:dyDescent="0.25">
      <c r="A339" s="360" t="s">
        <v>19</v>
      </c>
      <c r="B339" s="360"/>
      <c r="C339" s="360"/>
      <c r="D339" s="360"/>
      <c r="E339" s="3">
        <v>852</v>
      </c>
      <c r="F339" s="3" t="s">
        <v>100</v>
      </c>
      <c r="G339" s="3" t="s">
        <v>40</v>
      </c>
      <c r="H339" s="3" t="s">
        <v>454</v>
      </c>
      <c r="I339" s="2" t="s">
        <v>20</v>
      </c>
      <c r="J339" s="17">
        <f t="shared" si="135"/>
        <v>252480</v>
      </c>
      <c r="K339" s="17">
        <f t="shared" si="135"/>
        <v>0</v>
      </c>
      <c r="L339" s="17">
        <f t="shared" si="135"/>
        <v>0</v>
      </c>
    </row>
    <row r="340" spans="1:12" ht="45" x14ac:dyDescent="0.25">
      <c r="A340" s="360" t="s">
        <v>9</v>
      </c>
      <c r="B340" s="360"/>
      <c r="C340" s="360"/>
      <c r="D340" s="360"/>
      <c r="E340" s="3">
        <v>852</v>
      </c>
      <c r="F340" s="3" t="s">
        <v>100</v>
      </c>
      <c r="G340" s="3" t="s">
        <v>40</v>
      </c>
      <c r="H340" s="3" t="s">
        <v>454</v>
      </c>
      <c r="I340" s="2" t="s">
        <v>21</v>
      </c>
      <c r="J340" s="17">
        <v>252480</v>
      </c>
      <c r="K340" s="17"/>
      <c r="L340" s="17"/>
    </row>
    <row r="341" spans="1:12" x14ac:dyDescent="0.25">
      <c r="A341" s="38" t="s">
        <v>449</v>
      </c>
      <c r="B341" s="360"/>
      <c r="C341" s="360"/>
      <c r="D341" s="360"/>
      <c r="E341" s="3" t="s">
        <v>293</v>
      </c>
      <c r="F341" s="3" t="s">
        <v>100</v>
      </c>
      <c r="G341" s="3" t="s">
        <v>42</v>
      </c>
      <c r="H341" s="3"/>
      <c r="I341" s="2"/>
      <c r="J341" s="17">
        <f>J342+J345+J348+J351</f>
        <v>9556250</v>
      </c>
      <c r="K341" s="17">
        <f t="shared" ref="K341:L341" si="136">K342+K345+K348+K351</f>
        <v>9517900</v>
      </c>
      <c r="L341" s="17">
        <f t="shared" si="136"/>
        <v>9517900</v>
      </c>
    </row>
    <row r="342" spans="1:12" ht="30" x14ac:dyDescent="0.25">
      <c r="A342" s="360" t="s">
        <v>114</v>
      </c>
      <c r="B342" s="360"/>
      <c r="C342" s="360"/>
      <c r="D342" s="360"/>
      <c r="E342" s="3" t="s">
        <v>293</v>
      </c>
      <c r="F342" s="3" t="s">
        <v>100</v>
      </c>
      <c r="G342" s="3" t="s">
        <v>42</v>
      </c>
      <c r="H342" s="3" t="s">
        <v>352</v>
      </c>
      <c r="I342" s="21"/>
      <c r="J342" s="17">
        <f t="shared" ref="J342:L343" si="137">J343</f>
        <v>9445900</v>
      </c>
      <c r="K342" s="17">
        <f t="shared" si="137"/>
        <v>9445900</v>
      </c>
      <c r="L342" s="17">
        <f t="shared" si="137"/>
        <v>9445900</v>
      </c>
    </row>
    <row r="343" spans="1:12" ht="60" x14ac:dyDescent="0.25">
      <c r="A343" s="360" t="s">
        <v>37</v>
      </c>
      <c r="B343" s="360"/>
      <c r="C343" s="360"/>
      <c r="D343" s="360"/>
      <c r="E343" s="3" t="s">
        <v>293</v>
      </c>
      <c r="F343" s="3" t="s">
        <v>100</v>
      </c>
      <c r="G343" s="3" t="s">
        <v>42</v>
      </c>
      <c r="H343" s="3" t="s">
        <v>352</v>
      </c>
      <c r="I343" s="2" t="s">
        <v>76</v>
      </c>
      <c r="J343" s="17">
        <f t="shared" si="137"/>
        <v>9445900</v>
      </c>
      <c r="K343" s="17">
        <f t="shared" si="137"/>
        <v>9445900</v>
      </c>
      <c r="L343" s="17">
        <f t="shared" si="137"/>
        <v>9445900</v>
      </c>
    </row>
    <row r="344" spans="1:12" x14ac:dyDescent="0.25">
      <c r="A344" s="360" t="s">
        <v>77</v>
      </c>
      <c r="B344" s="360"/>
      <c r="C344" s="360"/>
      <c r="D344" s="360"/>
      <c r="E344" s="3" t="s">
        <v>293</v>
      </c>
      <c r="F344" s="3" t="s">
        <v>100</v>
      </c>
      <c r="G344" s="3" t="s">
        <v>42</v>
      </c>
      <c r="H344" s="3" t="s">
        <v>352</v>
      </c>
      <c r="I344" s="2" t="s">
        <v>78</v>
      </c>
      <c r="J344" s="17">
        <v>9445900</v>
      </c>
      <c r="K344" s="17">
        <v>9445900</v>
      </c>
      <c r="L344" s="17">
        <v>9445900</v>
      </c>
    </row>
    <row r="345" spans="1:12" x14ac:dyDescent="0.25">
      <c r="A345" s="360" t="s">
        <v>109</v>
      </c>
      <c r="B345" s="360"/>
      <c r="C345" s="360"/>
      <c r="D345" s="360"/>
      <c r="E345" s="3">
        <v>852</v>
      </c>
      <c r="F345" s="3" t="s">
        <v>100</v>
      </c>
      <c r="G345" s="3" t="s">
        <v>42</v>
      </c>
      <c r="H345" s="3" t="s">
        <v>345</v>
      </c>
      <c r="I345" s="2"/>
      <c r="J345" s="17">
        <f t="shared" ref="J345:L346" si="138">J346</f>
        <v>28350</v>
      </c>
      <c r="K345" s="17">
        <f t="shared" si="138"/>
        <v>0</v>
      </c>
      <c r="L345" s="17">
        <f t="shared" si="138"/>
        <v>0</v>
      </c>
    </row>
    <row r="346" spans="1:12" ht="60" x14ac:dyDescent="0.25">
      <c r="A346" s="360" t="s">
        <v>37</v>
      </c>
      <c r="B346" s="360"/>
      <c r="C346" s="360"/>
      <c r="D346" s="360"/>
      <c r="E346" s="3">
        <v>852</v>
      </c>
      <c r="F346" s="3" t="s">
        <v>100</v>
      </c>
      <c r="G346" s="3" t="s">
        <v>42</v>
      </c>
      <c r="H346" s="3" t="s">
        <v>345</v>
      </c>
      <c r="I346" s="2" t="s">
        <v>76</v>
      </c>
      <c r="J346" s="17">
        <f t="shared" si="138"/>
        <v>28350</v>
      </c>
      <c r="K346" s="17">
        <f t="shared" si="138"/>
        <v>0</v>
      </c>
      <c r="L346" s="17">
        <f t="shared" si="138"/>
        <v>0</v>
      </c>
    </row>
    <row r="347" spans="1:12" x14ac:dyDescent="0.25">
      <c r="A347" s="360" t="s">
        <v>77</v>
      </c>
      <c r="B347" s="360"/>
      <c r="C347" s="360"/>
      <c r="D347" s="360"/>
      <c r="E347" s="3">
        <v>852</v>
      </c>
      <c r="F347" s="3" t="s">
        <v>100</v>
      </c>
      <c r="G347" s="3" t="s">
        <v>42</v>
      </c>
      <c r="H347" s="3" t="s">
        <v>345</v>
      </c>
      <c r="I347" s="2" t="s">
        <v>78</v>
      </c>
      <c r="J347" s="17">
        <v>28350</v>
      </c>
      <c r="K347" s="17"/>
      <c r="L347" s="17"/>
    </row>
    <row r="348" spans="1:12" ht="60" x14ac:dyDescent="0.25">
      <c r="A348" s="360" t="s">
        <v>302</v>
      </c>
      <c r="B348" s="360"/>
      <c r="C348" s="360"/>
      <c r="D348" s="360"/>
      <c r="E348" s="3">
        <v>852</v>
      </c>
      <c r="F348" s="3" t="s">
        <v>100</v>
      </c>
      <c r="G348" s="3" t="s">
        <v>42</v>
      </c>
      <c r="H348" s="3" t="s">
        <v>353</v>
      </c>
      <c r="I348" s="2"/>
      <c r="J348" s="17">
        <f t="shared" ref="J348:L349" si="139">J349</f>
        <v>10000</v>
      </c>
      <c r="K348" s="17">
        <f t="shared" si="139"/>
        <v>0</v>
      </c>
      <c r="L348" s="17">
        <f t="shared" si="139"/>
        <v>0</v>
      </c>
    </row>
    <row r="349" spans="1:12" ht="60" x14ac:dyDescent="0.25">
      <c r="A349" s="360" t="s">
        <v>37</v>
      </c>
      <c r="B349" s="360"/>
      <c r="C349" s="360"/>
      <c r="D349" s="360"/>
      <c r="E349" s="3">
        <v>852</v>
      </c>
      <c r="F349" s="3" t="s">
        <v>100</v>
      </c>
      <c r="G349" s="3" t="s">
        <v>42</v>
      </c>
      <c r="H349" s="3" t="s">
        <v>353</v>
      </c>
      <c r="I349" s="2" t="s">
        <v>76</v>
      </c>
      <c r="J349" s="17">
        <f t="shared" si="139"/>
        <v>10000</v>
      </c>
      <c r="K349" s="17">
        <f t="shared" si="139"/>
        <v>0</v>
      </c>
      <c r="L349" s="17">
        <f t="shared" si="139"/>
        <v>0</v>
      </c>
    </row>
    <row r="350" spans="1:12" x14ac:dyDescent="0.25">
      <c r="A350" s="360" t="s">
        <v>77</v>
      </c>
      <c r="B350" s="360"/>
      <c r="C350" s="360"/>
      <c r="D350" s="360"/>
      <c r="E350" s="3">
        <v>852</v>
      </c>
      <c r="F350" s="2" t="s">
        <v>100</v>
      </c>
      <c r="G350" s="3" t="s">
        <v>42</v>
      </c>
      <c r="H350" s="3" t="s">
        <v>353</v>
      </c>
      <c r="I350" s="2" t="s">
        <v>78</v>
      </c>
      <c r="J350" s="17">
        <v>10000</v>
      </c>
      <c r="K350" s="17"/>
      <c r="L350" s="17"/>
    </row>
    <row r="351" spans="1:12" ht="150" x14ac:dyDescent="0.25">
      <c r="A351" s="360" t="s">
        <v>270</v>
      </c>
      <c r="B351" s="38"/>
      <c r="C351" s="38"/>
      <c r="D351" s="38"/>
      <c r="E351" s="3">
        <v>852</v>
      </c>
      <c r="F351" s="3" t="s">
        <v>100</v>
      </c>
      <c r="G351" s="3" t="s">
        <v>42</v>
      </c>
      <c r="H351" s="3" t="s">
        <v>347</v>
      </c>
      <c r="I351" s="2"/>
      <c r="J351" s="17">
        <f t="shared" ref="J351:L352" si="140">J352</f>
        <v>72000</v>
      </c>
      <c r="K351" s="17">
        <f t="shared" si="140"/>
        <v>72000</v>
      </c>
      <c r="L351" s="17">
        <f t="shared" si="140"/>
        <v>72000</v>
      </c>
    </row>
    <row r="352" spans="1:12" ht="60" x14ac:dyDescent="0.25">
      <c r="A352" s="360" t="s">
        <v>37</v>
      </c>
      <c r="B352" s="38"/>
      <c r="C352" s="38"/>
      <c r="D352" s="38"/>
      <c r="E352" s="3">
        <v>852</v>
      </c>
      <c r="F352" s="3" t="s">
        <v>100</v>
      </c>
      <c r="G352" s="3" t="s">
        <v>42</v>
      </c>
      <c r="H352" s="3" t="s">
        <v>347</v>
      </c>
      <c r="I352" s="2" t="s">
        <v>76</v>
      </c>
      <c r="J352" s="17">
        <f t="shared" si="140"/>
        <v>72000</v>
      </c>
      <c r="K352" s="17">
        <f t="shared" si="140"/>
        <v>72000</v>
      </c>
      <c r="L352" s="17">
        <f t="shared" si="140"/>
        <v>72000</v>
      </c>
    </row>
    <row r="353" spans="1:12" x14ac:dyDescent="0.25">
      <c r="A353" s="360" t="s">
        <v>77</v>
      </c>
      <c r="B353" s="38"/>
      <c r="C353" s="38"/>
      <c r="D353" s="38"/>
      <c r="E353" s="3">
        <v>852</v>
      </c>
      <c r="F353" s="3" t="s">
        <v>100</v>
      </c>
      <c r="G353" s="3" t="s">
        <v>42</v>
      </c>
      <c r="H353" s="3" t="s">
        <v>347</v>
      </c>
      <c r="I353" s="2" t="s">
        <v>78</v>
      </c>
      <c r="J353" s="17">
        <v>72000</v>
      </c>
      <c r="K353" s="17">
        <v>72000</v>
      </c>
      <c r="L353" s="17">
        <v>72000</v>
      </c>
    </row>
    <row r="354" spans="1:12" ht="42.75" x14ac:dyDescent="0.25">
      <c r="A354" s="38" t="s">
        <v>121</v>
      </c>
      <c r="B354" s="69"/>
      <c r="C354" s="69"/>
      <c r="D354" s="69"/>
      <c r="E354" s="20">
        <v>853</v>
      </c>
      <c r="F354" s="2"/>
      <c r="G354" s="2"/>
      <c r="H354" s="336" t="s">
        <v>44</v>
      </c>
      <c r="I354" s="2"/>
      <c r="J354" s="18">
        <f>J355+J373</f>
        <v>19800367</v>
      </c>
      <c r="K354" s="18">
        <f>K355+K373</f>
        <v>19155180.620000001</v>
      </c>
      <c r="L354" s="18">
        <f>L355+L373</f>
        <v>23955203.619999997</v>
      </c>
    </row>
    <row r="355" spans="1:12" x14ac:dyDescent="0.25">
      <c r="A355" s="5" t="s">
        <v>10</v>
      </c>
      <c r="B355" s="38"/>
      <c r="C355" s="38"/>
      <c r="D355" s="38"/>
      <c r="E355" s="2">
        <v>853</v>
      </c>
      <c r="F355" s="15" t="s">
        <v>11</v>
      </c>
      <c r="G355" s="15"/>
      <c r="H355" s="3" t="s">
        <v>44</v>
      </c>
      <c r="I355" s="15"/>
      <c r="J355" s="18">
        <f>J356+J365+J369</f>
        <v>11304867</v>
      </c>
      <c r="K355" s="18">
        <f>K356+K365+K369</f>
        <v>15159680.620000001</v>
      </c>
      <c r="L355" s="18">
        <f>L356+L365+L369</f>
        <v>19959703.619999997</v>
      </c>
    </row>
    <row r="356" spans="1:12" ht="71.25" x14ac:dyDescent="0.25">
      <c r="A356" s="5" t="s">
        <v>122</v>
      </c>
      <c r="B356" s="38"/>
      <c r="C356" s="38"/>
      <c r="D356" s="38"/>
      <c r="E356" s="2">
        <v>853</v>
      </c>
      <c r="F356" s="15" t="s">
        <v>11</v>
      </c>
      <c r="G356" s="15" t="s">
        <v>96</v>
      </c>
      <c r="H356" s="3" t="s">
        <v>44</v>
      </c>
      <c r="I356" s="15"/>
      <c r="J356" s="18">
        <f>J357+J362</f>
        <v>10304867</v>
      </c>
      <c r="K356" s="18">
        <f t="shared" ref="K356:L356" si="141">K357+K362</f>
        <v>9425400</v>
      </c>
      <c r="L356" s="18">
        <f t="shared" si="141"/>
        <v>9425400</v>
      </c>
    </row>
    <row r="357" spans="1:12" ht="45" x14ac:dyDescent="0.25">
      <c r="A357" s="360" t="s">
        <v>18</v>
      </c>
      <c r="B357" s="287"/>
      <c r="C357" s="287"/>
      <c r="D357" s="287"/>
      <c r="E357" s="2">
        <v>853</v>
      </c>
      <c r="F357" s="2" t="s">
        <v>15</v>
      </c>
      <c r="G357" s="2" t="s">
        <v>96</v>
      </c>
      <c r="H357" s="3" t="s">
        <v>362</v>
      </c>
      <c r="I357" s="2"/>
      <c r="J357" s="17">
        <f t="shared" ref="J357:L357" si="142">J358+J360</f>
        <v>10302467</v>
      </c>
      <c r="K357" s="17">
        <f t="shared" si="142"/>
        <v>9423000</v>
      </c>
      <c r="L357" s="17">
        <f t="shared" si="142"/>
        <v>9423000</v>
      </c>
    </row>
    <row r="358" spans="1:12" ht="105" x14ac:dyDescent="0.25">
      <c r="A358" s="360" t="s">
        <v>14</v>
      </c>
      <c r="B358" s="287"/>
      <c r="C358" s="287"/>
      <c r="D358" s="287"/>
      <c r="E358" s="2">
        <v>853</v>
      </c>
      <c r="F358" s="2" t="s">
        <v>11</v>
      </c>
      <c r="G358" s="2" t="s">
        <v>96</v>
      </c>
      <c r="H358" s="3" t="s">
        <v>362</v>
      </c>
      <c r="I358" s="2" t="s">
        <v>16</v>
      </c>
      <c r="J358" s="17">
        <f t="shared" ref="J358:L358" si="143">J359</f>
        <v>10029200</v>
      </c>
      <c r="K358" s="17">
        <f t="shared" si="143"/>
        <v>9379000</v>
      </c>
      <c r="L358" s="17">
        <f t="shared" si="143"/>
        <v>9379000</v>
      </c>
    </row>
    <row r="359" spans="1:12" ht="45" x14ac:dyDescent="0.25">
      <c r="A359" s="360" t="s">
        <v>257</v>
      </c>
      <c r="B359" s="287"/>
      <c r="C359" s="287"/>
      <c r="D359" s="287"/>
      <c r="E359" s="2">
        <v>853</v>
      </c>
      <c r="F359" s="2" t="s">
        <v>11</v>
      </c>
      <c r="G359" s="2" t="s">
        <v>96</v>
      </c>
      <c r="H359" s="3" t="s">
        <v>362</v>
      </c>
      <c r="I359" s="2" t="s">
        <v>17</v>
      </c>
      <c r="J359" s="17">
        <v>10029200</v>
      </c>
      <c r="K359" s="17">
        <v>9379000</v>
      </c>
      <c r="L359" s="17">
        <v>9379000</v>
      </c>
    </row>
    <row r="360" spans="1:12" ht="45" x14ac:dyDescent="0.25">
      <c r="A360" s="360" t="s">
        <v>19</v>
      </c>
      <c r="B360" s="287"/>
      <c r="C360" s="287"/>
      <c r="D360" s="287"/>
      <c r="E360" s="2">
        <v>853</v>
      </c>
      <c r="F360" s="2" t="s">
        <v>11</v>
      </c>
      <c r="G360" s="2" t="s">
        <v>96</v>
      </c>
      <c r="H360" s="3" t="s">
        <v>362</v>
      </c>
      <c r="I360" s="2" t="s">
        <v>20</v>
      </c>
      <c r="J360" s="17">
        <f t="shared" ref="J360:L360" si="144">J361</f>
        <v>273267</v>
      </c>
      <c r="K360" s="17">
        <f t="shared" si="144"/>
        <v>44000</v>
      </c>
      <c r="L360" s="17">
        <f t="shared" si="144"/>
        <v>44000</v>
      </c>
    </row>
    <row r="361" spans="1:12" ht="45" x14ac:dyDescent="0.25">
      <c r="A361" s="360" t="s">
        <v>9</v>
      </c>
      <c r="B361" s="287"/>
      <c r="C361" s="287"/>
      <c r="D361" s="287"/>
      <c r="E361" s="2">
        <v>853</v>
      </c>
      <c r="F361" s="2" t="s">
        <v>11</v>
      </c>
      <c r="G361" s="2" t="s">
        <v>96</v>
      </c>
      <c r="H361" s="3" t="s">
        <v>362</v>
      </c>
      <c r="I361" s="2" t="s">
        <v>21</v>
      </c>
      <c r="J361" s="17">
        <v>273267</v>
      </c>
      <c r="K361" s="17">
        <v>44000</v>
      </c>
      <c r="L361" s="17">
        <v>44000</v>
      </c>
    </row>
    <row r="362" spans="1:12" ht="105" x14ac:dyDescent="0.25">
      <c r="A362" s="360" t="s">
        <v>234</v>
      </c>
      <c r="B362" s="287"/>
      <c r="C362" s="287"/>
      <c r="D362" s="287"/>
      <c r="E362" s="2">
        <v>853</v>
      </c>
      <c r="F362" s="2" t="s">
        <v>11</v>
      </c>
      <c r="G362" s="2" t="s">
        <v>96</v>
      </c>
      <c r="H362" s="3" t="s">
        <v>363</v>
      </c>
      <c r="I362" s="2"/>
      <c r="J362" s="17">
        <f t="shared" ref="J362:L363" si="145">J363</f>
        <v>2400</v>
      </c>
      <c r="K362" s="17">
        <f t="shared" si="145"/>
        <v>2400</v>
      </c>
      <c r="L362" s="17">
        <f t="shared" si="145"/>
        <v>2400</v>
      </c>
    </row>
    <row r="363" spans="1:12" ht="45" x14ac:dyDescent="0.25">
      <c r="A363" s="360" t="s">
        <v>19</v>
      </c>
      <c r="B363" s="287"/>
      <c r="C363" s="287"/>
      <c r="D363" s="287"/>
      <c r="E363" s="2">
        <v>853</v>
      </c>
      <c r="F363" s="2" t="s">
        <v>11</v>
      </c>
      <c r="G363" s="2" t="s">
        <v>96</v>
      </c>
      <c r="H363" s="3" t="s">
        <v>363</v>
      </c>
      <c r="I363" s="2" t="s">
        <v>20</v>
      </c>
      <c r="J363" s="17">
        <f t="shared" si="145"/>
        <v>2400</v>
      </c>
      <c r="K363" s="17">
        <f t="shared" si="145"/>
        <v>2400</v>
      </c>
      <c r="L363" s="17">
        <f t="shared" si="145"/>
        <v>2400</v>
      </c>
    </row>
    <row r="364" spans="1:12" ht="45" x14ac:dyDescent="0.25">
      <c r="A364" s="360" t="s">
        <v>9</v>
      </c>
      <c r="B364" s="287"/>
      <c r="C364" s="287"/>
      <c r="D364" s="287"/>
      <c r="E364" s="2">
        <v>853</v>
      </c>
      <c r="F364" s="2" t="s">
        <v>11</v>
      </c>
      <c r="G364" s="2" t="s">
        <v>96</v>
      </c>
      <c r="H364" s="3" t="s">
        <v>363</v>
      </c>
      <c r="I364" s="2" t="s">
        <v>21</v>
      </c>
      <c r="J364" s="17">
        <v>2400</v>
      </c>
      <c r="K364" s="17">
        <v>2400</v>
      </c>
      <c r="L364" s="17">
        <v>2400</v>
      </c>
    </row>
    <row r="365" spans="1:12" x14ac:dyDescent="0.25">
      <c r="A365" s="5" t="s">
        <v>123</v>
      </c>
      <c r="B365" s="38"/>
      <c r="C365" s="38"/>
      <c r="D365" s="38"/>
      <c r="E365" s="2">
        <v>853</v>
      </c>
      <c r="F365" s="15" t="s">
        <v>11</v>
      </c>
      <c r="G365" s="15" t="s">
        <v>100</v>
      </c>
      <c r="H365" s="3" t="s">
        <v>44</v>
      </c>
      <c r="I365" s="15"/>
      <c r="J365" s="18">
        <f t="shared" ref="J365:L367" si="146">J366</f>
        <v>1000000</v>
      </c>
      <c r="K365" s="18">
        <f t="shared" si="146"/>
        <v>0</v>
      </c>
      <c r="L365" s="18">
        <f t="shared" si="146"/>
        <v>0</v>
      </c>
    </row>
    <row r="366" spans="1:12" ht="30" x14ac:dyDescent="0.25">
      <c r="A366" s="360" t="s">
        <v>266</v>
      </c>
      <c r="B366" s="360"/>
      <c r="C366" s="360"/>
      <c r="D366" s="360"/>
      <c r="E366" s="2">
        <v>853</v>
      </c>
      <c r="F366" s="2" t="s">
        <v>11</v>
      </c>
      <c r="G366" s="2" t="s">
        <v>100</v>
      </c>
      <c r="H366" s="3" t="s">
        <v>212</v>
      </c>
      <c r="I366" s="2"/>
      <c r="J366" s="17">
        <f t="shared" si="146"/>
        <v>1000000</v>
      </c>
      <c r="K366" s="17">
        <f t="shared" si="146"/>
        <v>0</v>
      </c>
      <c r="L366" s="17">
        <f t="shared" si="146"/>
        <v>0</v>
      </c>
    </row>
    <row r="367" spans="1:12" x14ac:dyDescent="0.25">
      <c r="A367" s="360" t="s">
        <v>22</v>
      </c>
      <c r="B367" s="360"/>
      <c r="C367" s="360"/>
      <c r="D367" s="360"/>
      <c r="E367" s="2">
        <v>853</v>
      </c>
      <c r="F367" s="2" t="s">
        <v>11</v>
      </c>
      <c r="G367" s="2" t="s">
        <v>100</v>
      </c>
      <c r="H367" s="3" t="s">
        <v>212</v>
      </c>
      <c r="I367" s="2" t="s">
        <v>23</v>
      </c>
      <c r="J367" s="17">
        <f t="shared" si="146"/>
        <v>1000000</v>
      </c>
      <c r="K367" s="17">
        <f t="shared" si="146"/>
        <v>0</v>
      </c>
      <c r="L367" s="17">
        <f t="shared" si="146"/>
        <v>0</v>
      </c>
    </row>
    <row r="368" spans="1:12" s="19" customFormat="1" x14ac:dyDescent="0.25">
      <c r="A368" s="360" t="s">
        <v>124</v>
      </c>
      <c r="B368" s="358"/>
      <c r="C368" s="358"/>
      <c r="D368" s="358"/>
      <c r="E368" s="2">
        <v>853</v>
      </c>
      <c r="F368" s="2" t="s">
        <v>11</v>
      </c>
      <c r="G368" s="2" t="s">
        <v>100</v>
      </c>
      <c r="H368" s="3" t="s">
        <v>212</v>
      </c>
      <c r="I368" s="2" t="s">
        <v>125</v>
      </c>
      <c r="J368" s="17">
        <v>1000000</v>
      </c>
      <c r="K368" s="17"/>
      <c r="L368" s="17"/>
    </row>
    <row r="369" spans="1:12" ht="28.5" x14ac:dyDescent="0.25">
      <c r="A369" s="5" t="s">
        <v>31</v>
      </c>
      <c r="B369" s="38"/>
      <c r="C369" s="38"/>
      <c r="D369" s="38"/>
      <c r="E369" s="15">
        <v>853</v>
      </c>
      <c r="F369" s="15" t="s">
        <v>11</v>
      </c>
      <c r="G369" s="15" t="s">
        <v>32</v>
      </c>
      <c r="H369" s="3" t="s">
        <v>44</v>
      </c>
      <c r="I369" s="15"/>
      <c r="J369" s="18">
        <f t="shared" ref="J369:L369" si="147">J370</f>
        <v>0</v>
      </c>
      <c r="K369" s="18">
        <f t="shared" si="147"/>
        <v>5734280.6200000001</v>
      </c>
      <c r="L369" s="18">
        <f t="shared" si="147"/>
        <v>10534303.619999999</v>
      </c>
    </row>
    <row r="370" spans="1:12" x14ac:dyDescent="0.25">
      <c r="A370" s="360" t="s">
        <v>235</v>
      </c>
      <c r="B370" s="360"/>
      <c r="C370" s="360"/>
      <c r="D370" s="360"/>
      <c r="E370" s="2">
        <v>853</v>
      </c>
      <c r="F370" s="2" t="s">
        <v>11</v>
      </c>
      <c r="G370" s="2" t="s">
        <v>32</v>
      </c>
      <c r="H370" s="3" t="s">
        <v>239</v>
      </c>
      <c r="I370" s="2"/>
      <c r="J370" s="17">
        <f t="shared" ref="J370:L370" si="148">J372</f>
        <v>0</v>
      </c>
      <c r="K370" s="17">
        <f t="shared" si="148"/>
        <v>5734280.6200000001</v>
      </c>
      <c r="L370" s="17">
        <f t="shared" si="148"/>
        <v>10534303.619999999</v>
      </c>
    </row>
    <row r="371" spans="1:12" x14ac:dyDescent="0.25">
      <c r="A371" s="360" t="s">
        <v>22</v>
      </c>
      <c r="B371" s="21"/>
      <c r="C371" s="21"/>
      <c r="D371" s="21"/>
      <c r="E371" s="2">
        <v>853</v>
      </c>
      <c r="F371" s="2" t="s">
        <v>11</v>
      </c>
      <c r="G371" s="2" t="s">
        <v>32</v>
      </c>
      <c r="H371" s="3" t="s">
        <v>239</v>
      </c>
      <c r="I371" s="2">
        <v>800</v>
      </c>
      <c r="J371" s="17">
        <f t="shared" ref="J371:L371" si="149">J372</f>
        <v>0</v>
      </c>
      <c r="K371" s="17">
        <f t="shared" si="149"/>
        <v>5734280.6200000001</v>
      </c>
      <c r="L371" s="17">
        <f t="shared" si="149"/>
        <v>10534303.619999999</v>
      </c>
    </row>
    <row r="372" spans="1:12" x14ac:dyDescent="0.25">
      <c r="A372" s="360" t="s">
        <v>124</v>
      </c>
      <c r="B372" s="360"/>
      <c r="C372" s="360"/>
      <c r="D372" s="360"/>
      <c r="E372" s="2">
        <v>853</v>
      </c>
      <c r="F372" s="2" t="s">
        <v>11</v>
      </c>
      <c r="G372" s="2" t="s">
        <v>32</v>
      </c>
      <c r="H372" s="3" t="s">
        <v>239</v>
      </c>
      <c r="I372" s="2" t="s">
        <v>125</v>
      </c>
      <c r="J372" s="17"/>
      <c r="K372" s="17">
        <v>5734280.6200000001</v>
      </c>
      <c r="L372" s="17">
        <v>10534303.619999999</v>
      </c>
    </row>
    <row r="373" spans="1:12" ht="57" x14ac:dyDescent="0.25">
      <c r="A373" s="5" t="s">
        <v>267</v>
      </c>
      <c r="B373" s="38"/>
      <c r="C373" s="38"/>
      <c r="D373" s="38"/>
      <c r="E373" s="2">
        <v>853</v>
      </c>
      <c r="F373" s="20" t="s">
        <v>127</v>
      </c>
      <c r="G373" s="20"/>
      <c r="H373" s="3" t="s">
        <v>44</v>
      </c>
      <c r="I373" s="20"/>
      <c r="J373" s="114">
        <f t="shared" ref="J373:L373" si="150">J374+J378</f>
        <v>8495500</v>
      </c>
      <c r="K373" s="114">
        <f t="shared" si="150"/>
        <v>3995500</v>
      </c>
      <c r="L373" s="114">
        <f t="shared" si="150"/>
        <v>3995500</v>
      </c>
    </row>
    <row r="374" spans="1:12" ht="57" x14ac:dyDescent="0.25">
      <c r="A374" s="5" t="s">
        <v>128</v>
      </c>
      <c r="B374" s="38"/>
      <c r="C374" s="38"/>
      <c r="D374" s="38"/>
      <c r="E374" s="2">
        <v>853</v>
      </c>
      <c r="F374" s="20" t="s">
        <v>127</v>
      </c>
      <c r="G374" s="20" t="s">
        <v>11</v>
      </c>
      <c r="H374" s="3" t="s">
        <v>44</v>
      </c>
      <c r="I374" s="20"/>
      <c r="J374" s="16">
        <f t="shared" ref="J374:L376" si="151">J375</f>
        <v>995500</v>
      </c>
      <c r="K374" s="16">
        <f t="shared" si="151"/>
        <v>995500</v>
      </c>
      <c r="L374" s="16">
        <f t="shared" si="151"/>
        <v>995500</v>
      </c>
    </row>
    <row r="375" spans="1:12" ht="28.5" x14ac:dyDescent="0.25">
      <c r="A375" s="38" t="s">
        <v>268</v>
      </c>
      <c r="B375" s="38"/>
      <c r="C375" s="38"/>
      <c r="D375" s="38"/>
      <c r="E375" s="2">
        <v>853</v>
      </c>
      <c r="F375" s="20" t="s">
        <v>127</v>
      </c>
      <c r="G375" s="20" t="s">
        <v>11</v>
      </c>
      <c r="H375" s="3" t="s">
        <v>364</v>
      </c>
      <c r="I375" s="20"/>
      <c r="J375" s="17">
        <f t="shared" si="151"/>
        <v>995500</v>
      </c>
      <c r="K375" s="17">
        <f t="shared" si="151"/>
        <v>995500</v>
      </c>
      <c r="L375" s="17">
        <f t="shared" si="151"/>
        <v>995500</v>
      </c>
    </row>
    <row r="376" spans="1:12" x14ac:dyDescent="0.25">
      <c r="A376" s="360" t="s">
        <v>33</v>
      </c>
      <c r="B376" s="358"/>
      <c r="C376" s="358"/>
      <c r="D376" s="358"/>
      <c r="E376" s="2">
        <v>853</v>
      </c>
      <c r="F376" s="2" t="s">
        <v>127</v>
      </c>
      <c r="G376" s="2" t="s">
        <v>11</v>
      </c>
      <c r="H376" s="3" t="s">
        <v>364</v>
      </c>
      <c r="I376" s="2" t="s">
        <v>34</v>
      </c>
      <c r="J376" s="17">
        <f t="shared" si="151"/>
        <v>995500</v>
      </c>
      <c r="K376" s="17">
        <f t="shared" si="151"/>
        <v>995500</v>
      </c>
      <c r="L376" s="17">
        <f t="shared" si="151"/>
        <v>995500</v>
      </c>
    </row>
    <row r="377" spans="1:12" x14ac:dyDescent="0.25">
      <c r="A377" s="360" t="s">
        <v>132</v>
      </c>
      <c r="B377" s="358"/>
      <c r="C377" s="358"/>
      <c r="D377" s="358"/>
      <c r="E377" s="2">
        <v>853</v>
      </c>
      <c r="F377" s="2" t="s">
        <v>127</v>
      </c>
      <c r="G377" s="2" t="s">
        <v>11</v>
      </c>
      <c r="H377" s="3" t="s">
        <v>364</v>
      </c>
      <c r="I377" s="2" t="s">
        <v>130</v>
      </c>
      <c r="J377" s="17">
        <v>995500</v>
      </c>
      <c r="K377" s="17">
        <v>995500</v>
      </c>
      <c r="L377" s="17">
        <v>995500</v>
      </c>
    </row>
    <row r="378" spans="1:12" ht="28.5" x14ac:dyDescent="0.25">
      <c r="A378" s="5" t="s">
        <v>453</v>
      </c>
      <c r="B378" s="36"/>
      <c r="C378" s="36"/>
      <c r="D378" s="36"/>
      <c r="E378" s="2">
        <v>853</v>
      </c>
      <c r="F378" s="15" t="s">
        <v>127</v>
      </c>
      <c r="G378" s="15" t="s">
        <v>42</v>
      </c>
      <c r="H378" s="3" t="s">
        <v>44</v>
      </c>
      <c r="I378" s="15"/>
      <c r="J378" s="18">
        <f t="shared" ref="J378:L380" si="152">J379</f>
        <v>7500000</v>
      </c>
      <c r="K378" s="18">
        <f t="shared" si="152"/>
        <v>3000000</v>
      </c>
      <c r="L378" s="18">
        <f t="shared" si="152"/>
        <v>3000000</v>
      </c>
    </row>
    <row r="379" spans="1:12" ht="45" x14ac:dyDescent="0.25">
      <c r="A379" s="360" t="s">
        <v>176</v>
      </c>
      <c r="B379" s="360"/>
      <c r="C379" s="360"/>
      <c r="D379" s="360"/>
      <c r="E379" s="2">
        <v>853</v>
      </c>
      <c r="F379" s="2" t="s">
        <v>127</v>
      </c>
      <c r="G379" s="2" t="s">
        <v>42</v>
      </c>
      <c r="H379" s="3" t="s">
        <v>365</v>
      </c>
      <c r="I379" s="2"/>
      <c r="J379" s="17">
        <f t="shared" si="152"/>
        <v>7500000</v>
      </c>
      <c r="K379" s="17">
        <f t="shared" si="152"/>
        <v>3000000</v>
      </c>
      <c r="L379" s="17">
        <f t="shared" si="152"/>
        <v>3000000</v>
      </c>
    </row>
    <row r="380" spans="1:12" s="19" customFormat="1" x14ac:dyDescent="0.25">
      <c r="A380" s="360" t="s">
        <v>33</v>
      </c>
      <c r="B380" s="360"/>
      <c r="C380" s="360"/>
      <c r="D380" s="360"/>
      <c r="E380" s="2">
        <v>853</v>
      </c>
      <c r="F380" s="2" t="s">
        <v>127</v>
      </c>
      <c r="G380" s="2" t="s">
        <v>42</v>
      </c>
      <c r="H380" s="3" t="s">
        <v>365</v>
      </c>
      <c r="I380" s="2" t="s">
        <v>34</v>
      </c>
      <c r="J380" s="17">
        <f t="shared" si="152"/>
        <v>7500000</v>
      </c>
      <c r="K380" s="17">
        <f t="shared" si="152"/>
        <v>3000000</v>
      </c>
      <c r="L380" s="17">
        <f t="shared" si="152"/>
        <v>3000000</v>
      </c>
    </row>
    <row r="381" spans="1:12" s="19" customFormat="1" x14ac:dyDescent="0.25">
      <c r="A381" s="360" t="s">
        <v>55</v>
      </c>
      <c r="B381" s="360"/>
      <c r="C381" s="360"/>
      <c r="D381" s="360"/>
      <c r="E381" s="2">
        <v>853</v>
      </c>
      <c r="F381" s="2" t="s">
        <v>127</v>
      </c>
      <c r="G381" s="2" t="s">
        <v>42</v>
      </c>
      <c r="H381" s="3" t="s">
        <v>365</v>
      </c>
      <c r="I381" s="2" t="s">
        <v>56</v>
      </c>
      <c r="J381" s="17">
        <v>7500000</v>
      </c>
      <c r="K381" s="17">
        <v>3000000</v>
      </c>
      <c r="L381" s="17">
        <v>3000000</v>
      </c>
    </row>
    <row r="382" spans="1:12" s="19" customFormat="1" ht="28.5" x14ac:dyDescent="0.25">
      <c r="A382" s="38" t="s">
        <v>133</v>
      </c>
      <c r="B382" s="115"/>
      <c r="C382" s="115"/>
      <c r="D382" s="115"/>
      <c r="E382" s="15">
        <v>854</v>
      </c>
      <c r="F382" s="15"/>
      <c r="G382" s="15"/>
      <c r="H382" s="336" t="s">
        <v>44</v>
      </c>
      <c r="I382" s="15"/>
      <c r="J382" s="18">
        <f t="shared" ref="J382:L384" si="153">J383</f>
        <v>648000</v>
      </c>
      <c r="K382" s="18">
        <f t="shared" si="153"/>
        <v>648000</v>
      </c>
      <c r="L382" s="18">
        <f t="shared" si="153"/>
        <v>648000</v>
      </c>
    </row>
    <row r="383" spans="1:12" x14ac:dyDescent="0.25">
      <c r="A383" s="5" t="s">
        <v>10</v>
      </c>
      <c r="B383" s="38"/>
      <c r="C383" s="38"/>
      <c r="D383" s="38"/>
      <c r="E383" s="3">
        <v>854</v>
      </c>
      <c r="F383" s="15" t="s">
        <v>11</v>
      </c>
      <c r="G383" s="15"/>
      <c r="H383" s="3" t="s">
        <v>44</v>
      </c>
      <c r="I383" s="15"/>
      <c r="J383" s="18">
        <f t="shared" si="153"/>
        <v>648000</v>
      </c>
      <c r="K383" s="18">
        <f t="shared" si="153"/>
        <v>648000</v>
      </c>
      <c r="L383" s="18">
        <f t="shared" si="153"/>
        <v>648000</v>
      </c>
    </row>
    <row r="384" spans="1:12" ht="85.5" x14ac:dyDescent="0.25">
      <c r="A384" s="5" t="s">
        <v>134</v>
      </c>
      <c r="B384" s="38"/>
      <c r="C384" s="38"/>
      <c r="D384" s="38"/>
      <c r="E384" s="3">
        <v>854</v>
      </c>
      <c r="F384" s="15" t="s">
        <v>11</v>
      </c>
      <c r="G384" s="15" t="s">
        <v>42</v>
      </c>
      <c r="H384" s="3" t="s">
        <v>44</v>
      </c>
      <c r="I384" s="15"/>
      <c r="J384" s="18">
        <f t="shared" si="153"/>
        <v>648000</v>
      </c>
      <c r="K384" s="18">
        <f t="shared" si="153"/>
        <v>648000</v>
      </c>
      <c r="L384" s="18">
        <f t="shared" si="153"/>
        <v>648000</v>
      </c>
    </row>
    <row r="385" spans="1:12" ht="45" x14ac:dyDescent="0.25">
      <c r="A385" s="360" t="s">
        <v>18</v>
      </c>
      <c r="B385" s="287"/>
      <c r="C385" s="287"/>
      <c r="D385" s="287"/>
      <c r="E385" s="3">
        <v>854</v>
      </c>
      <c r="F385" s="2" t="s">
        <v>15</v>
      </c>
      <c r="G385" s="2" t="s">
        <v>42</v>
      </c>
      <c r="H385" s="3" t="s">
        <v>135</v>
      </c>
      <c r="I385" s="2"/>
      <c r="J385" s="17">
        <f t="shared" ref="J385:L385" si="154">J386+J388</f>
        <v>648000</v>
      </c>
      <c r="K385" s="17">
        <f t="shared" si="154"/>
        <v>648000</v>
      </c>
      <c r="L385" s="17">
        <f t="shared" si="154"/>
        <v>648000</v>
      </c>
    </row>
    <row r="386" spans="1:12" ht="105" x14ac:dyDescent="0.25">
      <c r="A386" s="360" t="s">
        <v>14</v>
      </c>
      <c r="B386" s="287"/>
      <c r="C386" s="287"/>
      <c r="D386" s="287"/>
      <c r="E386" s="3">
        <v>854</v>
      </c>
      <c r="F386" s="2" t="s">
        <v>11</v>
      </c>
      <c r="G386" s="2" t="s">
        <v>42</v>
      </c>
      <c r="H386" s="3" t="s">
        <v>135</v>
      </c>
      <c r="I386" s="2" t="s">
        <v>16</v>
      </c>
      <c r="J386" s="17">
        <f t="shared" ref="J386:L386" si="155">J387</f>
        <v>593700</v>
      </c>
      <c r="K386" s="17">
        <f t="shared" si="155"/>
        <v>593700</v>
      </c>
      <c r="L386" s="17">
        <f t="shared" si="155"/>
        <v>593700</v>
      </c>
    </row>
    <row r="387" spans="1:12" ht="45" x14ac:dyDescent="0.25">
      <c r="A387" s="360" t="s">
        <v>257</v>
      </c>
      <c r="B387" s="287"/>
      <c r="C387" s="287"/>
      <c r="D387" s="287"/>
      <c r="E387" s="3">
        <v>854</v>
      </c>
      <c r="F387" s="2" t="s">
        <v>11</v>
      </c>
      <c r="G387" s="2" t="s">
        <v>42</v>
      </c>
      <c r="H387" s="3" t="s">
        <v>135</v>
      </c>
      <c r="I387" s="2" t="s">
        <v>17</v>
      </c>
      <c r="J387" s="17">
        <v>593700</v>
      </c>
      <c r="K387" s="17">
        <v>593700</v>
      </c>
      <c r="L387" s="17">
        <v>593700</v>
      </c>
    </row>
    <row r="388" spans="1:12" ht="45" x14ac:dyDescent="0.25">
      <c r="A388" s="360" t="s">
        <v>19</v>
      </c>
      <c r="B388" s="287"/>
      <c r="C388" s="287"/>
      <c r="D388" s="287"/>
      <c r="E388" s="3">
        <v>854</v>
      </c>
      <c r="F388" s="2" t="s">
        <v>11</v>
      </c>
      <c r="G388" s="2" t="s">
        <v>42</v>
      </c>
      <c r="H388" s="3" t="s">
        <v>135</v>
      </c>
      <c r="I388" s="2" t="s">
        <v>20</v>
      </c>
      <c r="J388" s="17">
        <f t="shared" ref="J388:L388" si="156">J389</f>
        <v>54300</v>
      </c>
      <c r="K388" s="17">
        <f t="shared" si="156"/>
        <v>54300</v>
      </c>
      <c r="L388" s="17">
        <f t="shared" si="156"/>
        <v>54300</v>
      </c>
    </row>
    <row r="389" spans="1:12" ht="45" x14ac:dyDescent="0.25">
      <c r="A389" s="360" t="s">
        <v>9</v>
      </c>
      <c r="B389" s="287"/>
      <c r="C389" s="287"/>
      <c r="D389" s="287"/>
      <c r="E389" s="3">
        <v>854</v>
      </c>
      <c r="F389" s="2" t="s">
        <v>11</v>
      </c>
      <c r="G389" s="2" t="s">
        <v>42</v>
      </c>
      <c r="H389" s="3" t="s">
        <v>135</v>
      </c>
      <c r="I389" s="2" t="s">
        <v>21</v>
      </c>
      <c r="J389" s="17">
        <v>54300</v>
      </c>
      <c r="K389" s="17">
        <v>54300</v>
      </c>
      <c r="L389" s="17">
        <v>54300</v>
      </c>
    </row>
    <row r="390" spans="1:12" s="19" customFormat="1" ht="42.75" x14ac:dyDescent="0.25">
      <c r="A390" s="38" t="s">
        <v>136</v>
      </c>
      <c r="B390" s="115"/>
      <c r="C390" s="115"/>
      <c r="D390" s="115"/>
      <c r="E390" s="20">
        <v>857</v>
      </c>
      <c r="F390" s="15"/>
      <c r="G390" s="15"/>
      <c r="H390" s="336" t="s">
        <v>44</v>
      </c>
      <c r="I390" s="15"/>
      <c r="J390" s="18">
        <f t="shared" ref="J390:L391" si="157">J391</f>
        <v>1294200</v>
      </c>
      <c r="K390" s="18">
        <f t="shared" si="157"/>
        <v>1294200</v>
      </c>
      <c r="L390" s="18">
        <f t="shared" si="157"/>
        <v>1294200</v>
      </c>
    </row>
    <row r="391" spans="1:12" s="19" customFormat="1" x14ac:dyDescent="0.25">
      <c r="A391" s="5" t="s">
        <v>10</v>
      </c>
      <c r="B391" s="38"/>
      <c r="C391" s="38"/>
      <c r="D391" s="38"/>
      <c r="E391" s="20">
        <v>857</v>
      </c>
      <c r="F391" s="15" t="s">
        <v>11</v>
      </c>
      <c r="G391" s="15"/>
      <c r="H391" s="3" t="s">
        <v>44</v>
      </c>
      <c r="I391" s="15"/>
      <c r="J391" s="18">
        <f t="shared" si="157"/>
        <v>1294200</v>
      </c>
      <c r="K391" s="18">
        <f t="shared" si="157"/>
        <v>1294200</v>
      </c>
      <c r="L391" s="18">
        <f t="shared" si="157"/>
        <v>1294200</v>
      </c>
    </row>
    <row r="392" spans="1:12" s="19" customFormat="1" ht="71.25" x14ac:dyDescent="0.25">
      <c r="A392" s="5" t="s">
        <v>122</v>
      </c>
      <c r="B392" s="38"/>
      <c r="C392" s="38"/>
      <c r="D392" s="38"/>
      <c r="E392" s="3">
        <v>857</v>
      </c>
      <c r="F392" s="15" t="s">
        <v>11</v>
      </c>
      <c r="G392" s="15" t="s">
        <v>96</v>
      </c>
      <c r="H392" s="3" t="s">
        <v>44</v>
      </c>
      <c r="I392" s="15"/>
      <c r="J392" s="18">
        <f t="shared" ref="J392:L392" si="158">J393+J396+J400</f>
        <v>1294200</v>
      </c>
      <c r="K392" s="18">
        <f t="shared" si="158"/>
        <v>1294200</v>
      </c>
      <c r="L392" s="18">
        <f t="shared" si="158"/>
        <v>1294200</v>
      </c>
    </row>
    <row r="393" spans="1:12" s="19" customFormat="1" ht="45" x14ac:dyDescent="0.25">
      <c r="A393" s="360" t="s">
        <v>18</v>
      </c>
      <c r="B393" s="38"/>
      <c r="C393" s="38"/>
      <c r="D393" s="38"/>
      <c r="E393" s="3">
        <v>857</v>
      </c>
      <c r="F393" s="2" t="s">
        <v>11</v>
      </c>
      <c r="G393" s="2" t="s">
        <v>96</v>
      </c>
      <c r="H393" s="3" t="s">
        <v>135</v>
      </c>
      <c r="I393" s="2"/>
      <c r="J393" s="17">
        <f t="shared" ref="J393:L394" si="159">J394</f>
        <v>4500</v>
      </c>
      <c r="K393" s="17">
        <f t="shared" si="159"/>
        <v>4500</v>
      </c>
      <c r="L393" s="17">
        <f t="shared" si="159"/>
        <v>4500</v>
      </c>
    </row>
    <row r="394" spans="1:12" s="19" customFormat="1" ht="45" x14ac:dyDescent="0.25">
      <c r="A394" s="360" t="s">
        <v>19</v>
      </c>
      <c r="B394" s="358"/>
      <c r="C394" s="358"/>
      <c r="D394" s="2" t="s">
        <v>11</v>
      </c>
      <c r="E394" s="3">
        <v>857</v>
      </c>
      <c r="F394" s="2" t="s">
        <v>11</v>
      </c>
      <c r="G394" s="2" t="s">
        <v>96</v>
      </c>
      <c r="H394" s="3" t="s">
        <v>135</v>
      </c>
      <c r="I394" s="2" t="s">
        <v>20</v>
      </c>
      <c r="J394" s="17">
        <f t="shared" si="159"/>
        <v>4500</v>
      </c>
      <c r="K394" s="17">
        <f t="shared" si="159"/>
        <v>4500</v>
      </c>
      <c r="L394" s="17">
        <f t="shared" si="159"/>
        <v>4500</v>
      </c>
    </row>
    <row r="395" spans="1:12" s="19" customFormat="1" ht="45" x14ac:dyDescent="0.25">
      <c r="A395" s="360" t="s">
        <v>9</v>
      </c>
      <c r="B395" s="360"/>
      <c r="C395" s="360"/>
      <c r="D395" s="2" t="s">
        <v>11</v>
      </c>
      <c r="E395" s="3">
        <v>857</v>
      </c>
      <c r="F395" s="2" t="s">
        <v>11</v>
      </c>
      <c r="G395" s="2" t="s">
        <v>96</v>
      </c>
      <c r="H395" s="3" t="s">
        <v>135</v>
      </c>
      <c r="I395" s="2" t="s">
        <v>21</v>
      </c>
      <c r="J395" s="17">
        <v>4500</v>
      </c>
      <c r="K395" s="17">
        <v>4500</v>
      </c>
      <c r="L395" s="17">
        <v>4500</v>
      </c>
    </row>
    <row r="396" spans="1:12" ht="60" x14ac:dyDescent="0.25">
      <c r="A396" s="360" t="s">
        <v>137</v>
      </c>
      <c r="B396" s="360"/>
      <c r="C396" s="360"/>
      <c r="D396" s="360"/>
      <c r="E396" s="3">
        <v>857</v>
      </c>
      <c r="F396" s="2" t="s">
        <v>11</v>
      </c>
      <c r="G396" s="2" t="s">
        <v>96</v>
      </c>
      <c r="H396" s="3" t="s">
        <v>138</v>
      </c>
      <c r="I396" s="2"/>
      <c r="J396" s="17">
        <f t="shared" ref="J396:L397" si="160">J397</f>
        <v>1271700</v>
      </c>
      <c r="K396" s="17">
        <f t="shared" si="160"/>
        <v>1271700</v>
      </c>
      <c r="L396" s="17">
        <f t="shared" si="160"/>
        <v>1271700</v>
      </c>
    </row>
    <row r="397" spans="1:12" ht="105" x14ac:dyDescent="0.25">
      <c r="A397" s="360" t="s">
        <v>14</v>
      </c>
      <c r="B397" s="360"/>
      <c r="C397" s="360"/>
      <c r="D397" s="360"/>
      <c r="E397" s="3">
        <v>857</v>
      </c>
      <c r="F397" s="2" t="s">
        <v>15</v>
      </c>
      <c r="G397" s="2" t="s">
        <v>96</v>
      </c>
      <c r="H397" s="3" t="s">
        <v>138</v>
      </c>
      <c r="I397" s="2" t="s">
        <v>16</v>
      </c>
      <c r="J397" s="17">
        <f t="shared" si="160"/>
        <v>1271700</v>
      </c>
      <c r="K397" s="17">
        <f t="shared" si="160"/>
        <v>1271700</v>
      </c>
      <c r="L397" s="17">
        <f t="shared" si="160"/>
        <v>1271700</v>
      </c>
    </row>
    <row r="398" spans="1:12" ht="45" x14ac:dyDescent="0.25">
      <c r="A398" s="360" t="s">
        <v>257</v>
      </c>
      <c r="B398" s="358"/>
      <c r="C398" s="358"/>
      <c r="D398" s="358"/>
      <c r="E398" s="3">
        <v>857</v>
      </c>
      <c r="F398" s="2" t="s">
        <v>11</v>
      </c>
      <c r="G398" s="2" t="s">
        <v>96</v>
      </c>
      <c r="H398" s="3" t="s">
        <v>138</v>
      </c>
      <c r="I398" s="2" t="s">
        <v>17</v>
      </c>
      <c r="J398" s="17">
        <v>1271700</v>
      </c>
      <c r="K398" s="17">
        <v>1271700</v>
      </c>
      <c r="L398" s="17">
        <v>1271700</v>
      </c>
    </row>
    <row r="399" spans="1:12" ht="105" x14ac:dyDescent="0.25">
      <c r="A399" s="360" t="s">
        <v>139</v>
      </c>
      <c r="B399" s="360"/>
      <c r="C399" s="360"/>
      <c r="D399" s="2" t="s">
        <v>11</v>
      </c>
      <c r="E399" s="3">
        <v>857</v>
      </c>
      <c r="F399" s="2" t="s">
        <v>15</v>
      </c>
      <c r="G399" s="2" t="s">
        <v>96</v>
      </c>
      <c r="H399" s="3" t="s">
        <v>140</v>
      </c>
      <c r="I399" s="2"/>
      <c r="J399" s="17">
        <f t="shared" ref="J399:L400" si="161">J400</f>
        <v>18000</v>
      </c>
      <c r="K399" s="17">
        <f t="shared" si="161"/>
        <v>18000</v>
      </c>
      <c r="L399" s="17">
        <f t="shared" si="161"/>
        <v>18000</v>
      </c>
    </row>
    <row r="400" spans="1:12" ht="45" x14ac:dyDescent="0.25">
      <c r="A400" s="360" t="s">
        <v>19</v>
      </c>
      <c r="B400" s="358"/>
      <c r="C400" s="358"/>
      <c r="D400" s="2" t="s">
        <v>11</v>
      </c>
      <c r="E400" s="3">
        <v>857</v>
      </c>
      <c r="F400" s="2" t="s">
        <v>11</v>
      </c>
      <c r="G400" s="2" t="s">
        <v>96</v>
      </c>
      <c r="H400" s="3" t="s">
        <v>140</v>
      </c>
      <c r="I400" s="2" t="s">
        <v>20</v>
      </c>
      <c r="J400" s="17">
        <f t="shared" si="161"/>
        <v>18000</v>
      </c>
      <c r="K400" s="17">
        <f t="shared" si="161"/>
        <v>18000</v>
      </c>
      <c r="L400" s="17">
        <f t="shared" si="161"/>
        <v>18000</v>
      </c>
    </row>
    <row r="401" spans="1:12" ht="45" x14ac:dyDescent="0.25">
      <c r="A401" s="360" t="s">
        <v>9</v>
      </c>
      <c r="B401" s="360"/>
      <c r="C401" s="360"/>
      <c r="D401" s="2" t="s">
        <v>11</v>
      </c>
      <c r="E401" s="3">
        <v>857</v>
      </c>
      <c r="F401" s="2" t="s">
        <v>11</v>
      </c>
      <c r="G401" s="2" t="s">
        <v>96</v>
      </c>
      <c r="H401" s="3" t="s">
        <v>140</v>
      </c>
      <c r="I401" s="2" t="s">
        <v>21</v>
      </c>
      <c r="J401" s="17">
        <v>18000</v>
      </c>
      <c r="K401" s="17">
        <v>18000</v>
      </c>
      <c r="L401" s="17">
        <v>18000</v>
      </c>
    </row>
    <row r="402" spans="1:12" x14ac:dyDescent="0.25">
      <c r="A402" s="5" t="s">
        <v>141</v>
      </c>
      <c r="B402" s="5"/>
      <c r="C402" s="5"/>
      <c r="D402" s="5"/>
      <c r="E402" s="20"/>
      <c r="F402" s="15"/>
      <c r="G402" s="15"/>
      <c r="H402" s="20"/>
      <c r="I402" s="15"/>
      <c r="J402" s="18">
        <f>J7+J241+J354+J382+J390</f>
        <v>469713478.5</v>
      </c>
      <c r="K402" s="18">
        <f>K7+K241+K354+K382+K390</f>
        <v>484289773.73000002</v>
      </c>
      <c r="L402" s="18">
        <f>L7+L241+L354+L382+L390</f>
        <v>455436234.86000001</v>
      </c>
    </row>
    <row r="403" spans="1:12" x14ac:dyDescent="0.25">
      <c r="A403" s="9"/>
      <c r="E403" s="28"/>
      <c r="F403" s="28"/>
      <c r="G403" s="28"/>
      <c r="I403" s="28"/>
      <c r="J403" s="28"/>
      <c r="K403" s="28"/>
      <c r="L403" s="28"/>
    </row>
    <row r="404" spans="1:12" x14ac:dyDescent="0.25">
      <c r="A404" s="9"/>
      <c r="E404" s="28"/>
      <c r="F404" s="28"/>
      <c r="G404" s="28"/>
      <c r="I404" s="28"/>
      <c r="J404" s="361"/>
      <c r="K404" s="361"/>
      <c r="L404" s="361"/>
    </row>
    <row r="405" spans="1:12" x14ac:dyDescent="0.25">
      <c r="A405" s="9"/>
      <c r="E405" s="28"/>
      <c r="F405" s="28"/>
      <c r="G405" s="28"/>
      <c r="I405" s="28"/>
      <c r="J405" s="28"/>
      <c r="K405" s="28"/>
      <c r="L405" s="28"/>
    </row>
    <row r="406" spans="1:12" x14ac:dyDescent="0.25">
      <c r="A406" s="9"/>
      <c r="E406" s="28"/>
      <c r="F406" s="28"/>
      <c r="G406" s="28"/>
      <c r="I406" s="28"/>
      <c r="J406" s="361"/>
      <c r="K406" s="361"/>
      <c r="L406" s="361"/>
    </row>
    <row r="407" spans="1:12" x14ac:dyDescent="0.25">
      <c r="A407" s="9"/>
      <c r="E407" s="28"/>
      <c r="F407" s="28"/>
      <c r="G407" s="28"/>
      <c r="I407" s="28"/>
      <c r="J407" s="361"/>
      <c r="K407" s="28"/>
      <c r="L407" s="28"/>
    </row>
    <row r="408" spans="1:12" x14ac:dyDescent="0.25">
      <c r="A408" s="9"/>
      <c r="E408" s="28"/>
      <c r="F408" s="28"/>
      <c r="G408" s="28"/>
      <c r="I408" s="28"/>
      <c r="J408" s="28"/>
      <c r="K408" s="28"/>
      <c r="L408" s="28"/>
    </row>
    <row r="409" spans="1:12" x14ac:dyDescent="0.25">
      <c r="A409" s="9"/>
      <c r="E409" s="28"/>
      <c r="F409" s="28"/>
      <c r="G409" s="28"/>
      <c r="I409" s="28"/>
      <c r="J409" s="28"/>
      <c r="K409" s="28"/>
      <c r="L409" s="28"/>
    </row>
    <row r="410" spans="1:12" x14ac:dyDescent="0.25">
      <c r="A410" s="9"/>
      <c r="E410" s="28"/>
      <c r="F410" s="28"/>
      <c r="G410" s="28"/>
      <c r="I410" s="28"/>
      <c r="J410" s="28"/>
      <c r="K410" s="28"/>
      <c r="L410" s="28"/>
    </row>
    <row r="411" spans="1:12" x14ac:dyDescent="0.25">
      <c r="A411" s="9"/>
      <c r="E411" s="28"/>
      <c r="F411" s="28"/>
      <c r="G411" s="28"/>
      <c r="I411" s="28"/>
      <c r="J411" s="28"/>
      <c r="K411" s="28"/>
      <c r="L411" s="28"/>
    </row>
    <row r="412" spans="1:12" x14ac:dyDescent="0.25">
      <c r="A412" s="9"/>
      <c r="E412" s="28"/>
      <c r="F412" s="28"/>
      <c r="G412" s="28"/>
      <c r="I412" s="28"/>
      <c r="J412" s="28"/>
      <c r="K412" s="28"/>
      <c r="L412" s="28"/>
    </row>
    <row r="413" spans="1:12" x14ac:dyDescent="0.25">
      <c r="A413" s="9"/>
      <c r="E413" s="28"/>
      <c r="F413" s="28"/>
      <c r="G413" s="28"/>
      <c r="I413" s="28"/>
      <c r="J413" s="28"/>
      <c r="K413" s="28"/>
      <c r="L413" s="28"/>
    </row>
    <row r="414" spans="1:12" x14ac:dyDescent="0.25">
      <c r="A414" s="9"/>
      <c r="E414" s="28"/>
      <c r="F414" s="28"/>
      <c r="G414" s="28"/>
      <c r="I414" s="28"/>
      <c r="J414" s="28"/>
      <c r="K414" s="28"/>
      <c r="L414" s="28"/>
    </row>
    <row r="415" spans="1:12" x14ac:dyDescent="0.25">
      <c r="A415" s="9"/>
      <c r="E415" s="28"/>
      <c r="F415" s="28"/>
      <c r="G415" s="28"/>
      <c r="I415" s="28"/>
      <c r="J415" s="28"/>
      <c r="K415" s="28"/>
      <c r="L415" s="28"/>
    </row>
    <row r="416" spans="1:12" x14ac:dyDescent="0.25">
      <c r="A416" s="9"/>
      <c r="E416" s="28"/>
      <c r="F416" s="28"/>
      <c r="G416" s="28"/>
      <c r="I416" s="28"/>
      <c r="J416" s="28"/>
      <c r="K416" s="28"/>
      <c r="L416" s="28"/>
    </row>
    <row r="417" spans="1:12" x14ac:dyDescent="0.25">
      <c r="A417" s="9"/>
      <c r="E417" s="28"/>
      <c r="F417" s="28"/>
      <c r="G417" s="28"/>
      <c r="I417" s="28"/>
      <c r="J417" s="28"/>
      <c r="K417" s="28"/>
      <c r="L417" s="28"/>
    </row>
    <row r="418" spans="1:12" x14ac:dyDescent="0.25">
      <c r="A418" s="9"/>
      <c r="E418" s="28"/>
      <c r="F418" s="28"/>
      <c r="G418" s="28"/>
      <c r="I418" s="28"/>
      <c r="J418" s="28"/>
      <c r="K418" s="28"/>
      <c r="L418" s="28"/>
    </row>
    <row r="419" spans="1:12" x14ac:dyDescent="0.25">
      <c r="A419" s="9"/>
      <c r="E419" s="28"/>
      <c r="F419" s="28"/>
      <c r="G419" s="28"/>
      <c r="I419" s="28"/>
      <c r="J419" s="28"/>
      <c r="K419" s="28"/>
      <c r="L419" s="28"/>
    </row>
    <row r="420" spans="1:12" x14ac:dyDescent="0.25">
      <c r="A420" s="9"/>
      <c r="E420" s="28"/>
      <c r="F420" s="28"/>
      <c r="G420" s="28"/>
      <c r="I420" s="28"/>
      <c r="J420" s="28"/>
      <c r="K420" s="28"/>
      <c r="L420" s="28"/>
    </row>
    <row r="421" spans="1:12" x14ac:dyDescent="0.25">
      <c r="A421" s="9"/>
      <c r="E421" s="28"/>
      <c r="F421" s="28"/>
      <c r="G421" s="28"/>
      <c r="I421" s="28"/>
      <c r="J421" s="28"/>
      <c r="K421" s="28"/>
      <c r="L421" s="28"/>
    </row>
    <row r="422" spans="1:12" x14ac:dyDescent="0.25">
      <c r="A422" s="9"/>
      <c r="E422" s="28"/>
      <c r="F422" s="28"/>
      <c r="G422" s="28"/>
      <c r="I422" s="28"/>
      <c r="J422" s="28"/>
      <c r="K422" s="28"/>
      <c r="L422" s="28"/>
    </row>
    <row r="423" spans="1:12" x14ac:dyDescent="0.25">
      <c r="A423" s="9"/>
      <c r="E423" s="28"/>
      <c r="F423" s="28"/>
      <c r="G423" s="28"/>
      <c r="I423" s="28"/>
      <c r="J423" s="28"/>
      <c r="K423" s="28"/>
      <c r="L423" s="28"/>
    </row>
    <row r="424" spans="1:12" x14ac:dyDescent="0.25">
      <c r="A424" s="9"/>
      <c r="E424" s="28"/>
      <c r="F424" s="28"/>
      <c r="G424" s="28"/>
      <c r="I424" s="28"/>
      <c r="J424" s="28"/>
      <c r="K424" s="28"/>
      <c r="L424" s="28"/>
    </row>
    <row r="425" spans="1:12" x14ac:dyDescent="0.25">
      <c r="A425" s="9"/>
      <c r="E425" s="28"/>
      <c r="F425" s="28"/>
      <c r="G425" s="28"/>
      <c r="I425" s="28"/>
      <c r="J425" s="28"/>
      <c r="K425" s="28"/>
      <c r="L425" s="28"/>
    </row>
    <row r="426" spans="1:12" x14ac:dyDescent="0.25">
      <c r="A426" s="9"/>
      <c r="E426" s="28"/>
      <c r="F426" s="28"/>
      <c r="G426" s="28"/>
      <c r="I426" s="28"/>
      <c r="J426" s="28"/>
      <c r="K426" s="28"/>
      <c r="L426" s="28"/>
    </row>
    <row r="427" spans="1:12" x14ac:dyDescent="0.25">
      <c r="A427" s="9"/>
      <c r="E427" s="28"/>
      <c r="F427" s="28"/>
      <c r="G427" s="28"/>
      <c r="I427" s="28"/>
      <c r="J427" s="28"/>
      <c r="K427" s="28"/>
      <c r="L427" s="28"/>
    </row>
    <row r="428" spans="1:12" x14ac:dyDescent="0.25">
      <c r="A428" s="9"/>
      <c r="E428" s="28"/>
      <c r="F428" s="28"/>
      <c r="G428" s="28"/>
      <c r="I428" s="28"/>
      <c r="J428" s="28"/>
      <c r="K428" s="28"/>
      <c r="L428" s="28"/>
    </row>
    <row r="429" spans="1:12" x14ac:dyDescent="0.25">
      <c r="A429" s="9"/>
      <c r="E429" s="28"/>
      <c r="F429" s="28"/>
      <c r="G429" s="28"/>
      <c r="I429" s="28"/>
      <c r="J429" s="28"/>
      <c r="K429" s="28"/>
      <c r="L429" s="28"/>
    </row>
    <row r="430" spans="1:12" x14ac:dyDescent="0.25">
      <c r="A430" s="9"/>
      <c r="E430" s="28"/>
      <c r="F430" s="28"/>
      <c r="G430" s="28"/>
      <c r="I430" s="28"/>
      <c r="J430" s="28"/>
      <c r="K430" s="28"/>
      <c r="L430" s="28"/>
    </row>
    <row r="431" spans="1:12" x14ac:dyDescent="0.25">
      <c r="A431" s="9"/>
      <c r="E431" s="28"/>
      <c r="F431" s="28"/>
      <c r="G431" s="28"/>
      <c r="I431" s="28"/>
      <c r="J431" s="28"/>
      <c r="K431" s="28"/>
      <c r="L431" s="28"/>
    </row>
    <row r="432" spans="1:12" x14ac:dyDescent="0.25">
      <c r="A432" s="9"/>
      <c r="E432" s="28"/>
      <c r="F432" s="28"/>
      <c r="G432" s="28"/>
      <c r="I432" s="28"/>
      <c r="J432" s="28"/>
      <c r="K432" s="28"/>
      <c r="L432" s="28"/>
    </row>
    <row r="433" spans="1:12" x14ac:dyDescent="0.25">
      <c r="A433" s="9"/>
      <c r="E433" s="28"/>
      <c r="F433" s="28"/>
      <c r="G433" s="28"/>
      <c r="I433" s="28"/>
      <c r="J433" s="28"/>
      <c r="K433" s="28"/>
      <c r="L433" s="28"/>
    </row>
    <row r="434" spans="1:12" x14ac:dyDescent="0.25">
      <c r="A434" s="9"/>
      <c r="E434" s="28"/>
      <c r="F434" s="28"/>
      <c r="G434" s="28"/>
      <c r="I434" s="28"/>
      <c r="J434" s="28"/>
      <c r="K434" s="28"/>
      <c r="L434" s="28"/>
    </row>
    <row r="435" spans="1:12" x14ac:dyDescent="0.25">
      <c r="A435" s="9"/>
      <c r="E435" s="28"/>
      <c r="F435" s="28"/>
      <c r="G435" s="28"/>
      <c r="I435" s="28"/>
      <c r="J435" s="28"/>
      <c r="K435" s="28"/>
      <c r="L435" s="28"/>
    </row>
    <row r="436" spans="1:12" x14ac:dyDescent="0.25">
      <c r="A436" s="9"/>
      <c r="E436" s="28"/>
      <c r="F436" s="28"/>
      <c r="G436" s="28"/>
      <c r="I436" s="28"/>
      <c r="J436" s="28"/>
      <c r="K436" s="28"/>
      <c r="L436" s="28"/>
    </row>
    <row r="437" spans="1:12" x14ac:dyDescent="0.25">
      <c r="A437" s="9"/>
      <c r="E437" s="28"/>
      <c r="F437" s="28"/>
      <c r="G437" s="28"/>
      <c r="I437" s="28"/>
      <c r="J437" s="28"/>
      <c r="K437" s="28"/>
      <c r="L437" s="28"/>
    </row>
    <row r="438" spans="1:12" x14ac:dyDescent="0.25">
      <c r="A438" s="9"/>
      <c r="E438" s="28"/>
      <c r="F438" s="28"/>
      <c r="G438" s="28"/>
      <c r="I438" s="28"/>
      <c r="J438" s="28"/>
      <c r="K438" s="28"/>
      <c r="L438" s="28"/>
    </row>
    <row r="439" spans="1:12" x14ac:dyDescent="0.25">
      <c r="A439" s="9"/>
      <c r="E439" s="28"/>
      <c r="F439" s="28"/>
      <c r="G439" s="28"/>
      <c r="I439" s="28"/>
      <c r="J439" s="28"/>
      <c r="K439" s="28"/>
      <c r="L439" s="28"/>
    </row>
    <row r="440" spans="1:12" x14ac:dyDescent="0.25">
      <c r="A440" s="9"/>
      <c r="E440" s="28"/>
      <c r="F440" s="28"/>
      <c r="G440" s="28"/>
      <c r="I440" s="28"/>
      <c r="J440" s="28"/>
      <c r="K440" s="28"/>
      <c r="L440" s="28"/>
    </row>
    <row r="441" spans="1:12" x14ac:dyDescent="0.25">
      <c r="A441" s="9"/>
      <c r="E441" s="28"/>
      <c r="F441" s="28"/>
      <c r="G441" s="28"/>
      <c r="I441" s="28"/>
      <c r="J441" s="28"/>
      <c r="K441" s="28"/>
      <c r="L441" s="28"/>
    </row>
    <row r="442" spans="1:12" x14ac:dyDescent="0.25">
      <c r="A442" s="9"/>
      <c r="E442" s="28"/>
      <c r="F442" s="28"/>
      <c r="G442" s="28"/>
      <c r="I442" s="28"/>
      <c r="J442" s="28"/>
      <c r="K442" s="28"/>
      <c r="L442" s="28"/>
    </row>
    <row r="443" spans="1:12" x14ac:dyDescent="0.25">
      <c r="A443" s="9"/>
      <c r="E443" s="28"/>
      <c r="F443" s="28"/>
      <c r="G443" s="28"/>
      <c r="I443" s="28"/>
      <c r="J443" s="28"/>
      <c r="K443" s="28"/>
      <c r="L443" s="28"/>
    </row>
    <row r="444" spans="1:12" x14ac:dyDescent="0.25">
      <c r="A444" s="9"/>
      <c r="E444" s="28"/>
      <c r="F444" s="28"/>
      <c r="G444" s="28"/>
      <c r="I444" s="28"/>
      <c r="J444" s="28"/>
      <c r="K444" s="28"/>
      <c r="L444" s="28"/>
    </row>
    <row r="445" spans="1:12" x14ac:dyDescent="0.25">
      <c r="A445" s="9"/>
      <c r="E445" s="28"/>
      <c r="F445" s="28"/>
      <c r="G445" s="28"/>
      <c r="I445" s="28"/>
      <c r="J445" s="28"/>
      <c r="K445" s="28"/>
      <c r="L445" s="28"/>
    </row>
    <row r="446" spans="1:12" x14ac:dyDescent="0.25">
      <c r="A446" s="9"/>
      <c r="E446" s="28"/>
      <c r="F446" s="28"/>
      <c r="G446" s="28"/>
      <c r="I446" s="28"/>
      <c r="J446" s="28"/>
      <c r="K446" s="28"/>
      <c r="L446" s="28"/>
    </row>
    <row r="447" spans="1:12" x14ac:dyDescent="0.25">
      <c r="A447" s="9"/>
      <c r="E447" s="28"/>
      <c r="F447" s="28"/>
      <c r="G447" s="28"/>
      <c r="I447" s="28"/>
      <c r="J447" s="28"/>
      <c r="K447" s="28"/>
      <c r="L447" s="28"/>
    </row>
    <row r="448" spans="1:12" x14ac:dyDescent="0.25">
      <c r="A448" s="9"/>
      <c r="E448" s="28"/>
      <c r="F448" s="28"/>
      <c r="G448" s="28"/>
      <c r="I448" s="28"/>
      <c r="J448" s="28"/>
      <c r="K448" s="28"/>
      <c r="L448" s="28"/>
    </row>
    <row r="449" spans="1:12" x14ac:dyDescent="0.25">
      <c r="A449" s="9"/>
      <c r="E449" s="28"/>
      <c r="F449" s="28"/>
      <c r="G449" s="28"/>
      <c r="I449" s="28"/>
      <c r="J449" s="28"/>
      <c r="K449" s="28"/>
      <c r="L449" s="28"/>
    </row>
    <row r="450" spans="1:12" x14ac:dyDescent="0.25">
      <c r="A450" s="9"/>
      <c r="E450" s="28"/>
      <c r="F450" s="28"/>
      <c r="G450" s="28"/>
      <c r="I450" s="28"/>
      <c r="J450" s="28"/>
      <c r="K450" s="28"/>
      <c r="L450" s="28"/>
    </row>
    <row r="451" spans="1:12" x14ac:dyDescent="0.25">
      <c r="A451" s="9"/>
      <c r="E451" s="28"/>
      <c r="F451" s="28"/>
      <c r="G451" s="28"/>
      <c r="I451" s="28"/>
      <c r="J451" s="28"/>
      <c r="K451" s="28"/>
      <c r="L451" s="28"/>
    </row>
    <row r="452" spans="1:12" x14ac:dyDescent="0.25">
      <c r="A452" s="9"/>
      <c r="E452" s="28"/>
      <c r="F452" s="28"/>
      <c r="G452" s="28"/>
      <c r="I452" s="28"/>
      <c r="J452" s="28"/>
      <c r="K452" s="28"/>
      <c r="L452" s="28"/>
    </row>
    <row r="453" spans="1:12" x14ac:dyDescent="0.25">
      <c r="A453" s="9"/>
      <c r="E453" s="28"/>
      <c r="F453" s="28"/>
      <c r="G453" s="28"/>
      <c r="I453" s="28"/>
      <c r="J453" s="28"/>
      <c r="K453" s="28"/>
      <c r="L453" s="28"/>
    </row>
    <row r="454" spans="1:12" x14ac:dyDescent="0.25">
      <c r="A454" s="9"/>
      <c r="E454" s="28"/>
      <c r="F454" s="28"/>
      <c r="G454" s="28"/>
      <c r="I454" s="28"/>
      <c r="J454" s="28"/>
      <c r="K454" s="28"/>
      <c r="L454" s="28"/>
    </row>
    <row r="455" spans="1:12" x14ac:dyDescent="0.25">
      <c r="A455" s="9"/>
      <c r="E455" s="28"/>
      <c r="F455" s="28"/>
      <c r="G455" s="28"/>
      <c r="I455" s="28"/>
      <c r="J455" s="28"/>
      <c r="K455" s="28"/>
      <c r="L455" s="28"/>
    </row>
    <row r="456" spans="1:12" x14ac:dyDescent="0.25">
      <c r="A456" s="9"/>
      <c r="E456" s="28"/>
      <c r="F456" s="28"/>
      <c r="G456" s="28"/>
      <c r="I456" s="28"/>
      <c r="J456" s="28"/>
      <c r="K456" s="28"/>
      <c r="L456" s="28"/>
    </row>
    <row r="457" spans="1:12" x14ac:dyDescent="0.25">
      <c r="A457" s="9"/>
      <c r="E457" s="28"/>
      <c r="F457" s="28"/>
      <c r="G457" s="28"/>
      <c r="I457" s="28"/>
      <c r="J457" s="28"/>
      <c r="K457" s="28"/>
      <c r="L457" s="28"/>
    </row>
    <row r="458" spans="1:12" x14ac:dyDescent="0.25">
      <c r="A458" s="9"/>
      <c r="E458" s="28"/>
      <c r="F458" s="28"/>
      <c r="G458" s="28"/>
      <c r="I458" s="28"/>
      <c r="J458" s="28"/>
      <c r="K458" s="28"/>
      <c r="L458" s="28"/>
    </row>
    <row r="459" spans="1:12" x14ac:dyDescent="0.25">
      <c r="A459" s="9"/>
      <c r="E459" s="28"/>
      <c r="F459" s="28"/>
      <c r="G459" s="28"/>
      <c r="I459" s="28"/>
      <c r="J459" s="28"/>
      <c r="K459" s="28"/>
      <c r="L459" s="28"/>
    </row>
    <row r="460" spans="1:12" x14ac:dyDescent="0.25">
      <c r="A460" s="9"/>
      <c r="E460" s="28"/>
      <c r="F460" s="28"/>
      <c r="G460" s="28"/>
      <c r="I460" s="28"/>
      <c r="J460" s="28"/>
      <c r="K460" s="28"/>
      <c r="L460" s="28"/>
    </row>
    <row r="461" spans="1:12" x14ac:dyDescent="0.25">
      <c r="A461" s="9"/>
      <c r="E461" s="28"/>
      <c r="F461" s="28"/>
      <c r="G461" s="28"/>
      <c r="I461" s="28"/>
      <c r="J461" s="28"/>
      <c r="K461" s="28"/>
      <c r="L461" s="28"/>
    </row>
    <row r="462" spans="1:12" x14ac:dyDescent="0.25">
      <c r="A462" s="9"/>
      <c r="E462" s="28"/>
      <c r="F462" s="28"/>
      <c r="G462" s="28"/>
      <c r="I462" s="28"/>
      <c r="J462" s="28"/>
      <c r="K462" s="28"/>
      <c r="L462" s="28"/>
    </row>
    <row r="463" spans="1:12" x14ac:dyDescent="0.25">
      <c r="A463" s="9"/>
      <c r="E463" s="28"/>
      <c r="F463" s="28"/>
      <c r="G463" s="28"/>
      <c r="I463" s="28"/>
      <c r="J463" s="28"/>
      <c r="K463" s="28"/>
      <c r="L463" s="28"/>
    </row>
    <row r="464" spans="1:12" x14ac:dyDescent="0.25">
      <c r="A464" s="9"/>
      <c r="E464" s="28"/>
      <c r="F464" s="28"/>
      <c r="G464" s="28"/>
      <c r="I464" s="28"/>
      <c r="J464" s="28"/>
      <c r="K464" s="28"/>
      <c r="L464" s="28"/>
    </row>
    <row r="465" spans="1:12" x14ac:dyDescent="0.25">
      <c r="A465" s="9"/>
      <c r="E465" s="28"/>
      <c r="F465" s="28"/>
      <c r="G465" s="28"/>
      <c r="I465" s="28"/>
      <c r="J465" s="28"/>
      <c r="K465" s="28"/>
      <c r="L465" s="28"/>
    </row>
    <row r="466" spans="1:12" x14ac:dyDescent="0.25">
      <c r="A466" s="9"/>
      <c r="E466" s="28"/>
      <c r="F466" s="28"/>
      <c r="G466" s="28"/>
      <c r="I466" s="28"/>
      <c r="J466" s="28"/>
      <c r="K466" s="28"/>
      <c r="L466" s="28"/>
    </row>
    <row r="467" spans="1:12" x14ac:dyDescent="0.25">
      <c r="A467" s="9"/>
      <c r="E467" s="28"/>
      <c r="F467" s="28"/>
      <c r="G467" s="28"/>
      <c r="I467" s="28"/>
      <c r="J467" s="28"/>
      <c r="K467" s="28"/>
      <c r="L467" s="28"/>
    </row>
    <row r="468" spans="1:12" x14ac:dyDescent="0.25">
      <c r="A468" s="9"/>
      <c r="E468" s="28"/>
      <c r="F468" s="28"/>
      <c r="G468" s="28"/>
      <c r="I468" s="28"/>
      <c r="J468" s="28"/>
      <c r="K468" s="28"/>
      <c r="L468" s="28"/>
    </row>
    <row r="469" spans="1:12" x14ac:dyDescent="0.25">
      <c r="A469" s="9"/>
      <c r="E469" s="28"/>
      <c r="F469" s="28"/>
      <c r="G469" s="28"/>
      <c r="I469" s="28"/>
      <c r="J469" s="28"/>
      <c r="K469" s="28"/>
      <c r="L469" s="28"/>
    </row>
    <row r="470" spans="1:12" x14ac:dyDescent="0.25">
      <c r="A470" s="9"/>
      <c r="E470" s="28"/>
      <c r="F470" s="28"/>
      <c r="G470" s="28"/>
      <c r="I470" s="28"/>
      <c r="J470" s="28"/>
      <c r="K470" s="28"/>
      <c r="L470" s="28"/>
    </row>
    <row r="471" spans="1:12" x14ac:dyDescent="0.25">
      <c r="A471" s="9"/>
      <c r="E471" s="28"/>
      <c r="F471" s="28"/>
      <c r="G471" s="28"/>
      <c r="I471" s="28"/>
      <c r="J471" s="28"/>
      <c r="K471" s="28"/>
      <c r="L471" s="28"/>
    </row>
    <row r="472" spans="1:12" x14ac:dyDescent="0.25">
      <c r="A472" s="9"/>
      <c r="E472" s="28"/>
      <c r="F472" s="28"/>
      <c r="G472" s="28"/>
      <c r="I472" s="28"/>
      <c r="J472" s="28"/>
      <c r="K472" s="28"/>
      <c r="L472" s="28"/>
    </row>
    <row r="473" spans="1:12" x14ac:dyDescent="0.25">
      <c r="A473" s="9"/>
      <c r="E473" s="28"/>
      <c r="F473" s="28"/>
      <c r="G473" s="28"/>
      <c r="I473" s="28"/>
      <c r="J473" s="28"/>
      <c r="K473" s="28"/>
      <c r="L473" s="28"/>
    </row>
    <row r="474" spans="1:12" x14ac:dyDescent="0.25">
      <c r="A474" s="9"/>
      <c r="E474" s="28"/>
      <c r="F474" s="28"/>
      <c r="G474" s="28"/>
      <c r="I474" s="28"/>
      <c r="J474" s="28"/>
      <c r="K474" s="28"/>
      <c r="L474" s="28"/>
    </row>
    <row r="475" spans="1:12" x14ac:dyDescent="0.25">
      <c r="A475" s="9"/>
      <c r="E475" s="28"/>
      <c r="F475" s="28"/>
      <c r="G475" s="28"/>
      <c r="I475" s="28"/>
      <c r="J475" s="28"/>
      <c r="K475" s="28"/>
      <c r="L475" s="28"/>
    </row>
    <row r="476" spans="1:12" x14ac:dyDescent="0.25">
      <c r="A476" s="9"/>
      <c r="E476" s="28"/>
      <c r="F476" s="28"/>
      <c r="G476" s="28"/>
      <c r="I476" s="28"/>
      <c r="J476" s="28"/>
      <c r="K476" s="28"/>
      <c r="L476" s="28"/>
    </row>
    <row r="477" spans="1:12" x14ac:dyDescent="0.25">
      <c r="A477" s="9"/>
      <c r="E477" s="28"/>
      <c r="F477" s="28"/>
      <c r="G477" s="28"/>
      <c r="I477" s="28"/>
      <c r="J477" s="28"/>
      <c r="K477" s="28"/>
      <c r="L477" s="28"/>
    </row>
    <row r="478" spans="1:12" x14ac:dyDescent="0.25">
      <c r="A478" s="9"/>
      <c r="E478" s="28"/>
      <c r="F478" s="28"/>
      <c r="G478" s="28"/>
      <c r="I478" s="28"/>
      <c r="J478" s="28"/>
      <c r="K478" s="28"/>
      <c r="L478" s="28"/>
    </row>
    <row r="479" spans="1:12" x14ac:dyDescent="0.25">
      <c r="A479" s="9"/>
      <c r="E479" s="28"/>
      <c r="F479" s="28"/>
      <c r="G479" s="28"/>
      <c r="I479" s="28"/>
      <c r="J479" s="28"/>
      <c r="K479" s="28"/>
      <c r="L479" s="28"/>
    </row>
    <row r="480" spans="1:12" x14ac:dyDescent="0.25">
      <c r="A480" s="9"/>
      <c r="E480" s="28"/>
      <c r="F480" s="28"/>
      <c r="G480" s="28"/>
      <c r="I480" s="28"/>
      <c r="J480" s="28"/>
      <c r="K480" s="28"/>
      <c r="L480" s="28"/>
    </row>
    <row r="481" spans="1:12" x14ac:dyDescent="0.25">
      <c r="A481" s="9"/>
      <c r="E481" s="28"/>
      <c r="F481" s="28"/>
      <c r="G481" s="28"/>
      <c r="I481" s="28"/>
      <c r="J481" s="28"/>
      <c r="K481" s="28"/>
      <c r="L481" s="28"/>
    </row>
    <row r="482" spans="1:12" x14ac:dyDescent="0.25">
      <c r="A482" s="9"/>
      <c r="E482" s="28"/>
      <c r="F482" s="28"/>
      <c r="G482" s="28"/>
      <c r="I482" s="28"/>
      <c r="J482" s="28"/>
      <c r="K482" s="28"/>
      <c r="L482" s="28"/>
    </row>
    <row r="483" spans="1:12" x14ac:dyDescent="0.25">
      <c r="A483" s="9"/>
      <c r="E483" s="28"/>
      <c r="F483" s="28"/>
      <c r="G483" s="28"/>
      <c r="I483" s="28"/>
      <c r="J483" s="28"/>
      <c r="K483" s="28"/>
      <c r="L483" s="28"/>
    </row>
    <row r="484" spans="1:12" x14ac:dyDescent="0.25">
      <c r="A484" s="9"/>
      <c r="E484" s="28"/>
      <c r="F484" s="28"/>
      <c r="G484" s="28"/>
      <c r="I484" s="28"/>
      <c r="J484" s="28"/>
      <c r="K484" s="28"/>
      <c r="L484" s="28"/>
    </row>
    <row r="485" spans="1:12" x14ac:dyDescent="0.25">
      <c r="A485" s="9"/>
      <c r="E485" s="28"/>
      <c r="F485" s="28"/>
      <c r="G485" s="28"/>
      <c r="I485" s="28"/>
      <c r="J485" s="28"/>
      <c r="K485" s="28"/>
      <c r="L485" s="28"/>
    </row>
    <row r="486" spans="1:12" x14ac:dyDescent="0.25">
      <c r="A486" s="9"/>
      <c r="E486" s="28"/>
      <c r="F486" s="28"/>
      <c r="G486" s="28"/>
      <c r="I486" s="28"/>
      <c r="J486" s="28"/>
      <c r="K486" s="28"/>
      <c r="L486" s="28"/>
    </row>
    <row r="487" spans="1:12" x14ac:dyDescent="0.25">
      <c r="A487" s="9"/>
      <c r="E487" s="28"/>
      <c r="F487" s="28"/>
      <c r="G487" s="28"/>
      <c r="I487" s="28"/>
      <c r="J487" s="28"/>
      <c r="K487" s="28"/>
      <c r="L487" s="28"/>
    </row>
    <row r="488" spans="1:12" x14ac:dyDescent="0.25">
      <c r="A488" s="9"/>
      <c r="E488" s="28"/>
      <c r="F488" s="28"/>
      <c r="G488" s="28"/>
      <c r="I488" s="28"/>
      <c r="J488" s="28"/>
      <c r="K488" s="28"/>
      <c r="L488" s="28"/>
    </row>
    <row r="489" spans="1:12" x14ac:dyDescent="0.25">
      <c r="A489" s="9"/>
      <c r="E489" s="28"/>
      <c r="F489" s="28"/>
      <c r="G489" s="28"/>
      <c r="I489" s="28"/>
      <c r="J489" s="28"/>
      <c r="K489" s="28"/>
      <c r="L489" s="28"/>
    </row>
    <row r="490" spans="1:12" x14ac:dyDescent="0.25">
      <c r="A490" s="9"/>
      <c r="E490" s="28"/>
      <c r="F490" s="28"/>
      <c r="G490" s="28"/>
      <c r="I490" s="28"/>
      <c r="J490" s="28"/>
      <c r="K490" s="28"/>
      <c r="L490" s="28"/>
    </row>
    <row r="491" spans="1:12" x14ac:dyDescent="0.25">
      <c r="A491" s="9"/>
      <c r="E491" s="28"/>
      <c r="F491" s="28"/>
      <c r="G491" s="28"/>
      <c r="I491" s="28"/>
      <c r="J491" s="28"/>
      <c r="K491" s="28"/>
      <c r="L491" s="28"/>
    </row>
    <row r="492" spans="1:12" x14ac:dyDescent="0.25">
      <c r="A492" s="9"/>
      <c r="E492" s="28"/>
      <c r="F492" s="28"/>
      <c r="G492" s="28"/>
      <c r="I492" s="28"/>
      <c r="J492" s="28"/>
      <c r="K492" s="28"/>
      <c r="L492" s="28"/>
    </row>
    <row r="493" spans="1:12" x14ac:dyDescent="0.25">
      <c r="A493" s="9"/>
      <c r="E493" s="28"/>
      <c r="F493" s="28"/>
      <c r="G493" s="28"/>
      <c r="I493" s="28"/>
      <c r="J493" s="28"/>
      <c r="K493" s="28"/>
      <c r="L493" s="28"/>
    </row>
    <row r="494" spans="1:12" x14ac:dyDescent="0.25">
      <c r="A494" s="9"/>
      <c r="E494" s="28"/>
      <c r="F494" s="28"/>
      <c r="G494" s="28"/>
      <c r="I494" s="28"/>
      <c r="J494" s="28"/>
      <c r="K494" s="28"/>
      <c r="L494" s="28"/>
    </row>
    <row r="495" spans="1:12" x14ac:dyDescent="0.25">
      <c r="A495" s="9"/>
      <c r="E495" s="28"/>
      <c r="F495" s="28"/>
      <c r="G495" s="28"/>
      <c r="I495" s="28"/>
      <c r="J495" s="28"/>
      <c r="K495" s="28"/>
      <c r="L495" s="28"/>
    </row>
    <row r="496" spans="1:12" x14ac:dyDescent="0.25">
      <c r="A496" s="9"/>
      <c r="E496" s="28"/>
      <c r="F496" s="28"/>
      <c r="G496" s="28"/>
      <c r="I496" s="28"/>
      <c r="J496" s="28"/>
      <c r="K496" s="28"/>
      <c r="L496" s="28"/>
    </row>
    <row r="497" spans="1:12" x14ac:dyDescent="0.25">
      <c r="A497" s="9"/>
      <c r="E497" s="28"/>
      <c r="F497" s="28"/>
      <c r="G497" s="28"/>
      <c r="I497" s="28"/>
      <c r="J497" s="28"/>
      <c r="K497" s="28"/>
      <c r="L497" s="28"/>
    </row>
    <row r="498" spans="1:12" x14ac:dyDescent="0.25">
      <c r="A498" s="9"/>
      <c r="E498" s="28"/>
      <c r="F498" s="28"/>
      <c r="G498" s="28"/>
      <c r="I498" s="28"/>
      <c r="J498" s="28"/>
      <c r="K498" s="28"/>
      <c r="L498" s="28"/>
    </row>
    <row r="499" spans="1:12" x14ac:dyDescent="0.25">
      <c r="A499" s="9"/>
      <c r="E499" s="28"/>
      <c r="F499" s="28"/>
      <c r="G499" s="28"/>
      <c r="I499" s="28"/>
      <c r="J499" s="28"/>
      <c r="K499" s="28"/>
      <c r="L499" s="28"/>
    </row>
    <row r="500" spans="1:12" x14ac:dyDescent="0.25">
      <c r="A500" s="9"/>
      <c r="E500" s="28"/>
      <c r="F500" s="28"/>
      <c r="G500" s="28"/>
      <c r="I500" s="28"/>
      <c r="J500" s="28"/>
      <c r="K500" s="28"/>
      <c r="L500" s="28"/>
    </row>
    <row r="501" spans="1:12" x14ac:dyDescent="0.25">
      <c r="A501" s="9"/>
      <c r="E501" s="28"/>
      <c r="F501" s="28"/>
      <c r="G501" s="28"/>
      <c r="I501" s="28"/>
      <c r="J501" s="28"/>
      <c r="K501" s="28"/>
      <c r="L501" s="28"/>
    </row>
    <row r="502" spans="1:12" x14ac:dyDescent="0.25">
      <c r="A502" s="9"/>
      <c r="E502" s="28"/>
      <c r="F502" s="28"/>
      <c r="G502" s="28"/>
      <c r="I502" s="28"/>
      <c r="J502" s="28"/>
      <c r="K502" s="28"/>
      <c r="L502" s="28"/>
    </row>
    <row r="503" spans="1:12" x14ac:dyDescent="0.25">
      <c r="A503" s="9"/>
      <c r="E503" s="28"/>
      <c r="F503" s="28"/>
      <c r="G503" s="28"/>
      <c r="I503" s="28"/>
      <c r="J503" s="28"/>
      <c r="K503" s="28"/>
      <c r="L503" s="28"/>
    </row>
    <row r="504" spans="1:12" x14ac:dyDescent="0.25">
      <c r="A504" s="9"/>
      <c r="E504" s="28"/>
      <c r="F504" s="28"/>
      <c r="G504" s="28"/>
      <c r="I504" s="28"/>
      <c r="J504" s="28"/>
      <c r="K504" s="28"/>
      <c r="L504" s="28"/>
    </row>
    <row r="505" spans="1:12" x14ac:dyDescent="0.25">
      <c r="A505" s="9"/>
      <c r="E505" s="28"/>
      <c r="F505" s="28"/>
      <c r="G505" s="28"/>
      <c r="I505" s="28"/>
      <c r="J505" s="28"/>
      <c r="K505" s="28"/>
      <c r="L505" s="28"/>
    </row>
    <row r="506" spans="1:12" x14ac:dyDescent="0.25">
      <c r="A506" s="9"/>
      <c r="E506" s="28"/>
      <c r="F506" s="28"/>
      <c r="G506" s="28"/>
      <c r="I506" s="28"/>
      <c r="J506" s="28"/>
      <c r="K506" s="28"/>
      <c r="L506" s="28"/>
    </row>
    <row r="507" spans="1:12" x14ac:dyDescent="0.25">
      <c r="A507" s="9"/>
      <c r="E507" s="28"/>
      <c r="F507" s="28"/>
      <c r="G507" s="28"/>
      <c r="I507" s="28"/>
      <c r="J507" s="28"/>
      <c r="K507" s="28"/>
      <c r="L507" s="28"/>
    </row>
    <row r="508" spans="1:12" x14ac:dyDescent="0.25">
      <c r="A508" s="9"/>
      <c r="E508" s="28"/>
      <c r="F508" s="28"/>
      <c r="G508" s="28"/>
      <c r="I508" s="28"/>
      <c r="J508" s="28"/>
      <c r="K508" s="28"/>
      <c r="L508" s="28"/>
    </row>
    <row r="509" spans="1:12" x14ac:dyDescent="0.25">
      <c r="A509" s="9"/>
      <c r="E509" s="28"/>
      <c r="F509" s="28"/>
      <c r="G509" s="28"/>
      <c r="I509" s="28"/>
      <c r="J509" s="28"/>
      <c r="K509" s="28"/>
      <c r="L509" s="28"/>
    </row>
    <row r="510" spans="1:12" x14ac:dyDescent="0.25">
      <c r="A510" s="9"/>
      <c r="E510" s="28"/>
      <c r="F510" s="28"/>
      <c r="G510" s="28"/>
      <c r="I510" s="28"/>
      <c r="J510" s="28"/>
      <c r="K510" s="28"/>
      <c r="L510" s="28"/>
    </row>
    <row r="511" spans="1:12" x14ac:dyDescent="0.25">
      <c r="A511" s="9"/>
      <c r="E511" s="28"/>
      <c r="F511" s="28"/>
      <c r="G511" s="28"/>
      <c r="I511" s="28"/>
      <c r="J511" s="28"/>
      <c r="K511" s="28"/>
      <c r="L511" s="28"/>
    </row>
    <row r="512" spans="1:12" x14ac:dyDescent="0.25">
      <c r="A512" s="9"/>
      <c r="E512" s="28"/>
      <c r="F512" s="28"/>
      <c r="G512" s="28"/>
      <c r="I512" s="28"/>
      <c r="J512" s="28"/>
      <c r="K512" s="28"/>
      <c r="L512" s="28"/>
    </row>
    <row r="513" spans="1:12" x14ac:dyDescent="0.25">
      <c r="A513" s="9"/>
      <c r="E513" s="28"/>
      <c r="F513" s="28"/>
      <c r="G513" s="28"/>
      <c r="I513" s="28"/>
      <c r="J513" s="28"/>
      <c r="K513" s="28"/>
      <c r="L513" s="28"/>
    </row>
    <row r="514" spans="1:12" x14ac:dyDescent="0.25">
      <c r="A514" s="9"/>
      <c r="E514" s="28"/>
      <c r="F514" s="28"/>
      <c r="G514" s="28"/>
      <c r="I514" s="28"/>
      <c r="J514" s="28"/>
      <c r="K514" s="28"/>
      <c r="L514" s="28"/>
    </row>
    <row r="515" spans="1:12" x14ac:dyDescent="0.25">
      <c r="A515" s="9"/>
      <c r="E515" s="28"/>
      <c r="F515" s="28"/>
      <c r="G515" s="28"/>
      <c r="I515" s="28"/>
      <c r="J515" s="28"/>
      <c r="K515" s="28"/>
      <c r="L515" s="28"/>
    </row>
    <row r="516" spans="1:12" x14ac:dyDescent="0.25">
      <c r="A516" s="9"/>
      <c r="E516" s="28"/>
      <c r="F516" s="28"/>
      <c r="G516" s="28"/>
      <c r="I516" s="28"/>
      <c r="J516" s="28"/>
      <c r="K516" s="28"/>
      <c r="L516" s="28"/>
    </row>
    <row r="517" spans="1:12" x14ac:dyDescent="0.25">
      <c r="A517" s="9"/>
      <c r="E517" s="28"/>
      <c r="F517" s="28"/>
      <c r="G517" s="28"/>
      <c r="I517" s="28"/>
      <c r="J517" s="28"/>
      <c r="K517" s="28"/>
      <c r="L517" s="28"/>
    </row>
    <row r="518" spans="1:12" x14ac:dyDescent="0.25">
      <c r="A518" s="9"/>
      <c r="E518" s="28"/>
      <c r="F518" s="28"/>
      <c r="G518" s="28"/>
      <c r="I518" s="28"/>
      <c r="J518" s="28"/>
      <c r="K518" s="28"/>
      <c r="L518" s="28"/>
    </row>
    <row r="519" spans="1:12" x14ac:dyDescent="0.25">
      <c r="A519" s="9"/>
      <c r="E519" s="28"/>
      <c r="F519" s="28"/>
      <c r="G519" s="28"/>
      <c r="I519" s="28"/>
      <c r="J519" s="28"/>
      <c r="K519" s="28"/>
      <c r="L519" s="28"/>
    </row>
    <row r="520" spans="1:12" x14ac:dyDescent="0.25">
      <c r="A520" s="9"/>
      <c r="E520" s="28"/>
      <c r="F520" s="28"/>
      <c r="G520" s="28"/>
      <c r="I520" s="28"/>
      <c r="J520" s="28"/>
      <c r="K520" s="28"/>
      <c r="L520" s="28"/>
    </row>
    <row r="521" spans="1:12" x14ac:dyDescent="0.25">
      <c r="A521" s="9"/>
      <c r="E521" s="28"/>
      <c r="F521" s="28"/>
      <c r="G521" s="28"/>
      <c r="I521" s="28"/>
      <c r="J521" s="28"/>
      <c r="K521" s="28"/>
      <c r="L521" s="28"/>
    </row>
    <row r="522" spans="1:12" x14ac:dyDescent="0.25">
      <c r="A522" s="9"/>
      <c r="E522" s="28"/>
      <c r="F522" s="28"/>
      <c r="G522" s="28"/>
      <c r="I522" s="28"/>
      <c r="J522" s="28"/>
      <c r="K522" s="28"/>
      <c r="L522" s="28"/>
    </row>
    <row r="523" spans="1:12" x14ac:dyDescent="0.25">
      <c r="A523" s="9"/>
      <c r="E523" s="28"/>
      <c r="F523" s="28"/>
      <c r="G523" s="28"/>
      <c r="I523" s="28"/>
      <c r="J523" s="28"/>
      <c r="K523" s="28"/>
      <c r="L523" s="28"/>
    </row>
    <row r="524" spans="1:12" x14ac:dyDescent="0.25">
      <c r="A524" s="9"/>
      <c r="E524" s="28"/>
      <c r="F524" s="28"/>
      <c r="G524" s="28"/>
      <c r="I524" s="28"/>
      <c r="J524" s="28"/>
      <c r="K524" s="28"/>
      <c r="L524" s="28"/>
    </row>
    <row r="525" spans="1:12" x14ac:dyDescent="0.25">
      <c r="A525" s="9"/>
      <c r="E525" s="28"/>
      <c r="F525" s="28"/>
      <c r="G525" s="28"/>
      <c r="I525" s="28"/>
      <c r="J525" s="28"/>
      <c r="K525" s="28"/>
      <c r="L525" s="28"/>
    </row>
    <row r="526" spans="1:12" x14ac:dyDescent="0.25">
      <c r="A526" s="9"/>
      <c r="E526" s="28"/>
      <c r="F526" s="28"/>
      <c r="G526" s="28"/>
      <c r="I526" s="28"/>
      <c r="J526" s="28"/>
      <c r="K526" s="28"/>
      <c r="L526" s="28"/>
    </row>
    <row r="527" spans="1:12" x14ac:dyDescent="0.25">
      <c r="A527" s="9"/>
      <c r="E527" s="28"/>
      <c r="F527" s="28"/>
      <c r="G527" s="28"/>
      <c r="I527" s="28"/>
      <c r="J527" s="28"/>
      <c r="K527" s="28"/>
      <c r="L527" s="28"/>
    </row>
    <row r="528" spans="1:12" x14ac:dyDescent="0.25">
      <c r="A528" s="9"/>
      <c r="E528" s="28"/>
      <c r="F528" s="28"/>
      <c r="G528" s="28"/>
      <c r="I528" s="28"/>
      <c r="J528" s="28"/>
      <c r="K528" s="28"/>
      <c r="L528" s="28"/>
    </row>
    <row r="529" spans="1:12" x14ac:dyDescent="0.25">
      <c r="A529" s="9"/>
      <c r="E529" s="28"/>
      <c r="F529" s="28"/>
      <c r="G529" s="28"/>
      <c r="I529" s="28"/>
      <c r="J529" s="28"/>
      <c r="K529" s="28"/>
      <c r="L529" s="28"/>
    </row>
    <row r="530" spans="1:12" x14ac:dyDescent="0.25">
      <c r="A530" s="9"/>
      <c r="E530" s="28"/>
      <c r="F530" s="28"/>
      <c r="G530" s="28"/>
      <c r="I530" s="28"/>
      <c r="J530" s="28"/>
      <c r="K530" s="28"/>
      <c r="L530" s="28"/>
    </row>
    <row r="531" spans="1:12" x14ac:dyDescent="0.25">
      <c r="A531" s="9"/>
      <c r="E531" s="28"/>
      <c r="F531" s="28"/>
      <c r="G531" s="28"/>
      <c r="I531" s="28"/>
      <c r="J531" s="28"/>
      <c r="K531" s="28"/>
      <c r="L531" s="28"/>
    </row>
    <row r="532" spans="1:12" x14ac:dyDescent="0.25">
      <c r="A532" s="9"/>
      <c r="E532" s="28"/>
      <c r="F532" s="28"/>
      <c r="G532" s="28"/>
      <c r="I532" s="28"/>
      <c r="J532" s="28"/>
      <c r="K532" s="28"/>
      <c r="L532" s="28"/>
    </row>
    <row r="533" spans="1:12" x14ac:dyDescent="0.25">
      <c r="A533" s="9"/>
      <c r="E533" s="28"/>
      <c r="F533" s="28"/>
      <c r="G533" s="28"/>
      <c r="I533" s="28"/>
      <c r="J533" s="28"/>
      <c r="K533" s="28"/>
      <c r="L533" s="28"/>
    </row>
    <row r="534" spans="1:12" x14ac:dyDescent="0.25">
      <c r="A534" s="9"/>
      <c r="E534" s="28"/>
      <c r="F534" s="28"/>
      <c r="G534" s="28"/>
      <c r="I534" s="28"/>
      <c r="J534" s="28"/>
      <c r="K534" s="28"/>
      <c r="L534" s="28"/>
    </row>
    <row r="535" spans="1:12" x14ac:dyDescent="0.25">
      <c r="A535" s="9"/>
      <c r="E535" s="28"/>
      <c r="F535" s="28"/>
      <c r="G535" s="28"/>
      <c r="I535" s="28"/>
      <c r="J535" s="28"/>
      <c r="K535" s="28"/>
      <c r="L535" s="28"/>
    </row>
    <row r="536" spans="1:12" x14ac:dyDescent="0.25">
      <c r="A536" s="9"/>
      <c r="E536" s="28"/>
      <c r="F536" s="28"/>
      <c r="G536" s="28"/>
      <c r="I536" s="28"/>
      <c r="J536" s="28"/>
      <c r="K536" s="28"/>
      <c r="L536" s="28"/>
    </row>
    <row r="537" spans="1:12" x14ac:dyDescent="0.25">
      <c r="A537" s="9"/>
      <c r="E537" s="28"/>
      <c r="F537" s="28"/>
      <c r="G537" s="28"/>
      <c r="I537" s="28"/>
      <c r="J537" s="28"/>
      <c r="K537" s="28"/>
      <c r="L537" s="28"/>
    </row>
    <row r="538" spans="1:12" x14ac:dyDescent="0.25">
      <c r="A538" s="9"/>
      <c r="E538" s="28"/>
      <c r="F538" s="28"/>
      <c r="G538" s="28"/>
      <c r="I538" s="28"/>
      <c r="J538" s="28"/>
      <c r="K538" s="28"/>
      <c r="L538" s="28"/>
    </row>
    <row r="539" spans="1:12" x14ac:dyDescent="0.25">
      <c r="A539" s="9"/>
      <c r="E539" s="28"/>
      <c r="F539" s="28"/>
      <c r="G539" s="28"/>
      <c r="I539" s="28"/>
      <c r="J539" s="28"/>
      <c r="K539" s="28"/>
      <c r="L539" s="28"/>
    </row>
    <row r="540" spans="1:12" x14ac:dyDescent="0.25">
      <c r="A540" s="9"/>
      <c r="E540" s="28"/>
      <c r="F540" s="28"/>
      <c r="G540" s="28"/>
      <c r="I540" s="28"/>
      <c r="J540" s="28"/>
      <c r="K540" s="28"/>
      <c r="L540" s="28"/>
    </row>
    <row r="541" spans="1:12" x14ac:dyDescent="0.25">
      <c r="A541" s="9"/>
      <c r="E541" s="28"/>
      <c r="F541" s="28"/>
      <c r="G541" s="28"/>
      <c r="I541" s="28"/>
      <c r="J541" s="28"/>
      <c r="K541" s="28"/>
      <c r="L541" s="28"/>
    </row>
    <row r="542" spans="1:12" x14ac:dyDescent="0.25">
      <c r="A542" s="9"/>
      <c r="E542" s="28"/>
      <c r="F542" s="28"/>
      <c r="G542" s="28"/>
      <c r="I542" s="28"/>
      <c r="J542" s="28"/>
      <c r="K542" s="28"/>
      <c r="L542" s="28"/>
    </row>
    <row r="543" spans="1:12" x14ac:dyDescent="0.25">
      <c r="A543" s="9"/>
      <c r="E543" s="28"/>
      <c r="F543" s="28"/>
      <c r="G543" s="28"/>
      <c r="I543" s="28"/>
      <c r="J543" s="28"/>
      <c r="K543" s="28"/>
      <c r="L543" s="28"/>
    </row>
    <row r="544" spans="1:12" x14ac:dyDescent="0.25">
      <c r="A544" s="9"/>
      <c r="E544" s="28"/>
      <c r="F544" s="28"/>
      <c r="G544" s="28"/>
      <c r="I544" s="28"/>
      <c r="J544" s="28"/>
      <c r="K544" s="28"/>
      <c r="L544" s="28"/>
    </row>
    <row r="545" spans="1:12" x14ac:dyDescent="0.25">
      <c r="A545" s="9"/>
      <c r="E545" s="28"/>
      <c r="F545" s="28"/>
      <c r="G545" s="28"/>
      <c r="I545" s="28"/>
      <c r="J545" s="28"/>
      <c r="K545" s="28"/>
      <c r="L545" s="28"/>
    </row>
    <row r="546" spans="1:12" x14ac:dyDescent="0.25">
      <c r="A546" s="9"/>
      <c r="E546" s="28"/>
      <c r="F546" s="28"/>
      <c r="G546" s="28"/>
      <c r="I546" s="28"/>
      <c r="J546" s="28"/>
      <c r="K546" s="28"/>
      <c r="L546" s="28"/>
    </row>
    <row r="547" spans="1:12" x14ac:dyDescent="0.25">
      <c r="A547" s="9"/>
      <c r="E547" s="28"/>
      <c r="F547" s="28"/>
      <c r="G547" s="28"/>
      <c r="I547" s="28"/>
      <c r="J547" s="28"/>
      <c r="K547" s="28"/>
      <c r="L547" s="28"/>
    </row>
    <row r="548" spans="1:12" x14ac:dyDescent="0.25">
      <c r="A548" s="9"/>
      <c r="E548" s="28"/>
      <c r="F548" s="28"/>
      <c r="G548" s="28"/>
      <c r="I548" s="28"/>
      <c r="J548" s="28"/>
      <c r="K548" s="28"/>
      <c r="L548" s="28"/>
    </row>
    <row r="549" spans="1:12" x14ac:dyDescent="0.25">
      <c r="A549" s="9"/>
      <c r="E549" s="28"/>
      <c r="F549" s="28"/>
      <c r="G549" s="28"/>
      <c r="I549" s="28"/>
      <c r="J549" s="28"/>
      <c r="K549" s="28"/>
      <c r="L549" s="28"/>
    </row>
    <row r="550" spans="1:12" x14ac:dyDescent="0.25">
      <c r="A550" s="9"/>
      <c r="E550" s="28"/>
      <c r="F550" s="28"/>
      <c r="G550" s="28"/>
      <c r="I550" s="28"/>
      <c r="J550" s="28"/>
      <c r="K550" s="28"/>
      <c r="L550" s="28"/>
    </row>
    <row r="551" spans="1:12" x14ac:dyDescent="0.25">
      <c r="A551" s="9"/>
      <c r="E551" s="28"/>
      <c r="F551" s="28"/>
      <c r="G551" s="28"/>
      <c r="I551" s="28"/>
      <c r="J551" s="28"/>
      <c r="K551" s="28"/>
      <c r="L551" s="28"/>
    </row>
    <row r="552" spans="1:12" x14ac:dyDescent="0.25">
      <c r="A552" s="9"/>
      <c r="E552" s="28"/>
      <c r="F552" s="28"/>
      <c r="G552" s="28"/>
      <c r="I552" s="28"/>
      <c r="J552" s="28"/>
      <c r="K552" s="28"/>
      <c r="L552" s="28"/>
    </row>
    <row r="553" spans="1:12" x14ac:dyDescent="0.25">
      <c r="A553" s="9"/>
      <c r="E553" s="28"/>
      <c r="F553" s="28"/>
      <c r="G553" s="28"/>
      <c r="I553" s="28"/>
      <c r="J553" s="28"/>
      <c r="K553" s="28"/>
      <c r="L553" s="28"/>
    </row>
    <row r="554" spans="1:12" x14ac:dyDescent="0.25">
      <c r="A554" s="9"/>
      <c r="E554" s="28"/>
      <c r="F554" s="28"/>
      <c r="G554" s="28"/>
      <c r="I554" s="28"/>
      <c r="J554" s="28"/>
      <c r="K554" s="28"/>
      <c r="L554" s="28"/>
    </row>
    <row r="555" spans="1:12" x14ac:dyDescent="0.25">
      <c r="A555" s="9"/>
      <c r="E555" s="28"/>
      <c r="F555" s="28"/>
      <c r="G555" s="28"/>
      <c r="I555" s="28"/>
      <c r="J555" s="28"/>
      <c r="K555" s="28"/>
      <c r="L555" s="28"/>
    </row>
    <row r="556" spans="1:12" x14ac:dyDescent="0.25">
      <c r="A556" s="9"/>
      <c r="E556" s="28"/>
      <c r="F556" s="28"/>
      <c r="G556" s="28"/>
      <c r="I556" s="28"/>
      <c r="J556" s="28"/>
      <c r="K556" s="28"/>
      <c r="L556" s="28"/>
    </row>
    <row r="557" spans="1:12" x14ac:dyDescent="0.25">
      <c r="A557" s="9"/>
      <c r="E557" s="28"/>
      <c r="F557" s="28"/>
      <c r="G557" s="28"/>
      <c r="I557" s="28"/>
      <c r="J557" s="28"/>
      <c r="K557" s="28"/>
      <c r="L557" s="28"/>
    </row>
    <row r="558" spans="1:12" x14ac:dyDescent="0.25">
      <c r="A558" s="9"/>
      <c r="E558" s="28"/>
      <c r="F558" s="28"/>
      <c r="G558" s="28"/>
      <c r="I558" s="28"/>
      <c r="J558" s="28"/>
      <c r="K558" s="28"/>
      <c r="L558" s="28"/>
    </row>
    <row r="559" spans="1:12" x14ac:dyDescent="0.25">
      <c r="A559" s="9"/>
      <c r="E559" s="28"/>
      <c r="F559" s="28"/>
      <c r="G559" s="28"/>
      <c r="I559" s="28"/>
      <c r="J559" s="28"/>
      <c r="K559" s="28"/>
      <c r="L559" s="28"/>
    </row>
    <row r="560" spans="1:12" x14ac:dyDescent="0.25">
      <c r="A560" s="9"/>
      <c r="E560" s="28"/>
      <c r="F560" s="28"/>
      <c r="G560" s="28"/>
      <c r="I560" s="28"/>
      <c r="J560" s="28"/>
      <c r="K560" s="28"/>
      <c r="L560" s="28"/>
    </row>
    <row r="561" spans="1:12" x14ac:dyDescent="0.25">
      <c r="A561" s="9"/>
      <c r="E561" s="28"/>
      <c r="F561" s="28"/>
      <c r="G561" s="28"/>
      <c r="I561" s="28"/>
      <c r="J561" s="28"/>
      <c r="K561" s="28"/>
      <c r="L561" s="28"/>
    </row>
    <row r="562" spans="1:12" x14ac:dyDescent="0.25">
      <c r="A562" s="9"/>
      <c r="E562" s="28"/>
      <c r="F562" s="28"/>
      <c r="G562" s="28"/>
      <c r="I562" s="28"/>
      <c r="J562" s="28"/>
      <c r="K562" s="28"/>
      <c r="L562" s="28"/>
    </row>
    <row r="563" spans="1:12" x14ac:dyDescent="0.25">
      <c r="A563" s="9"/>
      <c r="E563" s="28"/>
      <c r="F563" s="28"/>
      <c r="G563" s="28"/>
      <c r="I563" s="28"/>
      <c r="J563" s="28"/>
      <c r="K563" s="28"/>
      <c r="L563" s="28"/>
    </row>
    <row r="564" spans="1:12" x14ac:dyDescent="0.25">
      <c r="A564" s="9"/>
      <c r="E564" s="28"/>
      <c r="F564" s="28"/>
      <c r="G564" s="28"/>
      <c r="I564" s="28"/>
      <c r="J564" s="28"/>
      <c r="K564" s="28"/>
      <c r="L564" s="28"/>
    </row>
    <row r="565" spans="1:12" x14ac:dyDescent="0.25">
      <c r="A565" s="9"/>
      <c r="E565" s="28"/>
      <c r="F565" s="28"/>
      <c r="G565" s="28"/>
      <c r="I565" s="28"/>
      <c r="J565" s="28"/>
      <c r="K565" s="28"/>
      <c r="L565" s="28"/>
    </row>
    <row r="566" spans="1:12" x14ac:dyDescent="0.25">
      <c r="A566" s="9"/>
      <c r="E566" s="28"/>
      <c r="F566" s="28"/>
      <c r="G566" s="28"/>
      <c r="I566" s="28"/>
      <c r="J566" s="28"/>
      <c r="K566" s="28"/>
      <c r="L566" s="28"/>
    </row>
    <row r="567" spans="1:12" x14ac:dyDescent="0.25">
      <c r="A567" s="9"/>
      <c r="E567" s="28"/>
      <c r="F567" s="28"/>
      <c r="G567" s="28"/>
      <c r="I567" s="28"/>
      <c r="J567" s="28"/>
      <c r="K567" s="28"/>
      <c r="L567" s="28"/>
    </row>
    <row r="568" spans="1:12" x14ac:dyDescent="0.25">
      <c r="A568" s="9"/>
      <c r="E568" s="28"/>
      <c r="F568" s="28"/>
      <c r="G568" s="28"/>
      <c r="I568" s="28"/>
      <c r="J568" s="28"/>
      <c r="K568" s="28"/>
      <c r="L568" s="28"/>
    </row>
    <row r="569" spans="1:12" x14ac:dyDescent="0.25">
      <c r="A569" s="9"/>
      <c r="E569" s="28"/>
      <c r="F569" s="28"/>
      <c r="G569" s="28"/>
      <c r="I569" s="28"/>
      <c r="J569" s="28"/>
      <c r="K569" s="28"/>
      <c r="L569" s="28"/>
    </row>
    <row r="570" spans="1:12" x14ac:dyDescent="0.25">
      <c r="A570" s="9"/>
      <c r="E570" s="28"/>
      <c r="F570" s="28"/>
      <c r="G570" s="28"/>
      <c r="I570" s="28"/>
      <c r="J570" s="28"/>
      <c r="K570" s="28"/>
      <c r="L570" s="28"/>
    </row>
    <row r="571" spans="1:12" x14ac:dyDescent="0.25">
      <c r="A571" s="9"/>
      <c r="E571" s="28"/>
      <c r="F571" s="28"/>
      <c r="G571" s="28"/>
      <c r="I571" s="28"/>
      <c r="J571" s="28"/>
      <c r="K571" s="28"/>
      <c r="L571" s="28"/>
    </row>
    <row r="572" spans="1:12" x14ac:dyDescent="0.25">
      <c r="A572" s="9"/>
      <c r="E572" s="28"/>
      <c r="F572" s="28"/>
      <c r="G572" s="28"/>
      <c r="I572" s="28"/>
      <c r="J572" s="28"/>
      <c r="K572" s="28"/>
      <c r="L572" s="28"/>
    </row>
    <row r="573" spans="1:12" x14ac:dyDescent="0.25">
      <c r="A573" s="9"/>
      <c r="E573" s="28"/>
      <c r="F573" s="28"/>
      <c r="G573" s="28"/>
      <c r="I573" s="28"/>
      <c r="J573" s="28"/>
      <c r="K573" s="28"/>
      <c r="L573" s="28"/>
    </row>
    <row r="574" spans="1:12" x14ac:dyDescent="0.25">
      <c r="A574" s="9"/>
      <c r="E574" s="28"/>
      <c r="F574" s="28"/>
      <c r="G574" s="28"/>
      <c r="I574" s="28"/>
      <c r="J574" s="28"/>
      <c r="K574" s="28"/>
      <c r="L574" s="28"/>
    </row>
    <row r="575" spans="1:12" x14ac:dyDescent="0.25">
      <c r="A575" s="9"/>
      <c r="E575" s="28"/>
      <c r="F575" s="28"/>
      <c r="G575" s="28"/>
      <c r="I575" s="28"/>
      <c r="J575" s="28"/>
      <c r="K575" s="28"/>
      <c r="L575" s="28"/>
    </row>
    <row r="576" spans="1:12" x14ac:dyDescent="0.25">
      <c r="A576" s="9"/>
      <c r="E576" s="28"/>
      <c r="F576" s="28"/>
      <c r="G576" s="28"/>
      <c r="I576" s="28"/>
      <c r="J576" s="28"/>
      <c r="K576" s="28"/>
      <c r="L576" s="28"/>
    </row>
    <row r="577" spans="1:12" x14ac:dyDescent="0.25">
      <c r="A577" s="9"/>
      <c r="E577" s="28"/>
      <c r="F577" s="28"/>
      <c r="G577" s="28"/>
      <c r="I577" s="28"/>
      <c r="J577" s="28"/>
      <c r="K577" s="28"/>
      <c r="L577" s="28"/>
    </row>
    <row r="578" spans="1:12" x14ac:dyDescent="0.25">
      <c r="A578" s="9"/>
      <c r="E578" s="28"/>
      <c r="F578" s="28"/>
      <c r="G578" s="28"/>
      <c r="I578" s="28"/>
      <c r="J578" s="28"/>
      <c r="K578" s="28"/>
      <c r="L578" s="28"/>
    </row>
    <row r="579" spans="1:12" x14ac:dyDescent="0.25">
      <c r="A579" s="9"/>
      <c r="E579" s="28"/>
      <c r="F579" s="28"/>
      <c r="G579" s="28"/>
      <c r="I579" s="28"/>
      <c r="J579" s="28"/>
      <c r="K579" s="28"/>
      <c r="L579" s="28"/>
    </row>
    <row r="580" spans="1:12" x14ac:dyDescent="0.25">
      <c r="A580" s="9"/>
      <c r="E580" s="28"/>
      <c r="F580" s="28"/>
      <c r="G580" s="28"/>
      <c r="I580" s="28"/>
      <c r="J580" s="28"/>
      <c r="K580" s="28"/>
      <c r="L580" s="28"/>
    </row>
    <row r="581" spans="1:12" x14ac:dyDescent="0.25">
      <c r="A581" s="9"/>
      <c r="E581" s="28"/>
      <c r="F581" s="28"/>
      <c r="G581" s="28"/>
      <c r="I581" s="28"/>
      <c r="J581" s="28"/>
      <c r="K581" s="28"/>
      <c r="L581" s="28"/>
    </row>
    <row r="582" spans="1:12" x14ac:dyDescent="0.25">
      <c r="A582" s="9"/>
      <c r="E582" s="28"/>
      <c r="F582" s="28"/>
      <c r="G582" s="28"/>
      <c r="I582" s="28"/>
      <c r="J582" s="28"/>
      <c r="K582" s="28"/>
      <c r="L582" s="28"/>
    </row>
    <row r="583" spans="1:12" x14ac:dyDescent="0.25">
      <c r="A583" s="9"/>
      <c r="E583" s="28"/>
      <c r="F583" s="28"/>
      <c r="G583" s="28"/>
      <c r="I583" s="28"/>
      <c r="J583" s="28"/>
      <c r="K583" s="28"/>
      <c r="L583" s="28"/>
    </row>
    <row r="584" spans="1:12" x14ac:dyDescent="0.25">
      <c r="A584" s="9"/>
      <c r="E584" s="28"/>
      <c r="F584" s="28"/>
      <c r="G584" s="28"/>
      <c r="I584" s="28"/>
      <c r="J584" s="28"/>
      <c r="K584" s="28"/>
      <c r="L584" s="28"/>
    </row>
    <row r="585" spans="1:12" x14ac:dyDescent="0.25">
      <c r="A585" s="9"/>
      <c r="E585" s="28"/>
      <c r="F585" s="28"/>
      <c r="G585" s="28"/>
      <c r="I585" s="28"/>
      <c r="J585" s="28"/>
      <c r="K585" s="28"/>
      <c r="L585" s="28"/>
    </row>
    <row r="586" spans="1:12" x14ac:dyDescent="0.25">
      <c r="A586" s="9"/>
      <c r="E586" s="28"/>
      <c r="F586" s="28"/>
      <c r="G586" s="28"/>
      <c r="I586" s="28"/>
      <c r="J586" s="28"/>
      <c r="K586" s="28"/>
      <c r="L586" s="28"/>
    </row>
    <row r="587" spans="1:12" x14ac:dyDescent="0.25">
      <c r="A587" s="9"/>
      <c r="E587" s="28"/>
      <c r="F587" s="28"/>
      <c r="G587" s="28"/>
      <c r="I587" s="28"/>
      <c r="J587" s="28"/>
      <c r="K587" s="28"/>
      <c r="L587" s="28"/>
    </row>
    <row r="588" spans="1:12" x14ac:dyDescent="0.25">
      <c r="A588" s="9"/>
      <c r="E588" s="28"/>
      <c r="F588" s="28"/>
      <c r="G588" s="28"/>
      <c r="I588" s="28"/>
      <c r="J588" s="28"/>
      <c r="K588" s="28"/>
      <c r="L588" s="28"/>
    </row>
    <row r="589" spans="1:12" x14ac:dyDescent="0.25">
      <c r="A589" s="9"/>
      <c r="E589" s="28"/>
      <c r="F589" s="28"/>
      <c r="G589" s="28"/>
      <c r="I589" s="28"/>
      <c r="J589" s="28"/>
      <c r="K589" s="28"/>
      <c r="L589" s="28"/>
    </row>
    <row r="590" spans="1:12" x14ac:dyDescent="0.25">
      <c r="A590" s="9"/>
      <c r="E590" s="28"/>
      <c r="F590" s="28"/>
      <c r="G590" s="28"/>
      <c r="I590" s="28"/>
      <c r="J590" s="28"/>
      <c r="K590" s="28"/>
      <c r="L590" s="28"/>
    </row>
    <row r="591" spans="1:12" x14ac:dyDescent="0.25">
      <c r="A591" s="9"/>
      <c r="E591" s="28"/>
      <c r="F591" s="28"/>
      <c r="G591" s="28"/>
      <c r="I591" s="28"/>
      <c r="J591" s="28"/>
      <c r="K591" s="28"/>
      <c r="L591" s="28"/>
    </row>
    <row r="592" spans="1:12" x14ac:dyDescent="0.25">
      <c r="A592" s="9"/>
      <c r="E592" s="28"/>
      <c r="F592" s="28"/>
      <c r="G592" s="28"/>
      <c r="I592" s="28"/>
      <c r="J592" s="28"/>
      <c r="K592" s="28"/>
      <c r="L592" s="28"/>
    </row>
    <row r="593" spans="1:12" x14ac:dyDescent="0.25">
      <c r="A593" s="9"/>
      <c r="E593" s="28"/>
      <c r="F593" s="28"/>
      <c r="G593" s="28"/>
      <c r="I593" s="28"/>
      <c r="J593" s="28"/>
      <c r="K593" s="28"/>
      <c r="L593" s="28"/>
    </row>
    <row r="594" spans="1:12" x14ac:dyDescent="0.25">
      <c r="A594" s="9"/>
      <c r="E594" s="28"/>
      <c r="F594" s="28"/>
      <c r="G594" s="28"/>
      <c r="I594" s="28"/>
      <c r="J594" s="28"/>
      <c r="K594" s="28"/>
      <c r="L594" s="28"/>
    </row>
    <row r="595" spans="1:12" x14ac:dyDescent="0.25">
      <c r="A595" s="9"/>
      <c r="E595" s="28"/>
      <c r="F595" s="28"/>
      <c r="G595" s="28"/>
      <c r="I595" s="28"/>
      <c r="J595" s="28"/>
      <c r="K595" s="28"/>
      <c r="L595" s="28"/>
    </row>
    <row r="596" spans="1:12" x14ac:dyDescent="0.25">
      <c r="A596" s="9"/>
      <c r="E596" s="28"/>
      <c r="F596" s="28"/>
      <c r="G596" s="28"/>
      <c r="I596" s="28"/>
      <c r="J596" s="28"/>
      <c r="K596" s="28"/>
      <c r="L596" s="28"/>
    </row>
    <row r="597" spans="1:12" x14ac:dyDescent="0.25">
      <c r="A597" s="9"/>
      <c r="E597" s="28"/>
      <c r="F597" s="28"/>
      <c r="G597" s="28"/>
      <c r="I597" s="28"/>
      <c r="J597" s="28"/>
      <c r="K597" s="28"/>
      <c r="L597" s="28"/>
    </row>
    <row r="598" spans="1:12" x14ac:dyDescent="0.25">
      <c r="A598" s="9"/>
      <c r="E598" s="28"/>
      <c r="F598" s="28"/>
      <c r="G598" s="28"/>
      <c r="I598" s="28"/>
      <c r="J598" s="28"/>
      <c r="K598" s="28"/>
      <c r="L598" s="28"/>
    </row>
    <row r="599" spans="1:12" x14ac:dyDescent="0.25">
      <c r="A599" s="9"/>
      <c r="E599" s="28"/>
      <c r="F599" s="28"/>
      <c r="G599" s="28"/>
      <c r="I599" s="28"/>
      <c r="J599" s="28"/>
      <c r="K599" s="28"/>
      <c r="L599" s="28"/>
    </row>
    <row r="600" spans="1:12" x14ac:dyDescent="0.25">
      <c r="A600" s="9"/>
      <c r="E600" s="28"/>
      <c r="F600" s="28"/>
      <c r="G600" s="28"/>
      <c r="I600" s="28"/>
      <c r="J600" s="28"/>
      <c r="K600" s="28"/>
      <c r="L600" s="28"/>
    </row>
    <row r="601" spans="1:12" x14ac:dyDescent="0.25">
      <c r="A601" s="9"/>
      <c r="E601" s="28"/>
      <c r="F601" s="28"/>
      <c r="G601" s="28"/>
      <c r="I601" s="28"/>
      <c r="J601" s="28"/>
      <c r="K601" s="28"/>
      <c r="L601" s="28"/>
    </row>
    <row r="602" spans="1:12" x14ac:dyDescent="0.25">
      <c r="A602" s="9"/>
      <c r="E602" s="28"/>
      <c r="F602" s="28"/>
      <c r="G602" s="28"/>
      <c r="I602" s="28"/>
      <c r="J602" s="28"/>
      <c r="K602" s="28"/>
      <c r="L602" s="28"/>
    </row>
    <row r="603" spans="1:12" x14ac:dyDescent="0.25">
      <c r="A603" s="9"/>
      <c r="E603" s="28"/>
      <c r="F603" s="28"/>
      <c r="G603" s="28"/>
      <c r="I603" s="28"/>
      <c r="J603" s="28"/>
      <c r="K603" s="28"/>
      <c r="L603" s="28"/>
    </row>
    <row r="604" spans="1:12" x14ac:dyDescent="0.25">
      <c r="A604" s="9"/>
      <c r="E604" s="28"/>
      <c r="F604" s="28"/>
      <c r="G604" s="28"/>
      <c r="I604" s="28"/>
      <c r="J604" s="28"/>
      <c r="K604" s="28"/>
      <c r="L604" s="28"/>
    </row>
    <row r="605" spans="1:12" x14ac:dyDescent="0.25">
      <c r="A605" s="9"/>
      <c r="E605" s="28"/>
      <c r="F605" s="28"/>
      <c r="G605" s="28"/>
      <c r="I605" s="28"/>
      <c r="J605" s="28"/>
      <c r="K605" s="28"/>
      <c r="L605" s="28"/>
    </row>
    <row r="606" spans="1:12" x14ac:dyDescent="0.25">
      <c r="A606" s="9"/>
      <c r="E606" s="28"/>
      <c r="F606" s="28"/>
      <c r="G606" s="28"/>
      <c r="I606" s="28"/>
      <c r="J606" s="28"/>
      <c r="K606" s="28"/>
      <c r="L606" s="28"/>
    </row>
    <row r="607" spans="1:12" x14ac:dyDescent="0.25">
      <c r="A607" s="9"/>
      <c r="E607" s="28"/>
      <c r="F607" s="28"/>
      <c r="G607" s="28"/>
      <c r="I607" s="28"/>
      <c r="J607" s="28"/>
      <c r="K607" s="28"/>
      <c r="L607" s="28"/>
    </row>
    <row r="608" spans="1:12" x14ac:dyDescent="0.25">
      <c r="A608" s="9"/>
      <c r="E608" s="28"/>
      <c r="F608" s="28"/>
      <c r="G608" s="28"/>
      <c r="I608" s="28"/>
      <c r="J608" s="28"/>
      <c r="K608" s="28"/>
      <c r="L608" s="28"/>
    </row>
    <row r="609" spans="1:12" x14ac:dyDescent="0.25">
      <c r="A609" s="9"/>
      <c r="E609" s="28"/>
      <c r="F609" s="28"/>
      <c r="G609" s="28"/>
      <c r="I609" s="28"/>
      <c r="J609" s="28"/>
      <c r="K609" s="28"/>
      <c r="L609" s="28"/>
    </row>
    <row r="610" spans="1:12" x14ac:dyDescent="0.25">
      <c r="A610" s="9"/>
      <c r="E610" s="28"/>
      <c r="F610" s="28"/>
      <c r="G610" s="28"/>
      <c r="I610" s="28"/>
      <c r="J610" s="28"/>
      <c r="K610" s="28"/>
      <c r="L610" s="28"/>
    </row>
    <row r="611" spans="1:12" x14ac:dyDescent="0.25">
      <c r="A611" s="9"/>
      <c r="E611" s="28"/>
      <c r="F611" s="28"/>
      <c r="G611" s="28"/>
      <c r="I611" s="28"/>
      <c r="J611" s="28"/>
      <c r="K611" s="28"/>
      <c r="L611" s="28"/>
    </row>
    <row r="612" spans="1:12" x14ac:dyDescent="0.25">
      <c r="A612" s="9"/>
      <c r="E612" s="28"/>
      <c r="F612" s="28"/>
      <c r="G612" s="28"/>
      <c r="I612" s="28"/>
      <c r="J612" s="28"/>
      <c r="K612" s="28"/>
      <c r="L612" s="28"/>
    </row>
    <row r="613" spans="1:12" x14ac:dyDescent="0.25">
      <c r="A613" s="9"/>
      <c r="E613" s="28"/>
      <c r="F613" s="28"/>
      <c r="G613" s="28"/>
      <c r="I613" s="28"/>
      <c r="J613" s="28"/>
      <c r="K613" s="28"/>
      <c r="L613" s="28"/>
    </row>
    <row r="614" spans="1:12" x14ac:dyDescent="0.25">
      <c r="A614" s="9"/>
      <c r="E614" s="28"/>
      <c r="F614" s="28"/>
      <c r="G614" s="28"/>
      <c r="I614" s="28"/>
      <c r="J614" s="28"/>
      <c r="K614" s="28"/>
      <c r="L614" s="28"/>
    </row>
    <row r="615" spans="1:12" x14ac:dyDescent="0.25">
      <c r="A615" s="9"/>
      <c r="E615" s="28"/>
      <c r="F615" s="28"/>
      <c r="G615" s="28"/>
      <c r="I615" s="28"/>
      <c r="J615" s="28"/>
      <c r="K615" s="28"/>
      <c r="L615" s="28"/>
    </row>
    <row r="616" spans="1:12" x14ac:dyDescent="0.25">
      <c r="A616" s="9"/>
      <c r="E616" s="28"/>
      <c r="F616" s="28"/>
      <c r="G616" s="28"/>
      <c r="I616" s="28"/>
      <c r="J616" s="28"/>
      <c r="K616" s="28"/>
      <c r="L616" s="28"/>
    </row>
    <row r="617" spans="1:12" x14ac:dyDescent="0.25">
      <c r="A617" s="9"/>
      <c r="E617" s="28"/>
      <c r="F617" s="28"/>
      <c r="G617" s="28"/>
      <c r="I617" s="28"/>
      <c r="J617" s="28"/>
      <c r="K617" s="28"/>
      <c r="L617" s="28"/>
    </row>
    <row r="618" spans="1:12" x14ac:dyDescent="0.25">
      <c r="A618" s="9"/>
      <c r="E618" s="28"/>
      <c r="F618" s="28"/>
      <c r="G618" s="28"/>
      <c r="I618" s="28"/>
      <c r="J618" s="28"/>
      <c r="K618" s="28"/>
      <c r="L618" s="28"/>
    </row>
    <row r="619" spans="1:12" x14ac:dyDescent="0.25">
      <c r="A619" s="9"/>
      <c r="E619" s="28"/>
      <c r="F619" s="28"/>
      <c r="G619" s="28"/>
      <c r="I619" s="28"/>
      <c r="J619" s="28"/>
      <c r="K619" s="28"/>
      <c r="L619" s="28"/>
    </row>
    <row r="620" spans="1:12" x14ac:dyDescent="0.25">
      <c r="A620" s="9"/>
      <c r="E620" s="28"/>
      <c r="F620" s="28"/>
      <c r="G620" s="28"/>
      <c r="I620" s="28"/>
      <c r="J620" s="28"/>
      <c r="K620" s="28"/>
      <c r="L620" s="28"/>
    </row>
    <row r="621" spans="1:12" x14ac:dyDescent="0.25">
      <c r="A621" s="9"/>
      <c r="E621" s="28"/>
      <c r="F621" s="28"/>
      <c r="G621" s="28"/>
      <c r="I621" s="28"/>
      <c r="J621" s="28"/>
      <c r="K621" s="28"/>
      <c r="L621" s="28"/>
    </row>
    <row r="622" spans="1:12" x14ac:dyDescent="0.25">
      <c r="A622" s="9"/>
      <c r="E622" s="28"/>
      <c r="F622" s="28"/>
      <c r="G622" s="28"/>
      <c r="I622" s="28"/>
      <c r="J622" s="28"/>
      <c r="K622" s="28"/>
      <c r="L622" s="28"/>
    </row>
  </sheetData>
  <mergeCells count="3">
    <mergeCell ref="H1:L1"/>
    <mergeCell ref="H2:L2"/>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U629"/>
  <sheetViews>
    <sheetView zoomScale="80" zoomScaleNormal="80" workbookViewId="0">
      <pane xSplit="9" ySplit="5" topLeftCell="J164" activePane="bottomRight" state="frozen"/>
      <selection activeCell="U74" sqref="U74"/>
      <selection pane="topRight" activeCell="U74" sqref="U74"/>
      <selection pane="bottomLeft" activeCell="U74" sqref="U74"/>
      <selection pane="bottomRight" activeCell="H179" sqref="H179"/>
    </sheetView>
  </sheetViews>
  <sheetFormatPr defaultRowHeight="15" x14ac:dyDescent="0.25"/>
  <cols>
    <col min="1" max="1" width="37.7109375" style="1" customWidth="1"/>
    <col min="2" max="4" width="4" style="9" hidden="1" customWidth="1"/>
    <col min="5" max="7" width="4.5703125" style="79" customWidth="1"/>
    <col min="8" max="8" width="14.5703125" style="12" customWidth="1"/>
    <col min="9" max="9" width="4.7109375" style="79" customWidth="1"/>
    <col min="10" max="10" width="16" style="79" customWidth="1"/>
    <col min="11" max="12" width="14.7109375" style="79" customWidth="1"/>
    <col min="13" max="13" width="16.7109375" style="9" hidden="1" customWidth="1"/>
    <col min="14" max="14" width="17.85546875" style="9" hidden="1" customWidth="1"/>
    <col min="15" max="15" width="16" style="9" hidden="1" customWidth="1"/>
    <col min="16" max="16" width="18.140625" style="9" hidden="1" customWidth="1"/>
    <col min="17" max="17" width="13.140625" style="9" hidden="1" customWidth="1"/>
    <col min="18" max="18" width="17.42578125" style="9" hidden="1" customWidth="1"/>
    <col min="19" max="19" width="15.85546875" style="9" hidden="1" customWidth="1"/>
    <col min="20" max="20" width="13.42578125" style="9" hidden="1" customWidth="1"/>
    <col min="21" max="21" width="14.42578125" style="9" hidden="1" customWidth="1"/>
    <col min="22" max="27" width="0" style="9" hidden="1" customWidth="1"/>
    <col min="28" max="166" width="9.140625" style="9"/>
    <col min="167" max="167" width="1.42578125" style="9" customWidth="1"/>
    <col min="168" max="168" width="59.5703125" style="9" customWidth="1"/>
    <col min="169" max="169" width="9.140625" style="9" customWidth="1"/>
    <col min="170" max="171" width="3.85546875" style="9" customWidth="1"/>
    <col min="172" max="172" width="10.5703125" style="9" customWidth="1"/>
    <col min="173" max="173" width="3.85546875" style="9" customWidth="1"/>
    <col min="174" max="176" width="14.42578125" style="9" customWidth="1"/>
    <col min="177" max="177" width="4.140625" style="9" customWidth="1"/>
    <col min="178" max="178" width="15" style="9" customWidth="1"/>
    <col min="179" max="180" width="9.140625" style="9" customWidth="1"/>
    <col min="181" max="181" width="11.5703125" style="9" customWidth="1"/>
    <col min="182" max="182" width="18.140625" style="9" customWidth="1"/>
    <col min="183" max="183" width="13.140625" style="9" customWidth="1"/>
    <col min="184" max="184" width="12.28515625" style="9" customWidth="1"/>
    <col min="185" max="422" width="9.140625" style="9"/>
    <col min="423" max="423" width="1.42578125" style="9" customWidth="1"/>
    <col min="424" max="424" width="59.5703125" style="9" customWidth="1"/>
    <col min="425" max="425" width="9.140625" style="9" customWidth="1"/>
    <col min="426" max="427" width="3.85546875" style="9" customWidth="1"/>
    <col min="428" max="428" width="10.5703125" style="9" customWidth="1"/>
    <col min="429" max="429" width="3.85546875" style="9" customWidth="1"/>
    <col min="430" max="432" width="14.42578125" style="9" customWidth="1"/>
    <col min="433" max="433" width="4.140625" style="9" customWidth="1"/>
    <col min="434" max="434" width="15" style="9" customWidth="1"/>
    <col min="435" max="436" width="9.140625" style="9" customWidth="1"/>
    <col min="437" max="437" width="11.5703125" style="9" customWidth="1"/>
    <col min="438" max="438" width="18.140625" style="9" customWidth="1"/>
    <col min="439" max="439" width="13.140625" style="9" customWidth="1"/>
    <col min="440" max="440" width="12.28515625" style="9" customWidth="1"/>
    <col min="441" max="678" width="9.140625" style="9"/>
    <col min="679" max="679" width="1.42578125" style="9" customWidth="1"/>
    <col min="680" max="680" width="59.5703125" style="9" customWidth="1"/>
    <col min="681" max="681" width="9.140625" style="9" customWidth="1"/>
    <col min="682" max="683" width="3.85546875" style="9" customWidth="1"/>
    <col min="684" max="684" width="10.5703125" style="9" customWidth="1"/>
    <col min="685" max="685" width="3.85546875" style="9" customWidth="1"/>
    <col min="686" max="688" width="14.42578125" style="9" customWidth="1"/>
    <col min="689" max="689" width="4.140625" style="9" customWidth="1"/>
    <col min="690" max="690" width="15" style="9" customWidth="1"/>
    <col min="691" max="692" width="9.140625" style="9" customWidth="1"/>
    <col min="693" max="693" width="11.5703125" style="9" customWidth="1"/>
    <col min="694" max="694" width="18.140625" style="9" customWidth="1"/>
    <col min="695" max="695" width="13.140625" style="9" customWidth="1"/>
    <col min="696" max="696" width="12.28515625" style="9" customWidth="1"/>
    <col min="697" max="934" width="9.140625" style="9"/>
    <col min="935" max="935" width="1.42578125" style="9" customWidth="1"/>
    <col min="936" max="936" width="59.5703125" style="9" customWidth="1"/>
    <col min="937" max="937" width="9.140625" style="9" customWidth="1"/>
    <col min="938" max="939" width="3.85546875" style="9" customWidth="1"/>
    <col min="940" max="940" width="10.5703125" style="9" customWidth="1"/>
    <col min="941" max="941" width="3.85546875" style="9" customWidth="1"/>
    <col min="942" max="944" width="14.42578125" style="9" customWidth="1"/>
    <col min="945" max="945" width="4.140625" style="9" customWidth="1"/>
    <col min="946" max="946" width="15" style="9" customWidth="1"/>
    <col min="947" max="948" width="9.140625" style="9" customWidth="1"/>
    <col min="949" max="949" width="11.5703125" style="9" customWidth="1"/>
    <col min="950" max="950" width="18.140625" style="9" customWidth="1"/>
    <col min="951" max="951" width="13.140625" style="9" customWidth="1"/>
    <col min="952" max="952" width="12.28515625" style="9" customWidth="1"/>
    <col min="953" max="1190" width="9.140625" style="9"/>
    <col min="1191" max="1191" width="1.42578125" style="9" customWidth="1"/>
    <col min="1192" max="1192" width="59.5703125" style="9" customWidth="1"/>
    <col min="1193" max="1193" width="9.140625" style="9" customWidth="1"/>
    <col min="1194" max="1195" width="3.85546875" style="9" customWidth="1"/>
    <col min="1196" max="1196" width="10.5703125" style="9" customWidth="1"/>
    <col min="1197" max="1197" width="3.85546875" style="9" customWidth="1"/>
    <col min="1198" max="1200" width="14.42578125" style="9" customWidth="1"/>
    <col min="1201" max="1201" width="4.140625" style="9" customWidth="1"/>
    <col min="1202" max="1202" width="15" style="9" customWidth="1"/>
    <col min="1203" max="1204" width="9.140625" style="9" customWidth="1"/>
    <col min="1205" max="1205" width="11.5703125" style="9" customWidth="1"/>
    <col min="1206" max="1206" width="18.140625" style="9" customWidth="1"/>
    <col min="1207" max="1207" width="13.140625" style="9" customWidth="1"/>
    <col min="1208" max="1208" width="12.28515625" style="9" customWidth="1"/>
    <col min="1209" max="1446" width="9.140625" style="9"/>
    <col min="1447" max="1447" width="1.42578125" style="9" customWidth="1"/>
    <col min="1448" max="1448" width="59.5703125" style="9" customWidth="1"/>
    <col min="1449" max="1449" width="9.140625" style="9" customWidth="1"/>
    <col min="1450" max="1451" width="3.85546875" style="9" customWidth="1"/>
    <col min="1452" max="1452" width="10.5703125" style="9" customWidth="1"/>
    <col min="1453" max="1453" width="3.85546875" style="9" customWidth="1"/>
    <col min="1454" max="1456" width="14.42578125" style="9" customWidth="1"/>
    <col min="1457" max="1457" width="4.140625" style="9" customWidth="1"/>
    <col min="1458" max="1458" width="15" style="9" customWidth="1"/>
    <col min="1459" max="1460" width="9.140625" style="9" customWidth="1"/>
    <col min="1461" max="1461" width="11.5703125" style="9" customWidth="1"/>
    <col min="1462" max="1462" width="18.140625" style="9" customWidth="1"/>
    <col min="1463" max="1463" width="13.140625" style="9" customWidth="1"/>
    <col min="1464" max="1464" width="12.28515625" style="9" customWidth="1"/>
    <col min="1465" max="1702" width="9.140625" style="9"/>
    <col min="1703" max="1703" width="1.42578125" style="9" customWidth="1"/>
    <col min="1704" max="1704" width="59.5703125" style="9" customWidth="1"/>
    <col min="1705" max="1705" width="9.140625" style="9" customWidth="1"/>
    <col min="1706" max="1707" width="3.85546875" style="9" customWidth="1"/>
    <col min="1708" max="1708" width="10.5703125" style="9" customWidth="1"/>
    <col min="1709" max="1709" width="3.85546875" style="9" customWidth="1"/>
    <col min="1710" max="1712" width="14.42578125" style="9" customWidth="1"/>
    <col min="1713" max="1713" width="4.140625" style="9" customWidth="1"/>
    <col min="1714" max="1714" width="15" style="9" customWidth="1"/>
    <col min="1715" max="1716" width="9.140625" style="9" customWidth="1"/>
    <col min="1717" max="1717" width="11.5703125" style="9" customWidth="1"/>
    <col min="1718" max="1718" width="18.140625" style="9" customWidth="1"/>
    <col min="1719" max="1719" width="13.140625" style="9" customWidth="1"/>
    <col min="1720" max="1720" width="12.28515625" style="9" customWidth="1"/>
    <col min="1721" max="1958" width="9.140625" style="9"/>
    <col min="1959" max="1959" width="1.42578125" style="9" customWidth="1"/>
    <col min="1960" max="1960" width="59.5703125" style="9" customWidth="1"/>
    <col min="1961" max="1961" width="9.140625" style="9" customWidth="1"/>
    <col min="1962" max="1963" width="3.85546875" style="9" customWidth="1"/>
    <col min="1964" max="1964" width="10.5703125" style="9" customWidth="1"/>
    <col min="1965" max="1965" width="3.85546875" style="9" customWidth="1"/>
    <col min="1966" max="1968" width="14.42578125" style="9" customWidth="1"/>
    <col min="1969" max="1969" width="4.140625" style="9" customWidth="1"/>
    <col min="1970" max="1970" width="15" style="9" customWidth="1"/>
    <col min="1971" max="1972" width="9.140625" style="9" customWidth="1"/>
    <col min="1973" max="1973" width="11.5703125" style="9" customWidth="1"/>
    <col min="1974" max="1974" width="18.140625" style="9" customWidth="1"/>
    <col min="1975" max="1975" width="13.140625" style="9" customWidth="1"/>
    <col min="1976" max="1976" width="12.28515625" style="9" customWidth="1"/>
    <col min="1977" max="2214" width="9.140625" style="9"/>
    <col min="2215" max="2215" width="1.42578125" style="9" customWidth="1"/>
    <col min="2216" max="2216" width="59.5703125" style="9" customWidth="1"/>
    <col min="2217" max="2217" width="9.140625" style="9" customWidth="1"/>
    <col min="2218" max="2219" width="3.85546875" style="9" customWidth="1"/>
    <col min="2220" max="2220" width="10.5703125" style="9" customWidth="1"/>
    <col min="2221" max="2221" width="3.85546875" style="9" customWidth="1"/>
    <col min="2222" max="2224" width="14.42578125" style="9" customWidth="1"/>
    <col min="2225" max="2225" width="4.140625" style="9" customWidth="1"/>
    <col min="2226" max="2226" width="15" style="9" customWidth="1"/>
    <col min="2227" max="2228" width="9.140625" style="9" customWidth="1"/>
    <col min="2229" max="2229" width="11.5703125" style="9" customWidth="1"/>
    <col min="2230" max="2230" width="18.140625" style="9" customWidth="1"/>
    <col min="2231" max="2231" width="13.140625" style="9" customWidth="1"/>
    <col min="2232" max="2232" width="12.28515625" style="9" customWidth="1"/>
    <col min="2233" max="2470" width="9.140625" style="9"/>
    <col min="2471" max="2471" width="1.42578125" style="9" customWidth="1"/>
    <col min="2472" max="2472" width="59.5703125" style="9" customWidth="1"/>
    <col min="2473" max="2473" width="9.140625" style="9" customWidth="1"/>
    <col min="2474" max="2475" width="3.85546875" style="9" customWidth="1"/>
    <col min="2476" max="2476" width="10.5703125" style="9" customWidth="1"/>
    <col min="2477" max="2477" width="3.85546875" style="9" customWidth="1"/>
    <col min="2478" max="2480" width="14.42578125" style="9" customWidth="1"/>
    <col min="2481" max="2481" width="4.140625" style="9" customWidth="1"/>
    <col min="2482" max="2482" width="15" style="9" customWidth="1"/>
    <col min="2483" max="2484" width="9.140625" style="9" customWidth="1"/>
    <col min="2485" max="2485" width="11.5703125" style="9" customWidth="1"/>
    <col min="2486" max="2486" width="18.140625" style="9" customWidth="1"/>
    <col min="2487" max="2487" width="13.140625" style="9" customWidth="1"/>
    <col min="2488" max="2488" width="12.28515625" style="9" customWidth="1"/>
    <col min="2489" max="2726" width="9.140625" style="9"/>
    <col min="2727" max="2727" width="1.42578125" style="9" customWidth="1"/>
    <col min="2728" max="2728" width="59.5703125" style="9" customWidth="1"/>
    <col min="2729" max="2729" width="9.140625" style="9" customWidth="1"/>
    <col min="2730" max="2731" width="3.85546875" style="9" customWidth="1"/>
    <col min="2732" max="2732" width="10.5703125" style="9" customWidth="1"/>
    <col min="2733" max="2733" width="3.85546875" style="9" customWidth="1"/>
    <col min="2734" max="2736" width="14.42578125" style="9" customWidth="1"/>
    <col min="2737" max="2737" width="4.140625" style="9" customWidth="1"/>
    <col min="2738" max="2738" width="15" style="9" customWidth="1"/>
    <col min="2739" max="2740" width="9.140625" style="9" customWidth="1"/>
    <col min="2741" max="2741" width="11.5703125" style="9" customWidth="1"/>
    <col min="2742" max="2742" width="18.140625" style="9" customWidth="1"/>
    <col min="2743" max="2743" width="13.140625" style="9" customWidth="1"/>
    <col min="2744" max="2744" width="12.28515625" style="9" customWidth="1"/>
    <col min="2745" max="2982" width="9.140625" style="9"/>
    <col min="2983" max="2983" width="1.42578125" style="9" customWidth="1"/>
    <col min="2984" max="2984" width="59.5703125" style="9" customWidth="1"/>
    <col min="2985" max="2985" width="9.140625" style="9" customWidth="1"/>
    <col min="2986" max="2987" width="3.85546875" style="9" customWidth="1"/>
    <col min="2988" max="2988" width="10.5703125" style="9" customWidth="1"/>
    <col min="2989" max="2989" width="3.85546875" style="9" customWidth="1"/>
    <col min="2990" max="2992" width="14.42578125" style="9" customWidth="1"/>
    <col min="2993" max="2993" width="4.140625" style="9" customWidth="1"/>
    <col min="2994" max="2994" width="15" style="9" customWidth="1"/>
    <col min="2995" max="2996" width="9.140625" style="9" customWidth="1"/>
    <col min="2997" max="2997" width="11.5703125" style="9" customWidth="1"/>
    <col min="2998" max="2998" width="18.140625" style="9" customWidth="1"/>
    <col min="2999" max="2999" width="13.140625" style="9" customWidth="1"/>
    <col min="3000" max="3000" width="12.28515625" style="9" customWidth="1"/>
    <col min="3001" max="3238" width="9.140625" style="9"/>
    <col min="3239" max="3239" width="1.42578125" style="9" customWidth="1"/>
    <col min="3240" max="3240" width="59.5703125" style="9" customWidth="1"/>
    <col min="3241" max="3241" width="9.140625" style="9" customWidth="1"/>
    <col min="3242" max="3243" width="3.85546875" style="9" customWidth="1"/>
    <col min="3244" max="3244" width="10.5703125" style="9" customWidth="1"/>
    <col min="3245" max="3245" width="3.85546875" style="9" customWidth="1"/>
    <col min="3246" max="3248" width="14.42578125" style="9" customWidth="1"/>
    <col min="3249" max="3249" width="4.140625" style="9" customWidth="1"/>
    <col min="3250" max="3250" width="15" style="9" customWidth="1"/>
    <col min="3251" max="3252" width="9.140625" style="9" customWidth="1"/>
    <col min="3253" max="3253" width="11.5703125" style="9" customWidth="1"/>
    <col min="3254" max="3254" width="18.140625" style="9" customWidth="1"/>
    <col min="3255" max="3255" width="13.140625" style="9" customWidth="1"/>
    <col min="3256" max="3256" width="12.28515625" style="9" customWidth="1"/>
    <col min="3257" max="3494" width="9.140625" style="9"/>
    <col min="3495" max="3495" width="1.42578125" style="9" customWidth="1"/>
    <col min="3496" max="3496" width="59.5703125" style="9" customWidth="1"/>
    <col min="3497" max="3497" width="9.140625" style="9" customWidth="1"/>
    <col min="3498" max="3499" width="3.85546875" style="9" customWidth="1"/>
    <col min="3500" max="3500" width="10.5703125" style="9" customWidth="1"/>
    <col min="3501" max="3501" width="3.85546875" style="9" customWidth="1"/>
    <col min="3502" max="3504" width="14.42578125" style="9" customWidth="1"/>
    <col min="3505" max="3505" width="4.140625" style="9" customWidth="1"/>
    <col min="3506" max="3506" width="15" style="9" customWidth="1"/>
    <col min="3507" max="3508" width="9.140625" style="9" customWidth="1"/>
    <col min="3509" max="3509" width="11.5703125" style="9" customWidth="1"/>
    <col min="3510" max="3510" width="18.140625" style="9" customWidth="1"/>
    <col min="3511" max="3511" width="13.140625" style="9" customWidth="1"/>
    <col min="3512" max="3512" width="12.28515625" style="9" customWidth="1"/>
    <col min="3513" max="3750" width="9.140625" style="9"/>
    <col min="3751" max="3751" width="1.42578125" style="9" customWidth="1"/>
    <col min="3752" max="3752" width="59.5703125" style="9" customWidth="1"/>
    <col min="3753" max="3753" width="9.140625" style="9" customWidth="1"/>
    <col min="3754" max="3755" width="3.85546875" style="9" customWidth="1"/>
    <col min="3756" max="3756" width="10.5703125" style="9" customWidth="1"/>
    <col min="3757" max="3757" width="3.85546875" style="9" customWidth="1"/>
    <col min="3758" max="3760" width="14.42578125" style="9" customWidth="1"/>
    <col min="3761" max="3761" width="4.140625" style="9" customWidth="1"/>
    <col min="3762" max="3762" width="15" style="9" customWidth="1"/>
    <col min="3763" max="3764" width="9.140625" style="9" customWidth="1"/>
    <col min="3765" max="3765" width="11.5703125" style="9" customWidth="1"/>
    <col min="3766" max="3766" width="18.140625" style="9" customWidth="1"/>
    <col min="3767" max="3767" width="13.140625" style="9" customWidth="1"/>
    <col min="3768" max="3768" width="12.28515625" style="9" customWidth="1"/>
    <col min="3769" max="4006" width="9.140625" style="9"/>
    <col min="4007" max="4007" width="1.42578125" style="9" customWidth="1"/>
    <col min="4008" max="4008" width="59.5703125" style="9" customWidth="1"/>
    <col min="4009" max="4009" width="9.140625" style="9" customWidth="1"/>
    <col min="4010" max="4011" width="3.85546875" style="9" customWidth="1"/>
    <col min="4012" max="4012" width="10.5703125" style="9" customWidth="1"/>
    <col min="4013" max="4013" width="3.85546875" style="9" customWidth="1"/>
    <col min="4014" max="4016" width="14.42578125" style="9" customWidth="1"/>
    <col min="4017" max="4017" width="4.140625" style="9" customWidth="1"/>
    <col min="4018" max="4018" width="15" style="9" customWidth="1"/>
    <col min="4019" max="4020" width="9.140625" style="9" customWidth="1"/>
    <col min="4021" max="4021" width="11.5703125" style="9" customWidth="1"/>
    <col min="4022" max="4022" width="18.140625" style="9" customWidth="1"/>
    <col min="4023" max="4023" width="13.140625" style="9" customWidth="1"/>
    <col min="4024" max="4024" width="12.28515625" style="9" customWidth="1"/>
    <col min="4025" max="4262" width="9.140625" style="9"/>
    <col min="4263" max="4263" width="1.42578125" style="9" customWidth="1"/>
    <col min="4264" max="4264" width="59.5703125" style="9" customWidth="1"/>
    <col min="4265" max="4265" width="9.140625" style="9" customWidth="1"/>
    <col min="4266" max="4267" width="3.85546875" style="9" customWidth="1"/>
    <col min="4268" max="4268" width="10.5703125" style="9" customWidth="1"/>
    <col min="4269" max="4269" width="3.85546875" style="9" customWidth="1"/>
    <col min="4270" max="4272" width="14.42578125" style="9" customWidth="1"/>
    <col min="4273" max="4273" width="4.140625" style="9" customWidth="1"/>
    <col min="4274" max="4274" width="15" style="9" customWidth="1"/>
    <col min="4275" max="4276" width="9.140625" style="9" customWidth="1"/>
    <col min="4277" max="4277" width="11.5703125" style="9" customWidth="1"/>
    <col min="4278" max="4278" width="18.140625" style="9" customWidth="1"/>
    <col min="4279" max="4279" width="13.140625" style="9" customWidth="1"/>
    <col min="4280" max="4280" width="12.28515625" style="9" customWidth="1"/>
    <col min="4281" max="4518" width="9.140625" style="9"/>
    <col min="4519" max="4519" width="1.42578125" style="9" customWidth="1"/>
    <col min="4520" max="4520" width="59.5703125" style="9" customWidth="1"/>
    <col min="4521" max="4521" width="9.140625" style="9" customWidth="1"/>
    <col min="4522" max="4523" width="3.85546875" style="9" customWidth="1"/>
    <col min="4524" max="4524" width="10.5703125" style="9" customWidth="1"/>
    <col min="4525" max="4525" width="3.85546875" style="9" customWidth="1"/>
    <col min="4526" max="4528" width="14.42578125" style="9" customWidth="1"/>
    <col min="4529" max="4529" width="4.140625" style="9" customWidth="1"/>
    <col min="4530" max="4530" width="15" style="9" customWidth="1"/>
    <col min="4531" max="4532" width="9.140625" style="9" customWidth="1"/>
    <col min="4533" max="4533" width="11.5703125" style="9" customWidth="1"/>
    <col min="4534" max="4534" width="18.140625" style="9" customWidth="1"/>
    <col min="4535" max="4535" width="13.140625" style="9" customWidth="1"/>
    <col min="4536" max="4536" width="12.28515625" style="9" customWidth="1"/>
    <col min="4537" max="4774" width="9.140625" style="9"/>
    <col min="4775" max="4775" width="1.42578125" style="9" customWidth="1"/>
    <col min="4776" max="4776" width="59.5703125" style="9" customWidth="1"/>
    <col min="4777" max="4777" width="9.140625" style="9" customWidth="1"/>
    <col min="4778" max="4779" width="3.85546875" style="9" customWidth="1"/>
    <col min="4780" max="4780" width="10.5703125" style="9" customWidth="1"/>
    <col min="4781" max="4781" width="3.85546875" style="9" customWidth="1"/>
    <col min="4782" max="4784" width="14.42578125" style="9" customWidth="1"/>
    <col min="4785" max="4785" width="4.140625" style="9" customWidth="1"/>
    <col min="4786" max="4786" width="15" style="9" customWidth="1"/>
    <col min="4787" max="4788" width="9.140625" style="9" customWidth="1"/>
    <col min="4789" max="4789" width="11.5703125" style="9" customWidth="1"/>
    <col min="4790" max="4790" width="18.140625" style="9" customWidth="1"/>
    <col min="4791" max="4791" width="13.140625" style="9" customWidth="1"/>
    <col min="4792" max="4792" width="12.28515625" style="9" customWidth="1"/>
    <col min="4793" max="5030" width="9.140625" style="9"/>
    <col min="5031" max="5031" width="1.42578125" style="9" customWidth="1"/>
    <col min="5032" max="5032" width="59.5703125" style="9" customWidth="1"/>
    <col min="5033" max="5033" width="9.140625" style="9" customWidth="1"/>
    <col min="5034" max="5035" width="3.85546875" style="9" customWidth="1"/>
    <col min="5036" max="5036" width="10.5703125" style="9" customWidth="1"/>
    <col min="5037" max="5037" width="3.85546875" style="9" customWidth="1"/>
    <col min="5038" max="5040" width="14.42578125" style="9" customWidth="1"/>
    <col min="5041" max="5041" width="4.140625" style="9" customWidth="1"/>
    <col min="5042" max="5042" width="15" style="9" customWidth="1"/>
    <col min="5043" max="5044" width="9.140625" style="9" customWidth="1"/>
    <col min="5045" max="5045" width="11.5703125" style="9" customWidth="1"/>
    <col min="5046" max="5046" width="18.140625" style="9" customWidth="1"/>
    <col min="5047" max="5047" width="13.140625" style="9" customWidth="1"/>
    <col min="5048" max="5048" width="12.28515625" style="9" customWidth="1"/>
    <col min="5049" max="5286" width="9.140625" style="9"/>
    <col min="5287" max="5287" width="1.42578125" style="9" customWidth="1"/>
    <col min="5288" max="5288" width="59.5703125" style="9" customWidth="1"/>
    <col min="5289" max="5289" width="9.140625" style="9" customWidth="1"/>
    <col min="5290" max="5291" width="3.85546875" style="9" customWidth="1"/>
    <col min="5292" max="5292" width="10.5703125" style="9" customWidth="1"/>
    <col min="5293" max="5293" width="3.85546875" style="9" customWidth="1"/>
    <col min="5294" max="5296" width="14.42578125" style="9" customWidth="1"/>
    <col min="5297" max="5297" width="4.140625" style="9" customWidth="1"/>
    <col min="5298" max="5298" width="15" style="9" customWidth="1"/>
    <col min="5299" max="5300" width="9.140625" style="9" customWidth="1"/>
    <col min="5301" max="5301" width="11.5703125" style="9" customWidth="1"/>
    <col min="5302" max="5302" width="18.140625" style="9" customWidth="1"/>
    <col min="5303" max="5303" width="13.140625" style="9" customWidth="1"/>
    <col min="5304" max="5304" width="12.28515625" style="9" customWidth="1"/>
    <col min="5305" max="5542" width="9.140625" style="9"/>
    <col min="5543" max="5543" width="1.42578125" style="9" customWidth="1"/>
    <col min="5544" max="5544" width="59.5703125" style="9" customWidth="1"/>
    <col min="5545" max="5545" width="9.140625" style="9" customWidth="1"/>
    <col min="5546" max="5547" width="3.85546875" style="9" customWidth="1"/>
    <col min="5548" max="5548" width="10.5703125" style="9" customWidth="1"/>
    <col min="5549" max="5549" width="3.85546875" style="9" customWidth="1"/>
    <col min="5550" max="5552" width="14.42578125" style="9" customWidth="1"/>
    <col min="5553" max="5553" width="4.140625" style="9" customWidth="1"/>
    <col min="5554" max="5554" width="15" style="9" customWidth="1"/>
    <col min="5555" max="5556" width="9.140625" style="9" customWidth="1"/>
    <col min="5557" max="5557" width="11.5703125" style="9" customWidth="1"/>
    <col min="5558" max="5558" width="18.140625" style="9" customWidth="1"/>
    <col min="5559" max="5559" width="13.140625" style="9" customWidth="1"/>
    <col min="5560" max="5560" width="12.28515625" style="9" customWidth="1"/>
    <col min="5561" max="5798" width="9.140625" style="9"/>
    <col min="5799" max="5799" width="1.42578125" style="9" customWidth="1"/>
    <col min="5800" max="5800" width="59.5703125" style="9" customWidth="1"/>
    <col min="5801" max="5801" width="9.140625" style="9" customWidth="1"/>
    <col min="5802" max="5803" width="3.85546875" style="9" customWidth="1"/>
    <col min="5804" max="5804" width="10.5703125" style="9" customWidth="1"/>
    <col min="5805" max="5805" width="3.85546875" style="9" customWidth="1"/>
    <col min="5806" max="5808" width="14.42578125" style="9" customWidth="1"/>
    <col min="5809" max="5809" width="4.140625" style="9" customWidth="1"/>
    <col min="5810" max="5810" width="15" style="9" customWidth="1"/>
    <col min="5811" max="5812" width="9.140625" style="9" customWidth="1"/>
    <col min="5813" max="5813" width="11.5703125" style="9" customWidth="1"/>
    <col min="5814" max="5814" width="18.140625" style="9" customWidth="1"/>
    <col min="5815" max="5815" width="13.140625" style="9" customWidth="1"/>
    <col min="5816" max="5816" width="12.28515625" style="9" customWidth="1"/>
    <col min="5817" max="6054" width="9.140625" style="9"/>
    <col min="6055" max="6055" width="1.42578125" style="9" customWidth="1"/>
    <col min="6056" max="6056" width="59.5703125" style="9" customWidth="1"/>
    <col min="6057" max="6057" width="9.140625" style="9" customWidth="1"/>
    <col min="6058" max="6059" width="3.85546875" style="9" customWidth="1"/>
    <col min="6060" max="6060" width="10.5703125" style="9" customWidth="1"/>
    <col min="6061" max="6061" width="3.85546875" style="9" customWidth="1"/>
    <col min="6062" max="6064" width="14.42578125" style="9" customWidth="1"/>
    <col min="6065" max="6065" width="4.140625" style="9" customWidth="1"/>
    <col min="6066" max="6066" width="15" style="9" customWidth="1"/>
    <col min="6067" max="6068" width="9.140625" style="9" customWidth="1"/>
    <col min="6069" max="6069" width="11.5703125" style="9" customWidth="1"/>
    <col min="6070" max="6070" width="18.140625" style="9" customWidth="1"/>
    <col min="6071" max="6071" width="13.140625" style="9" customWidth="1"/>
    <col min="6072" max="6072" width="12.28515625" style="9" customWidth="1"/>
    <col min="6073" max="6310" width="9.140625" style="9"/>
    <col min="6311" max="6311" width="1.42578125" style="9" customWidth="1"/>
    <col min="6312" max="6312" width="59.5703125" style="9" customWidth="1"/>
    <col min="6313" max="6313" width="9.140625" style="9" customWidth="1"/>
    <col min="6314" max="6315" width="3.85546875" style="9" customWidth="1"/>
    <col min="6316" max="6316" width="10.5703125" style="9" customWidth="1"/>
    <col min="6317" max="6317" width="3.85546875" style="9" customWidth="1"/>
    <col min="6318" max="6320" width="14.42578125" style="9" customWidth="1"/>
    <col min="6321" max="6321" width="4.140625" style="9" customWidth="1"/>
    <col min="6322" max="6322" width="15" style="9" customWidth="1"/>
    <col min="6323" max="6324" width="9.140625" style="9" customWidth="1"/>
    <col min="6325" max="6325" width="11.5703125" style="9" customWidth="1"/>
    <col min="6326" max="6326" width="18.140625" style="9" customWidth="1"/>
    <col min="6327" max="6327" width="13.140625" style="9" customWidth="1"/>
    <col min="6328" max="6328" width="12.28515625" style="9" customWidth="1"/>
    <col min="6329" max="6566" width="9.140625" style="9"/>
    <col min="6567" max="6567" width="1.42578125" style="9" customWidth="1"/>
    <col min="6568" max="6568" width="59.5703125" style="9" customWidth="1"/>
    <col min="6569" max="6569" width="9.140625" style="9" customWidth="1"/>
    <col min="6570" max="6571" width="3.85546875" style="9" customWidth="1"/>
    <col min="6572" max="6572" width="10.5703125" style="9" customWidth="1"/>
    <col min="6573" max="6573" width="3.85546875" style="9" customWidth="1"/>
    <col min="6574" max="6576" width="14.42578125" style="9" customWidth="1"/>
    <col min="6577" max="6577" width="4.140625" style="9" customWidth="1"/>
    <col min="6578" max="6578" width="15" style="9" customWidth="1"/>
    <col min="6579" max="6580" width="9.140625" style="9" customWidth="1"/>
    <col min="6581" max="6581" width="11.5703125" style="9" customWidth="1"/>
    <col min="6582" max="6582" width="18.140625" style="9" customWidth="1"/>
    <col min="6583" max="6583" width="13.140625" style="9" customWidth="1"/>
    <col min="6584" max="6584" width="12.28515625" style="9" customWidth="1"/>
    <col min="6585" max="6822" width="9.140625" style="9"/>
    <col min="6823" max="6823" width="1.42578125" style="9" customWidth="1"/>
    <col min="6824" max="6824" width="59.5703125" style="9" customWidth="1"/>
    <col min="6825" max="6825" width="9.140625" style="9" customWidth="1"/>
    <col min="6826" max="6827" width="3.85546875" style="9" customWidth="1"/>
    <col min="6828" max="6828" width="10.5703125" style="9" customWidth="1"/>
    <col min="6829" max="6829" width="3.85546875" style="9" customWidth="1"/>
    <col min="6830" max="6832" width="14.42578125" style="9" customWidth="1"/>
    <col min="6833" max="6833" width="4.140625" style="9" customWidth="1"/>
    <col min="6834" max="6834" width="15" style="9" customWidth="1"/>
    <col min="6835" max="6836" width="9.140625" style="9" customWidth="1"/>
    <col min="6837" max="6837" width="11.5703125" style="9" customWidth="1"/>
    <col min="6838" max="6838" width="18.140625" style="9" customWidth="1"/>
    <col min="6839" max="6839" width="13.140625" style="9" customWidth="1"/>
    <col min="6840" max="6840" width="12.28515625" style="9" customWidth="1"/>
    <col min="6841" max="7078" width="9.140625" style="9"/>
    <col min="7079" max="7079" width="1.42578125" style="9" customWidth="1"/>
    <col min="7080" max="7080" width="59.5703125" style="9" customWidth="1"/>
    <col min="7081" max="7081" width="9.140625" style="9" customWidth="1"/>
    <col min="7082" max="7083" width="3.85546875" style="9" customWidth="1"/>
    <col min="7084" max="7084" width="10.5703125" style="9" customWidth="1"/>
    <col min="7085" max="7085" width="3.85546875" style="9" customWidth="1"/>
    <col min="7086" max="7088" width="14.42578125" style="9" customWidth="1"/>
    <col min="7089" max="7089" width="4.140625" style="9" customWidth="1"/>
    <col min="7090" max="7090" width="15" style="9" customWidth="1"/>
    <col min="7091" max="7092" width="9.140625" style="9" customWidth="1"/>
    <col min="7093" max="7093" width="11.5703125" style="9" customWidth="1"/>
    <col min="7094" max="7094" width="18.140625" style="9" customWidth="1"/>
    <col min="7095" max="7095" width="13.140625" style="9" customWidth="1"/>
    <col min="7096" max="7096" width="12.28515625" style="9" customWidth="1"/>
    <col min="7097" max="7334" width="9.140625" style="9"/>
    <col min="7335" max="7335" width="1.42578125" style="9" customWidth="1"/>
    <col min="7336" max="7336" width="59.5703125" style="9" customWidth="1"/>
    <col min="7337" max="7337" width="9.140625" style="9" customWidth="1"/>
    <col min="7338" max="7339" width="3.85546875" style="9" customWidth="1"/>
    <col min="7340" max="7340" width="10.5703125" style="9" customWidth="1"/>
    <col min="7341" max="7341" width="3.85546875" style="9" customWidth="1"/>
    <col min="7342" max="7344" width="14.42578125" style="9" customWidth="1"/>
    <col min="7345" max="7345" width="4.140625" style="9" customWidth="1"/>
    <col min="7346" max="7346" width="15" style="9" customWidth="1"/>
    <col min="7347" max="7348" width="9.140625" style="9" customWidth="1"/>
    <col min="7349" max="7349" width="11.5703125" style="9" customWidth="1"/>
    <col min="7350" max="7350" width="18.140625" style="9" customWidth="1"/>
    <col min="7351" max="7351" width="13.140625" style="9" customWidth="1"/>
    <col min="7352" max="7352" width="12.28515625" style="9" customWidth="1"/>
    <col min="7353" max="7590" width="9.140625" style="9"/>
    <col min="7591" max="7591" width="1.42578125" style="9" customWidth="1"/>
    <col min="7592" max="7592" width="59.5703125" style="9" customWidth="1"/>
    <col min="7593" max="7593" width="9.140625" style="9" customWidth="1"/>
    <col min="7594" max="7595" width="3.85546875" style="9" customWidth="1"/>
    <col min="7596" max="7596" width="10.5703125" style="9" customWidth="1"/>
    <col min="7597" max="7597" width="3.85546875" style="9" customWidth="1"/>
    <col min="7598" max="7600" width="14.42578125" style="9" customWidth="1"/>
    <col min="7601" max="7601" width="4.140625" style="9" customWidth="1"/>
    <col min="7602" max="7602" width="15" style="9" customWidth="1"/>
    <col min="7603" max="7604" width="9.140625" style="9" customWidth="1"/>
    <col min="7605" max="7605" width="11.5703125" style="9" customWidth="1"/>
    <col min="7606" max="7606" width="18.140625" style="9" customWidth="1"/>
    <col min="7607" max="7607" width="13.140625" style="9" customWidth="1"/>
    <col min="7608" max="7608" width="12.28515625" style="9" customWidth="1"/>
    <col min="7609" max="7846" width="9.140625" style="9"/>
    <col min="7847" max="7847" width="1.42578125" style="9" customWidth="1"/>
    <col min="7848" max="7848" width="59.5703125" style="9" customWidth="1"/>
    <col min="7849" max="7849" width="9.140625" style="9" customWidth="1"/>
    <col min="7850" max="7851" width="3.85546875" style="9" customWidth="1"/>
    <col min="7852" max="7852" width="10.5703125" style="9" customWidth="1"/>
    <col min="7853" max="7853" width="3.85546875" style="9" customWidth="1"/>
    <col min="7854" max="7856" width="14.42578125" style="9" customWidth="1"/>
    <col min="7857" max="7857" width="4.140625" style="9" customWidth="1"/>
    <col min="7858" max="7858" width="15" style="9" customWidth="1"/>
    <col min="7859" max="7860" width="9.140625" style="9" customWidth="1"/>
    <col min="7861" max="7861" width="11.5703125" style="9" customWidth="1"/>
    <col min="7862" max="7862" width="18.140625" style="9" customWidth="1"/>
    <col min="7863" max="7863" width="13.140625" style="9" customWidth="1"/>
    <col min="7864" max="7864" width="12.28515625" style="9" customWidth="1"/>
    <col min="7865" max="8102" width="9.140625" style="9"/>
    <col min="8103" max="8103" width="1.42578125" style="9" customWidth="1"/>
    <col min="8104" max="8104" width="59.5703125" style="9" customWidth="1"/>
    <col min="8105" max="8105" width="9.140625" style="9" customWidth="1"/>
    <col min="8106" max="8107" width="3.85546875" style="9" customWidth="1"/>
    <col min="8108" max="8108" width="10.5703125" style="9" customWidth="1"/>
    <col min="8109" max="8109" width="3.85546875" style="9" customWidth="1"/>
    <col min="8110" max="8112" width="14.42578125" style="9" customWidth="1"/>
    <col min="8113" max="8113" width="4.140625" style="9" customWidth="1"/>
    <col min="8114" max="8114" width="15" style="9" customWidth="1"/>
    <col min="8115" max="8116" width="9.140625" style="9" customWidth="1"/>
    <col min="8117" max="8117" width="11.5703125" style="9" customWidth="1"/>
    <col min="8118" max="8118" width="18.140625" style="9" customWidth="1"/>
    <col min="8119" max="8119" width="13.140625" style="9" customWidth="1"/>
    <col min="8120" max="8120" width="12.28515625" style="9" customWidth="1"/>
    <col min="8121" max="8358" width="9.140625" style="9"/>
    <col min="8359" max="8359" width="1.42578125" style="9" customWidth="1"/>
    <col min="8360" max="8360" width="59.5703125" style="9" customWidth="1"/>
    <col min="8361" max="8361" width="9.140625" style="9" customWidth="1"/>
    <col min="8362" max="8363" width="3.85546875" style="9" customWidth="1"/>
    <col min="8364" max="8364" width="10.5703125" style="9" customWidth="1"/>
    <col min="8365" max="8365" width="3.85546875" style="9" customWidth="1"/>
    <col min="8366" max="8368" width="14.42578125" style="9" customWidth="1"/>
    <col min="8369" max="8369" width="4.140625" style="9" customWidth="1"/>
    <col min="8370" max="8370" width="15" style="9" customWidth="1"/>
    <col min="8371" max="8372" width="9.140625" style="9" customWidth="1"/>
    <col min="8373" max="8373" width="11.5703125" style="9" customWidth="1"/>
    <col min="8374" max="8374" width="18.140625" style="9" customWidth="1"/>
    <col min="8375" max="8375" width="13.140625" style="9" customWidth="1"/>
    <col min="8376" max="8376" width="12.28515625" style="9" customWidth="1"/>
    <col min="8377" max="8614" width="9.140625" style="9"/>
    <col min="8615" max="8615" width="1.42578125" style="9" customWidth="1"/>
    <col min="8616" max="8616" width="59.5703125" style="9" customWidth="1"/>
    <col min="8617" max="8617" width="9.140625" style="9" customWidth="1"/>
    <col min="8618" max="8619" width="3.85546875" style="9" customWidth="1"/>
    <col min="8620" max="8620" width="10.5703125" style="9" customWidth="1"/>
    <col min="8621" max="8621" width="3.85546875" style="9" customWidth="1"/>
    <col min="8622" max="8624" width="14.42578125" style="9" customWidth="1"/>
    <col min="8625" max="8625" width="4.140625" style="9" customWidth="1"/>
    <col min="8626" max="8626" width="15" style="9" customWidth="1"/>
    <col min="8627" max="8628" width="9.140625" style="9" customWidth="1"/>
    <col min="8629" max="8629" width="11.5703125" style="9" customWidth="1"/>
    <col min="8630" max="8630" width="18.140625" style="9" customWidth="1"/>
    <col min="8631" max="8631" width="13.140625" style="9" customWidth="1"/>
    <col min="8632" max="8632" width="12.28515625" style="9" customWidth="1"/>
    <col min="8633" max="8870" width="9.140625" style="9"/>
    <col min="8871" max="8871" width="1.42578125" style="9" customWidth="1"/>
    <col min="8872" max="8872" width="59.5703125" style="9" customWidth="1"/>
    <col min="8873" max="8873" width="9.140625" style="9" customWidth="1"/>
    <col min="8874" max="8875" width="3.85546875" style="9" customWidth="1"/>
    <col min="8876" max="8876" width="10.5703125" style="9" customWidth="1"/>
    <col min="8877" max="8877" width="3.85546875" style="9" customWidth="1"/>
    <col min="8878" max="8880" width="14.42578125" style="9" customWidth="1"/>
    <col min="8881" max="8881" width="4.140625" style="9" customWidth="1"/>
    <col min="8882" max="8882" width="15" style="9" customWidth="1"/>
    <col min="8883" max="8884" width="9.140625" style="9" customWidth="1"/>
    <col min="8885" max="8885" width="11.5703125" style="9" customWidth="1"/>
    <col min="8886" max="8886" width="18.140625" style="9" customWidth="1"/>
    <col min="8887" max="8887" width="13.140625" style="9" customWidth="1"/>
    <col min="8888" max="8888" width="12.28515625" style="9" customWidth="1"/>
    <col min="8889" max="9126" width="9.140625" style="9"/>
    <col min="9127" max="9127" width="1.42578125" style="9" customWidth="1"/>
    <col min="9128" max="9128" width="59.5703125" style="9" customWidth="1"/>
    <col min="9129" max="9129" width="9.140625" style="9" customWidth="1"/>
    <col min="9130" max="9131" width="3.85546875" style="9" customWidth="1"/>
    <col min="9132" max="9132" width="10.5703125" style="9" customWidth="1"/>
    <col min="9133" max="9133" width="3.85546875" style="9" customWidth="1"/>
    <col min="9134" max="9136" width="14.42578125" style="9" customWidth="1"/>
    <col min="9137" max="9137" width="4.140625" style="9" customWidth="1"/>
    <col min="9138" max="9138" width="15" style="9" customWidth="1"/>
    <col min="9139" max="9140" width="9.140625" style="9" customWidth="1"/>
    <col min="9141" max="9141" width="11.5703125" style="9" customWidth="1"/>
    <col min="9142" max="9142" width="18.140625" style="9" customWidth="1"/>
    <col min="9143" max="9143" width="13.140625" style="9" customWidth="1"/>
    <col min="9144" max="9144" width="12.28515625" style="9" customWidth="1"/>
    <col min="9145" max="9382" width="9.140625" style="9"/>
    <col min="9383" max="9383" width="1.42578125" style="9" customWidth="1"/>
    <col min="9384" max="9384" width="59.5703125" style="9" customWidth="1"/>
    <col min="9385" max="9385" width="9.140625" style="9" customWidth="1"/>
    <col min="9386" max="9387" width="3.85546875" style="9" customWidth="1"/>
    <col min="9388" max="9388" width="10.5703125" style="9" customWidth="1"/>
    <col min="9389" max="9389" width="3.85546875" style="9" customWidth="1"/>
    <col min="9390" max="9392" width="14.42578125" style="9" customWidth="1"/>
    <col min="9393" max="9393" width="4.140625" style="9" customWidth="1"/>
    <col min="9394" max="9394" width="15" style="9" customWidth="1"/>
    <col min="9395" max="9396" width="9.140625" style="9" customWidth="1"/>
    <col min="9397" max="9397" width="11.5703125" style="9" customWidth="1"/>
    <col min="9398" max="9398" width="18.140625" style="9" customWidth="1"/>
    <col min="9399" max="9399" width="13.140625" style="9" customWidth="1"/>
    <col min="9400" max="9400" width="12.28515625" style="9" customWidth="1"/>
    <col min="9401" max="9638" width="9.140625" style="9"/>
    <col min="9639" max="9639" width="1.42578125" style="9" customWidth="1"/>
    <col min="9640" max="9640" width="59.5703125" style="9" customWidth="1"/>
    <col min="9641" max="9641" width="9.140625" style="9" customWidth="1"/>
    <col min="9642" max="9643" width="3.85546875" style="9" customWidth="1"/>
    <col min="9644" max="9644" width="10.5703125" style="9" customWidth="1"/>
    <col min="9645" max="9645" width="3.85546875" style="9" customWidth="1"/>
    <col min="9646" max="9648" width="14.42578125" style="9" customWidth="1"/>
    <col min="9649" max="9649" width="4.140625" style="9" customWidth="1"/>
    <col min="9650" max="9650" width="15" style="9" customWidth="1"/>
    <col min="9651" max="9652" width="9.140625" style="9" customWidth="1"/>
    <col min="9653" max="9653" width="11.5703125" style="9" customWidth="1"/>
    <col min="9654" max="9654" width="18.140625" style="9" customWidth="1"/>
    <col min="9655" max="9655" width="13.140625" style="9" customWidth="1"/>
    <col min="9656" max="9656" width="12.28515625" style="9" customWidth="1"/>
    <col min="9657" max="9894" width="9.140625" style="9"/>
    <col min="9895" max="9895" width="1.42578125" style="9" customWidth="1"/>
    <col min="9896" max="9896" width="59.5703125" style="9" customWidth="1"/>
    <col min="9897" max="9897" width="9.140625" style="9" customWidth="1"/>
    <col min="9898" max="9899" width="3.85546875" style="9" customWidth="1"/>
    <col min="9900" max="9900" width="10.5703125" style="9" customWidth="1"/>
    <col min="9901" max="9901" width="3.85546875" style="9" customWidth="1"/>
    <col min="9902" max="9904" width="14.42578125" style="9" customWidth="1"/>
    <col min="9905" max="9905" width="4.140625" style="9" customWidth="1"/>
    <col min="9906" max="9906" width="15" style="9" customWidth="1"/>
    <col min="9907" max="9908" width="9.140625" style="9" customWidth="1"/>
    <col min="9909" max="9909" width="11.5703125" style="9" customWidth="1"/>
    <col min="9910" max="9910" width="18.140625" style="9" customWidth="1"/>
    <col min="9911" max="9911" width="13.140625" style="9" customWidth="1"/>
    <col min="9912" max="9912" width="12.28515625" style="9" customWidth="1"/>
    <col min="9913" max="10150" width="9.140625" style="9"/>
    <col min="10151" max="10151" width="1.42578125" style="9" customWidth="1"/>
    <col min="10152" max="10152" width="59.5703125" style="9" customWidth="1"/>
    <col min="10153" max="10153" width="9.140625" style="9" customWidth="1"/>
    <col min="10154" max="10155" width="3.85546875" style="9" customWidth="1"/>
    <col min="10156" max="10156" width="10.5703125" style="9" customWidth="1"/>
    <col min="10157" max="10157" width="3.85546875" style="9" customWidth="1"/>
    <col min="10158" max="10160" width="14.42578125" style="9" customWidth="1"/>
    <col min="10161" max="10161" width="4.140625" style="9" customWidth="1"/>
    <col min="10162" max="10162" width="15" style="9" customWidth="1"/>
    <col min="10163" max="10164" width="9.140625" style="9" customWidth="1"/>
    <col min="10165" max="10165" width="11.5703125" style="9" customWidth="1"/>
    <col min="10166" max="10166" width="18.140625" style="9" customWidth="1"/>
    <col min="10167" max="10167" width="13.140625" style="9" customWidth="1"/>
    <col min="10168" max="10168" width="12.28515625" style="9" customWidth="1"/>
    <col min="10169" max="10406" width="9.140625" style="9"/>
    <col min="10407" max="10407" width="1.42578125" style="9" customWidth="1"/>
    <col min="10408" max="10408" width="59.5703125" style="9" customWidth="1"/>
    <col min="10409" max="10409" width="9.140625" style="9" customWidth="1"/>
    <col min="10410" max="10411" width="3.85546875" style="9" customWidth="1"/>
    <col min="10412" max="10412" width="10.5703125" style="9" customWidth="1"/>
    <col min="10413" max="10413" width="3.85546875" style="9" customWidth="1"/>
    <col min="10414" max="10416" width="14.42578125" style="9" customWidth="1"/>
    <col min="10417" max="10417" width="4.140625" style="9" customWidth="1"/>
    <col min="10418" max="10418" width="15" style="9" customWidth="1"/>
    <col min="10419" max="10420" width="9.140625" style="9" customWidth="1"/>
    <col min="10421" max="10421" width="11.5703125" style="9" customWidth="1"/>
    <col min="10422" max="10422" width="18.140625" style="9" customWidth="1"/>
    <col min="10423" max="10423" width="13.140625" style="9" customWidth="1"/>
    <col min="10424" max="10424" width="12.28515625" style="9" customWidth="1"/>
    <col min="10425" max="10662" width="9.140625" style="9"/>
    <col min="10663" max="10663" width="1.42578125" style="9" customWidth="1"/>
    <col min="10664" max="10664" width="59.5703125" style="9" customWidth="1"/>
    <col min="10665" max="10665" width="9.140625" style="9" customWidth="1"/>
    <col min="10666" max="10667" width="3.85546875" style="9" customWidth="1"/>
    <col min="10668" max="10668" width="10.5703125" style="9" customWidth="1"/>
    <col min="10669" max="10669" width="3.85546875" style="9" customWidth="1"/>
    <col min="10670" max="10672" width="14.42578125" style="9" customWidth="1"/>
    <col min="10673" max="10673" width="4.140625" style="9" customWidth="1"/>
    <col min="10674" max="10674" width="15" style="9" customWidth="1"/>
    <col min="10675" max="10676" width="9.140625" style="9" customWidth="1"/>
    <col min="10677" max="10677" width="11.5703125" style="9" customWidth="1"/>
    <col min="10678" max="10678" width="18.140625" style="9" customWidth="1"/>
    <col min="10679" max="10679" width="13.140625" style="9" customWidth="1"/>
    <col min="10680" max="10680" width="12.28515625" style="9" customWidth="1"/>
    <col min="10681" max="10918" width="9.140625" style="9"/>
    <col min="10919" max="10919" width="1.42578125" style="9" customWidth="1"/>
    <col min="10920" max="10920" width="59.5703125" style="9" customWidth="1"/>
    <col min="10921" max="10921" width="9.140625" style="9" customWidth="1"/>
    <col min="10922" max="10923" width="3.85546875" style="9" customWidth="1"/>
    <col min="10924" max="10924" width="10.5703125" style="9" customWidth="1"/>
    <col min="10925" max="10925" width="3.85546875" style="9" customWidth="1"/>
    <col min="10926" max="10928" width="14.42578125" style="9" customWidth="1"/>
    <col min="10929" max="10929" width="4.140625" style="9" customWidth="1"/>
    <col min="10930" max="10930" width="15" style="9" customWidth="1"/>
    <col min="10931" max="10932" width="9.140625" style="9" customWidth="1"/>
    <col min="10933" max="10933" width="11.5703125" style="9" customWidth="1"/>
    <col min="10934" max="10934" width="18.140625" style="9" customWidth="1"/>
    <col min="10935" max="10935" width="13.140625" style="9" customWidth="1"/>
    <col min="10936" max="10936" width="12.28515625" style="9" customWidth="1"/>
    <col min="10937" max="11174" width="9.140625" style="9"/>
    <col min="11175" max="11175" width="1.42578125" style="9" customWidth="1"/>
    <col min="11176" max="11176" width="59.5703125" style="9" customWidth="1"/>
    <col min="11177" max="11177" width="9.140625" style="9" customWidth="1"/>
    <col min="11178" max="11179" width="3.85546875" style="9" customWidth="1"/>
    <col min="11180" max="11180" width="10.5703125" style="9" customWidth="1"/>
    <col min="11181" max="11181" width="3.85546875" style="9" customWidth="1"/>
    <col min="11182" max="11184" width="14.42578125" style="9" customWidth="1"/>
    <col min="11185" max="11185" width="4.140625" style="9" customWidth="1"/>
    <col min="11186" max="11186" width="15" style="9" customWidth="1"/>
    <col min="11187" max="11188" width="9.140625" style="9" customWidth="1"/>
    <col min="11189" max="11189" width="11.5703125" style="9" customWidth="1"/>
    <col min="11190" max="11190" width="18.140625" style="9" customWidth="1"/>
    <col min="11191" max="11191" width="13.140625" style="9" customWidth="1"/>
    <col min="11192" max="11192" width="12.28515625" style="9" customWidth="1"/>
    <col min="11193" max="11430" width="9.140625" style="9"/>
    <col min="11431" max="11431" width="1.42578125" style="9" customWidth="1"/>
    <col min="11432" max="11432" width="59.5703125" style="9" customWidth="1"/>
    <col min="11433" max="11433" width="9.140625" style="9" customWidth="1"/>
    <col min="11434" max="11435" width="3.85546875" style="9" customWidth="1"/>
    <col min="11436" max="11436" width="10.5703125" style="9" customWidth="1"/>
    <col min="11437" max="11437" width="3.85546875" style="9" customWidth="1"/>
    <col min="11438" max="11440" width="14.42578125" style="9" customWidth="1"/>
    <col min="11441" max="11441" width="4.140625" style="9" customWidth="1"/>
    <col min="11442" max="11442" width="15" style="9" customWidth="1"/>
    <col min="11443" max="11444" width="9.140625" style="9" customWidth="1"/>
    <col min="11445" max="11445" width="11.5703125" style="9" customWidth="1"/>
    <col min="11446" max="11446" width="18.140625" style="9" customWidth="1"/>
    <col min="11447" max="11447" width="13.140625" style="9" customWidth="1"/>
    <col min="11448" max="11448" width="12.28515625" style="9" customWidth="1"/>
    <col min="11449" max="11686" width="9.140625" style="9"/>
    <col min="11687" max="11687" width="1.42578125" style="9" customWidth="1"/>
    <col min="11688" max="11688" width="59.5703125" style="9" customWidth="1"/>
    <col min="11689" max="11689" width="9.140625" style="9" customWidth="1"/>
    <col min="11690" max="11691" width="3.85546875" style="9" customWidth="1"/>
    <col min="11692" max="11692" width="10.5703125" style="9" customWidth="1"/>
    <col min="11693" max="11693" width="3.85546875" style="9" customWidth="1"/>
    <col min="11694" max="11696" width="14.42578125" style="9" customWidth="1"/>
    <col min="11697" max="11697" width="4.140625" style="9" customWidth="1"/>
    <col min="11698" max="11698" width="15" style="9" customWidth="1"/>
    <col min="11699" max="11700" width="9.140625" style="9" customWidth="1"/>
    <col min="11701" max="11701" width="11.5703125" style="9" customWidth="1"/>
    <col min="11702" max="11702" width="18.140625" style="9" customWidth="1"/>
    <col min="11703" max="11703" width="13.140625" style="9" customWidth="1"/>
    <col min="11704" max="11704" width="12.28515625" style="9" customWidth="1"/>
    <col min="11705" max="11942" width="9.140625" style="9"/>
    <col min="11943" max="11943" width="1.42578125" style="9" customWidth="1"/>
    <col min="11944" max="11944" width="59.5703125" style="9" customWidth="1"/>
    <col min="11945" max="11945" width="9.140625" style="9" customWidth="1"/>
    <col min="11946" max="11947" width="3.85546875" style="9" customWidth="1"/>
    <col min="11948" max="11948" width="10.5703125" style="9" customWidth="1"/>
    <col min="11949" max="11949" width="3.85546875" style="9" customWidth="1"/>
    <col min="11950" max="11952" width="14.42578125" style="9" customWidth="1"/>
    <col min="11953" max="11953" width="4.140625" style="9" customWidth="1"/>
    <col min="11954" max="11954" width="15" style="9" customWidth="1"/>
    <col min="11955" max="11956" width="9.140625" style="9" customWidth="1"/>
    <col min="11957" max="11957" width="11.5703125" style="9" customWidth="1"/>
    <col min="11958" max="11958" width="18.140625" style="9" customWidth="1"/>
    <col min="11959" max="11959" width="13.140625" style="9" customWidth="1"/>
    <col min="11960" max="11960" width="12.28515625" style="9" customWidth="1"/>
    <col min="11961" max="12198" width="9.140625" style="9"/>
    <col min="12199" max="12199" width="1.42578125" style="9" customWidth="1"/>
    <col min="12200" max="12200" width="59.5703125" style="9" customWidth="1"/>
    <col min="12201" max="12201" width="9.140625" style="9" customWidth="1"/>
    <col min="12202" max="12203" width="3.85546875" style="9" customWidth="1"/>
    <col min="12204" max="12204" width="10.5703125" style="9" customWidth="1"/>
    <col min="12205" max="12205" width="3.85546875" style="9" customWidth="1"/>
    <col min="12206" max="12208" width="14.42578125" style="9" customWidth="1"/>
    <col min="12209" max="12209" width="4.140625" style="9" customWidth="1"/>
    <col min="12210" max="12210" width="15" style="9" customWidth="1"/>
    <col min="12211" max="12212" width="9.140625" style="9" customWidth="1"/>
    <col min="12213" max="12213" width="11.5703125" style="9" customWidth="1"/>
    <col min="12214" max="12214" width="18.140625" style="9" customWidth="1"/>
    <col min="12215" max="12215" width="13.140625" style="9" customWidth="1"/>
    <col min="12216" max="12216" width="12.28515625" style="9" customWidth="1"/>
    <col min="12217" max="12454" width="9.140625" style="9"/>
    <col min="12455" max="12455" width="1.42578125" style="9" customWidth="1"/>
    <col min="12456" max="12456" width="59.5703125" style="9" customWidth="1"/>
    <col min="12457" max="12457" width="9.140625" style="9" customWidth="1"/>
    <col min="12458" max="12459" width="3.85546875" style="9" customWidth="1"/>
    <col min="12460" max="12460" width="10.5703125" style="9" customWidth="1"/>
    <col min="12461" max="12461" width="3.85546875" style="9" customWidth="1"/>
    <col min="12462" max="12464" width="14.42578125" style="9" customWidth="1"/>
    <col min="12465" max="12465" width="4.140625" style="9" customWidth="1"/>
    <col min="12466" max="12466" width="15" style="9" customWidth="1"/>
    <col min="12467" max="12468" width="9.140625" style="9" customWidth="1"/>
    <col min="12469" max="12469" width="11.5703125" style="9" customWidth="1"/>
    <col min="12470" max="12470" width="18.140625" style="9" customWidth="1"/>
    <col min="12471" max="12471" width="13.140625" style="9" customWidth="1"/>
    <col min="12472" max="12472" width="12.28515625" style="9" customWidth="1"/>
    <col min="12473" max="12710" width="9.140625" style="9"/>
    <col min="12711" max="12711" width="1.42578125" style="9" customWidth="1"/>
    <col min="12712" max="12712" width="59.5703125" style="9" customWidth="1"/>
    <col min="12713" max="12713" width="9.140625" style="9" customWidth="1"/>
    <col min="12714" max="12715" width="3.85546875" style="9" customWidth="1"/>
    <col min="12716" max="12716" width="10.5703125" style="9" customWidth="1"/>
    <col min="12717" max="12717" width="3.85546875" style="9" customWidth="1"/>
    <col min="12718" max="12720" width="14.42578125" style="9" customWidth="1"/>
    <col min="12721" max="12721" width="4.140625" style="9" customWidth="1"/>
    <col min="12722" max="12722" width="15" style="9" customWidth="1"/>
    <col min="12723" max="12724" width="9.140625" style="9" customWidth="1"/>
    <col min="12725" max="12725" width="11.5703125" style="9" customWidth="1"/>
    <col min="12726" max="12726" width="18.140625" style="9" customWidth="1"/>
    <col min="12727" max="12727" width="13.140625" style="9" customWidth="1"/>
    <col min="12728" max="12728" width="12.28515625" style="9" customWidth="1"/>
    <col min="12729" max="12966" width="9.140625" style="9"/>
    <col min="12967" max="12967" width="1.42578125" style="9" customWidth="1"/>
    <col min="12968" max="12968" width="59.5703125" style="9" customWidth="1"/>
    <col min="12969" max="12969" width="9.140625" style="9" customWidth="1"/>
    <col min="12970" max="12971" width="3.85546875" style="9" customWidth="1"/>
    <col min="12972" max="12972" width="10.5703125" style="9" customWidth="1"/>
    <col min="12973" max="12973" width="3.85546875" style="9" customWidth="1"/>
    <col min="12974" max="12976" width="14.42578125" style="9" customWidth="1"/>
    <col min="12977" max="12977" width="4.140625" style="9" customWidth="1"/>
    <col min="12978" max="12978" width="15" style="9" customWidth="1"/>
    <col min="12979" max="12980" width="9.140625" style="9" customWidth="1"/>
    <col min="12981" max="12981" width="11.5703125" style="9" customWidth="1"/>
    <col min="12982" max="12982" width="18.140625" style="9" customWidth="1"/>
    <col min="12983" max="12983" width="13.140625" style="9" customWidth="1"/>
    <col min="12984" max="12984" width="12.28515625" style="9" customWidth="1"/>
    <col min="12985" max="13222" width="9.140625" style="9"/>
    <col min="13223" max="13223" width="1.42578125" style="9" customWidth="1"/>
    <col min="13224" max="13224" width="59.5703125" style="9" customWidth="1"/>
    <col min="13225" max="13225" width="9.140625" style="9" customWidth="1"/>
    <col min="13226" max="13227" width="3.85546875" style="9" customWidth="1"/>
    <col min="13228" max="13228" width="10.5703125" style="9" customWidth="1"/>
    <col min="13229" max="13229" width="3.85546875" style="9" customWidth="1"/>
    <col min="13230" max="13232" width="14.42578125" style="9" customWidth="1"/>
    <col min="13233" max="13233" width="4.140625" style="9" customWidth="1"/>
    <col min="13234" max="13234" width="15" style="9" customWidth="1"/>
    <col min="13235" max="13236" width="9.140625" style="9" customWidth="1"/>
    <col min="13237" max="13237" width="11.5703125" style="9" customWidth="1"/>
    <col min="13238" max="13238" width="18.140625" style="9" customWidth="1"/>
    <col min="13239" max="13239" width="13.140625" style="9" customWidth="1"/>
    <col min="13240" max="13240" width="12.28515625" style="9" customWidth="1"/>
    <col min="13241" max="13478" width="9.140625" style="9"/>
    <col min="13479" max="13479" width="1.42578125" style="9" customWidth="1"/>
    <col min="13480" max="13480" width="59.5703125" style="9" customWidth="1"/>
    <col min="13481" max="13481" width="9.140625" style="9" customWidth="1"/>
    <col min="13482" max="13483" width="3.85546875" style="9" customWidth="1"/>
    <col min="13484" max="13484" width="10.5703125" style="9" customWidth="1"/>
    <col min="13485" max="13485" width="3.85546875" style="9" customWidth="1"/>
    <col min="13486" max="13488" width="14.42578125" style="9" customWidth="1"/>
    <col min="13489" max="13489" width="4.140625" style="9" customWidth="1"/>
    <col min="13490" max="13490" width="15" style="9" customWidth="1"/>
    <col min="13491" max="13492" width="9.140625" style="9" customWidth="1"/>
    <col min="13493" max="13493" width="11.5703125" style="9" customWidth="1"/>
    <col min="13494" max="13494" width="18.140625" style="9" customWidth="1"/>
    <col min="13495" max="13495" width="13.140625" style="9" customWidth="1"/>
    <col min="13496" max="13496" width="12.28515625" style="9" customWidth="1"/>
    <col min="13497" max="13734" width="9.140625" style="9"/>
    <col min="13735" max="13735" width="1.42578125" style="9" customWidth="1"/>
    <col min="13736" max="13736" width="59.5703125" style="9" customWidth="1"/>
    <col min="13737" max="13737" width="9.140625" style="9" customWidth="1"/>
    <col min="13738" max="13739" width="3.85546875" style="9" customWidth="1"/>
    <col min="13740" max="13740" width="10.5703125" style="9" customWidth="1"/>
    <col min="13741" max="13741" width="3.85546875" style="9" customWidth="1"/>
    <col min="13742" max="13744" width="14.42578125" style="9" customWidth="1"/>
    <col min="13745" max="13745" width="4.140625" style="9" customWidth="1"/>
    <col min="13746" max="13746" width="15" style="9" customWidth="1"/>
    <col min="13747" max="13748" width="9.140625" style="9" customWidth="1"/>
    <col min="13749" max="13749" width="11.5703125" style="9" customWidth="1"/>
    <col min="13750" max="13750" width="18.140625" style="9" customWidth="1"/>
    <col min="13751" max="13751" width="13.140625" style="9" customWidth="1"/>
    <col min="13752" max="13752" width="12.28515625" style="9" customWidth="1"/>
    <col min="13753" max="13990" width="9.140625" style="9"/>
    <col min="13991" max="13991" width="1.42578125" style="9" customWidth="1"/>
    <col min="13992" max="13992" width="59.5703125" style="9" customWidth="1"/>
    <col min="13993" max="13993" width="9.140625" style="9" customWidth="1"/>
    <col min="13994" max="13995" width="3.85546875" style="9" customWidth="1"/>
    <col min="13996" max="13996" width="10.5703125" style="9" customWidth="1"/>
    <col min="13997" max="13997" width="3.85546875" style="9" customWidth="1"/>
    <col min="13998" max="14000" width="14.42578125" style="9" customWidth="1"/>
    <col min="14001" max="14001" width="4.140625" style="9" customWidth="1"/>
    <col min="14002" max="14002" width="15" style="9" customWidth="1"/>
    <col min="14003" max="14004" width="9.140625" style="9" customWidth="1"/>
    <col min="14005" max="14005" width="11.5703125" style="9" customWidth="1"/>
    <col min="14006" max="14006" width="18.140625" style="9" customWidth="1"/>
    <col min="14007" max="14007" width="13.140625" style="9" customWidth="1"/>
    <col min="14008" max="14008" width="12.28515625" style="9" customWidth="1"/>
    <col min="14009" max="14246" width="9.140625" style="9"/>
    <col min="14247" max="14247" width="1.42578125" style="9" customWidth="1"/>
    <col min="14248" max="14248" width="59.5703125" style="9" customWidth="1"/>
    <col min="14249" max="14249" width="9.140625" style="9" customWidth="1"/>
    <col min="14250" max="14251" width="3.85546875" style="9" customWidth="1"/>
    <col min="14252" max="14252" width="10.5703125" style="9" customWidth="1"/>
    <col min="14253" max="14253" width="3.85546875" style="9" customWidth="1"/>
    <col min="14254" max="14256" width="14.42578125" style="9" customWidth="1"/>
    <col min="14257" max="14257" width="4.140625" style="9" customWidth="1"/>
    <col min="14258" max="14258" width="15" style="9" customWidth="1"/>
    <col min="14259" max="14260" width="9.140625" style="9" customWidth="1"/>
    <col min="14261" max="14261" width="11.5703125" style="9" customWidth="1"/>
    <col min="14262" max="14262" width="18.140625" style="9" customWidth="1"/>
    <col min="14263" max="14263" width="13.140625" style="9" customWidth="1"/>
    <col min="14264" max="14264" width="12.28515625" style="9" customWidth="1"/>
    <col min="14265" max="14502" width="9.140625" style="9"/>
    <col min="14503" max="14503" width="1.42578125" style="9" customWidth="1"/>
    <col min="14504" max="14504" width="59.5703125" style="9" customWidth="1"/>
    <col min="14505" max="14505" width="9.140625" style="9" customWidth="1"/>
    <col min="14506" max="14507" width="3.85546875" style="9" customWidth="1"/>
    <col min="14508" max="14508" width="10.5703125" style="9" customWidth="1"/>
    <col min="14509" max="14509" width="3.85546875" style="9" customWidth="1"/>
    <col min="14510" max="14512" width="14.42578125" style="9" customWidth="1"/>
    <col min="14513" max="14513" width="4.140625" style="9" customWidth="1"/>
    <col min="14514" max="14514" width="15" style="9" customWidth="1"/>
    <col min="14515" max="14516" width="9.140625" style="9" customWidth="1"/>
    <col min="14517" max="14517" width="11.5703125" style="9" customWidth="1"/>
    <col min="14518" max="14518" width="18.140625" style="9" customWidth="1"/>
    <col min="14519" max="14519" width="13.140625" style="9" customWidth="1"/>
    <col min="14520" max="14520" width="12.28515625" style="9" customWidth="1"/>
    <col min="14521" max="14758" width="9.140625" style="9"/>
    <col min="14759" max="14759" width="1.42578125" style="9" customWidth="1"/>
    <col min="14760" max="14760" width="59.5703125" style="9" customWidth="1"/>
    <col min="14761" max="14761" width="9.140625" style="9" customWidth="1"/>
    <col min="14762" max="14763" width="3.85546875" style="9" customWidth="1"/>
    <col min="14764" max="14764" width="10.5703125" style="9" customWidth="1"/>
    <col min="14765" max="14765" width="3.85546875" style="9" customWidth="1"/>
    <col min="14766" max="14768" width="14.42578125" style="9" customWidth="1"/>
    <col min="14769" max="14769" width="4.140625" style="9" customWidth="1"/>
    <col min="14770" max="14770" width="15" style="9" customWidth="1"/>
    <col min="14771" max="14772" width="9.140625" style="9" customWidth="1"/>
    <col min="14773" max="14773" width="11.5703125" style="9" customWidth="1"/>
    <col min="14774" max="14774" width="18.140625" style="9" customWidth="1"/>
    <col min="14775" max="14775" width="13.140625" style="9" customWidth="1"/>
    <col min="14776" max="14776" width="12.28515625" style="9" customWidth="1"/>
    <col min="14777" max="15014" width="9.140625" style="9"/>
    <col min="15015" max="15015" width="1.42578125" style="9" customWidth="1"/>
    <col min="15016" max="15016" width="59.5703125" style="9" customWidth="1"/>
    <col min="15017" max="15017" width="9.140625" style="9" customWidth="1"/>
    <col min="15018" max="15019" width="3.85546875" style="9" customWidth="1"/>
    <col min="15020" max="15020" width="10.5703125" style="9" customWidth="1"/>
    <col min="15021" max="15021" width="3.85546875" style="9" customWidth="1"/>
    <col min="15022" max="15024" width="14.42578125" style="9" customWidth="1"/>
    <col min="15025" max="15025" width="4.140625" style="9" customWidth="1"/>
    <col min="15026" max="15026" width="15" style="9" customWidth="1"/>
    <col min="15027" max="15028" width="9.140625" style="9" customWidth="1"/>
    <col min="15029" max="15029" width="11.5703125" style="9" customWidth="1"/>
    <col min="15030" max="15030" width="18.140625" style="9" customWidth="1"/>
    <col min="15031" max="15031" width="13.140625" style="9" customWidth="1"/>
    <col min="15032" max="15032" width="12.28515625" style="9" customWidth="1"/>
    <col min="15033" max="15270" width="9.140625" style="9"/>
    <col min="15271" max="15271" width="1.42578125" style="9" customWidth="1"/>
    <col min="15272" max="15272" width="59.5703125" style="9" customWidth="1"/>
    <col min="15273" max="15273" width="9.140625" style="9" customWidth="1"/>
    <col min="15274" max="15275" width="3.85546875" style="9" customWidth="1"/>
    <col min="15276" max="15276" width="10.5703125" style="9" customWidth="1"/>
    <col min="15277" max="15277" width="3.85546875" style="9" customWidth="1"/>
    <col min="15278" max="15280" width="14.42578125" style="9" customWidth="1"/>
    <col min="15281" max="15281" width="4.140625" style="9" customWidth="1"/>
    <col min="15282" max="15282" width="15" style="9" customWidth="1"/>
    <col min="15283" max="15284" width="9.140625" style="9" customWidth="1"/>
    <col min="15285" max="15285" width="11.5703125" style="9" customWidth="1"/>
    <col min="15286" max="15286" width="18.140625" style="9" customWidth="1"/>
    <col min="15287" max="15287" width="13.140625" style="9" customWidth="1"/>
    <col min="15288" max="15288" width="12.28515625" style="9" customWidth="1"/>
    <col min="15289" max="15526" width="9.140625" style="9"/>
    <col min="15527" max="15527" width="1.42578125" style="9" customWidth="1"/>
    <col min="15528" max="15528" width="59.5703125" style="9" customWidth="1"/>
    <col min="15529" max="15529" width="9.140625" style="9" customWidth="1"/>
    <col min="15530" max="15531" width="3.85546875" style="9" customWidth="1"/>
    <col min="15532" max="15532" width="10.5703125" style="9" customWidth="1"/>
    <col min="15533" max="15533" width="3.85546875" style="9" customWidth="1"/>
    <col min="15534" max="15536" width="14.42578125" style="9" customWidth="1"/>
    <col min="15537" max="15537" width="4.140625" style="9" customWidth="1"/>
    <col min="15538" max="15538" width="15" style="9" customWidth="1"/>
    <col min="15539" max="15540" width="9.140625" style="9" customWidth="1"/>
    <col min="15541" max="15541" width="11.5703125" style="9" customWidth="1"/>
    <col min="15542" max="15542" width="18.140625" style="9" customWidth="1"/>
    <col min="15543" max="15543" width="13.140625" style="9" customWidth="1"/>
    <col min="15544" max="15544" width="12.28515625" style="9" customWidth="1"/>
    <col min="15545" max="15782" width="9.140625" style="9"/>
    <col min="15783" max="15783" width="1.42578125" style="9" customWidth="1"/>
    <col min="15784" max="15784" width="59.5703125" style="9" customWidth="1"/>
    <col min="15785" max="15785" width="9.140625" style="9" customWidth="1"/>
    <col min="15786" max="15787" width="3.85546875" style="9" customWidth="1"/>
    <col min="15788" max="15788" width="10.5703125" style="9" customWidth="1"/>
    <col min="15789" max="15789" width="3.85546875" style="9" customWidth="1"/>
    <col min="15790" max="15792" width="14.42578125" style="9" customWidth="1"/>
    <col min="15793" max="15793" width="4.140625" style="9" customWidth="1"/>
    <col min="15794" max="15794" width="15" style="9" customWidth="1"/>
    <col min="15795" max="15796" width="9.140625" style="9" customWidth="1"/>
    <col min="15797" max="15797" width="11.5703125" style="9" customWidth="1"/>
    <col min="15798" max="15798" width="18.140625" style="9" customWidth="1"/>
    <col min="15799" max="15799" width="13.140625" style="9" customWidth="1"/>
    <col min="15800" max="15800" width="12.28515625" style="9" customWidth="1"/>
    <col min="15801" max="16029" width="9.140625" style="9"/>
    <col min="16030" max="16054" width="9.140625" style="9" customWidth="1"/>
    <col min="16055" max="16384" width="9.140625" style="9"/>
  </cols>
  <sheetData>
    <row r="1" spans="1:21" ht="18.75" customHeight="1" x14ac:dyDescent="0.25">
      <c r="A1" s="286"/>
      <c r="E1" s="28"/>
      <c r="F1" s="28"/>
      <c r="G1" s="28"/>
      <c r="H1" s="402" t="s">
        <v>407</v>
      </c>
      <c r="I1" s="402"/>
      <c r="J1" s="402"/>
      <c r="K1" s="402"/>
      <c r="L1" s="402"/>
    </row>
    <row r="2" spans="1:21" ht="51" customHeight="1" x14ac:dyDescent="0.25">
      <c r="E2" s="28"/>
      <c r="F2" s="12"/>
      <c r="G2" s="12"/>
      <c r="H2" s="402" t="s">
        <v>752</v>
      </c>
      <c r="I2" s="402"/>
      <c r="J2" s="402"/>
      <c r="K2" s="402"/>
      <c r="L2" s="402"/>
    </row>
    <row r="3" spans="1:21" ht="38.25" customHeight="1" x14ac:dyDescent="0.25">
      <c r="A3" s="403" t="s">
        <v>754</v>
      </c>
      <c r="B3" s="403"/>
      <c r="C3" s="403"/>
      <c r="D3" s="403"/>
      <c r="E3" s="403"/>
      <c r="F3" s="403"/>
      <c r="G3" s="403"/>
      <c r="H3" s="403"/>
      <c r="I3" s="403"/>
      <c r="J3" s="403"/>
      <c r="K3" s="403"/>
      <c r="L3" s="403"/>
      <c r="M3" s="404">
        <v>2026</v>
      </c>
      <c r="N3" s="404"/>
      <c r="O3" s="404"/>
      <c r="P3" s="404">
        <v>2027</v>
      </c>
      <c r="Q3" s="404"/>
      <c r="R3" s="404"/>
      <c r="S3" s="404">
        <v>2028</v>
      </c>
      <c r="T3" s="404"/>
      <c r="U3" s="404"/>
    </row>
    <row r="4" spans="1:21" s="28" customFormat="1" ht="18" customHeight="1" x14ac:dyDescent="0.25">
      <c r="A4" s="37"/>
      <c r="B4" s="26"/>
      <c r="C4" s="26"/>
      <c r="D4" s="26"/>
      <c r="E4" s="27"/>
      <c r="F4" s="27"/>
      <c r="G4" s="27"/>
      <c r="H4" s="111"/>
      <c r="I4" s="27"/>
      <c r="J4" s="335"/>
      <c r="K4" s="335"/>
      <c r="L4" s="335" t="s">
        <v>216</v>
      </c>
      <c r="M4" s="28" t="s">
        <v>776</v>
      </c>
      <c r="N4" s="28" t="s">
        <v>778</v>
      </c>
      <c r="O4" s="28" t="s">
        <v>777</v>
      </c>
      <c r="P4" s="28" t="s">
        <v>776</v>
      </c>
      <c r="Q4" s="28" t="s">
        <v>778</v>
      </c>
      <c r="R4" s="28" t="s">
        <v>777</v>
      </c>
      <c r="S4" s="28" t="s">
        <v>776</v>
      </c>
      <c r="T4" s="28" t="s">
        <v>778</v>
      </c>
      <c r="U4" s="28" t="s">
        <v>777</v>
      </c>
    </row>
    <row r="5" spans="1:21" s="1" customFormat="1" x14ac:dyDescent="0.25">
      <c r="A5" s="287" t="s">
        <v>0</v>
      </c>
      <c r="B5" s="287"/>
      <c r="C5" s="287"/>
      <c r="D5" s="287"/>
      <c r="E5" s="3" t="s">
        <v>1</v>
      </c>
      <c r="F5" s="3" t="s">
        <v>2</v>
      </c>
      <c r="G5" s="3" t="s">
        <v>3</v>
      </c>
      <c r="H5" s="3" t="s">
        <v>4</v>
      </c>
      <c r="I5" s="3" t="s">
        <v>5</v>
      </c>
      <c r="J5" s="69" t="s">
        <v>452</v>
      </c>
      <c r="K5" s="69" t="s">
        <v>672</v>
      </c>
      <c r="L5" s="69" t="s">
        <v>753</v>
      </c>
    </row>
    <row r="6" spans="1:21" x14ac:dyDescent="0.25">
      <c r="A6" s="287"/>
      <c r="B6" s="287"/>
      <c r="C6" s="287"/>
      <c r="D6" s="287"/>
      <c r="E6" s="3"/>
      <c r="F6" s="2"/>
      <c r="G6" s="2"/>
      <c r="H6" s="3"/>
      <c r="I6" s="2"/>
      <c r="J6" s="41"/>
      <c r="K6" s="41"/>
      <c r="L6" s="41"/>
    </row>
    <row r="7" spans="1:21" ht="28.5" x14ac:dyDescent="0.25">
      <c r="A7" s="38" t="s">
        <v>6</v>
      </c>
      <c r="B7" s="115"/>
      <c r="C7" s="115"/>
      <c r="D7" s="115"/>
      <c r="E7" s="15">
        <v>851</v>
      </c>
      <c r="F7" s="2"/>
      <c r="G7" s="2"/>
      <c r="H7" s="336" t="s">
        <v>44</v>
      </c>
      <c r="I7" s="2"/>
      <c r="J7" s="16">
        <f>J8+J84+J91+J103+J139+J155+J160+J174+J211+J225</f>
        <v>324206859.40999997</v>
      </c>
      <c r="K7" s="16">
        <f>K8+K84+K91+K103+K139+K155+K160+K174+K211+K225</f>
        <v>180119941.56</v>
      </c>
      <c r="L7" s="16">
        <f>L8+L84+L91+L103+L139+L155+L160+L174+L211+L225</f>
        <v>148920036.84</v>
      </c>
      <c r="M7" s="25">
        <f>'3.ВС (2)'!J7</f>
        <v>158418588.62</v>
      </c>
      <c r="N7" s="25">
        <f>O7-M7</f>
        <v>165788270.78999996</v>
      </c>
      <c r="O7" s="25">
        <f>J7</f>
        <v>324206859.40999997</v>
      </c>
      <c r="P7" s="25">
        <f>'3.ВС (2)'!K7</f>
        <v>179468263.56</v>
      </c>
      <c r="Q7" s="25">
        <f>R7-P7</f>
        <v>651678</v>
      </c>
      <c r="R7" s="25">
        <f>K7</f>
        <v>180119941.56</v>
      </c>
      <c r="S7" s="25">
        <f>'3.ВС (2)'!L7</f>
        <v>146747776.84</v>
      </c>
      <c r="T7" s="25">
        <f>U7-S7</f>
        <v>2172260</v>
      </c>
      <c r="U7" s="25">
        <f>L7</f>
        <v>148920036.84</v>
      </c>
    </row>
    <row r="8" spans="1:21" s="19" customFormat="1" x14ac:dyDescent="0.25">
      <c r="A8" s="5" t="s">
        <v>10</v>
      </c>
      <c r="B8" s="38"/>
      <c r="C8" s="38"/>
      <c r="D8" s="38"/>
      <c r="E8" s="3">
        <v>851</v>
      </c>
      <c r="F8" s="15" t="s">
        <v>11</v>
      </c>
      <c r="G8" s="15"/>
      <c r="H8" s="3" t="s">
        <v>44</v>
      </c>
      <c r="I8" s="15"/>
      <c r="J8" s="18">
        <f>J9+J67+J71</f>
        <v>47265937</v>
      </c>
      <c r="K8" s="18">
        <f>K9+K67+K71</f>
        <v>42654266</v>
      </c>
      <c r="L8" s="18">
        <f>L9+L67+L71</f>
        <v>42654620</v>
      </c>
      <c r="M8" s="25">
        <f>'3.ВС (2)'!J8</f>
        <v>47265937</v>
      </c>
      <c r="N8" s="25">
        <f t="shared" ref="N8:N71" si="0">O8-M8</f>
        <v>0</v>
      </c>
      <c r="O8" s="25">
        <f t="shared" ref="O8:O71" si="1">J8</f>
        <v>47265937</v>
      </c>
      <c r="P8" s="25">
        <f>'3.ВС (2)'!K8</f>
        <v>42654266</v>
      </c>
      <c r="Q8" s="25">
        <f t="shared" ref="Q8:Q71" si="2">R8-P8</f>
        <v>0</v>
      </c>
      <c r="R8" s="25">
        <f t="shared" ref="R8:R71" si="3">K8</f>
        <v>42654266</v>
      </c>
      <c r="S8" s="25">
        <f>'3.ВС (2)'!L8</f>
        <v>42654620</v>
      </c>
      <c r="T8" s="25">
        <f t="shared" ref="T8:T71" si="4">U8-S8</f>
        <v>0</v>
      </c>
      <c r="U8" s="25">
        <f t="shared" ref="U8:U71" si="5">L8</f>
        <v>42654620</v>
      </c>
    </row>
    <row r="9" spans="1:21" s="19" customFormat="1" ht="71.25" x14ac:dyDescent="0.25">
      <c r="A9" s="5" t="s">
        <v>745</v>
      </c>
      <c r="B9" s="38"/>
      <c r="C9" s="38"/>
      <c r="D9" s="38"/>
      <c r="E9" s="3">
        <v>851</v>
      </c>
      <c r="F9" s="15" t="s">
        <v>11</v>
      </c>
      <c r="G9" s="15" t="s">
        <v>12</v>
      </c>
      <c r="H9" s="3" t="s">
        <v>44</v>
      </c>
      <c r="I9" s="15"/>
      <c r="J9" s="18">
        <f>J10+J15+J20+J23+J28+J33+J36+J52+J43+J46+J49+J55+J58+J61+J64</f>
        <v>41242558</v>
      </c>
      <c r="K9" s="18">
        <f t="shared" ref="K9:L9" si="6">K10+K15+K20+K23+K28+K33+K36+K52+K43+K46+K49+K55+K58+K61+K64</f>
        <v>37253558</v>
      </c>
      <c r="L9" s="18">
        <f t="shared" si="6"/>
        <v>37253558</v>
      </c>
      <c r="M9" s="25">
        <f>'3.ВС (2)'!J9</f>
        <v>41242558</v>
      </c>
      <c r="N9" s="25">
        <f t="shared" si="0"/>
        <v>0</v>
      </c>
      <c r="O9" s="25">
        <f t="shared" si="1"/>
        <v>41242558</v>
      </c>
      <c r="P9" s="25">
        <f>'3.ВС (2)'!K9</f>
        <v>37253558</v>
      </c>
      <c r="Q9" s="25">
        <f t="shared" si="2"/>
        <v>0</v>
      </c>
      <c r="R9" s="25">
        <f t="shared" si="3"/>
        <v>37253558</v>
      </c>
      <c r="S9" s="25">
        <f>'3.ВС (2)'!L9</f>
        <v>37253558</v>
      </c>
      <c r="T9" s="25">
        <f t="shared" si="4"/>
        <v>0</v>
      </c>
      <c r="U9" s="25">
        <f t="shared" si="5"/>
        <v>37253558</v>
      </c>
    </row>
    <row r="10" spans="1:21" ht="240" x14ac:dyDescent="0.25">
      <c r="A10" s="360" t="s">
        <v>398</v>
      </c>
      <c r="B10" s="287"/>
      <c r="C10" s="287"/>
      <c r="D10" s="287"/>
      <c r="E10" s="3">
        <v>851</v>
      </c>
      <c r="F10" s="2" t="s">
        <v>11</v>
      </c>
      <c r="G10" s="2" t="s">
        <v>12</v>
      </c>
      <c r="H10" s="3" t="s">
        <v>392</v>
      </c>
      <c r="I10" s="2"/>
      <c r="J10" s="17">
        <f t="shared" ref="J10" si="7">J11+J13</f>
        <v>766676</v>
      </c>
      <c r="K10" s="17">
        <f t="shared" ref="K10:L10" si="8">K11+K13</f>
        <v>766676</v>
      </c>
      <c r="L10" s="17">
        <f t="shared" si="8"/>
        <v>766676</v>
      </c>
      <c r="M10" s="25">
        <f>'3.ВС (2)'!J10</f>
        <v>766676</v>
      </c>
      <c r="N10" s="25">
        <f t="shared" si="0"/>
        <v>0</v>
      </c>
      <c r="O10" s="25">
        <f t="shared" si="1"/>
        <v>766676</v>
      </c>
      <c r="P10" s="25">
        <f>'3.ВС (2)'!K10</f>
        <v>766676</v>
      </c>
      <c r="Q10" s="25">
        <f t="shared" si="2"/>
        <v>0</v>
      </c>
      <c r="R10" s="25">
        <f t="shared" si="3"/>
        <v>766676</v>
      </c>
      <c r="S10" s="25">
        <f>'3.ВС (2)'!L10</f>
        <v>766676</v>
      </c>
      <c r="T10" s="25">
        <f t="shared" si="4"/>
        <v>0</v>
      </c>
      <c r="U10" s="25">
        <f t="shared" si="5"/>
        <v>766676</v>
      </c>
    </row>
    <row r="11" spans="1:21" ht="105" x14ac:dyDescent="0.25">
      <c r="A11" s="360" t="s">
        <v>14</v>
      </c>
      <c r="B11" s="287"/>
      <c r="C11" s="287"/>
      <c r="D11" s="287"/>
      <c r="E11" s="3">
        <v>851</v>
      </c>
      <c r="F11" s="2" t="s">
        <v>11</v>
      </c>
      <c r="G11" s="2" t="s">
        <v>12</v>
      </c>
      <c r="H11" s="3" t="s">
        <v>392</v>
      </c>
      <c r="I11" s="2" t="s">
        <v>16</v>
      </c>
      <c r="J11" s="17">
        <f t="shared" ref="J11:L11" si="9">J12</f>
        <v>747400</v>
      </c>
      <c r="K11" s="17">
        <f t="shared" si="9"/>
        <v>747400</v>
      </c>
      <c r="L11" s="17">
        <f t="shared" si="9"/>
        <v>747400</v>
      </c>
      <c r="M11" s="25">
        <f>'3.ВС (2)'!J11</f>
        <v>747400</v>
      </c>
      <c r="N11" s="25">
        <f t="shared" si="0"/>
        <v>0</v>
      </c>
      <c r="O11" s="25">
        <f t="shared" si="1"/>
        <v>747400</v>
      </c>
      <c r="P11" s="25">
        <f>'3.ВС (2)'!K11</f>
        <v>747400</v>
      </c>
      <c r="Q11" s="25">
        <f t="shared" si="2"/>
        <v>0</v>
      </c>
      <c r="R11" s="25">
        <f t="shared" si="3"/>
        <v>747400</v>
      </c>
      <c r="S11" s="25">
        <f>'3.ВС (2)'!L11</f>
        <v>747400</v>
      </c>
      <c r="T11" s="25">
        <f t="shared" si="4"/>
        <v>0</v>
      </c>
      <c r="U11" s="25">
        <f t="shared" si="5"/>
        <v>747400</v>
      </c>
    </row>
    <row r="12" spans="1:21" ht="45" x14ac:dyDescent="0.25">
      <c r="A12" s="360" t="s">
        <v>257</v>
      </c>
      <c r="B12" s="287"/>
      <c r="C12" s="287"/>
      <c r="D12" s="287"/>
      <c r="E12" s="3">
        <v>851</v>
      </c>
      <c r="F12" s="2" t="s">
        <v>11</v>
      </c>
      <c r="G12" s="2" t="s">
        <v>12</v>
      </c>
      <c r="H12" s="3" t="s">
        <v>392</v>
      </c>
      <c r="I12" s="2" t="s">
        <v>17</v>
      </c>
      <c r="J12" s="17">
        <v>747400</v>
      </c>
      <c r="K12" s="17">
        <v>747400</v>
      </c>
      <c r="L12" s="17">
        <v>747400</v>
      </c>
      <c r="M12" s="25">
        <f>'3.ВС (2)'!J12</f>
        <v>747400</v>
      </c>
      <c r="N12" s="25">
        <f t="shared" si="0"/>
        <v>0</v>
      </c>
      <c r="O12" s="25">
        <f t="shared" si="1"/>
        <v>747400</v>
      </c>
      <c r="P12" s="25">
        <f>'3.ВС (2)'!K12</f>
        <v>747400</v>
      </c>
      <c r="Q12" s="25">
        <f t="shared" si="2"/>
        <v>0</v>
      </c>
      <c r="R12" s="25">
        <f t="shared" si="3"/>
        <v>747400</v>
      </c>
      <c r="S12" s="25">
        <f>'3.ВС (2)'!L12</f>
        <v>747400</v>
      </c>
      <c r="T12" s="25">
        <f t="shared" si="4"/>
        <v>0</v>
      </c>
      <c r="U12" s="25">
        <f t="shared" si="5"/>
        <v>747400</v>
      </c>
    </row>
    <row r="13" spans="1:21" ht="45" x14ac:dyDescent="0.25">
      <c r="A13" s="360" t="s">
        <v>19</v>
      </c>
      <c r="B13" s="287"/>
      <c r="C13" s="287"/>
      <c r="D13" s="287"/>
      <c r="E13" s="3">
        <v>851</v>
      </c>
      <c r="F13" s="2" t="s">
        <v>11</v>
      </c>
      <c r="G13" s="2" t="s">
        <v>12</v>
      </c>
      <c r="H13" s="3" t="s">
        <v>392</v>
      </c>
      <c r="I13" s="2" t="s">
        <v>20</v>
      </c>
      <c r="J13" s="17">
        <f t="shared" ref="J13:L13" si="10">J14</f>
        <v>19276</v>
      </c>
      <c r="K13" s="17">
        <f t="shared" si="10"/>
        <v>19276</v>
      </c>
      <c r="L13" s="17">
        <f t="shared" si="10"/>
        <v>19276</v>
      </c>
      <c r="M13" s="25">
        <f>'3.ВС (2)'!J13</f>
        <v>19276</v>
      </c>
      <c r="N13" s="25">
        <f t="shared" si="0"/>
        <v>0</v>
      </c>
      <c r="O13" s="25">
        <f t="shared" si="1"/>
        <v>19276</v>
      </c>
      <c r="P13" s="25">
        <f>'3.ВС (2)'!K13</f>
        <v>19276</v>
      </c>
      <c r="Q13" s="25">
        <f t="shared" si="2"/>
        <v>0</v>
      </c>
      <c r="R13" s="25">
        <f t="shared" si="3"/>
        <v>19276</v>
      </c>
      <c r="S13" s="25">
        <f>'3.ВС (2)'!L13</f>
        <v>19276</v>
      </c>
      <c r="T13" s="25">
        <f t="shared" si="4"/>
        <v>0</v>
      </c>
      <c r="U13" s="25">
        <f t="shared" si="5"/>
        <v>19276</v>
      </c>
    </row>
    <row r="14" spans="1:21" ht="45" x14ac:dyDescent="0.25">
      <c r="A14" s="360" t="s">
        <v>9</v>
      </c>
      <c r="B14" s="287"/>
      <c r="C14" s="287"/>
      <c r="D14" s="287"/>
      <c r="E14" s="3">
        <v>851</v>
      </c>
      <c r="F14" s="2" t="s">
        <v>11</v>
      </c>
      <c r="G14" s="2" t="s">
        <v>12</v>
      </c>
      <c r="H14" s="3" t="s">
        <v>392</v>
      </c>
      <c r="I14" s="2" t="s">
        <v>21</v>
      </c>
      <c r="J14" s="17">
        <v>19276</v>
      </c>
      <c r="K14" s="17">
        <v>19276</v>
      </c>
      <c r="L14" s="17">
        <v>19276</v>
      </c>
      <c r="M14" s="25">
        <f>'3.ВС (2)'!J14</f>
        <v>19276</v>
      </c>
      <c r="N14" s="25">
        <f t="shared" si="0"/>
        <v>0</v>
      </c>
      <c r="O14" s="25">
        <f t="shared" si="1"/>
        <v>19276</v>
      </c>
      <c r="P14" s="25">
        <f>'3.ВС (2)'!K14</f>
        <v>19276</v>
      </c>
      <c r="Q14" s="25">
        <f t="shared" si="2"/>
        <v>0</v>
      </c>
      <c r="R14" s="25">
        <f t="shared" si="3"/>
        <v>19276</v>
      </c>
      <c r="S14" s="25">
        <f>'3.ВС (2)'!L14</f>
        <v>19276</v>
      </c>
      <c r="T14" s="25">
        <f t="shared" si="4"/>
        <v>0</v>
      </c>
      <c r="U14" s="25">
        <f t="shared" si="5"/>
        <v>19276</v>
      </c>
    </row>
    <row r="15" spans="1:21" ht="225" x14ac:dyDescent="0.25">
      <c r="A15" s="360" t="s">
        <v>404</v>
      </c>
      <c r="B15" s="287"/>
      <c r="C15" s="287"/>
      <c r="D15" s="287"/>
      <c r="E15" s="3">
        <v>851</v>
      </c>
      <c r="F15" s="2" t="s">
        <v>11</v>
      </c>
      <c r="G15" s="2" t="s">
        <v>12</v>
      </c>
      <c r="H15" s="3" t="s">
        <v>393</v>
      </c>
      <c r="I15" s="2"/>
      <c r="J15" s="17">
        <f t="shared" ref="J15" si="11">J16+J18</f>
        <v>766676</v>
      </c>
      <c r="K15" s="17">
        <f t="shared" ref="K15:L15" si="12">K16+K18</f>
        <v>766676</v>
      </c>
      <c r="L15" s="17">
        <f t="shared" si="12"/>
        <v>766676</v>
      </c>
      <c r="M15" s="25">
        <f>'3.ВС (2)'!J15</f>
        <v>766676</v>
      </c>
      <c r="N15" s="25">
        <f t="shared" si="0"/>
        <v>0</v>
      </c>
      <c r="O15" s="25">
        <f t="shared" si="1"/>
        <v>766676</v>
      </c>
      <c r="P15" s="25">
        <f>'3.ВС (2)'!K15</f>
        <v>766676</v>
      </c>
      <c r="Q15" s="25">
        <f t="shared" si="2"/>
        <v>0</v>
      </c>
      <c r="R15" s="25">
        <f t="shared" si="3"/>
        <v>766676</v>
      </c>
      <c r="S15" s="25">
        <f>'3.ВС (2)'!L15</f>
        <v>766676</v>
      </c>
      <c r="T15" s="25">
        <f t="shared" si="4"/>
        <v>0</v>
      </c>
      <c r="U15" s="25">
        <f t="shared" si="5"/>
        <v>766676</v>
      </c>
    </row>
    <row r="16" spans="1:21" ht="105" x14ac:dyDescent="0.25">
      <c r="A16" s="360" t="s">
        <v>14</v>
      </c>
      <c r="B16" s="287"/>
      <c r="C16" s="287"/>
      <c r="D16" s="287"/>
      <c r="E16" s="3">
        <v>851</v>
      </c>
      <c r="F16" s="2" t="s">
        <v>11</v>
      </c>
      <c r="G16" s="2" t="s">
        <v>12</v>
      </c>
      <c r="H16" s="3" t="s">
        <v>393</v>
      </c>
      <c r="I16" s="2" t="s">
        <v>16</v>
      </c>
      <c r="J16" s="17">
        <f t="shared" ref="J16:L16" si="13">J17</f>
        <v>704100</v>
      </c>
      <c r="K16" s="17">
        <f t="shared" si="13"/>
        <v>704100</v>
      </c>
      <c r="L16" s="17">
        <f t="shared" si="13"/>
        <v>704100</v>
      </c>
      <c r="M16" s="25">
        <f>'3.ВС (2)'!J16</f>
        <v>704100</v>
      </c>
      <c r="N16" s="25">
        <f t="shared" si="0"/>
        <v>0</v>
      </c>
      <c r="O16" s="25">
        <f t="shared" si="1"/>
        <v>704100</v>
      </c>
      <c r="P16" s="25">
        <f>'3.ВС (2)'!K16</f>
        <v>704100</v>
      </c>
      <c r="Q16" s="25">
        <f t="shared" si="2"/>
        <v>0</v>
      </c>
      <c r="R16" s="25">
        <f t="shared" si="3"/>
        <v>704100</v>
      </c>
      <c r="S16" s="25">
        <f>'3.ВС (2)'!L16</f>
        <v>704100</v>
      </c>
      <c r="T16" s="25">
        <f t="shared" si="4"/>
        <v>0</v>
      </c>
      <c r="U16" s="25">
        <f t="shared" si="5"/>
        <v>704100</v>
      </c>
    </row>
    <row r="17" spans="1:21" ht="45" x14ac:dyDescent="0.25">
      <c r="A17" s="360" t="s">
        <v>257</v>
      </c>
      <c r="B17" s="287"/>
      <c r="C17" s="287"/>
      <c r="D17" s="287"/>
      <c r="E17" s="3">
        <v>851</v>
      </c>
      <c r="F17" s="2" t="s">
        <v>11</v>
      </c>
      <c r="G17" s="2" t="s">
        <v>12</v>
      </c>
      <c r="H17" s="3" t="s">
        <v>393</v>
      </c>
      <c r="I17" s="2" t="s">
        <v>17</v>
      </c>
      <c r="J17" s="17">
        <v>704100</v>
      </c>
      <c r="K17" s="17">
        <v>704100</v>
      </c>
      <c r="L17" s="17">
        <v>704100</v>
      </c>
      <c r="M17" s="25">
        <f>'3.ВС (2)'!J17</f>
        <v>704100</v>
      </c>
      <c r="N17" s="25">
        <f t="shared" si="0"/>
        <v>0</v>
      </c>
      <c r="O17" s="25">
        <f t="shared" si="1"/>
        <v>704100</v>
      </c>
      <c r="P17" s="25">
        <f>'3.ВС (2)'!K17</f>
        <v>704100</v>
      </c>
      <c r="Q17" s="25">
        <f t="shared" si="2"/>
        <v>0</v>
      </c>
      <c r="R17" s="25">
        <f t="shared" si="3"/>
        <v>704100</v>
      </c>
      <c r="S17" s="25">
        <f>'3.ВС (2)'!L17</f>
        <v>704100</v>
      </c>
      <c r="T17" s="25">
        <f t="shared" si="4"/>
        <v>0</v>
      </c>
      <c r="U17" s="25">
        <f t="shared" si="5"/>
        <v>704100</v>
      </c>
    </row>
    <row r="18" spans="1:21" ht="45" x14ac:dyDescent="0.25">
      <c r="A18" s="360" t="s">
        <v>19</v>
      </c>
      <c r="B18" s="287"/>
      <c r="C18" s="287"/>
      <c r="D18" s="287"/>
      <c r="E18" s="3">
        <v>851</v>
      </c>
      <c r="F18" s="2" t="s">
        <v>11</v>
      </c>
      <c r="G18" s="2" t="s">
        <v>12</v>
      </c>
      <c r="H18" s="3" t="s">
        <v>393</v>
      </c>
      <c r="I18" s="2" t="s">
        <v>20</v>
      </c>
      <c r="J18" s="17">
        <f t="shared" ref="J18:L18" si="14">J19</f>
        <v>62576</v>
      </c>
      <c r="K18" s="17">
        <f t="shared" si="14"/>
        <v>62576</v>
      </c>
      <c r="L18" s="17">
        <f t="shared" si="14"/>
        <v>62576</v>
      </c>
      <c r="M18" s="25">
        <f>'3.ВС (2)'!J18</f>
        <v>62576</v>
      </c>
      <c r="N18" s="25">
        <f t="shared" si="0"/>
        <v>0</v>
      </c>
      <c r="O18" s="25">
        <f t="shared" si="1"/>
        <v>62576</v>
      </c>
      <c r="P18" s="25">
        <f>'3.ВС (2)'!K18</f>
        <v>62576</v>
      </c>
      <c r="Q18" s="25">
        <f t="shared" si="2"/>
        <v>0</v>
      </c>
      <c r="R18" s="25">
        <f t="shared" si="3"/>
        <v>62576</v>
      </c>
      <c r="S18" s="25">
        <f>'3.ВС (2)'!L18</f>
        <v>62576</v>
      </c>
      <c r="T18" s="25">
        <f t="shared" si="4"/>
        <v>0</v>
      </c>
      <c r="U18" s="25">
        <f t="shared" si="5"/>
        <v>62576</v>
      </c>
    </row>
    <row r="19" spans="1:21" ht="45" x14ac:dyDescent="0.25">
      <c r="A19" s="360" t="s">
        <v>9</v>
      </c>
      <c r="B19" s="287"/>
      <c r="C19" s="287"/>
      <c r="D19" s="287"/>
      <c r="E19" s="3">
        <v>851</v>
      </c>
      <c r="F19" s="2" t="s">
        <v>11</v>
      </c>
      <c r="G19" s="2" t="s">
        <v>12</v>
      </c>
      <c r="H19" s="3" t="s">
        <v>393</v>
      </c>
      <c r="I19" s="2" t="s">
        <v>21</v>
      </c>
      <c r="J19" s="17">
        <v>62576</v>
      </c>
      <c r="K19" s="17">
        <v>62576</v>
      </c>
      <c r="L19" s="17">
        <v>62576</v>
      </c>
      <c r="M19" s="25">
        <f>'3.ВС (2)'!J19</f>
        <v>62576</v>
      </c>
      <c r="N19" s="25">
        <f t="shared" si="0"/>
        <v>0</v>
      </c>
      <c r="O19" s="25">
        <f t="shared" si="1"/>
        <v>62576</v>
      </c>
      <c r="P19" s="25">
        <f>'3.ВС (2)'!K19</f>
        <v>62576</v>
      </c>
      <c r="Q19" s="25">
        <f t="shared" si="2"/>
        <v>0</v>
      </c>
      <c r="R19" s="25">
        <f t="shared" si="3"/>
        <v>62576</v>
      </c>
      <c r="S19" s="25">
        <f>'3.ВС (2)'!L19</f>
        <v>62576</v>
      </c>
      <c r="T19" s="25">
        <f t="shared" si="4"/>
        <v>0</v>
      </c>
      <c r="U19" s="25">
        <f t="shared" si="5"/>
        <v>62576</v>
      </c>
    </row>
    <row r="20" spans="1:21" ht="270" x14ac:dyDescent="0.25">
      <c r="A20" s="360" t="s">
        <v>400</v>
      </c>
      <c r="B20" s="287"/>
      <c r="C20" s="287"/>
      <c r="D20" s="287"/>
      <c r="E20" s="3">
        <v>851</v>
      </c>
      <c r="F20" s="2" t="s">
        <v>11</v>
      </c>
      <c r="G20" s="2" t="s">
        <v>12</v>
      </c>
      <c r="H20" s="3" t="s">
        <v>394</v>
      </c>
      <c r="I20" s="2"/>
      <c r="J20" s="17">
        <f>J21</f>
        <v>400</v>
      </c>
      <c r="K20" s="17">
        <f t="shared" ref="K20:L20" si="15">K21</f>
        <v>400</v>
      </c>
      <c r="L20" s="17">
        <f t="shared" si="15"/>
        <v>400</v>
      </c>
      <c r="M20" s="25">
        <f>'3.ВС (2)'!J20</f>
        <v>400</v>
      </c>
      <c r="N20" s="25">
        <f t="shared" si="0"/>
        <v>0</v>
      </c>
      <c r="O20" s="25">
        <f t="shared" si="1"/>
        <v>400</v>
      </c>
      <c r="P20" s="25">
        <f>'3.ВС (2)'!K20</f>
        <v>400</v>
      </c>
      <c r="Q20" s="25">
        <f t="shared" si="2"/>
        <v>0</v>
      </c>
      <c r="R20" s="25">
        <f t="shared" si="3"/>
        <v>400</v>
      </c>
      <c r="S20" s="25">
        <f>'3.ВС (2)'!L20</f>
        <v>400</v>
      </c>
      <c r="T20" s="25">
        <f t="shared" si="4"/>
        <v>0</v>
      </c>
      <c r="U20" s="25">
        <f t="shared" si="5"/>
        <v>400</v>
      </c>
    </row>
    <row r="21" spans="1:21" ht="45" x14ac:dyDescent="0.25">
      <c r="A21" s="360" t="s">
        <v>19</v>
      </c>
      <c r="B21" s="287"/>
      <c r="C21" s="287"/>
      <c r="D21" s="287"/>
      <c r="E21" s="3">
        <v>851</v>
      </c>
      <c r="F21" s="2" t="s">
        <v>11</v>
      </c>
      <c r="G21" s="2" t="s">
        <v>12</v>
      </c>
      <c r="H21" s="3" t="s">
        <v>394</v>
      </c>
      <c r="I21" s="2" t="s">
        <v>20</v>
      </c>
      <c r="J21" s="17">
        <f t="shared" ref="J21:L21" si="16">J22</f>
        <v>400</v>
      </c>
      <c r="K21" s="17">
        <f t="shared" si="16"/>
        <v>400</v>
      </c>
      <c r="L21" s="17">
        <f t="shared" si="16"/>
        <v>400</v>
      </c>
      <c r="M21" s="25">
        <f>'3.ВС (2)'!J21</f>
        <v>400</v>
      </c>
      <c r="N21" s="25">
        <f t="shared" si="0"/>
        <v>0</v>
      </c>
      <c r="O21" s="25">
        <f t="shared" si="1"/>
        <v>400</v>
      </c>
      <c r="P21" s="25">
        <f>'3.ВС (2)'!K21</f>
        <v>400</v>
      </c>
      <c r="Q21" s="25">
        <f t="shared" si="2"/>
        <v>0</v>
      </c>
      <c r="R21" s="25">
        <f t="shared" si="3"/>
        <v>400</v>
      </c>
      <c r="S21" s="25">
        <f>'3.ВС (2)'!L21</f>
        <v>400</v>
      </c>
      <c r="T21" s="25">
        <f t="shared" si="4"/>
        <v>0</v>
      </c>
      <c r="U21" s="25">
        <f t="shared" si="5"/>
        <v>400</v>
      </c>
    </row>
    <row r="22" spans="1:21" ht="45" x14ac:dyDescent="0.25">
      <c r="A22" s="360" t="s">
        <v>9</v>
      </c>
      <c r="B22" s="287"/>
      <c r="C22" s="287"/>
      <c r="D22" s="287"/>
      <c r="E22" s="3">
        <v>851</v>
      </c>
      <c r="F22" s="2" t="s">
        <v>11</v>
      </c>
      <c r="G22" s="2" t="s">
        <v>12</v>
      </c>
      <c r="H22" s="3" t="s">
        <v>394</v>
      </c>
      <c r="I22" s="2" t="s">
        <v>21</v>
      </c>
      <c r="J22" s="17">
        <v>400</v>
      </c>
      <c r="K22" s="17">
        <v>400</v>
      </c>
      <c r="L22" s="17">
        <v>400</v>
      </c>
      <c r="M22" s="25">
        <f>'3.ВС (2)'!J22</f>
        <v>400</v>
      </c>
      <c r="N22" s="25">
        <f t="shared" si="0"/>
        <v>0</v>
      </c>
      <c r="O22" s="25">
        <f t="shared" si="1"/>
        <v>400</v>
      </c>
      <c r="P22" s="25">
        <f>'3.ВС (2)'!K22</f>
        <v>400</v>
      </c>
      <c r="Q22" s="25">
        <f t="shared" si="2"/>
        <v>0</v>
      </c>
      <c r="R22" s="25">
        <f t="shared" si="3"/>
        <v>400</v>
      </c>
      <c r="S22" s="25">
        <f>'3.ВС (2)'!L22</f>
        <v>400</v>
      </c>
      <c r="T22" s="25">
        <f t="shared" si="4"/>
        <v>0</v>
      </c>
      <c r="U22" s="25">
        <f t="shared" si="5"/>
        <v>400</v>
      </c>
    </row>
    <row r="23" spans="1:21" ht="90" x14ac:dyDescent="0.25">
      <c r="A23" s="360" t="s">
        <v>416</v>
      </c>
      <c r="B23" s="360"/>
      <c r="C23" s="360"/>
      <c r="D23" s="360"/>
      <c r="E23" s="3">
        <v>851</v>
      </c>
      <c r="F23" s="2" t="s">
        <v>11</v>
      </c>
      <c r="G23" s="2" t="s">
        <v>12</v>
      </c>
      <c r="H23" s="3" t="s">
        <v>415</v>
      </c>
      <c r="I23" s="3"/>
      <c r="J23" s="17">
        <f t="shared" ref="J23" si="17">J24+J26</f>
        <v>76668</v>
      </c>
      <c r="K23" s="17">
        <f t="shared" ref="K23:L23" si="18">K24+K26</f>
        <v>76668</v>
      </c>
      <c r="L23" s="17">
        <f t="shared" si="18"/>
        <v>76668</v>
      </c>
      <c r="M23" s="25">
        <f>'3.ВС (2)'!J23</f>
        <v>76668</v>
      </c>
      <c r="N23" s="25">
        <f t="shared" si="0"/>
        <v>0</v>
      </c>
      <c r="O23" s="25">
        <f t="shared" si="1"/>
        <v>76668</v>
      </c>
      <c r="P23" s="25">
        <f>'3.ВС (2)'!K23</f>
        <v>76668</v>
      </c>
      <c r="Q23" s="25">
        <f t="shared" si="2"/>
        <v>0</v>
      </c>
      <c r="R23" s="25">
        <f t="shared" si="3"/>
        <v>76668</v>
      </c>
      <c r="S23" s="25">
        <f>'3.ВС (2)'!L23</f>
        <v>76668</v>
      </c>
      <c r="T23" s="25">
        <f t="shared" si="4"/>
        <v>0</v>
      </c>
      <c r="U23" s="25">
        <f t="shared" si="5"/>
        <v>76668</v>
      </c>
    </row>
    <row r="24" spans="1:21" ht="105" x14ac:dyDescent="0.25">
      <c r="A24" s="360" t="s">
        <v>14</v>
      </c>
      <c r="B24" s="360"/>
      <c r="C24" s="360"/>
      <c r="D24" s="360"/>
      <c r="E24" s="3">
        <v>851</v>
      </c>
      <c r="F24" s="2" t="s">
        <v>11</v>
      </c>
      <c r="G24" s="2" t="s">
        <v>12</v>
      </c>
      <c r="H24" s="3" t="s">
        <v>415</v>
      </c>
      <c r="I24" s="2" t="s">
        <v>16</v>
      </c>
      <c r="J24" s="17">
        <f t="shared" ref="J24:L24" si="19">J25</f>
        <v>54850</v>
      </c>
      <c r="K24" s="17">
        <f t="shared" si="19"/>
        <v>54850</v>
      </c>
      <c r="L24" s="17">
        <f t="shared" si="19"/>
        <v>54850</v>
      </c>
      <c r="M24" s="25">
        <f>'3.ВС (2)'!J24</f>
        <v>54850</v>
      </c>
      <c r="N24" s="25">
        <f t="shared" si="0"/>
        <v>0</v>
      </c>
      <c r="O24" s="25">
        <f t="shared" si="1"/>
        <v>54850</v>
      </c>
      <c r="P24" s="25">
        <f>'3.ВС (2)'!K24</f>
        <v>54850</v>
      </c>
      <c r="Q24" s="25">
        <f t="shared" si="2"/>
        <v>0</v>
      </c>
      <c r="R24" s="25">
        <f t="shared" si="3"/>
        <v>54850</v>
      </c>
      <c r="S24" s="25">
        <f>'3.ВС (2)'!L24</f>
        <v>54850</v>
      </c>
      <c r="T24" s="25">
        <f t="shared" si="4"/>
        <v>0</v>
      </c>
      <c r="U24" s="25">
        <f t="shared" si="5"/>
        <v>54850</v>
      </c>
    </row>
    <row r="25" spans="1:21" ht="45" x14ac:dyDescent="0.25">
      <c r="A25" s="360" t="s">
        <v>257</v>
      </c>
      <c r="B25" s="358"/>
      <c r="C25" s="358"/>
      <c r="D25" s="358"/>
      <c r="E25" s="3">
        <v>851</v>
      </c>
      <c r="F25" s="2" t="s">
        <v>11</v>
      </c>
      <c r="G25" s="2" t="s">
        <v>12</v>
      </c>
      <c r="H25" s="3" t="s">
        <v>415</v>
      </c>
      <c r="I25" s="2" t="s">
        <v>17</v>
      </c>
      <c r="J25" s="17">
        <v>54850</v>
      </c>
      <c r="K25" s="17">
        <v>54850</v>
      </c>
      <c r="L25" s="17">
        <v>54850</v>
      </c>
      <c r="M25" s="25">
        <f>'3.ВС (2)'!J25</f>
        <v>54850</v>
      </c>
      <c r="N25" s="25">
        <f t="shared" si="0"/>
        <v>0</v>
      </c>
      <c r="O25" s="25">
        <f t="shared" si="1"/>
        <v>54850</v>
      </c>
      <c r="P25" s="25">
        <f>'3.ВС (2)'!K25</f>
        <v>54850</v>
      </c>
      <c r="Q25" s="25">
        <f t="shared" si="2"/>
        <v>0</v>
      </c>
      <c r="R25" s="25">
        <f t="shared" si="3"/>
        <v>54850</v>
      </c>
      <c r="S25" s="25">
        <f>'3.ВС (2)'!L25</f>
        <v>54850</v>
      </c>
      <c r="T25" s="25">
        <f t="shared" si="4"/>
        <v>0</v>
      </c>
      <c r="U25" s="25">
        <f t="shared" si="5"/>
        <v>54850</v>
      </c>
    </row>
    <row r="26" spans="1:21" ht="45" x14ac:dyDescent="0.25">
      <c r="A26" s="360" t="s">
        <v>19</v>
      </c>
      <c r="B26" s="358"/>
      <c r="C26" s="358"/>
      <c r="D26" s="358"/>
      <c r="E26" s="3">
        <v>851</v>
      </c>
      <c r="F26" s="2" t="s">
        <v>11</v>
      </c>
      <c r="G26" s="2" t="s">
        <v>12</v>
      </c>
      <c r="H26" s="3" t="s">
        <v>415</v>
      </c>
      <c r="I26" s="2" t="s">
        <v>20</v>
      </c>
      <c r="J26" s="17">
        <f t="shared" ref="J26:L26" si="20">J27</f>
        <v>21818</v>
      </c>
      <c r="K26" s="17">
        <f t="shared" si="20"/>
        <v>21818</v>
      </c>
      <c r="L26" s="17">
        <f t="shared" si="20"/>
        <v>21818</v>
      </c>
      <c r="M26" s="25">
        <f>'3.ВС (2)'!J26</f>
        <v>21818</v>
      </c>
      <c r="N26" s="25">
        <f t="shared" si="0"/>
        <v>0</v>
      </c>
      <c r="O26" s="25">
        <f t="shared" si="1"/>
        <v>21818</v>
      </c>
      <c r="P26" s="25">
        <f>'3.ВС (2)'!K26</f>
        <v>21818</v>
      </c>
      <c r="Q26" s="25">
        <f t="shared" si="2"/>
        <v>0</v>
      </c>
      <c r="R26" s="25">
        <f t="shared" si="3"/>
        <v>21818</v>
      </c>
      <c r="S26" s="25">
        <f>'3.ВС (2)'!L26</f>
        <v>21818</v>
      </c>
      <c r="T26" s="25">
        <f t="shared" si="4"/>
        <v>0</v>
      </c>
      <c r="U26" s="25">
        <f t="shared" si="5"/>
        <v>21818</v>
      </c>
    </row>
    <row r="27" spans="1:21" ht="45" x14ac:dyDescent="0.25">
      <c r="A27" s="360" t="s">
        <v>9</v>
      </c>
      <c r="B27" s="360"/>
      <c r="C27" s="360"/>
      <c r="D27" s="360"/>
      <c r="E27" s="3">
        <v>851</v>
      </c>
      <c r="F27" s="2" t="s">
        <v>11</v>
      </c>
      <c r="G27" s="2" t="s">
        <v>12</v>
      </c>
      <c r="H27" s="3" t="s">
        <v>415</v>
      </c>
      <c r="I27" s="2" t="s">
        <v>21</v>
      </c>
      <c r="J27" s="17">
        <v>21818</v>
      </c>
      <c r="K27" s="17">
        <v>21818</v>
      </c>
      <c r="L27" s="17">
        <v>21818</v>
      </c>
      <c r="M27" s="25">
        <f>'3.ВС (2)'!J27</f>
        <v>21818</v>
      </c>
      <c r="N27" s="25">
        <f t="shared" si="0"/>
        <v>0</v>
      </c>
      <c r="O27" s="25">
        <f t="shared" si="1"/>
        <v>21818</v>
      </c>
      <c r="P27" s="25">
        <f>'3.ВС (2)'!K27</f>
        <v>21818</v>
      </c>
      <c r="Q27" s="25">
        <f t="shared" si="2"/>
        <v>0</v>
      </c>
      <c r="R27" s="25">
        <f t="shared" si="3"/>
        <v>21818</v>
      </c>
      <c r="S27" s="25">
        <f>'3.ВС (2)'!L27</f>
        <v>21818</v>
      </c>
      <c r="T27" s="25">
        <f t="shared" si="4"/>
        <v>0</v>
      </c>
      <c r="U27" s="25">
        <f t="shared" si="5"/>
        <v>21818</v>
      </c>
    </row>
    <row r="28" spans="1:21" ht="75" x14ac:dyDescent="0.25">
      <c r="A28" s="360" t="s">
        <v>59</v>
      </c>
      <c r="B28" s="360"/>
      <c r="C28" s="360"/>
      <c r="D28" s="360"/>
      <c r="E28" s="3">
        <v>851</v>
      </c>
      <c r="F28" s="2" t="s">
        <v>11</v>
      </c>
      <c r="G28" s="2" t="s">
        <v>12</v>
      </c>
      <c r="H28" s="3" t="s">
        <v>322</v>
      </c>
      <c r="I28" s="3"/>
      <c r="J28" s="17">
        <f t="shared" ref="J28" si="21">J29+J31</f>
        <v>383338</v>
      </c>
      <c r="K28" s="17">
        <f t="shared" ref="K28:L28" si="22">K29+K31</f>
        <v>383338</v>
      </c>
      <c r="L28" s="17">
        <f t="shared" si="22"/>
        <v>383338</v>
      </c>
      <c r="M28" s="25">
        <f>'3.ВС (2)'!J28</f>
        <v>383338</v>
      </c>
      <c r="N28" s="25">
        <f t="shared" si="0"/>
        <v>0</v>
      </c>
      <c r="O28" s="25">
        <f t="shared" si="1"/>
        <v>383338</v>
      </c>
      <c r="P28" s="25">
        <f>'3.ВС (2)'!K28</f>
        <v>383338</v>
      </c>
      <c r="Q28" s="25">
        <f t="shared" si="2"/>
        <v>0</v>
      </c>
      <c r="R28" s="25">
        <f t="shared" si="3"/>
        <v>383338</v>
      </c>
      <c r="S28" s="25">
        <f>'3.ВС (2)'!L28</f>
        <v>383338</v>
      </c>
      <c r="T28" s="25">
        <f t="shared" si="4"/>
        <v>0</v>
      </c>
      <c r="U28" s="25">
        <f t="shared" si="5"/>
        <v>383338</v>
      </c>
    </row>
    <row r="29" spans="1:21" ht="105" x14ac:dyDescent="0.25">
      <c r="A29" s="360" t="s">
        <v>14</v>
      </c>
      <c r="B29" s="360"/>
      <c r="C29" s="360"/>
      <c r="D29" s="360"/>
      <c r="E29" s="3">
        <v>851</v>
      </c>
      <c r="F29" s="2" t="s">
        <v>11</v>
      </c>
      <c r="G29" s="2" t="s">
        <v>12</v>
      </c>
      <c r="H29" s="3" t="s">
        <v>322</v>
      </c>
      <c r="I29" s="2" t="s">
        <v>16</v>
      </c>
      <c r="J29" s="17">
        <f t="shared" ref="J29:L29" si="23">J30</f>
        <v>288500</v>
      </c>
      <c r="K29" s="17">
        <f t="shared" si="23"/>
        <v>288500</v>
      </c>
      <c r="L29" s="17">
        <f t="shared" si="23"/>
        <v>288500</v>
      </c>
      <c r="M29" s="25">
        <f>'3.ВС (2)'!J29</f>
        <v>288500</v>
      </c>
      <c r="N29" s="25">
        <f t="shared" si="0"/>
        <v>0</v>
      </c>
      <c r="O29" s="25">
        <f t="shared" si="1"/>
        <v>288500</v>
      </c>
      <c r="P29" s="25">
        <f>'3.ВС (2)'!K29</f>
        <v>288500</v>
      </c>
      <c r="Q29" s="25">
        <f t="shared" si="2"/>
        <v>0</v>
      </c>
      <c r="R29" s="25">
        <f t="shared" si="3"/>
        <v>288500</v>
      </c>
      <c r="S29" s="25">
        <f>'3.ВС (2)'!L29</f>
        <v>288500</v>
      </c>
      <c r="T29" s="25">
        <f t="shared" si="4"/>
        <v>0</v>
      </c>
      <c r="U29" s="25">
        <f t="shared" si="5"/>
        <v>288500</v>
      </c>
    </row>
    <row r="30" spans="1:21" ht="45" x14ac:dyDescent="0.25">
      <c r="A30" s="360" t="s">
        <v>257</v>
      </c>
      <c r="B30" s="358"/>
      <c r="C30" s="358"/>
      <c r="D30" s="358"/>
      <c r="E30" s="3">
        <v>851</v>
      </c>
      <c r="F30" s="2" t="s">
        <v>11</v>
      </c>
      <c r="G30" s="2" t="s">
        <v>12</v>
      </c>
      <c r="H30" s="3" t="s">
        <v>322</v>
      </c>
      <c r="I30" s="2" t="s">
        <v>17</v>
      </c>
      <c r="J30" s="17">
        <v>288500</v>
      </c>
      <c r="K30" s="17">
        <v>288500</v>
      </c>
      <c r="L30" s="17">
        <v>288500</v>
      </c>
      <c r="M30" s="25">
        <f>'3.ВС (2)'!J30</f>
        <v>288500</v>
      </c>
      <c r="N30" s="25">
        <f t="shared" si="0"/>
        <v>0</v>
      </c>
      <c r="O30" s="25">
        <f t="shared" si="1"/>
        <v>288500</v>
      </c>
      <c r="P30" s="25">
        <f>'3.ВС (2)'!K30</f>
        <v>288500</v>
      </c>
      <c r="Q30" s="25">
        <f t="shared" si="2"/>
        <v>0</v>
      </c>
      <c r="R30" s="25">
        <f t="shared" si="3"/>
        <v>288500</v>
      </c>
      <c r="S30" s="25">
        <f>'3.ВС (2)'!L30</f>
        <v>288500</v>
      </c>
      <c r="T30" s="25">
        <f t="shared" si="4"/>
        <v>0</v>
      </c>
      <c r="U30" s="25">
        <f t="shared" si="5"/>
        <v>288500</v>
      </c>
    </row>
    <row r="31" spans="1:21" ht="45" x14ac:dyDescent="0.25">
      <c r="A31" s="360" t="s">
        <v>19</v>
      </c>
      <c r="B31" s="358"/>
      <c r="C31" s="358"/>
      <c r="D31" s="358"/>
      <c r="E31" s="3">
        <v>851</v>
      </c>
      <c r="F31" s="2" t="s">
        <v>11</v>
      </c>
      <c r="G31" s="2" t="s">
        <v>12</v>
      </c>
      <c r="H31" s="3" t="s">
        <v>322</v>
      </c>
      <c r="I31" s="2" t="s">
        <v>20</v>
      </c>
      <c r="J31" s="17">
        <f t="shared" ref="J31:L31" si="24">J32</f>
        <v>94838</v>
      </c>
      <c r="K31" s="17">
        <f t="shared" si="24"/>
        <v>94838</v>
      </c>
      <c r="L31" s="17">
        <f t="shared" si="24"/>
        <v>94838</v>
      </c>
      <c r="M31" s="25">
        <f>'3.ВС (2)'!J31</f>
        <v>94838</v>
      </c>
      <c r="N31" s="25">
        <f t="shared" si="0"/>
        <v>0</v>
      </c>
      <c r="O31" s="25">
        <f t="shared" si="1"/>
        <v>94838</v>
      </c>
      <c r="P31" s="25">
        <f>'3.ВС (2)'!K31</f>
        <v>94838</v>
      </c>
      <c r="Q31" s="25">
        <f t="shared" si="2"/>
        <v>0</v>
      </c>
      <c r="R31" s="25">
        <f t="shared" si="3"/>
        <v>94838</v>
      </c>
      <c r="S31" s="25">
        <f>'3.ВС (2)'!L31</f>
        <v>94838</v>
      </c>
      <c r="T31" s="25">
        <f t="shared" si="4"/>
        <v>0</v>
      </c>
      <c r="U31" s="25">
        <f t="shared" si="5"/>
        <v>94838</v>
      </c>
    </row>
    <row r="32" spans="1:21" ht="45" x14ac:dyDescent="0.25">
      <c r="A32" s="360" t="s">
        <v>9</v>
      </c>
      <c r="B32" s="360"/>
      <c r="C32" s="360"/>
      <c r="D32" s="360"/>
      <c r="E32" s="3">
        <v>851</v>
      </c>
      <c r="F32" s="2" t="s">
        <v>11</v>
      </c>
      <c r="G32" s="2" t="s">
        <v>12</v>
      </c>
      <c r="H32" s="3" t="s">
        <v>322</v>
      </c>
      <c r="I32" s="2" t="s">
        <v>21</v>
      </c>
      <c r="J32" s="17">
        <v>94838</v>
      </c>
      <c r="K32" s="17">
        <v>94838</v>
      </c>
      <c r="L32" s="17">
        <v>94838</v>
      </c>
      <c r="M32" s="25">
        <f>'3.ВС (2)'!J32</f>
        <v>94838</v>
      </c>
      <c r="N32" s="25">
        <f t="shared" si="0"/>
        <v>0</v>
      </c>
      <c r="O32" s="25">
        <f t="shared" si="1"/>
        <v>94838</v>
      </c>
      <c r="P32" s="25">
        <f>'3.ВС (2)'!K32</f>
        <v>94838</v>
      </c>
      <c r="Q32" s="25">
        <f t="shared" si="2"/>
        <v>0</v>
      </c>
      <c r="R32" s="25">
        <f t="shared" si="3"/>
        <v>94838</v>
      </c>
      <c r="S32" s="25">
        <f>'3.ВС (2)'!L32</f>
        <v>94838</v>
      </c>
      <c r="T32" s="25">
        <f t="shared" si="4"/>
        <v>0</v>
      </c>
      <c r="U32" s="25">
        <f t="shared" si="5"/>
        <v>94838</v>
      </c>
    </row>
    <row r="33" spans="1:21" ht="60" x14ac:dyDescent="0.25">
      <c r="A33" s="360" t="s">
        <v>256</v>
      </c>
      <c r="B33" s="360"/>
      <c r="C33" s="360"/>
      <c r="D33" s="360"/>
      <c r="E33" s="3">
        <v>851</v>
      </c>
      <c r="F33" s="2" t="s">
        <v>11</v>
      </c>
      <c r="G33" s="2" t="s">
        <v>12</v>
      </c>
      <c r="H33" s="3" t="s">
        <v>308</v>
      </c>
      <c r="I33" s="2"/>
      <c r="J33" s="17">
        <f t="shared" ref="J33:L34" si="25">J34</f>
        <v>2348200</v>
      </c>
      <c r="K33" s="17">
        <f t="shared" si="25"/>
        <v>2348200</v>
      </c>
      <c r="L33" s="17">
        <f t="shared" si="25"/>
        <v>2348200</v>
      </c>
      <c r="M33" s="25">
        <f>'3.ВС (2)'!J33</f>
        <v>2348200</v>
      </c>
      <c r="N33" s="25">
        <f t="shared" si="0"/>
        <v>0</v>
      </c>
      <c r="O33" s="25">
        <f t="shared" si="1"/>
        <v>2348200</v>
      </c>
      <c r="P33" s="25">
        <f>'3.ВС (2)'!K33</f>
        <v>2348200</v>
      </c>
      <c r="Q33" s="25">
        <f t="shared" si="2"/>
        <v>0</v>
      </c>
      <c r="R33" s="25">
        <f t="shared" si="3"/>
        <v>2348200</v>
      </c>
      <c r="S33" s="25">
        <f>'3.ВС (2)'!L33</f>
        <v>2348200</v>
      </c>
      <c r="T33" s="25">
        <f t="shared" si="4"/>
        <v>0</v>
      </c>
      <c r="U33" s="25">
        <f t="shared" si="5"/>
        <v>2348200</v>
      </c>
    </row>
    <row r="34" spans="1:21" ht="105" x14ac:dyDescent="0.25">
      <c r="A34" s="360" t="s">
        <v>14</v>
      </c>
      <c r="B34" s="360"/>
      <c r="C34" s="360"/>
      <c r="D34" s="360"/>
      <c r="E34" s="3">
        <v>851</v>
      </c>
      <c r="F34" s="2" t="s">
        <v>15</v>
      </c>
      <c r="G34" s="2" t="s">
        <v>12</v>
      </c>
      <c r="H34" s="3" t="s">
        <v>308</v>
      </c>
      <c r="I34" s="2" t="s">
        <v>16</v>
      </c>
      <c r="J34" s="17">
        <f t="shared" si="25"/>
        <v>2348200</v>
      </c>
      <c r="K34" s="17">
        <f t="shared" si="25"/>
        <v>2348200</v>
      </c>
      <c r="L34" s="17">
        <f t="shared" si="25"/>
        <v>2348200</v>
      </c>
      <c r="M34" s="25">
        <f>'3.ВС (2)'!J34</f>
        <v>2348200</v>
      </c>
      <c r="N34" s="25">
        <f t="shared" si="0"/>
        <v>0</v>
      </c>
      <c r="O34" s="25">
        <f t="shared" si="1"/>
        <v>2348200</v>
      </c>
      <c r="P34" s="25">
        <f>'3.ВС (2)'!K34</f>
        <v>2348200</v>
      </c>
      <c r="Q34" s="25">
        <f t="shared" si="2"/>
        <v>0</v>
      </c>
      <c r="R34" s="25">
        <f t="shared" si="3"/>
        <v>2348200</v>
      </c>
      <c r="S34" s="25">
        <f>'3.ВС (2)'!L34</f>
        <v>2348200</v>
      </c>
      <c r="T34" s="25">
        <f t="shared" si="4"/>
        <v>0</v>
      </c>
      <c r="U34" s="25">
        <f t="shared" si="5"/>
        <v>2348200</v>
      </c>
    </row>
    <row r="35" spans="1:21" ht="45" x14ac:dyDescent="0.25">
      <c r="A35" s="360" t="s">
        <v>257</v>
      </c>
      <c r="B35" s="358"/>
      <c r="C35" s="358"/>
      <c r="D35" s="358"/>
      <c r="E35" s="3">
        <v>851</v>
      </c>
      <c r="F35" s="2" t="s">
        <v>11</v>
      </c>
      <c r="G35" s="2" t="s">
        <v>12</v>
      </c>
      <c r="H35" s="3" t="s">
        <v>308</v>
      </c>
      <c r="I35" s="2" t="s">
        <v>17</v>
      </c>
      <c r="J35" s="17">
        <v>2348200</v>
      </c>
      <c r="K35" s="17">
        <v>2348200</v>
      </c>
      <c r="L35" s="17">
        <v>2348200</v>
      </c>
      <c r="M35" s="25">
        <f>'3.ВС (2)'!J35</f>
        <v>2348200</v>
      </c>
      <c r="N35" s="25">
        <f t="shared" si="0"/>
        <v>0</v>
      </c>
      <c r="O35" s="25">
        <f t="shared" si="1"/>
        <v>2348200</v>
      </c>
      <c r="P35" s="25">
        <f>'3.ВС (2)'!K35</f>
        <v>2348200</v>
      </c>
      <c r="Q35" s="25">
        <f t="shared" si="2"/>
        <v>0</v>
      </c>
      <c r="R35" s="25">
        <f t="shared" si="3"/>
        <v>2348200</v>
      </c>
      <c r="S35" s="25">
        <f>'3.ВС (2)'!L35</f>
        <v>2348200</v>
      </c>
      <c r="T35" s="25">
        <f t="shared" si="4"/>
        <v>0</v>
      </c>
      <c r="U35" s="25">
        <f t="shared" si="5"/>
        <v>2348200</v>
      </c>
    </row>
    <row r="36" spans="1:21" ht="45" x14ac:dyDescent="0.25">
      <c r="A36" s="360" t="s">
        <v>18</v>
      </c>
      <c r="B36" s="358"/>
      <c r="C36" s="287"/>
      <c r="D36" s="287"/>
      <c r="E36" s="3">
        <v>851</v>
      </c>
      <c r="F36" s="2" t="s">
        <v>15</v>
      </c>
      <c r="G36" s="2" t="s">
        <v>12</v>
      </c>
      <c r="H36" s="3" t="s">
        <v>309</v>
      </c>
      <c r="I36" s="2"/>
      <c r="J36" s="17">
        <f t="shared" ref="J36" si="26">J37+J39+J41</f>
        <v>36616200</v>
      </c>
      <c r="K36" s="17">
        <f t="shared" ref="K36:L36" si="27">K37+K39+K41</f>
        <v>32905200</v>
      </c>
      <c r="L36" s="17">
        <f t="shared" si="27"/>
        <v>32905200</v>
      </c>
      <c r="M36" s="25">
        <f>'3.ВС (2)'!J36</f>
        <v>36616200</v>
      </c>
      <c r="N36" s="25">
        <f t="shared" si="0"/>
        <v>0</v>
      </c>
      <c r="O36" s="25">
        <f t="shared" si="1"/>
        <v>36616200</v>
      </c>
      <c r="P36" s="25">
        <f>'3.ВС (2)'!K36</f>
        <v>32905200</v>
      </c>
      <c r="Q36" s="25">
        <f t="shared" si="2"/>
        <v>0</v>
      </c>
      <c r="R36" s="25">
        <f t="shared" si="3"/>
        <v>32905200</v>
      </c>
      <c r="S36" s="25">
        <f>'3.ВС (2)'!L36</f>
        <v>32905200</v>
      </c>
      <c r="T36" s="25">
        <f t="shared" si="4"/>
        <v>0</v>
      </c>
      <c r="U36" s="25">
        <f t="shared" si="5"/>
        <v>32905200</v>
      </c>
    </row>
    <row r="37" spans="1:21" ht="105" x14ac:dyDescent="0.25">
      <c r="A37" s="360" t="s">
        <v>14</v>
      </c>
      <c r="B37" s="287"/>
      <c r="C37" s="287"/>
      <c r="D37" s="287"/>
      <c r="E37" s="3">
        <v>851</v>
      </c>
      <c r="F37" s="2" t="s">
        <v>11</v>
      </c>
      <c r="G37" s="2" t="s">
        <v>12</v>
      </c>
      <c r="H37" s="3" t="s">
        <v>309</v>
      </c>
      <c r="I37" s="2" t="s">
        <v>16</v>
      </c>
      <c r="J37" s="17">
        <f t="shared" ref="J37:L37" si="28">J38</f>
        <v>31483200</v>
      </c>
      <c r="K37" s="17">
        <f t="shared" si="28"/>
        <v>30067600</v>
      </c>
      <c r="L37" s="17">
        <f t="shared" si="28"/>
        <v>30067600</v>
      </c>
      <c r="M37" s="25">
        <f>'3.ВС (2)'!J37</f>
        <v>31483200</v>
      </c>
      <c r="N37" s="25">
        <f t="shared" si="0"/>
        <v>0</v>
      </c>
      <c r="O37" s="25">
        <f t="shared" si="1"/>
        <v>31483200</v>
      </c>
      <c r="P37" s="25">
        <f>'3.ВС (2)'!K37</f>
        <v>30067600</v>
      </c>
      <c r="Q37" s="25">
        <f t="shared" si="2"/>
        <v>0</v>
      </c>
      <c r="R37" s="25">
        <f t="shared" si="3"/>
        <v>30067600</v>
      </c>
      <c r="S37" s="25">
        <f>'3.ВС (2)'!L37</f>
        <v>30067600</v>
      </c>
      <c r="T37" s="25">
        <f t="shared" si="4"/>
        <v>0</v>
      </c>
      <c r="U37" s="25">
        <f t="shared" si="5"/>
        <v>30067600</v>
      </c>
    </row>
    <row r="38" spans="1:21" ht="45" x14ac:dyDescent="0.25">
      <c r="A38" s="360" t="s">
        <v>257</v>
      </c>
      <c r="B38" s="287"/>
      <c r="C38" s="287"/>
      <c r="D38" s="287"/>
      <c r="E38" s="3">
        <v>851</v>
      </c>
      <c r="F38" s="2" t="s">
        <v>11</v>
      </c>
      <c r="G38" s="2" t="s">
        <v>12</v>
      </c>
      <c r="H38" s="3" t="s">
        <v>309</v>
      </c>
      <c r="I38" s="2" t="s">
        <v>17</v>
      </c>
      <c r="J38" s="17">
        <v>31483200</v>
      </c>
      <c r="K38" s="17">
        <v>30067600</v>
      </c>
      <c r="L38" s="17">
        <v>30067600</v>
      </c>
      <c r="M38" s="25">
        <f>'3.ВС (2)'!J38</f>
        <v>31483200</v>
      </c>
      <c r="N38" s="25">
        <f t="shared" si="0"/>
        <v>0</v>
      </c>
      <c r="O38" s="25">
        <f t="shared" si="1"/>
        <v>31483200</v>
      </c>
      <c r="P38" s="25">
        <f>'3.ВС (2)'!K38</f>
        <v>30067600</v>
      </c>
      <c r="Q38" s="25">
        <f t="shared" si="2"/>
        <v>0</v>
      </c>
      <c r="R38" s="25">
        <f t="shared" si="3"/>
        <v>30067600</v>
      </c>
      <c r="S38" s="25">
        <f>'3.ВС (2)'!L38</f>
        <v>30067600</v>
      </c>
      <c r="T38" s="25">
        <f t="shared" si="4"/>
        <v>0</v>
      </c>
      <c r="U38" s="25">
        <f t="shared" si="5"/>
        <v>30067600</v>
      </c>
    </row>
    <row r="39" spans="1:21" ht="45" x14ac:dyDescent="0.25">
      <c r="A39" s="360" t="s">
        <v>19</v>
      </c>
      <c r="B39" s="287"/>
      <c r="C39" s="287"/>
      <c r="D39" s="287"/>
      <c r="E39" s="3">
        <v>851</v>
      </c>
      <c r="F39" s="2" t="s">
        <v>11</v>
      </c>
      <c r="G39" s="2" t="s">
        <v>12</v>
      </c>
      <c r="H39" s="3" t="s">
        <v>309</v>
      </c>
      <c r="I39" s="2" t="s">
        <v>20</v>
      </c>
      <c r="J39" s="17">
        <f t="shared" ref="J39:L39" si="29">J40</f>
        <v>5034700</v>
      </c>
      <c r="K39" s="17">
        <f t="shared" si="29"/>
        <v>2739300</v>
      </c>
      <c r="L39" s="17">
        <f t="shared" si="29"/>
        <v>2739300</v>
      </c>
      <c r="M39" s="25">
        <f>'3.ВС (2)'!J39</f>
        <v>5034700</v>
      </c>
      <c r="N39" s="25">
        <f t="shared" si="0"/>
        <v>0</v>
      </c>
      <c r="O39" s="25">
        <f t="shared" si="1"/>
        <v>5034700</v>
      </c>
      <c r="P39" s="25">
        <f>'3.ВС (2)'!K39</f>
        <v>2739300</v>
      </c>
      <c r="Q39" s="25">
        <f t="shared" si="2"/>
        <v>0</v>
      </c>
      <c r="R39" s="25">
        <f t="shared" si="3"/>
        <v>2739300</v>
      </c>
      <c r="S39" s="25">
        <f>'3.ВС (2)'!L39</f>
        <v>2739300</v>
      </c>
      <c r="T39" s="25">
        <f t="shared" si="4"/>
        <v>0</v>
      </c>
      <c r="U39" s="25">
        <f t="shared" si="5"/>
        <v>2739300</v>
      </c>
    </row>
    <row r="40" spans="1:21" ht="45" x14ac:dyDescent="0.25">
      <c r="A40" s="360" t="s">
        <v>9</v>
      </c>
      <c r="B40" s="287"/>
      <c r="C40" s="287"/>
      <c r="D40" s="287"/>
      <c r="E40" s="3">
        <v>851</v>
      </c>
      <c r="F40" s="2" t="s">
        <v>11</v>
      </c>
      <c r="G40" s="2" t="s">
        <v>12</v>
      </c>
      <c r="H40" s="3" t="s">
        <v>309</v>
      </c>
      <c r="I40" s="2" t="s">
        <v>21</v>
      </c>
      <c r="J40" s="17">
        <v>5034700</v>
      </c>
      <c r="K40" s="17">
        <v>2739300</v>
      </c>
      <c r="L40" s="17">
        <v>2739300</v>
      </c>
      <c r="M40" s="25">
        <f>'3.ВС (2)'!J40</f>
        <v>5034700</v>
      </c>
      <c r="N40" s="25">
        <f t="shared" si="0"/>
        <v>0</v>
      </c>
      <c r="O40" s="25">
        <f t="shared" si="1"/>
        <v>5034700</v>
      </c>
      <c r="P40" s="25">
        <f>'3.ВС (2)'!K40</f>
        <v>2739300</v>
      </c>
      <c r="Q40" s="25">
        <f t="shared" si="2"/>
        <v>0</v>
      </c>
      <c r="R40" s="25">
        <f t="shared" si="3"/>
        <v>2739300</v>
      </c>
      <c r="S40" s="25">
        <f>'3.ВС (2)'!L40</f>
        <v>2739300</v>
      </c>
      <c r="T40" s="25">
        <f t="shared" si="4"/>
        <v>0</v>
      </c>
      <c r="U40" s="25">
        <f t="shared" si="5"/>
        <v>2739300</v>
      </c>
    </row>
    <row r="41" spans="1:21" x14ac:dyDescent="0.25">
      <c r="A41" s="360" t="s">
        <v>22</v>
      </c>
      <c r="B41" s="287"/>
      <c r="C41" s="287"/>
      <c r="D41" s="287"/>
      <c r="E41" s="3">
        <v>851</v>
      </c>
      <c r="F41" s="2" t="s">
        <v>11</v>
      </c>
      <c r="G41" s="2" t="s">
        <v>12</v>
      </c>
      <c r="H41" s="3" t="s">
        <v>309</v>
      </c>
      <c r="I41" s="2" t="s">
        <v>23</v>
      </c>
      <c r="J41" s="17">
        <f t="shared" ref="J41:L41" si="30">J42</f>
        <v>98300</v>
      </c>
      <c r="K41" s="17">
        <f t="shared" si="30"/>
        <v>98300</v>
      </c>
      <c r="L41" s="17">
        <f t="shared" si="30"/>
        <v>98300</v>
      </c>
      <c r="M41" s="25">
        <f>'3.ВС (2)'!J41</f>
        <v>98300</v>
      </c>
      <c r="N41" s="25">
        <f t="shared" si="0"/>
        <v>0</v>
      </c>
      <c r="O41" s="25">
        <f t="shared" si="1"/>
        <v>98300</v>
      </c>
      <c r="P41" s="25">
        <f>'3.ВС (2)'!K41</f>
        <v>98300</v>
      </c>
      <c r="Q41" s="25">
        <f t="shared" si="2"/>
        <v>0</v>
      </c>
      <c r="R41" s="25">
        <f t="shared" si="3"/>
        <v>98300</v>
      </c>
      <c r="S41" s="25">
        <f>'3.ВС (2)'!L41</f>
        <v>98300</v>
      </c>
      <c r="T41" s="25">
        <f t="shared" si="4"/>
        <v>0</v>
      </c>
      <c r="U41" s="25">
        <f t="shared" si="5"/>
        <v>98300</v>
      </c>
    </row>
    <row r="42" spans="1:21" ht="30" x14ac:dyDescent="0.25">
      <c r="A42" s="360" t="s">
        <v>24</v>
      </c>
      <c r="B42" s="287"/>
      <c r="C42" s="287"/>
      <c r="D42" s="287"/>
      <c r="E42" s="3">
        <v>851</v>
      </c>
      <c r="F42" s="2" t="s">
        <v>11</v>
      </c>
      <c r="G42" s="2" t="s">
        <v>12</v>
      </c>
      <c r="H42" s="3" t="s">
        <v>309</v>
      </c>
      <c r="I42" s="2" t="s">
        <v>25</v>
      </c>
      <c r="J42" s="17">
        <v>98300</v>
      </c>
      <c r="K42" s="17">
        <v>98300</v>
      </c>
      <c r="L42" s="17">
        <v>98300</v>
      </c>
      <c r="M42" s="25">
        <f>'3.ВС (2)'!J42</f>
        <v>98300</v>
      </c>
      <c r="N42" s="25">
        <f t="shared" si="0"/>
        <v>0</v>
      </c>
      <c r="O42" s="25">
        <f t="shared" si="1"/>
        <v>98300</v>
      </c>
      <c r="P42" s="25">
        <f>'3.ВС (2)'!K42</f>
        <v>98300</v>
      </c>
      <c r="Q42" s="25">
        <f t="shared" si="2"/>
        <v>0</v>
      </c>
      <c r="R42" s="25">
        <f t="shared" si="3"/>
        <v>98300</v>
      </c>
      <c r="S42" s="25">
        <f>'3.ВС (2)'!L42</f>
        <v>98300</v>
      </c>
      <c r="T42" s="25">
        <f t="shared" si="4"/>
        <v>0</v>
      </c>
      <c r="U42" s="25">
        <f t="shared" si="5"/>
        <v>98300</v>
      </c>
    </row>
    <row r="43" spans="1:21" ht="45" x14ac:dyDescent="0.25">
      <c r="A43" s="360" t="s">
        <v>387</v>
      </c>
      <c r="B43" s="358"/>
      <c r="C43" s="360"/>
      <c r="D43" s="360"/>
      <c r="E43" s="3">
        <v>851</v>
      </c>
      <c r="F43" s="2" t="s">
        <v>11</v>
      </c>
      <c r="G43" s="2" t="s">
        <v>12</v>
      </c>
      <c r="H43" s="3" t="s">
        <v>310</v>
      </c>
      <c r="I43" s="2"/>
      <c r="J43" s="17">
        <f t="shared" ref="J43:L44" si="31">J44</f>
        <v>100000</v>
      </c>
      <c r="K43" s="17">
        <f t="shared" si="31"/>
        <v>0</v>
      </c>
      <c r="L43" s="17">
        <f t="shared" si="31"/>
        <v>0</v>
      </c>
      <c r="M43" s="25">
        <f>'3.ВС (2)'!J43</f>
        <v>100000</v>
      </c>
      <c r="N43" s="25">
        <f t="shared" si="0"/>
        <v>0</v>
      </c>
      <c r="O43" s="25">
        <f t="shared" si="1"/>
        <v>100000</v>
      </c>
      <c r="P43" s="25">
        <f>'3.ВС (2)'!K43</f>
        <v>0</v>
      </c>
      <c r="Q43" s="25">
        <f t="shared" si="2"/>
        <v>0</v>
      </c>
      <c r="R43" s="25">
        <f t="shared" si="3"/>
        <v>0</v>
      </c>
      <c r="S43" s="25">
        <f>'3.ВС (2)'!L43</f>
        <v>0</v>
      </c>
      <c r="T43" s="25">
        <f t="shared" si="4"/>
        <v>0</v>
      </c>
      <c r="U43" s="25">
        <f t="shared" si="5"/>
        <v>0</v>
      </c>
    </row>
    <row r="44" spans="1:21" ht="45" x14ac:dyDescent="0.25">
      <c r="A44" s="360" t="s">
        <v>19</v>
      </c>
      <c r="B44" s="360"/>
      <c r="C44" s="360"/>
      <c r="D44" s="360"/>
      <c r="E44" s="3">
        <v>851</v>
      </c>
      <c r="F44" s="2" t="s">
        <v>11</v>
      </c>
      <c r="G44" s="2" t="s">
        <v>12</v>
      </c>
      <c r="H44" s="3" t="s">
        <v>310</v>
      </c>
      <c r="I44" s="2" t="s">
        <v>20</v>
      </c>
      <c r="J44" s="17">
        <f t="shared" si="31"/>
        <v>100000</v>
      </c>
      <c r="K44" s="17">
        <f t="shared" si="31"/>
        <v>0</v>
      </c>
      <c r="L44" s="17">
        <f t="shared" si="31"/>
        <v>0</v>
      </c>
      <c r="M44" s="25">
        <f>'3.ВС (2)'!J44</f>
        <v>100000</v>
      </c>
      <c r="N44" s="25">
        <f t="shared" si="0"/>
        <v>0</v>
      </c>
      <c r="O44" s="25">
        <f t="shared" si="1"/>
        <v>100000</v>
      </c>
      <c r="P44" s="25">
        <f>'3.ВС (2)'!K44</f>
        <v>0</v>
      </c>
      <c r="Q44" s="25">
        <f t="shared" si="2"/>
        <v>0</v>
      </c>
      <c r="R44" s="25">
        <f t="shared" si="3"/>
        <v>0</v>
      </c>
      <c r="S44" s="25">
        <f>'3.ВС (2)'!L44</f>
        <v>0</v>
      </c>
      <c r="T44" s="25">
        <f t="shared" si="4"/>
        <v>0</v>
      </c>
      <c r="U44" s="25">
        <f t="shared" si="5"/>
        <v>0</v>
      </c>
    </row>
    <row r="45" spans="1:21" ht="45" x14ac:dyDescent="0.25">
      <c r="A45" s="360" t="s">
        <v>9</v>
      </c>
      <c r="B45" s="360"/>
      <c r="C45" s="360"/>
      <c r="D45" s="360"/>
      <c r="E45" s="3">
        <v>851</v>
      </c>
      <c r="F45" s="2" t="s">
        <v>11</v>
      </c>
      <c r="G45" s="2" t="s">
        <v>12</v>
      </c>
      <c r="H45" s="3" t="s">
        <v>310</v>
      </c>
      <c r="I45" s="2" t="s">
        <v>21</v>
      </c>
      <c r="J45" s="17">
        <v>100000</v>
      </c>
      <c r="K45" s="17"/>
      <c r="L45" s="17"/>
      <c r="M45" s="25">
        <f>'3.ВС (2)'!J45</f>
        <v>100000</v>
      </c>
      <c r="N45" s="25">
        <f t="shared" si="0"/>
        <v>0</v>
      </c>
      <c r="O45" s="25">
        <f t="shared" si="1"/>
        <v>100000</v>
      </c>
      <c r="P45" s="25">
        <f>'3.ВС (2)'!K45</f>
        <v>0</v>
      </c>
      <c r="Q45" s="25">
        <f t="shared" si="2"/>
        <v>0</v>
      </c>
      <c r="R45" s="25">
        <f t="shared" si="3"/>
        <v>0</v>
      </c>
      <c r="S45" s="25">
        <f>'3.ВС (2)'!L45</f>
        <v>0</v>
      </c>
      <c r="T45" s="25">
        <f t="shared" si="4"/>
        <v>0</v>
      </c>
      <c r="U45" s="25">
        <f t="shared" si="5"/>
        <v>0</v>
      </c>
    </row>
    <row r="46" spans="1:21" ht="45" x14ac:dyDescent="0.25">
      <c r="A46" s="358" t="s">
        <v>291</v>
      </c>
      <c r="B46" s="358"/>
      <c r="C46" s="358"/>
      <c r="D46" s="358"/>
      <c r="E46" s="3">
        <v>851</v>
      </c>
      <c r="F46" s="2" t="s">
        <v>11</v>
      </c>
      <c r="G46" s="2" t="s">
        <v>12</v>
      </c>
      <c r="H46" s="3" t="s">
        <v>311</v>
      </c>
      <c r="I46" s="2"/>
      <c r="J46" s="17">
        <f t="shared" ref="J46:L47" si="32">J47</f>
        <v>100000</v>
      </c>
      <c r="K46" s="17">
        <f t="shared" si="32"/>
        <v>0</v>
      </c>
      <c r="L46" s="17">
        <f t="shared" si="32"/>
        <v>0</v>
      </c>
      <c r="M46" s="25">
        <f>'3.ВС (2)'!J46</f>
        <v>100000</v>
      </c>
      <c r="N46" s="25">
        <f t="shared" si="0"/>
        <v>0</v>
      </c>
      <c r="O46" s="25">
        <f t="shared" si="1"/>
        <v>100000</v>
      </c>
      <c r="P46" s="25">
        <f>'3.ВС (2)'!K46</f>
        <v>0</v>
      </c>
      <c r="Q46" s="25">
        <f t="shared" si="2"/>
        <v>0</v>
      </c>
      <c r="R46" s="25">
        <f t="shared" si="3"/>
        <v>0</v>
      </c>
      <c r="S46" s="25">
        <f>'3.ВС (2)'!L46</f>
        <v>0</v>
      </c>
      <c r="T46" s="25">
        <f t="shared" si="4"/>
        <v>0</v>
      </c>
      <c r="U46" s="25">
        <f t="shared" si="5"/>
        <v>0</v>
      </c>
    </row>
    <row r="47" spans="1:21" ht="45" x14ac:dyDescent="0.25">
      <c r="A47" s="360" t="s">
        <v>19</v>
      </c>
      <c r="B47" s="360"/>
      <c r="C47" s="360"/>
      <c r="D47" s="360"/>
      <c r="E47" s="3">
        <v>851</v>
      </c>
      <c r="F47" s="2" t="s">
        <v>11</v>
      </c>
      <c r="G47" s="2" t="s">
        <v>12</v>
      </c>
      <c r="H47" s="3" t="s">
        <v>311</v>
      </c>
      <c r="I47" s="2" t="s">
        <v>20</v>
      </c>
      <c r="J47" s="17">
        <f t="shared" si="32"/>
        <v>100000</v>
      </c>
      <c r="K47" s="17">
        <f t="shared" si="32"/>
        <v>0</v>
      </c>
      <c r="L47" s="17">
        <f t="shared" si="32"/>
        <v>0</v>
      </c>
      <c r="M47" s="25">
        <f>'3.ВС (2)'!J47</f>
        <v>100000</v>
      </c>
      <c r="N47" s="25">
        <f t="shared" si="0"/>
        <v>0</v>
      </c>
      <c r="O47" s="25">
        <f t="shared" si="1"/>
        <v>100000</v>
      </c>
      <c r="P47" s="25">
        <f>'3.ВС (2)'!K47</f>
        <v>0</v>
      </c>
      <c r="Q47" s="25">
        <f t="shared" si="2"/>
        <v>0</v>
      </c>
      <c r="R47" s="25">
        <f t="shared" si="3"/>
        <v>0</v>
      </c>
      <c r="S47" s="25">
        <f>'3.ВС (2)'!L47</f>
        <v>0</v>
      </c>
      <c r="T47" s="25">
        <f t="shared" si="4"/>
        <v>0</v>
      </c>
      <c r="U47" s="25">
        <f t="shared" si="5"/>
        <v>0</v>
      </c>
    </row>
    <row r="48" spans="1:21" ht="45" x14ac:dyDescent="0.25">
      <c r="A48" s="360" t="s">
        <v>9</v>
      </c>
      <c r="B48" s="360"/>
      <c r="C48" s="360"/>
      <c r="D48" s="360"/>
      <c r="E48" s="3">
        <v>851</v>
      </c>
      <c r="F48" s="2" t="s">
        <v>11</v>
      </c>
      <c r="G48" s="2" t="s">
        <v>12</v>
      </c>
      <c r="H48" s="3" t="s">
        <v>311</v>
      </c>
      <c r="I48" s="2" t="s">
        <v>21</v>
      </c>
      <c r="J48" s="17">
        <v>100000</v>
      </c>
      <c r="K48" s="17"/>
      <c r="L48" s="17"/>
      <c r="M48" s="25">
        <f>'3.ВС (2)'!J48</f>
        <v>100000</v>
      </c>
      <c r="N48" s="25">
        <f t="shared" si="0"/>
        <v>0</v>
      </c>
      <c r="O48" s="25">
        <f t="shared" si="1"/>
        <v>100000</v>
      </c>
      <c r="P48" s="25">
        <f>'3.ВС (2)'!K48</f>
        <v>0</v>
      </c>
      <c r="Q48" s="25">
        <f t="shared" si="2"/>
        <v>0</v>
      </c>
      <c r="R48" s="25">
        <f t="shared" si="3"/>
        <v>0</v>
      </c>
      <c r="S48" s="25">
        <f>'3.ВС (2)'!L48</f>
        <v>0</v>
      </c>
      <c r="T48" s="25">
        <f t="shared" si="4"/>
        <v>0</v>
      </c>
      <c r="U48" s="25">
        <f t="shared" si="5"/>
        <v>0</v>
      </c>
    </row>
    <row r="49" spans="1:21" ht="30" x14ac:dyDescent="0.25">
      <c r="A49" s="360" t="s">
        <v>27</v>
      </c>
      <c r="B49" s="358"/>
      <c r="C49" s="360"/>
      <c r="D49" s="360"/>
      <c r="E49" s="3">
        <v>851</v>
      </c>
      <c r="F49" s="2" t="s">
        <v>11</v>
      </c>
      <c r="G49" s="2" t="s">
        <v>12</v>
      </c>
      <c r="H49" s="3" t="s">
        <v>312</v>
      </c>
      <c r="I49" s="2"/>
      <c r="J49" s="17">
        <f t="shared" ref="J49:L50" si="33">J50</f>
        <v>78000</v>
      </c>
      <c r="K49" s="17">
        <f t="shared" si="33"/>
        <v>0</v>
      </c>
      <c r="L49" s="17">
        <f t="shared" si="33"/>
        <v>0</v>
      </c>
      <c r="M49" s="25">
        <f>'3.ВС (2)'!J49</f>
        <v>78000</v>
      </c>
      <c r="N49" s="25">
        <f t="shared" si="0"/>
        <v>0</v>
      </c>
      <c r="O49" s="25">
        <f t="shared" si="1"/>
        <v>78000</v>
      </c>
      <c r="P49" s="25">
        <f>'3.ВС (2)'!K49</f>
        <v>0</v>
      </c>
      <c r="Q49" s="25">
        <f t="shared" si="2"/>
        <v>0</v>
      </c>
      <c r="R49" s="25">
        <f t="shared" si="3"/>
        <v>0</v>
      </c>
      <c r="S49" s="25">
        <f>'3.ВС (2)'!L49</f>
        <v>0</v>
      </c>
      <c r="T49" s="25">
        <f t="shared" si="4"/>
        <v>0</v>
      </c>
      <c r="U49" s="25">
        <f t="shared" si="5"/>
        <v>0</v>
      </c>
    </row>
    <row r="50" spans="1:21" x14ac:dyDescent="0.25">
      <c r="A50" s="360" t="s">
        <v>22</v>
      </c>
      <c r="B50" s="360"/>
      <c r="C50" s="360"/>
      <c r="D50" s="360"/>
      <c r="E50" s="3">
        <v>851</v>
      </c>
      <c r="F50" s="2" t="s">
        <v>11</v>
      </c>
      <c r="G50" s="2" t="s">
        <v>12</v>
      </c>
      <c r="H50" s="3" t="s">
        <v>312</v>
      </c>
      <c r="I50" s="2" t="s">
        <v>23</v>
      </c>
      <c r="J50" s="17">
        <f t="shared" si="33"/>
        <v>78000</v>
      </c>
      <c r="K50" s="17">
        <f t="shared" si="33"/>
        <v>0</v>
      </c>
      <c r="L50" s="17">
        <f t="shared" si="33"/>
        <v>0</v>
      </c>
      <c r="M50" s="25">
        <f>'3.ВС (2)'!J50</f>
        <v>78000</v>
      </c>
      <c r="N50" s="25">
        <f t="shared" si="0"/>
        <v>0</v>
      </c>
      <c r="O50" s="25">
        <f t="shared" si="1"/>
        <v>78000</v>
      </c>
      <c r="P50" s="25">
        <f>'3.ВС (2)'!K50</f>
        <v>0</v>
      </c>
      <c r="Q50" s="25">
        <f t="shared" si="2"/>
        <v>0</v>
      </c>
      <c r="R50" s="25">
        <f t="shared" si="3"/>
        <v>0</v>
      </c>
      <c r="S50" s="25">
        <f>'3.ВС (2)'!L50</f>
        <v>0</v>
      </c>
      <c r="T50" s="25">
        <f t="shared" si="4"/>
        <v>0</v>
      </c>
      <c r="U50" s="25">
        <f t="shared" si="5"/>
        <v>0</v>
      </c>
    </row>
    <row r="51" spans="1:21" ht="30" x14ac:dyDescent="0.25">
      <c r="A51" s="360" t="s">
        <v>24</v>
      </c>
      <c r="B51" s="360"/>
      <c r="C51" s="360"/>
      <c r="D51" s="360"/>
      <c r="E51" s="3">
        <v>851</v>
      </c>
      <c r="F51" s="2" t="s">
        <v>11</v>
      </c>
      <c r="G51" s="2" t="s">
        <v>12</v>
      </c>
      <c r="H51" s="3" t="s">
        <v>312</v>
      </c>
      <c r="I51" s="2" t="s">
        <v>25</v>
      </c>
      <c r="J51" s="17">
        <v>78000</v>
      </c>
      <c r="K51" s="17"/>
      <c r="L51" s="17"/>
      <c r="M51" s="25">
        <f>'3.ВС (2)'!J51</f>
        <v>78000</v>
      </c>
      <c r="N51" s="25">
        <f t="shared" si="0"/>
        <v>0</v>
      </c>
      <c r="O51" s="25">
        <f t="shared" si="1"/>
        <v>78000</v>
      </c>
      <c r="P51" s="25">
        <f>'3.ВС (2)'!K51</f>
        <v>0</v>
      </c>
      <c r="Q51" s="25">
        <f t="shared" si="2"/>
        <v>0</v>
      </c>
      <c r="R51" s="25">
        <f t="shared" si="3"/>
        <v>0</v>
      </c>
      <c r="S51" s="25">
        <f>'3.ВС (2)'!L51</f>
        <v>0</v>
      </c>
      <c r="T51" s="25">
        <f t="shared" si="4"/>
        <v>0</v>
      </c>
      <c r="U51" s="25">
        <f t="shared" si="5"/>
        <v>0</v>
      </c>
    </row>
    <row r="52" spans="1:21" ht="90" x14ac:dyDescent="0.25">
      <c r="A52" s="360" t="s">
        <v>26</v>
      </c>
      <c r="B52" s="358"/>
      <c r="C52" s="360"/>
      <c r="D52" s="360"/>
      <c r="E52" s="3">
        <v>851</v>
      </c>
      <c r="F52" s="2" t="s">
        <v>11</v>
      </c>
      <c r="G52" s="2" t="s">
        <v>12</v>
      </c>
      <c r="H52" s="3" t="s">
        <v>313</v>
      </c>
      <c r="I52" s="2"/>
      <c r="J52" s="17">
        <f t="shared" ref="J52:L65" si="34">J53</f>
        <v>2500</v>
      </c>
      <c r="K52" s="17">
        <f t="shared" si="34"/>
        <v>2500</v>
      </c>
      <c r="L52" s="17">
        <f t="shared" si="34"/>
        <v>2500</v>
      </c>
      <c r="M52" s="25">
        <f>'3.ВС (2)'!J52</f>
        <v>2500</v>
      </c>
      <c r="N52" s="25">
        <f t="shared" si="0"/>
        <v>0</v>
      </c>
      <c r="O52" s="25">
        <f t="shared" si="1"/>
        <v>2500</v>
      </c>
      <c r="P52" s="25">
        <f>'3.ВС (2)'!K52</f>
        <v>2500</v>
      </c>
      <c r="Q52" s="25">
        <f t="shared" si="2"/>
        <v>0</v>
      </c>
      <c r="R52" s="25">
        <f t="shared" si="3"/>
        <v>2500</v>
      </c>
      <c r="S52" s="25">
        <f>'3.ВС (2)'!L52</f>
        <v>2500</v>
      </c>
      <c r="T52" s="25">
        <f t="shared" si="4"/>
        <v>0</v>
      </c>
      <c r="U52" s="25">
        <f t="shared" si="5"/>
        <v>2500</v>
      </c>
    </row>
    <row r="53" spans="1:21" ht="45" x14ac:dyDescent="0.25">
      <c r="A53" s="360" t="s">
        <v>19</v>
      </c>
      <c r="B53" s="358"/>
      <c r="C53" s="358"/>
      <c r="D53" s="358"/>
      <c r="E53" s="3">
        <v>851</v>
      </c>
      <c r="F53" s="2" t="s">
        <v>11</v>
      </c>
      <c r="G53" s="2" t="s">
        <v>12</v>
      </c>
      <c r="H53" s="3" t="s">
        <v>313</v>
      </c>
      <c r="I53" s="2" t="s">
        <v>20</v>
      </c>
      <c r="J53" s="17">
        <f t="shared" si="34"/>
        <v>2500</v>
      </c>
      <c r="K53" s="17">
        <f t="shared" si="34"/>
        <v>2500</v>
      </c>
      <c r="L53" s="17">
        <f t="shared" si="34"/>
        <v>2500</v>
      </c>
      <c r="M53" s="25">
        <f>'3.ВС (2)'!J53</f>
        <v>2500</v>
      </c>
      <c r="N53" s="25">
        <f t="shared" si="0"/>
        <v>0</v>
      </c>
      <c r="O53" s="25">
        <f t="shared" si="1"/>
        <v>2500</v>
      </c>
      <c r="P53" s="25">
        <f>'3.ВС (2)'!K53</f>
        <v>2500</v>
      </c>
      <c r="Q53" s="25">
        <f t="shared" si="2"/>
        <v>0</v>
      </c>
      <c r="R53" s="25">
        <f t="shared" si="3"/>
        <v>2500</v>
      </c>
      <c r="S53" s="25">
        <f>'3.ВС (2)'!L53</f>
        <v>2500</v>
      </c>
      <c r="T53" s="25">
        <f t="shared" si="4"/>
        <v>0</v>
      </c>
      <c r="U53" s="25">
        <f t="shared" si="5"/>
        <v>2500</v>
      </c>
    </row>
    <row r="54" spans="1:21" ht="45" x14ac:dyDescent="0.25">
      <c r="A54" s="360" t="s">
        <v>9</v>
      </c>
      <c r="B54" s="360"/>
      <c r="C54" s="360"/>
      <c r="D54" s="360"/>
      <c r="E54" s="3">
        <v>851</v>
      </c>
      <c r="F54" s="2" t="s">
        <v>11</v>
      </c>
      <c r="G54" s="2" t="s">
        <v>12</v>
      </c>
      <c r="H54" s="3" t="s">
        <v>313</v>
      </c>
      <c r="I54" s="2" t="s">
        <v>21</v>
      </c>
      <c r="J54" s="17">
        <v>2500</v>
      </c>
      <c r="K54" s="17">
        <v>2500</v>
      </c>
      <c r="L54" s="17">
        <v>2500</v>
      </c>
      <c r="M54" s="25">
        <f>'3.ВС (2)'!J54</f>
        <v>2500</v>
      </c>
      <c r="N54" s="25">
        <f t="shared" si="0"/>
        <v>0</v>
      </c>
      <c r="O54" s="25">
        <f t="shared" si="1"/>
        <v>2500</v>
      </c>
      <c r="P54" s="25">
        <f>'3.ВС (2)'!K54</f>
        <v>2500</v>
      </c>
      <c r="Q54" s="25">
        <f t="shared" si="2"/>
        <v>0</v>
      </c>
      <c r="R54" s="25">
        <f t="shared" si="3"/>
        <v>2500</v>
      </c>
      <c r="S54" s="25">
        <f>'3.ВС (2)'!L54</f>
        <v>2500</v>
      </c>
      <c r="T54" s="25">
        <f t="shared" si="4"/>
        <v>0</v>
      </c>
      <c r="U54" s="25">
        <f t="shared" si="5"/>
        <v>2500</v>
      </c>
    </row>
    <row r="55" spans="1:21" ht="105" x14ac:dyDescent="0.25">
      <c r="A55" s="360" t="s">
        <v>433</v>
      </c>
      <c r="B55" s="358"/>
      <c r="C55" s="360"/>
      <c r="D55" s="360"/>
      <c r="E55" s="3">
        <v>851</v>
      </c>
      <c r="F55" s="2" t="s">
        <v>11</v>
      </c>
      <c r="G55" s="2" t="s">
        <v>12</v>
      </c>
      <c r="H55" s="3" t="s">
        <v>434</v>
      </c>
      <c r="I55" s="2"/>
      <c r="J55" s="17">
        <f t="shared" si="34"/>
        <v>600</v>
      </c>
      <c r="K55" s="17">
        <f t="shared" si="34"/>
        <v>600</v>
      </c>
      <c r="L55" s="17">
        <f t="shared" si="34"/>
        <v>600</v>
      </c>
      <c r="M55" s="25">
        <f>'3.ВС (2)'!J55</f>
        <v>600</v>
      </c>
      <c r="N55" s="25">
        <f t="shared" si="0"/>
        <v>0</v>
      </c>
      <c r="O55" s="25">
        <f t="shared" si="1"/>
        <v>600</v>
      </c>
      <c r="P55" s="25">
        <f>'3.ВС (2)'!K55</f>
        <v>600</v>
      </c>
      <c r="Q55" s="25">
        <f t="shared" si="2"/>
        <v>0</v>
      </c>
      <c r="R55" s="25">
        <f t="shared" si="3"/>
        <v>600</v>
      </c>
      <c r="S55" s="25">
        <f>'3.ВС (2)'!L55</f>
        <v>600</v>
      </c>
      <c r="T55" s="25">
        <f t="shared" si="4"/>
        <v>0</v>
      </c>
      <c r="U55" s="25">
        <f t="shared" si="5"/>
        <v>600</v>
      </c>
    </row>
    <row r="56" spans="1:21" ht="45" x14ac:dyDescent="0.25">
      <c r="A56" s="360" t="s">
        <v>19</v>
      </c>
      <c r="B56" s="358"/>
      <c r="C56" s="358"/>
      <c r="D56" s="358"/>
      <c r="E56" s="3">
        <v>851</v>
      </c>
      <c r="F56" s="2" t="s">
        <v>11</v>
      </c>
      <c r="G56" s="2" t="s">
        <v>12</v>
      </c>
      <c r="H56" s="3" t="s">
        <v>434</v>
      </c>
      <c r="I56" s="2" t="s">
        <v>20</v>
      </c>
      <c r="J56" s="17">
        <f t="shared" si="34"/>
        <v>600</v>
      </c>
      <c r="K56" s="17">
        <f t="shared" si="34"/>
        <v>600</v>
      </c>
      <c r="L56" s="17">
        <f t="shared" si="34"/>
        <v>600</v>
      </c>
      <c r="M56" s="25">
        <f>'3.ВС (2)'!J56</f>
        <v>600</v>
      </c>
      <c r="N56" s="25">
        <f t="shared" si="0"/>
        <v>0</v>
      </c>
      <c r="O56" s="25">
        <f t="shared" si="1"/>
        <v>600</v>
      </c>
      <c r="P56" s="25">
        <f>'3.ВС (2)'!K56</f>
        <v>600</v>
      </c>
      <c r="Q56" s="25">
        <f t="shared" si="2"/>
        <v>0</v>
      </c>
      <c r="R56" s="25">
        <f t="shared" si="3"/>
        <v>600</v>
      </c>
      <c r="S56" s="25">
        <f>'3.ВС (2)'!L56</f>
        <v>600</v>
      </c>
      <c r="T56" s="25">
        <f t="shared" si="4"/>
        <v>0</v>
      </c>
      <c r="U56" s="25">
        <f t="shared" si="5"/>
        <v>600</v>
      </c>
    </row>
    <row r="57" spans="1:21" ht="45" x14ac:dyDescent="0.25">
      <c r="A57" s="360" t="s">
        <v>9</v>
      </c>
      <c r="B57" s="360"/>
      <c r="C57" s="360"/>
      <c r="D57" s="360"/>
      <c r="E57" s="3">
        <v>851</v>
      </c>
      <c r="F57" s="2" t="s">
        <v>11</v>
      </c>
      <c r="G57" s="2" t="s">
        <v>12</v>
      </c>
      <c r="H57" s="3" t="s">
        <v>434</v>
      </c>
      <c r="I57" s="2" t="s">
        <v>21</v>
      </c>
      <c r="J57" s="17">
        <v>600</v>
      </c>
      <c r="K57" s="17">
        <v>600</v>
      </c>
      <c r="L57" s="17">
        <v>600</v>
      </c>
      <c r="M57" s="25">
        <f>'3.ВС (2)'!J57</f>
        <v>600</v>
      </c>
      <c r="N57" s="25">
        <f t="shared" si="0"/>
        <v>0</v>
      </c>
      <c r="O57" s="25">
        <f t="shared" si="1"/>
        <v>600</v>
      </c>
      <c r="P57" s="25">
        <f>'3.ВС (2)'!K57</f>
        <v>600</v>
      </c>
      <c r="Q57" s="25">
        <f t="shared" si="2"/>
        <v>0</v>
      </c>
      <c r="R57" s="25">
        <f t="shared" si="3"/>
        <v>600</v>
      </c>
      <c r="S57" s="25">
        <f>'3.ВС (2)'!L57</f>
        <v>600</v>
      </c>
      <c r="T57" s="25">
        <f t="shared" si="4"/>
        <v>0</v>
      </c>
      <c r="U57" s="25">
        <f t="shared" si="5"/>
        <v>600</v>
      </c>
    </row>
    <row r="58" spans="1:21" ht="90" x14ac:dyDescent="0.25">
      <c r="A58" s="360" t="s">
        <v>435</v>
      </c>
      <c r="B58" s="358"/>
      <c r="C58" s="360"/>
      <c r="D58" s="360"/>
      <c r="E58" s="3">
        <v>851</v>
      </c>
      <c r="F58" s="2" t="s">
        <v>11</v>
      </c>
      <c r="G58" s="2" t="s">
        <v>12</v>
      </c>
      <c r="H58" s="3" t="s">
        <v>436</v>
      </c>
      <c r="I58" s="2"/>
      <c r="J58" s="17">
        <f t="shared" si="34"/>
        <v>600</v>
      </c>
      <c r="K58" s="17">
        <f t="shared" si="34"/>
        <v>600</v>
      </c>
      <c r="L58" s="17">
        <f t="shared" si="34"/>
        <v>600</v>
      </c>
      <c r="M58" s="25">
        <f>'3.ВС (2)'!J58</f>
        <v>600</v>
      </c>
      <c r="N58" s="25">
        <f t="shared" si="0"/>
        <v>0</v>
      </c>
      <c r="O58" s="25">
        <f t="shared" si="1"/>
        <v>600</v>
      </c>
      <c r="P58" s="25">
        <f>'3.ВС (2)'!K58</f>
        <v>600</v>
      </c>
      <c r="Q58" s="25">
        <f t="shared" si="2"/>
        <v>0</v>
      </c>
      <c r="R58" s="25">
        <f t="shared" si="3"/>
        <v>600</v>
      </c>
      <c r="S58" s="25">
        <f>'3.ВС (2)'!L58</f>
        <v>600</v>
      </c>
      <c r="T58" s="25">
        <f t="shared" si="4"/>
        <v>0</v>
      </c>
      <c r="U58" s="25">
        <f t="shared" si="5"/>
        <v>600</v>
      </c>
    </row>
    <row r="59" spans="1:21" ht="45" x14ac:dyDescent="0.25">
      <c r="A59" s="360" t="s">
        <v>19</v>
      </c>
      <c r="B59" s="358"/>
      <c r="C59" s="358"/>
      <c r="D59" s="358"/>
      <c r="E59" s="3">
        <v>851</v>
      </c>
      <c r="F59" s="2" t="s">
        <v>11</v>
      </c>
      <c r="G59" s="2" t="s">
        <v>12</v>
      </c>
      <c r="H59" s="3" t="s">
        <v>436</v>
      </c>
      <c r="I59" s="2" t="s">
        <v>20</v>
      </c>
      <c r="J59" s="17">
        <f t="shared" si="34"/>
        <v>600</v>
      </c>
      <c r="K59" s="17">
        <f t="shared" si="34"/>
        <v>600</v>
      </c>
      <c r="L59" s="17">
        <f t="shared" si="34"/>
        <v>600</v>
      </c>
      <c r="M59" s="25">
        <f>'3.ВС (2)'!J59</f>
        <v>600</v>
      </c>
      <c r="N59" s="25">
        <f t="shared" si="0"/>
        <v>0</v>
      </c>
      <c r="O59" s="25">
        <f t="shared" si="1"/>
        <v>600</v>
      </c>
      <c r="P59" s="25">
        <f>'3.ВС (2)'!K59</f>
        <v>600</v>
      </c>
      <c r="Q59" s="25">
        <f t="shared" si="2"/>
        <v>0</v>
      </c>
      <c r="R59" s="25">
        <f t="shared" si="3"/>
        <v>600</v>
      </c>
      <c r="S59" s="25">
        <f>'3.ВС (2)'!L59</f>
        <v>600</v>
      </c>
      <c r="T59" s="25">
        <f t="shared" si="4"/>
        <v>0</v>
      </c>
      <c r="U59" s="25">
        <f t="shared" si="5"/>
        <v>600</v>
      </c>
    </row>
    <row r="60" spans="1:21" ht="45" x14ac:dyDescent="0.25">
      <c r="A60" s="360" t="s">
        <v>9</v>
      </c>
      <c r="B60" s="360"/>
      <c r="C60" s="360"/>
      <c r="D60" s="360"/>
      <c r="E60" s="3">
        <v>851</v>
      </c>
      <c r="F60" s="2" t="s">
        <v>11</v>
      </c>
      <c r="G60" s="2" t="s">
        <v>12</v>
      </c>
      <c r="H60" s="3" t="s">
        <v>436</v>
      </c>
      <c r="I60" s="2" t="s">
        <v>21</v>
      </c>
      <c r="J60" s="17">
        <v>600</v>
      </c>
      <c r="K60" s="17">
        <v>600</v>
      </c>
      <c r="L60" s="17">
        <v>600</v>
      </c>
      <c r="M60" s="25">
        <f>'3.ВС (2)'!J60</f>
        <v>600</v>
      </c>
      <c r="N60" s="25">
        <f t="shared" si="0"/>
        <v>0</v>
      </c>
      <c r="O60" s="25">
        <f t="shared" si="1"/>
        <v>600</v>
      </c>
      <c r="P60" s="25">
        <f>'3.ВС (2)'!K60</f>
        <v>600</v>
      </c>
      <c r="Q60" s="25">
        <f t="shared" si="2"/>
        <v>0</v>
      </c>
      <c r="R60" s="25">
        <f t="shared" si="3"/>
        <v>600</v>
      </c>
      <c r="S60" s="25">
        <f>'3.ВС (2)'!L60</f>
        <v>600</v>
      </c>
      <c r="T60" s="25">
        <f t="shared" si="4"/>
        <v>0</v>
      </c>
      <c r="U60" s="25">
        <f t="shared" si="5"/>
        <v>600</v>
      </c>
    </row>
    <row r="61" spans="1:21" ht="150" x14ac:dyDescent="0.25">
      <c r="A61" s="360" t="s">
        <v>437</v>
      </c>
      <c r="B61" s="358"/>
      <c r="C61" s="360"/>
      <c r="D61" s="360"/>
      <c r="E61" s="3">
        <v>851</v>
      </c>
      <c r="F61" s="2" t="s">
        <v>11</v>
      </c>
      <c r="G61" s="2" t="s">
        <v>12</v>
      </c>
      <c r="H61" s="3" t="s">
        <v>438</v>
      </c>
      <c r="I61" s="2"/>
      <c r="J61" s="17">
        <f t="shared" si="34"/>
        <v>600</v>
      </c>
      <c r="K61" s="17">
        <f t="shared" si="34"/>
        <v>600</v>
      </c>
      <c r="L61" s="17">
        <f t="shared" si="34"/>
        <v>600</v>
      </c>
      <c r="M61" s="25">
        <f>'3.ВС (2)'!J61</f>
        <v>600</v>
      </c>
      <c r="N61" s="25">
        <f t="shared" si="0"/>
        <v>0</v>
      </c>
      <c r="O61" s="25">
        <f t="shared" si="1"/>
        <v>600</v>
      </c>
      <c r="P61" s="25">
        <f>'3.ВС (2)'!K61</f>
        <v>600</v>
      </c>
      <c r="Q61" s="25">
        <f t="shared" si="2"/>
        <v>0</v>
      </c>
      <c r="R61" s="25">
        <f t="shared" si="3"/>
        <v>600</v>
      </c>
      <c r="S61" s="25">
        <f>'3.ВС (2)'!L61</f>
        <v>600</v>
      </c>
      <c r="T61" s="25">
        <f t="shared" si="4"/>
        <v>0</v>
      </c>
      <c r="U61" s="25">
        <f t="shared" si="5"/>
        <v>600</v>
      </c>
    </row>
    <row r="62" spans="1:21" ht="45" x14ac:dyDescent="0.25">
      <c r="A62" s="360" t="s">
        <v>19</v>
      </c>
      <c r="B62" s="358"/>
      <c r="C62" s="358"/>
      <c r="D62" s="358"/>
      <c r="E62" s="3">
        <v>851</v>
      </c>
      <c r="F62" s="2" t="s">
        <v>11</v>
      </c>
      <c r="G62" s="2" t="s">
        <v>12</v>
      </c>
      <c r="H62" s="3" t="s">
        <v>438</v>
      </c>
      <c r="I62" s="2" t="s">
        <v>20</v>
      </c>
      <c r="J62" s="17">
        <f t="shared" si="34"/>
        <v>600</v>
      </c>
      <c r="K62" s="17">
        <f t="shared" si="34"/>
        <v>600</v>
      </c>
      <c r="L62" s="17">
        <f t="shared" si="34"/>
        <v>600</v>
      </c>
      <c r="M62" s="25">
        <f>'3.ВС (2)'!J62</f>
        <v>600</v>
      </c>
      <c r="N62" s="25">
        <f t="shared" si="0"/>
        <v>0</v>
      </c>
      <c r="O62" s="25">
        <f t="shared" si="1"/>
        <v>600</v>
      </c>
      <c r="P62" s="25">
        <f>'3.ВС (2)'!K62</f>
        <v>600</v>
      </c>
      <c r="Q62" s="25">
        <f t="shared" si="2"/>
        <v>0</v>
      </c>
      <c r="R62" s="25">
        <f t="shared" si="3"/>
        <v>600</v>
      </c>
      <c r="S62" s="25">
        <f>'3.ВС (2)'!L62</f>
        <v>600</v>
      </c>
      <c r="T62" s="25">
        <f t="shared" si="4"/>
        <v>0</v>
      </c>
      <c r="U62" s="25">
        <f t="shared" si="5"/>
        <v>600</v>
      </c>
    </row>
    <row r="63" spans="1:21" ht="45" x14ac:dyDescent="0.25">
      <c r="A63" s="360" t="s">
        <v>9</v>
      </c>
      <c r="B63" s="360"/>
      <c r="C63" s="360"/>
      <c r="D63" s="360"/>
      <c r="E63" s="3">
        <v>851</v>
      </c>
      <c r="F63" s="2" t="s">
        <v>11</v>
      </c>
      <c r="G63" s="2" t="s">
        <v>12</v>
      </c>
      <c r="H63" s="3" t="s">
        <v>438</v>
      </c>
      <c r="I63" s="2" t="s">
        <v>21</v>
      </c>
      <c r="J63" s="17">
        <v>600</v>
      </c>
      <c r="K63" s="17">
        <v>600</v>
      </c>
      <c r="L63" s="17">
        <v>600</v>
      </c>
      <c r="M63" s="25">
        <f>'3.ВС (2)'!J63</f>
        <v>600</v>
      </c>
      <c r="N63" s="25">
        <f t="shared" si="0"/>
        <v>0</v>
      </c>
      <c r="O63" s="25">
        <f t="shared" si="1"/>
        <v>600</v>
      </c>
      <c r="P63" s="25">
        <f>'3.ВС (2)'!K63</f>
        <v>600</v>
      </c>
      <c r="Q63" s="25">
        <f t="shared" si="2"/>
        <v>0</v>
      </c>
      <c r="R63" s="25">
        <f t="shared" si="3"/>
        <v>600</v>
      </c>
      <c r="S63" s="25">
        <f>'3.ВС (2)'!L63</f>
        <v>600</v>
      </c>
      <c r="T63" s="25">
        <f t="shared" si="4"/>
        <v>0</v>
      </c>
      <c r="U63" s="25">
        <f t="shared" si="5"/>
        <v>600</v>
      </c>
    </row>
    <row r="64" spans="1:21" ht="90" x14ac:dyDescent="0.25">
      <c r="A64" s="360" t="s">
        <v>439</v>
      </c>
      <c r="B64" s="358"/>
      <c r="C64" s="360"/>
      <c r="D64" s="360"/>
      <c r="E64" s="3">
        <v>851</v>
      </c>
      <c r="F64" s="2" t="s">
        <v>11</v>
      </c>
      <c r="G64" s="2" t="s">
        <v>12</v>
      </c>
      <c r="H64" s="3" t="s">
        <v>440</v>
      </c>
      <c r="I64" s="2"/>
      <c r="J64" s="17">
        <f t="shared" si="34"/>
        <v>2100</v>
      </c>
      <c r="K64" s="17">
        <f t="shared" si="34"/>
        <v>2100</v>
      </c>
      <c r="L64" s="17">
        <f t="shared" si="34"/>
        <v>2100</v>
      </c>
      <c r="M64" s="25">
        <f>'3.ВС (2)'!J64</f>
        <v>2100</v>
      </c>
      <c r="N64" s="25">
        <f t="shared" si="0"/>
        <v>0</v>
      </c>
      <c r="O64" s="25">
        <f t="shared" si="1"/>
        <v>2100</v>
      </c>
      <c r="P64" s="25">
        <f>'3.ВС (2)'!K64</f>
        <v>2100</v>
      </c>
      <c r="Q64" s="25">
        <f t="shared" si="2"/>
        <v>0</v>
      </c>
      <c r="R64" s="25">
        <f t="shared" si="3"/>
        <v>2100</v>
      </c>
      <c r="S64" s="25">
        <f>'3.ВС (2)'!L64</f>
        <v>2100</v>
      </c>
      <c r="T64" s="25">
        <f t="shared" si="4"/>
        <v>0</v>
      </c>
      <c r="U64" s="25">
        <f t="shared" si="5"/>
        <v>2100</v>
      </c>
    </row>
    <row r="65" spans="1:21" ht="45" x14ac:dyDescent="0.25">
      <c r="A65" s="360" t="s">
        <v>19</v>
      </c>
      <c r="B65" s="358"/>
      <c r="C65" s="358"/>
      <c r="D65" s="358"/>
      <c r="E65" s="3">
        <v>851</v>
      </c>
      <c r="F65" s="2" t="s">
        <v>11</v>
      </c>
      <c r="G65" s="2" t="s">
        <v>12</v>
      </c>
      <c r="H65" s="3" t="s">
        <v>440</v>
      </c>
      <c r="I65" s="2" t="s">
        <v>20</v>
      </c>
      <c r="J65" s="17">
        <f t="shared" si="34"/>
        <v>2100</v>
      </c>
      <c r="K65" s="17">
        <f t="shared" si="34"/>
        <v>2100</v>
      </c>
      <c r="L65" s="17">
        <f t="shared" si="34"/>
        <v>2100</v>
      </c>
      <c r="M65" s="25">
        <f>'3.ВС (2)'!J65</f>
        <v>2100</v>
      </c>
      <c r="N65" s="25">
        <f t="shared" si="0"/>
        <v>0</v>
      </c>
      <c r="O65" s="25">
        <f t="shared" si="1"/>
        <v>2100</v>
      </c>
      <c r="P65" s="25">
        <f>'3.ВС (2)'!K65</f>
        <v>2100</v>
      </c>
      <c r="Q65" s="25">
        <f t="shared" si="2"/>
        <v>0</v>
      </c>
      <c r="R65" s="25">
        <f t="shared" si="3"/>
        <v>2100</v>
      </c>
      <c r="S65" s="25">
        <f>'3.ВС (2)'!L65</f>
        <v>2100</v>
      </c>
      <c r="T65" s="25">
        <f t="shared" si="4"/>
        <v>0</v>
      </c>
      <c r="U65" s="25">
        <f t="shared" si="5"/>
        <v>2100</v>
      </c>
    </row>
    <row r="66" spans="1:21" ht="45" x14ac:dyDescent="0.25">
      <c r="A66" s="360" t="s">
        <v>9</v>
      </c>
      <c r="B66" s="360"/>
      <c r="C66" s="360"/>
      <c r="D66" s="360"/>
      <c r="E66" s="3">
        <v>851</v>
      </c>
      <c r="F66" s="2" t="s">
        <v>11</v>
      </c>
      <c r="G66" s="2" t="s">
        <v>12</v>
      </c>
      <c r="H66" s="3" t="s">
        <v>440</v>
      </c>
      <c r="I66" s="2" t="s">
        <v>21</v>
      </c>
      <c r="J66" s="17">
        <v>2100</v>
      </c>
      <c r="K66" s="17">
        <v>2100</v>
      </c>
      <c r="L66" s="17">
        <v>2100</v>
      </c>
      <c r="M66" s="25">
        <f>'3.ВС (2)'!J66</f>
        <v>2100</v>
      </c>
      <c r="N66" s="25">
        <f t="shared" si="0"/>
        <v>0</v>
      </c>
      <c r="O66" s="25">
        <f t="shared" si="1"/>
        <v>2100</v>
      </c>
      <c r="P66" s="25">
        <f>'3.ВС (2)'!K66</f>
        <v>2100</v>
      </c>
      <c r="Q66" s="25">
        <f t="shared" si="2"/>
        <v>0</v>
      </c>
      <c r="R66" s="25">
        <f t="shared" si="3"/>
        <v>2100</v>
      </c>
      <c r="S66" s="25">
        <f>'3.ВС (2)'!L66</f>
        <v>2100</v>
      </c>
      <c r="T66" s="25">
        <f t="shared" si="4"/>
        <v>0</v>
      </c>
      <c r="U66" s="25">
        <f t="shared" si="5"/>
        <v>2100</v>
      </c>
    </row>
    <row r="67" spans="1:21" x14ac:dyDescent="0.25">
      <c r="A67" s="5" t="s">
        <v>28</v>
      </c>
      <c r="B67" s="360"/>
      <c r="C67" s="360"/>
      <c r="D67" s="360"/>
      <c r="E67" s="20">
        <v>851</v>
      </c>
      <c r="F67" s="15" t="s">
        <v>11</v>
      </c>
      <c r="G67" s="15" t="s">
        <v>29</v>
      </c>
      <c r="H67" s="3" t="s">
        <v>44</v>
      </c>
      <c r="I67" s="15"/>
      <c r="J67" s="18">
        <f t="shared" ref="J67:L69" si="35">J68</f>
        <v>43979</v>
      </c>
      <c r="K67" s="18">
        <f t="shared" si="35"/>
        <v>4308</v>
      </c>
      <c r="L67" s="18">
        <f t="shared" si="35"/>
        <v>4662</v>
      </c>
      <c r="M67" s="25">
        <f>'3.ВС (2)'!J67</f>
        <v>43979</v>
      </c>
      <c r="N67" s="25">
        <f t="shared" si="0"/>
        <v>0</v>
      </c>
      <c r="O67" s="25">
        <f t="shared" si="1"/>
        <v>43979</v>
      </c>
      <c r="P67" s="25">
        <f>'3.ВС (2)'!K67</f>
        <v>4308</v>
      </c>
      <c r="Q67" s="25">
        <f t="shared" si="2"/>
        <v>0</v>
      </c>
      <c r="R67" s="25">
        <f t="shared" si="3"/>
        <v>4308</v>
      </c>
      <c r="S67" s="25">
        <f>'3.ВС (2)'!L67</f>
        <v>4662</v>
      </c>
      <c r="T67" s="25">
        <f t="shared" si="4"/>
        <v>0</v>
      </c>
      <c r="U67" s="25">
        <f t="shared" si="5"/>
        <v>4662</v>
      </c>
    </row>
    <row r="68" spans="1:21" ht="75" x14ac:dyDescent="0.25">
      <c r="A68" s="360" t="s">
        <v>154</v>
      </c>
      <c r="B68" s="360"/>
      <c r="C68" s="360"/>
      <c r="D68" s="360"/>
      <c r="E68" s="3">
        <v>851</v>
      </c>
      <c r="F68" s="2" t="s">
        <v>11</v>
      </c>
      <c r="G68" s="2" t="s">
        <v>29</v>
      </c>
      <c r="H68" s="3" t="s">
        <v>314</v>
      </c>
      <c r="I68" s="2"/>
      <c r="J68" s="17">
        <f t="shared" si="35"/>
        <v>43979</v>
      </c>
      <c r="K68" s="17">
        <f t="shared" si="35"/>
        <v>4308</v>
      </c>
      <c r="L68" s="17">
        <f t="shared" si="35"/>
        <v>4662</v>
      </c>
      <c r="M68" s="25">
        <f>'3.ВС (2)'!J68</f>
        <v>43979</v>
      </c>
      <c r="N68" s="25">
        <f t="shared" si="0"/>
        <v>0</v>
      </c>
      <c r="O68" s="25">
        <f t="shared" si="1"/>
        <v>43979</v>
      </c>
      <c r="P68" s="25">
        <f>'3.ВС (2)'!K68</f>
        <v>4308</v>
      </c>
      <c r="Q68" s="25">
        <f t="shared" si="2"/>
        <v>0</v>
      </c>
      <c r="R68" s="25">
        <f t="shared" si="3"/>
        <v>4308</v>
      </c>
      <c r="S68" s="25">
        <f>'3.ВС (2)'!L68</f>
        <v>4662</v>
      </c>
      <c r="T68" s="25">
        <f t="shared" si="4"/>
        <v>0</v>
      </c>
      <c r="U68" s="25">
        <f t="shared" si="5"/>
        <v>4662</v>
      </c>
    </row>
    <row r="69" spans="1:21" ht="45" x14ac:dyDescent="0.25">
      <c r="A69" s="360" t="s">
        <v>19</v>
      </c>
      <c r="B69" s="358"/>
      <c r="C69" s="358"/>
      <c r="D69" s="358"/>
      <c r="E69" s="3">
        <v>851</v>
      </c>
      <c r="F69" s="2" t="s">
        <v>11</v>
      </c>
      <c r="G69" s="2" t="s">
        <v>29</v>
      </c>
      <c r="H69" s="3" t="s">
        <v>314</v>
      </c>
      <c r="I69" s="2" t="s">
        <v>20</v>
      </c>
      <c r="J69" s="17">
        <f t="shared" si="35"/>
        <v>43979</v>
      </c>
      <c r="K69" s="17">
        <f t="shared" si="35"/>
        <v>4308</v>
      </c>
      <c r="L69" s="17">
        <f t="shared" si="35"/>
        <v>4662</v>
      </c>
      <c r="M69" s="25">
        <f>'3.ВС (2)'!J69</f>
        <v>43979</v>
      </c>
      <c r="N69" s="25">
        <f t="shared" si="0"/>
        <v>0</v>
      </c>
      <c r="O69" s="25">
        <f t="shared" si="1"/>
        <v>43979</v>
      </c>
      <c r="P69" s="25">
        <f>'3.ВС (2)'!K69</f>
        <v>4308</v>
      </c>
      <c r="Q69" s="25">
        <f t="shared" si="2"/>
        <v>0</v>
      </c>
      <c r="R69" s="25">
        <f t="shared" si="3"/>
        <v>4308</v>
      </c>
      <c r="S69" s="25">
        <f>'3.ВС (2)'!L69</f>
        <v>4662</v>
      </c>
      <c r="T69" s="25">
        <f t="shared" si="4"/>
        <v>0</v>
      </c>
      <c r="U69" s="25">
        <f t="shared" si="5"/>
        <v>4662</v>
      </c>
    </row>
    <row r="70" spans="1:21" ht="45" x14ac:dyDescent="0.25">
      <c r="A70" s="360" t="s">
        <v>9</v>
      </c>
      <c r="B70" s="360"/>
      <c r="C70" s="360"/>
      <c r="D70" s="360"/>
      <c r="E70" s="3">
        <v>851</v>
      </c>
      <c r="F70" s="2" t="s">
        <v>11</v>
      </c>
      <c r="G70" s="2" t="s">
        <v>29</v>
      </c>
      <c r="H70" s="3" t="s">
        <v>314</v>
      </c>
      <c r="I70" s="2" t="s">
        <v>21</v>
      </c>
      <c r="J70" s="17">
        <v>43979</v>
      </c>
      <c r="K70" s="17">
        <v>4308</v>
      </c>
      <c r="L70" s="17">
        <v>4662</v>
      </c>
      <c r="M70" s="25">
        <f>'3.ВС (2)'!J70</f>
        <v>43979</v>
      </c>
      <c r="N70" s="25">
        <f t="shared" si="0"/>
        <v>0</v>
      </c>
      <c r="O70" s="25">
        <f t="shared" si="1"/>
        <v>43979</v>
      </c>
      <c r="P70" s="25">
        <f>'3.ВС (2)'!K70</f>
        <v>4308</v>
      </c>
      <c r="Q70" s="25">
        <f t="shared" si="2"/>
        <v>0</v>
      </c>
      <c r="R70" s="25">
        <f t="shared" si="3"/>
        <v>4308</v>
      </c>
      <c r="S70" s="25">
        <f>'3.ВС (2)'!L70</f>
        <v>4662</v>
      </c>
      <c r="T70" s="25">
        <f t="shared" si="4"/>
        <v>0</v>
      </c>
      <c r="U70" s="25">
        <f t="shared" si="5"/>
        <v>4662</v>
      </c>
    </row>
    <row r="71" spans="1:21" s="19" customFormat="1" ht="28.5" x14ac:dyDescent="0.25">
      <c r="A71" s="5" t="s">
        <v>31</v>
      </c>
      <c r="B71" s="38"/>
      <c r="C71" s="38"/>
      <c r="D71" s="38"/>
      <c r="E71" s="3">
        <v>851</v>
      </c>
      <c r="F71" s="15" t="s">
        <v>11</v>
      </c>
      <c r="G71" s="15" t="s">
        <v>32</v>
      </c>
      <c r="H71" s="3" t="s">
        <v>44</v>
      </c>
      <c r="I71" s="15"/>
      <c r="J71" s="18">
        <f t="shared" ref="J71" si="36">J75+J72+J78+J81</f>
        <v>5979400</v>
      </c>
      <c r="K71" s="18">
        <f t="shared" ref="K71:L71" si="37">K75+K72+K78+K81</f>
        <v>5396400</v>
      </c>
      <c r="L71" s="18">
        <f t="shared" si="37"/>
        <v>5396400</v>
      </c>
      <c r="M71" s="25">
        <f>'3.ВС (2)'!J71</f>
        <v>5979400</v>
      </c>
      <c r="N71" s="25">
        <f t="shared" si="0"/>
        <v>0</v>
      </c>
      <c r="O71" s="25">
        <f t="shared" si="1"/>
        <v>5979400</v>
      </c>
      <c r="P71" s="25">
        <f>'3.ВС (2)'!K71</f>
        <v>5396400</v>
      </c>
      <c r="Q71" s="25">
        <f t="shared" si="2"/>
        <v>0</v>
      </c>
      <c r="R71" s="25">
        <f t="shared" si="3"/>
        <v>5396400</v>
      </c>
      <c r="S71" s="25">
        <f>'3.ВС (2)'!L71</f>
        <v>5396400</v>
      </c>
      <c r="T71" s="25">
        <f t="shared" si="4"/>
        <v>0</v>
      </c>
      <c r="U71" s="25">
        <f t="shared" si="5"/>
        <v>5396400</v>
      </c>
    </row>
    <row r="72" spans="1:21" ht="45" x14ac:dyDescent="0.25">
      <c r="A72" s="360" t="s">
        <v>223</v>
      </c>
      <c r="B72" s="360"/>
      <c r="C72" s="360"/>
      <c r="D72" s="360"/>
      <c r="E72" s="3">
        <v>851</v>
      </c>
      <c r="F72" s="2" t="s">
        <v>11</v>
      </c>
      <c r="G72" s="3" t="s">
        <v>32</v>
      </c>
      <c r="H72" s="3" t="s">
        <v>315</v>
      </c>
      <c r="I72" s="2"/>
      <c r="J72" s="17">
        <f t="shared" ref="J72:L73" si="38">J73</f>
        <v>35500</v>
      </c>
      <c r="K72" s="17">
        <f t="shared" si="38"/>
        <v>0</v>
      </c>
      <c r="L72" s="17">
        <f t="shared" si="38"/>
        <v>0</v>
      </c>
      <c r="M72" s="25">
        <f>'3.ВС (2)'!J72</f>
        <v>35500</v>
      </c>
      <c r="N72" s="25">
        <f t="shared" ref="N72:N135" si="39">O72-M72</f>
        <v>0</v>
      </c>
      <c r="O72" s="25">
        <f t="shared" ref="O72:O135" si="40">J72</f>
        <v>35500</v>
      </c>
      <c r="P72" s="25">
        <f>'3.ВС (2)'!K72</f>
        <v>0</v>
      </c>
      <c r="Q72" s="25">
        <f t="shared" ref="Q72:Q135" si="41">R72-P72</f>
        <v>0</v>
      </c>
      <c r="R72" s="25">
        <f t="shared" ref="R72:R135" si="42">K72</f>
        <v>0</v>
      </c>
      <c r="S72" s="25">
        <f>'3.ВС (2)'!L72</f>
        <v>0</v>
      </c>
      <c r="T72" s="25">
        <f t="shared" ref="T72:T135" si="43">U72-S72</f>
        <v>0</v>
      </c>
      <c r="U72" s="25">
        <f t="shared" ref="U72:U135" si="44">L72</f>
        <v>0</v>
      </c>
    </row>
    <row r="73" spans="1:21" ht="45" x14ac:dyDescent="0.25">
      <c r="A73" s="360" t="s">
        <v>19</v>
      </c>
      <c r="B73" s="358"/>
      <c r="C73" s="358"/>
      <c r="D73" s="358"/>
      <c r="E73" s="3">
        <v>851</v>
      </c>
      <c r="F73" s="2" t="s">
        <v>11</v>
      </c>
      <c r="G73" s="3" t="s">
        <v>32</v>
      </c>
      <c r="H73" s="3" t="s">
        <v>315</v>
      </c>
      <c r="I73" s="2" t="s">
        <v>20</v>
      </c>
      <c r="J73" s="17">
        <f t="shared" si="38"/>
        <v>35500</v>
      </c>
      <c r="K73" s="17">
        <f t="shared" si="38"/>
        <v>0</v>
      </c>
      <c r="L73" s="17">
        <f t="shared" si="38"/>
        <v>0</v>
      </c>
      <c r="M73" s="25">
        <f>'3.ВС (2)'!J73</f>
        <v>35500</v>
      </c>
      <c r="N73" s="25">
        <f t="shared" si="39"/>
        <v>0</v>
      </c>
      <c r="O73" s="25">
        <f t="shared" si="40"/>
        <v>35500</v>
      </c>
      <c r="P73" s="25">
        <f>'3.ВС (2)'!K73</f>
        <v>0</v>
      </c>
      <c r="Q73" s="25">
        <f t="shared" si="41"/>
        <v>0</v>
      </c>
      <c r="R73" s="25">
        <f t="shared" si="42"/>
        <v>0</v>
      </c>
      <c r="S73" s="25">
        <f>'3.ВС (2)'!L73</f>
        <v>0</v>
      </c>
      <c r="T73" s="25">
        <f t="shared" si="43"/>
        <v>0</v>
      </c>
      <c r="U73" s="25">
        <f t="shared" si="44"/>
        <v>0</v>
      </c>
    </row>
    <row r="74" spans="1:21" ht="45" x14ac:dyDescent="0.25">
      <c r="A74" s="360" t="s">
        <v>9</v>
      </c>
      <c r="B74" s="360"/>
      <c r="C74" s="360"/>
      <c r="D74" s="360"/>
      <c r="E74" s="3">
        <v>851</v>
      </c>
      <c r="F74" s="2" t="s">
        <v>11</v>
      </c>
      <c r="G74" s="3" t="s">
        <v>32</v>
      </c>
      <c r="H74" s="3" t="s">
        <v>315</v>
      </c>
      <c r="I74" s="2" t="s">
        <v>21</v>
      </c>
      <c r="J74" s="17">
        <v>35500</v>
      </c>
      <c r="K74" s="17"/>
      <c r="L74" s="17"/>
      <c r="M74" s="25">
        <f>'3.ВС (2)'!J74</f>
        <v>35500</v>
      </c>
      <c r="N74" s="25">
        <f t="shared" si="39"/>
        <v>0</v>
      </c>
      <c r="O74" s="25">
        <f t="shared" si="40"/>
        <v>35500</v>
      </c>
      <c r="P74" s="25">
        <f>'3.ВС (2)'!K74</f>
        <v>0</v>
      </c>
      <c r="Q74" s="25">
        <f t="shared" si="41"/>
        <v>0</v>
      </c>
      <c r="R74" s="25">
        <f t="shared" si="42"/>
        <v>0</v>
      </c>
      <c r="S74" s="25">
        <f>'3.ВС (2)'!L74</f>
        <v>0</v>
      </c>
      <c r="T74" s="25">
        <f t="shared" si="43"/>
        <v>0</v>
      </c>
      <c r="U74" s="25">
        <f t="shared" si="44"/>
        <v>0</v>
      </c>
    </row>
    <row r="75" spans="1:21" ht="45" x14ac:dyDescent="0.25">
      <c r="A75" s="360" t="s">
        <v>35</v>
      </c>
      <c r="B75" s="360"/>
      <c r="C75" s="360"/>
      <c r="D75" s="360"/>
      <c r="E75" s="3">
        <v>851</v>
      </c>
      <c r="F75" s="2" t="s">
        <v>15</v>
      </c>
      <c r="G75" s="3" t="s">
        <v>32</v>
      </c>
      <c r="H75" s="3" t="s">
        <v>380</v>
      </c>
      <c r="I75" s="2"/>
      <c r="J75" s="17">
        <f t="shared" ref="J75:L76" si="45">J76</f>
        <v>547500</v>
      </c>
      <c r="K75" s="17">
        <f t="shared" si="45"/>
        <v>0</v>
      </c>
      <c r="L75" s="17">
        <f t="shared" si="45"/>
        <v>0</v>
      </c>
      <c r="M75" s="25">
        <f>'3.ВС (2)'!J75</f>
        <v>547500</v>
      </c>
      <c r="N75" s="25">
        <f t="shared" si="39"/>
        <v>0</v>
      </c>
      <c r="O75" s="25">
        <f t="shared" si="40"/>
        <v>547500</v>
      </c>
      <c r="P75" s="25">
        <f>'3.ВС (2)'!K75</f>
        <v>0</v>
      </c>
      <c r="Q75" s="25">
        <f t="shared" si="41"/>
        <v>0</v>
      </c>
      <c r="R75" s="25">
        <f t="shared" si="42"/>
        <v>0</v>
      </c>
      <c r="S75" s="25">
        <f>'3.ВС (2)'!L75</f>
        <v>0</v>
      </c>
      <c r="T75" s="25">
        <f t="shared" si="43"/>
        <v>0</v>
      </c>
      <c r="U75" s="25">
        <f t="shared" si="44"/>
        <v>0</v>
      </c>
    </row>
    <row r="76" spans="1:21" ht="45" x14ac:dyDescent="0.25">
      <c r="A76" s="360" t="s">
        <v>19</v>
      </c>
      <c r="B76" s="358"/>
      <c r="C76" s="358"/>
      <c r="D76" s="358"/>
      <c r="E76" s="3">
        <v>851</v>
      </c>
      <c r="F76" s="2" t="s">
        <v>11</v>
      </c>
      <c r="G76" s="2" t="s">
        <v>32</v>
      </c>
      <c r="H76" s="3" t="s">
        <v>380</v>
      </c>
      <c r="I76" s="2" t="s">
        <v>20</v>
      </c>
      <c r="J76" s="17">
        <f t="shared" si="45"/>
        <v>547500</v>
      </c>
      <c r="K76" s="17">
        <f t="shared" si="45"/>
        <v>0</v>
      </c>
      <c r="L76" s="17">
        <f t="shared" si="45"/>
        <v>0</v>
      </c>
      <c r="M76" s="25">
        <f>'3.ВС (2)'!J76</f>
        <v>547500</v>
      </c>
      <c r="N76" s="25">
        <f t="shared" si="39"/>
        <v>0</v>
      </c>
      <c r="O76" s="25">
        <f t="shared" si="40"/>
        <v>547500</v>
      </c>
      <c r="P76" s="25">
        <f>'3.ВС (2)'!K76</f>
        <v>0</v>
      </c>
      <c r="Q76" s="25">
        <f t="shared" si="41"/>
        <v>0</v>
      </c>
      <c r="R76" s="25">
        <f t="shared" si="42"/>
        <v>0</v>
      </c>
      <c r="S76" s="25">
        <f>'3.ВС (2)'!L76</f>
        <v>0</v>
      </c>
      <c r="T76" s="25">
        <f t="shared" si="43"/>
        <v>0</v>
      </c>
      <c r="U76" s="25">
        <f t="shared" si="44"/>
        <v>0</v>
      </c>
    </row>
    <row r="77" spans="1:21" ht="45" x14ac:dyDescent="0.25">
      <c r="A77" s="360" t="s">
        <v>9</v>
      </c>
      <c r="B77" s="360"/>
      <c r="C77" s="360"/>
      <c r="D77" s="360"/>
      <c r="E77" s="3">
        <v>851</v>
      </c>
      <c r="F77" s="2" t="s">
        <v>11</v>
      </c>
      <c r="G77" s="2" t="s">
        <v>32</v>
      </c>
      <c r="H77" s="3" t="s">
        <v>380</v>
      </c>
      <c r="I77" s="2" t="s">
        <v>21</v>
      </c>
      <c r="J77" s="17">
        <v>547500</v>
      </c>
      <c r="K77" s="17"/>
      <c r="L77" s="17"/>
      <c r="M77" s="25">
        <f>'3.ВС (2)'!J77</f>
        <v>547500</v>
      </c>
      <c r="N77" s="25">
        <f t="shared" si="39"/>
        <v>0</v>
      </c>
      <c r="O77" s="25">
        <f t="shared" si="40"/>
        <v>547500</v>
      </c>
      <c r="P77" s="25">
        <f>'3.ВС (2)'!K77</f>
        <v>0</v>
      </c>
      <c r="Q77" s="25">
        <f t="shared" si="41"/>
        <v>0</v>
      </c>
      <c r="R77" s="25">
        <f t="shared" si="42"/>
        <v>0</v>
      </c>
      <c r="S77" s="25">
        <f>'3.ВС (2)'!L77</f>
        <v>0</v>
      </c>
      <c r="T77" s="25">
        <f t="shared" si="43"/>
        <v>0</v>
      </c>
      <c r="U77" s="25">
        <f t="shared" si="44"/>
        <v>0</v>
      </c>
    </row>
    <row r="78" spans="1:21" ht="75" x14ac:dyDescent="0.25">
      <c r="A78" s="360" t="s">
        <v>429</v>
      </c>
      <c r="B78" s="360"/>
      <c r="C78" s="360"/>
      <c r="D78" s="360"/>
      <c r="E78" s="3" t="s">
        <v>251</v>
      </c>
      <c r="F78" s="2" t="s">
        <v>11</v>
      </c>
      <c r="G78" s="2" t="s">
        <v>32</v>
      </c>
      <c r="H78" s="3" t="s">
        <v>445</v>
      </c>
      <c r="I78" s="2"/>
      <c r="J78" s="17">
        <f t="shared" ref="J78:L79" si="46">J79</f>
        <v>352300</v>
      </c>
      <c r="K78" s="17">
        <f t="shared" si="46"/>
        <v>352300</v>
      </c>
      <c r="L78" s="17">
        <f t="shared" si="46"/>
        <v>352300</v>
      </c>
      <c r="M78" s="25">
        <f>'3.ВС (2)'!J78</f>
        <v>352300</v>
      </c>
      <c r="N78" s="25">
        <f t="shared" si="39"/>
        <v>0</v>
      </c>
      <c r="O78" s="25">
        <f t="shared" si="40"/>
        <v>352300</v>
      </c>
      <c r="P78" s="25">
        <f>'3.ВС (2)'!K78</f>
        <v>352300</v>
      </c>
      <c r="Q78" s="25">
        <f t="shared" si="41"/>
        <v>0</v>
      </c>
      <c r="R78" s="25">
        <f t="shared" si="42"/>
        <v>352300</v>
      </c>
      <c r="S78" s="25">
        <f>'3.ВС (2)'!L78</f>
        <v>352300</v>
      </c>
      <c r="T78" s="25">
        <f t="shared" si="43"/>
        <v>0</v>
      </c>
      <c r="U78" s="25">
        <f t="shared" si="44"/>
        <v>352300</v>
      </c>
    </row>
    <row r="79" spans="1:21" ht="45" x14ac:dyDescent="0.25">
      <c r="A79" s="360" t="s">
        <v>19</v>
      </c>
      <c r="B79" s="360"/>
      <c r="C79" s="360"/>
      <c r="D79" s="360"/>
      <c r="E79" s="3">
        <v>851</v>
      </c>
      <c r="F79" s="2" t="s">
        <v>11</v>
      </c>
      <c r="G79" s="2" t="s">
        <v>32</v>
      </c>
      <c r="H79" s="3" t="s">
        <v>445</v>
      </c>
      <c r="I79" s="2" t="s">
        <v>20</v>
      </c>
      <c r="J79" s="17">
        <f t="shared" si="46"/>
        <v>352300</v>
      </c>
      <c r="K79" s="17">
        <f t="shared" si="46"/>
        <v>352300</v>
      </c>
      <c r="L79" s="17">
        <f t="shared" si="46"/>
        <v>352300</v>
      </c>
      <c r="M79" s="25">
        <f>'3.ВС (2)'!J79</f>
        <v>352300</v>
      </c>
      <c r="N79" s="25">
        <f t="shared" si="39"/>
        <v>0</v>
      </c>
      <c r="O79" s="25">
        <f t="shared" si="40"/>
        <v>352300</v>
      </c>
      <c r="P79" s="25">
        <f>'3.ВС (2)'!K79</f>
        <v>352300</v>
      </c>
      <c r="Q79" s="25">
        <f t="shared" si="41"/>
        <v>0</v>
      </c>
      <c r="R79" s="25">
        <f t="shared" si="42"/>
        <v>352300</v>
      </c>
      <c r="S79" s="25">
        <f>'3.ВС (2)'!L79</f>
        <v>352300</v>
      </c>
      <c r="T79" s="25">
        <f t="shared" si="43"/>
        <v>0</v>
      </c>
      <c r="U79" s="25">
        <f t="shared" si="44"/>
        <v>352300</v>
      </c>
    </row>
    <row r="80" spans="1:21" ht="45" x14ac:dyDescent="0.25">
      <c r="A80" s="360" t="s">
        <v>9</v>
      </c>
      <c r="B80" s="360"/>
      <c r="C80" s="360"/>
      <c r="D80" s="360"/>
      <c r="E80" s="3">
        <v>851</v>
      </c>
      <c r="F80" s="2" t="s">
        <v>11</v>
      </c>
      <c r="G80" s="2" t="s">
        <v>32</v>
      </c>
      <c r="H80" s="3" t="s">
        <v>445</v>
      </c>
      <c r="I80" s="2" t="s">
        <v>21</v>
      </c>
      <c r="J80" s="17">
        <v>352300</v>
      </c>
      <c r="K80" s="17">
        <v>352300</v>
      </c>
      <c r="L80" s="17">
        <v>352300</v>
      </c>
      <c r="M80" s="25">
        <f>'3.ВС (2)'!J80</f>
        <v>352300</v>
      </c>
      <c r="N80" s="25">
        <f t="shared" si="39"/>
        <v>0</v>
      </c>
      <c r="O80" s="25">
        <f t="shared" si="40"/>
        <v>352300</v>
      </c>
      <c r="P80" s="25">
        <f>'3.ВС (2)'!K80</f>
        <v>352300</v>
      </c>
      <c r="Q80" s="25">
        <f t="shared" si="41"/>
        <v>0</v>
      </c>
      <c r="R80" s="25">
        <f t="shared" si="42"/>
        <v>352300</v>
      </c>
      <c r="S80" s="25">
        <f>'3.ВС (2)'!L80</f>
        <v>352300</v>
      </c>
      <c r="T80" s="25">
        <f t="shared" si="43"/>
        <v>0</v>
      </c>
      <c r="U80" s="25">
        <f t="shared" si="44"/>
        <v>352300</v>
      </c>
    </row>
    <row r="81" spans="1:21" s="1" customFormat="1" ht="45" x14ac:dyDescent="0.25">
      <c r="A81" s="360" t="s">
        <v>36</v>
      </c>
      <c r="B81" s="287"/>
      <c r="C81" s="287"/>
      <c r="D81" s="287"/>
      <c r="E81" s="3">
        <v>851</v>
      </c>
      <c r="F81" s="3" t="s">
        <v>11</v>
      </c>
      <c r="G81" s="3" t="s">
        <v>32</v>
      </c>
      <c r="H81" s="3" t="s">
        <v>316</v>
      </c>
      <c r="I81" s="3"/>
      <c r="J81" s="17">
        <f t="shared" ref="J81:L82" si="47">J82</f>
        <v>5044100</v>
      </c>
      <c r="K81" s="17">
        <f t="shared" si="47"/>
        <v>5044100</v>
      </c>
      <c r="L81" s="17">
        <f t="shared" si="47"/>
        <v>5044100</v>
      </c>
      <c r="M81" s="25">
        <f>'3.ВС (2)'!J81</f>
        <v>5044100</v>
      </c>
      <c r="N81" s="25">
        <f t="shared" si="39"/>
        <v>0</v>
      </c>
      <c r="O81" s="25">
        <f t="shared" si="40"/>
        <v>5044100</v>
      </c>
      <c r="P81" s="25">
        <f>'3.ВС (2)'!K81</f>
        <v>5044100</v>
      </c>
      <c r="Q81" s="25">
        <f t="shared" si="41"/>
        <v>0</v>
      </c>
      <c r="R81" s="25">
        <f t="shared" si="42"/>
        <v>5044100</v>
      </c>
      <c r="S81" s="25">
        <f>'3.ВС (2)'!L81</f>
        <v>5044100</v>
      </c>
      <c r="T81" s="25">
        <f t="shared" si="43"/>
        <v>0</v>
      </c>
      <c r="U81" s="25">
        <f t="shared" si="44"/>
        <v>5044100</v>
      </c>
    </row>
    <row r="82" spans="1:21" ht="45" x14ac:dyDescent="0.25">
      <c r="A82" s="360" t="s">
        <v>37</v>
      </c>
      <c r="B82" s="360"/>
      <c r="C82" s="360"/>
      <c r="D82" s="360"/>
      <c r="E82" s="3">
        <v>851</v>
      </c>
      <c r="F82" s="2" t="s">
        <v>11</v>
      </c>
      <c r="G82" s="2" t="s">
        <v>32</v>
      </c>
      <c r="H82" s="3" t="s">
        <v>316</v>
      </c>
      <c r="I82" s="2">
        <v>600</v>
      </c>
      <c r="J82" s="17">
        <f t="shared" si="47"/>
        <v>5044100</v>
      </c>
      <c r="K82" s="17">
        <f t="shared" si="47"/>
        <v>5044100</v>
      </c>
      <c r="L82" s="17">
        <f t="shared" si="47"/>
        <v>5044100</v>
      </c>
      <c r="M82" s="25">
        <f>'3.ВС (2)'!J82</f>
        <v>5044100</v>
      </c>
      <c r="N82" s="25">
        <f t="shared" si="39"/>
        <v>0</v>
      </c>
      <c r="O82" s="25">
        <f t="shared" si="40"/>
        <v>5044100</v>
      </c>
      <c r="P82" s="25">
        <f>'3.ВС (2)'!K82</f>
        <v>5044100</v>
      </c>
      <c r="Q82" s="25">
        <f t="shared" si="41"/>
        <v>0</v>
      </c>
      <c r="R82" s="25">
        <f t="shared" si="42"/>
        <v>5044100</v>
      </c>
      <c r="S82" s="25">
        <f>'3.ВС (2)'!L82</f>
        <v>5044100</v>
      </c>
      <c r="T82" s="25">
        <f t="shared" si="43"/>
        <v>0</v>
      </c>
      <c r="U82" s="25">
        <f t="shared" si="44"/>
        <v>5044100</v>
      </c>
    </row>
    <row r="83" spans="1:21" x14ac:dyDescent="0.25">
      <c r="A83" s="360" t="s">
        <v>77</v>
      </c>
      <c r="B83" s="360"/>
      <c r="C83" s="360"/>
      <c r="D83" s="360"/>
      <c r="E83" s="3">
        <v>851</v>
      </c>
      <c r="F83" s="2" t="s">
        <v>11</v>
      </c>
      <c r="G83" s="2" t="s">
        <v>32</v>
      </c>
      <c r="H83" s="3" t="s">
        <v>316</v>
      </c>
      <c r="I83" s="2">
        <v>610</v>
      </c>
      <c r="J83" s="17">
        <v>5044100</v>
      </c>
      <c r="K83" s="17">
        <v>5044100</v>
      </c>
      <c r="L83" s="17">
        <v>5044100</v>
      </c>
      <c r="M83" s="25">
        <f>'3.ВС (2)'!J83</f>
        <v>5044100</v>
      </c>
      <c r="N83" s="25">
        <f t="shared" si="39"/>
        <v>0</v>
      </c>
      <c r="O83" s="25">
        <f t="shared" si="40"/>
        <v>5044100</v>
      </c>
      <c r="P83" s="25">
        <f>'3.ВС (2)'!K83</f>
        <v>5044100</v>
      </c>
      <c r="Q83" s="25">
        <f t="shared" si="41"/>
        <v>0</v>
      </c>
      <c r="R83" s="25">
        <f t="shared" si="42"/>
        <v>5044100</v>
      </c>
      <c r="S83" s="25">
        <f>'3.ВС (2)'!L83</f>
        <v>5044100</v>
      </c>
      <c r="T83" s="25">
        <f t="shared" si="43"/>
        <v>0</v>
      </c>
      <c r="U83" s="25">
        <f t="shared" si="44"/>
        <v>5044100</v>
      </c>
    </row>
    <row r="84" spans="1:21" s="19" customFormat="1" x14ac:dyDescent="0.25">
      <c r="A84" s="5" t="s">
        <v>39</v>
      </c>
      <c r="B84" s="38"/>
      <c r="C84" s="38"/>
      <c r="D84" s="38"/>
      <c r="E84" s="2">
        <v>851</v>
      </c>
      <c r="F84" s="15" t="s">
        <v>40</v>
      </c>
      <c r="G84" s="15"/>
      <c r="H84" s="3" t="s">
        <v>44</v>
      </c>
      <c r="I84" s="15"/>
      <c r="J84" s="18">
        <f t="shared" ref="J84:L85" si="48">J85</f>
        <v>1119810</v>
      </c>
      <c r="K84" s="18">
        <f t="shared" si="48"/>
        <v>1248705</v>
      </c>
      <c r="L84" s="18">
        <f t="shared" si="48"/>
        <v>1588844</v>
      </c>
      <c r="M84" s="25">
        <f>'3.ВС (2)'!J84</f>
        <v>1119810</v>
      </c>
      <c r="N84" s="25">
        <f t="shared" si="39"/>
        <v>0</v>
      </c>
      <c r="O84" s="25">
        <f t="shared" si="40"/>
        <v>1119810</v>
      </c>
      <c r="P84" s="25">
        <f>'3.ВС (2)'!K84</f>
        <v>1248705</v>
      </c>
      <c r="Q84" s="25">
        <f t="shared" si="41"/>
        <v>0</v>
      </c>
      <c r="R84" s="25">
        <f t="shared" si="42"/>
        <v>1248705</v>
      </c>
      <c r="S84" s="25">
        <f>'3.ВС (2)'!L84</f>
        <v>1588844</v>
      </c>
      <c r="T84" s="25">
        <f t="shared" si="43"/>
        <v>0</v>
      </c>
      <c r="U84" s="25">
        <f t="shared" si="44"/>
        <v>1588844</v>
      </c>
    </row>
    <row r="85" spans="1:21" s="32" customFormat="1" ht="28.5" x14ac:dyDescent="0.25">
      <c r="A85" s="5" t="s">
        <v>41</v>
      </c>
      <c r="B85" s="5"/>
      <c r="C85" s="5"/>
      <c r="D85" s="5"/>
      <c r="E85" s="2">
        <v>851</v>
      </c>
      <c r="F85" s="15" t="s">
        <v>40</v>
      </c>
      <c r="G85" s="15" t="s">
        <v>42</v>
      </c>
      <c r="H85" s="3" t="s">
        <v>44</v>
      </c>
      <c r="I85" s="15"/>
      <c r="J85" s="18">
        <f t="shared" si="48"/>
        <v>1119810</v>
      </c>
      <c r="K85" s="18">
        <f t="shared" si="48"/>
        <v>1248705</v>
      </c>
      <c r="L85" s="18">
        <f t="shared" si="48"/>
        <v>1588844</v>
      </c>
      <c r="M85" s="25">
        <f>'3.ВС (2)'!J85</f>
        <v>1119810</v>
      </c>
      <c r="N85" s="25">
        <f t="shared" si="39"/>
        <v>0</v>
      </c>
      <c r="O85" s="25">
        <f t="shared" si="40"/>
        <v>1119810</v>
      </c>
      <c r="P85" s="25">
        <f>'3.ВС (2)'!K85</f>
        <v>1248705</v>
      </c>
      <c r="Q85" s="25">
        <f t="shared" si="41"/>
        <v>0</v>
      </c>
      <c r="R85" s="25">
        <f t="shared" si="42"/>
        <v>1248705</v>
      </c>
      <c r="S85" s="25">
        <f>'3.ВС (2)'!L85</f>
        <v>1588844</v>
      </c>
      <c r="T85" s="25">
        <f t="shared" si="43"/>
        <v>0</v>
      </c>
      <c r="U85" s="25">
        <f t="shared" si="44"/>
        <v>1588844</v>
      </c>
    </row>
    <row r="86" spans="1:21" s="1" customFormat="1" ht="60" x14ac:dyDescent="0.25">
      <c r="A86" s="360" t="s">
        <v>417</v>
      </c>
      <c r="B86" s="358"/>
      <c r="C86" s="358"/>
      <c r="D86" s="358"/>
      <c r="E86" s="2">
        <v>851</v>
      </c>
      <c r="F86" s="3" t="s">
        <v>40</v>
      </c>
      <c r="G86" s="3" t="s">
        <v>42</v>
      </c>
      <c r="H86" s="3" t="s">
        <v>317</v>
      </c>
      <c r="I86" s="3" t="s">
        <v>44</v>
      </c>
      <c r="J86" s="17">
        <f>J87+J89</f>
        <v>1119810</v>
      </c>
      <c r="K86" s="17">
        <f t="shared" ref="K86:L86" si="49">K87+K89</f>
        <v>1248705</v>
      </c>
      <c r="L86" s="17">
        <f t="shared" si="49"/>
        <v>1588844</v>
      </c>
      <c r="M86" s="25">
        <f>'3.ВС (2)'!J86</f>
        <v>1119810</v>
      </c>
      <c r="N86" s="25">
        <f t="shared" si="39"/>
        <v>0</v>
      </c>
      <c r="O86" s="25">
        <f t="shared" si="40"/>
        <v>1119810</v>
      </c>
      <c r="P86" s="25">
        <f>'3.ВС (2)'!K86</f>
        <v>1248705</v>
      </c>
      <c r="Q86" s="25">
        <f t="shared" si="41"/>
        <v>0</v>
      </c>
      <c r="R86" s="25">
        <f t="shared" si="42"/>
        <v>1248705</v>
      </c>
      <c r="S86" s="25">
        <f>'3.ВС (2)'!L86</f>
        <v>1588844</v>
      </c>
      <c r="T86" s="25">
        <f t="shared" si="43"/>
        <v>0</v>
      </c>
      <c r="U86" s="25">
        <f t="shared" si="44"/>
        <v>1588844</v>
      </c>
    </row>
    <row r="87" spans="1:21" ht="105" x14ac:dyDescent="0.25">
      <c r="A87" s="360" t="s">
        <v>14</v>
      </c>
      <c r="B87" s="287"/>
      <c r="C87" s="287"/>
      <c r="D87" s="287"/>
      <c r="E87" s="3">
        <v>851</v>
      </c>
      <c r="F87" s="2" t="s">
        <v>40</v>
      </c>
      <c r="G87" s="2" t="s">
        <v>42</v>
      </c>
      <c r="H87" s="3" t="s">
        <v>317</v>
      </c>
      <c r="I87" s="2" t="s">
        <v>16</v>
      </c>
      <c r="J87" s="17">
        <f t="shared" ref="J87:L87" si="50">J88</f>
        <v>940709</v>
      </c>
      <c r="K87" s="17">
        <f t="shared" si="50"/>
        <v>1132382</v>
      </c>
      <c r="L87" s="17">
        <f t="shared" si="50"/>
        <v>1262582</v>
      </c>
      <c r="M87" s="25">
        <f>'3.ВС (2)'!J87</f>
        <v>940709</v>
      </c>
      <c r="N87" s="25">
        <f t="shared" si="39"/>
        <v>0</v>
      </c>
      <c r="O87" s="25">
        <f t="shared" si="40"/>
        <v>940709</v>
      </c>
      <c r="P87" s="25">
        <f>'3.ВС (2)'!K87</f>
        <v>1132382</v>
      </c>
      <c r="Q87" s="25">
        <f t="shared" si="41"/>
        <v>0</v>
      </c>
      <c r="R87" s="25">
        <f t="shared" si="42"/>
        <v>1132382</v>
      </c>
      <c r="S87" s="25">
        <f>'3.ВС (2)'!L87</f>
        <v>1262582</v>
      </c>
      <c r="T87" s="25">
        <f t="shared" si="43"/>
        <v>0</v>
      </c>
      <c r="U87" s="25">
        <f t="shared" si="44"/>
        <v>1262582</v>
      </c>
    </row>
    <row r="88" spans="1:21" ht="45" x14ac:dyDescent="0.25">
      <c r="A88" s="360" t="s">
        <v>257</v>
      </c>
      <c r="B88" s="287"/>
      <c r="C88" s="287"/>
      <c r="D88" s="287"/>
      <c r="E88" s="3">
        <v>851</v>
      </c>
      <c r="F88" s="2" t="s">
        <v>40</v>
      </c>
      <c r="G88" s="2" t="s">
        <v>42</v>
      </c>
      <c r="H88" s="3" t="s">
        <v>317</v>
      </c>
      <c r="I88" s="2" t="s">
        <v>17</v>
      </c>
      <c r="J88" s="17">
        <v>940709</v>
      </c>
      <c r="K88" s="17">
        <v>1132382</v>
      </c>
      <c r="L88" s="17">
        <v>1262582</v>
      </c>
      <c r="M88" s="25">
        <f>'3.ВС (2)'!J88</f>
        <v>940709</v>
      </c>
      <c r="N88" s="25">
        <f t="shared" si="39"/>
        <v>0</v>
      </c>
      <c r="O88" s="25">
        <f t="shared" si="40"/>
        <v>940709</v>
      </c>
      <c r="P88" s="25">
        <f>'3.ВС (2)'!K88</f>
        <v>1132382</v>
      </c>
      <c r="Q88" s="25">
        <f t="shared" si="41"/>
        <v>0</v>
      </c>
      <c r="R88" s="25">
        <f t="shared" si="42"/>
        <v>1132382</v>
      </c>
      <c r="S88" s="25">
        <f>'3.ВС (2)'!L88</f>
        <v>1262582</v>
      </c>
      <c r="T88" s="25">
        <f t="shared" si="43"/>
        <v>0</v>
      </c>
      <c r="U88" s="25">
        <f t="shared" si="44"/>
        <v>1262582</v>
      </c>
    </row>
    <row r="89" spans="1:21" ht="45" x14ac:dyDescent="0.25">
      <c r="A89" s="360" t="s">
        <v>19</v>
      </c>
      <c r="B89" s="287"/>
      <c r="C89" s="287"/>
      <c r="D89" s="287"/>
      <c r="E89" s="3">
        <v>851</v>
      </c>
      <c r="F89" s="2" t="s">
        <v>40</v>
      </c>
      <c r="G89" s="2" t="s">
        <v>42</v>
      </c>
      <c r="H89" s="3" t="s">
        <v>317</v>
      </c>
      <c r="I89" s="2" t="s">
        <v>20</v>
      </c>
      <c r="J89" s="17">
        <f t="shared" ref="J89:L89" si="51">J90</f>
        <v>179101</v>
      </c>
      <c r="K89" s="17">
        <f t="shared" si="51"/>
        <v>116323</v>
      </c>
      <c r="L89" s="17">
        <f t="shared" si="51"/>
        <v>326262</v>
      </c>
      <c r="M89" s="25">
        <f>'3.ВС (2)'!J89</f>
        <v>179101</v>
      </c>
      <c r="N89" s="25">
        <f t="shared" si="39"/>
        <v>0</v>
      </c>
      <c r="O89" s="25">
        <f t="shared" si="40"/>
        <v>179101</v>
      </c>
      <c r="P89" s="25">
        <f>'3.ВС (2)'!K89</f>
        <v>116323</v>
      </c>
      <c r="Q89" s="25">
        <f t="shared" si="41"/>
        <v>0</v>
      </c>
      <c r="R89" s="25">
        <f t="shared" si="42"/>
        <v>116323</v>
      </c>
      <c r="S89" s="25">
        <f>'3.ВС (2)'!L89</f>
        <v>326262</v>
      </c>
      <c r="T89" s="25">
        <f t="shared" si="43"/>
        <v>0</v>
      </c>
      <c r="U89" s="25">
        <f t="shared" si="44"/>
        <v>326262</v>
      </c>
    </row>
    <row r="90" spans="1:21" ht="45" x14ac:dyDescent="0.25">
      <c r="A90" s="360" t="s">
        <v>9</v>
      </c>
      <c r="B90" s="287"/>
      <c r="C90" s="287"/>
      <c r="D90" s="287"/>
      <c r="E90" s="3">
        <v>851</v>
      </c>
      <c r="F90" s="2" t="s">
        <v>40</v>
      </c>
      <c r="G90" s="2" t="s">
        <v>42</v>
      </c>
      <c r="H90" s="3" t="s">
        <v>317</v>
      </c>
      <c r="I90" s="2" t="s">
        <v>21</v>
      </c>
      <c r="J90" s="17">
        <v>179101</v>
      </c>
      <c r="K90" s="17">
        <v>116323</v>
      </c>
      <c r="L90" s="17">
        <v>326262</v>
      </c>
      <c r="M90" s="25">
        <f>'3.ВС (2)'!J90</f>
        <v>179101</v>
      </c>
      <c r="N90" s="25">
        <f t="shared" si="39"/>
        <v>0</v>
      </c>
      <c r="O90" s="25">
        <f t="shared" si="40"/>
        <v>179101</v>
      </c>
      <c r="P90" s="25">
        <f>'3.ВС (2)'!K90</f>
        <v>116323</v>
      </c>
      <c r="Q90" s="25">
        <f t="shared" si="41"/>
        <v>0</v>
      </c>
      <c r="R90" s="25">
        <f t="shared" si="42"/>
        <v>116323</v>
      </c>
      <c r="S90" s="25">
        <f>'3.ВС (2)'!L90</f>
        <v>326262</v>
      </c>
      <c r="T90" s="25">
        <f t="shared" si="43"/>
        <v>0</v>
      </c>
      <c r="U90" s="25">
        <f t="shared" si="44"/>
        <v>326262</v>
      </c>
    </row>
    <row r="91" spans="1:21" s="19" customFormat="1" ht="28.5" x14ac:dyDescent="0.25">
      <c r="A91" s="5" t="s">
        <v>45</v>
      </c>
      <c r="B91" s="38"/>
      <c r="C91" s="38"/>
      <c r="D91" s="38"/>
      <c r="E91" s="3">
        <v>851</v>
      </c>
      <c r="F91" s="15" t="s">
        <v>42</v>
      </c>
      <c r="G91" s="15"/>
      <c r="H91" s="3" t="s">
        <v>44</v>
      </c>
      <c r="I91" s="15"/>
      <c r="J91" s="18">
        <f t="shared" ref="J91:L91" si="52">J92</f>
        <v>6969400</v>
      </c>
      <c r="K91" s="18">
        <f t="shared" si="52"/>
        <v>5897800</v>
      </c>
      <c r="L91" s="18">
        <f t="shared" si="52"/>
        <v>5897800</v>
      </c>
      <c r="M91" s="25">
        <f>'3.ВС (2)'!J91</f>
        <v>6969400</v>
      </c>
      <c r="N91" s="25">
        <f t="shared" si="39"/>
        <v>0</v>
      </c>
      <c r="O91" s="25">
        <f t="shared" si="40"/>
        <v>6969400</v>
      </c>
      <c r="P91" s="25">
        <f>'3.ВС (2)'!K91</f>
        <v>5897800</v>
      </c>
      <c r="Q91" s="25">
        <f t="shared" si="41"/>
        <v>0</v>
      </c>
      <c r="R91" s="25">
        <f t="shared" si="42"/>
        <v>5897800</v>
      </c>
      <c r="S91" s="25">
        <f>'3.ВС (2)'!L91</f>
        <v>5897800</v>
      </c>
      <c r="T91" s="25">
        <f t="shared" si="43"/>
        <v>0</v>
      </c>
      <c r="U91" s="25">
        <f t="shared" si="44"/>
        <v>5897800</v>
      </c>
    </row>
    <row r="92" spans="1:21" s="19" customFormat="1" ht="57" x14ac:dyDescent="0.25">
      <c r="A92" s="5" t="s">
        <v>290</v>
      </c>
      <c r="B92" s="38"/>
      <c r="C92" s="38"/>
      <c r="D92" s="38"/>
      <c r="E92" s="3">
        <v>851</v>
      </c>
      <c r="F92" s="15" t="s">
        <v>42</v>
      </c>
      <c r="G92" s="15" t="s">
        <v>86</v>
      </c>
      <c r="H92" s="3" t="s">
        <v>44</v>
      </c>
      <c r="I92" s="15"/>
      <c r="J92" s="18">
        <f t="shared" ref="J92" si="53">J93+J100</f>
        <v>6969400</v>
      </c>
      <c r="K92" s="18">
        <f t="shared" ref="K92:L92" si="54">K93+K100</f>
        <v>5897800</v>
      </c>
      <c r="L92" s="18">
        <f t="shared" si="54"/>
        <v>5897800</v>
      </c>
      <c r="M92" s="25">
        <f>'3.ВС (2)'!J92</f>
        <v>6969400</v>
      </c>
      <c r="N92" s="25">
        <f t="shared" si="39"/>
        <v>0</v>
      </c>
      <c r="O92" s="25">
        <f t="shared" si="40"/>
        <v>6969400</v>
      </c>
      <c r="P92" s="25">
        <f>'3.ВС (2)'!K92</f>
        <v>5897800</v>
      </c>
      <c r="Q92" s="25">
        <f t="shared" si="41"/>
        <v>0</v>
      </c>
      <c r="R92" s="25">
        <f t="shared" si="42"/>
        <v>5897800</v>
      </c>
      <c r="S92" s="25">
        <f>'3.ВС (2)'!L92</f>
        <v>5897800</v>
      </c>
      <c r="T92" s="25">
        <f t="shared" si="43"/>
        <v>0</v>
      </c>
      <c r="U92" s="25">
        <f t="shared" si="44"/>
        <v>5897800</v>
      </c>
    </row>
    <row r="93" spans="1:21" ht="30" x14ac:dyDescent="0.25">
      <c r="A93" s="360" t="s">
        <v>47</v>
      </c>
      <c r="B93" s="360"/>
      <c r="C93" s="360"/>
      <c r="D93" s="360"/>
      <c r="E93" s="3">
        <v>851</v>
      </c>
      <c r="F93" s="2" t="s">
        <v>42</v>
      </c>
      <c r="G93" s="2" t="s">
        <v>86</v>
      </c>
      <c r="H93" s="3" t="s">
        <v>318</v>
      </c>
      <c r="I93" s="2"/>
      <c r="J93" s="17">
        <f t="shared" ref="J93" si="55">J94+J96+J98</f>
        <v>5873100</v>
      </c>
      <c r="K93" s="17">
        <f t="shared" ref="K93:L93" si="56">K94+K96+K98</f>
        <v>5597800</v>
      </c>
      <c r="L93" s="17">
        <f t="shared" si="56"/>
        <v>5597800</v>
      </c>
      <c r="M93" s="25">
        <f>'3.ВС (2)'!J93</f>
        <v>5873100</v>
      </c>
      <c r="N93" s="25">
        <f t="shared" si="39"/>
        <v>0</v>
      </c>
      <c r="O93" s="25">
        <f t="shared" si="40"/>
        <v>5873100</v>
      </c>
      <c r="P93" s="25">
        <f>'3.ВС (2)'!K93</f>
        <v>5597800</v>
      </c>
      <c r="Q93" s="25">
        <f t="shared" si="41"/>
        <v>0</v>
      </c>
      <c r="R93" s="25">
        <f t="shared" si="42"/>
        <v>5597800</v>
      </c>
      <c r="S93" s="25">
        <f>'3.ВС (2)'!L93</f>
        <v>5597800</v>
      </c>
      <c r="T93" s="25">
        <f t="shared" si="43"/>
        <v>0</v>
      </c>
      <c r="U93" s="25">
        <f t="shared" si="44"/>
        <v>5597800</v>
      </c>
    </row>
    <row r="94" spans="1:21" ht="105" x14ac:dyDescent="0.25">
      <c r="A94" s="360" t="s">
        <v>14</v>
      </c>
      <c r="B94" s="360"/>
      <c r="C94" s="360"/>
      <c r="D94" s="360"/>
      <c r="E94" s="3">
        <v>851</v>
      </c>
      <c r="F94" s="2" t="s">
        <v>42</v>
      </c>
      <c r="G94" s="3" t="s">
        <v>86</v>
      </c>
      <c r="H94" s="3" t="s">
        <v>318</v>
      </c>
      <c r="I94" s="2" t="s">
        <v>16</v>
      </c>
      <c r="J94" s="17">
        <f t="shared" ref="J94:L94" si="57">J95</f>
        <v>4467100</v>
      </c>
      <c r="K94" s="17">
        <f t="shared" si="57"/>
        <v>4467100</v>
      </c>
      <c r="L94" s="17">
        <f t="shared" si="57"/>
        <v>4467100</v>
      </c>
      <c r="M94" s="25">
        <f>'3.ВС (2)'!J94</f>
        <v>4467100</v>
      </c>
      <c r="N94" s="25">
        <f t="shared" si="39"/>
        <v>0</v>
      </c>
      <c r="O94" s="25">
        <f t="shared" si="40"/>
        <v>4467100</v>
      </c>
      <c r="P94" s="25">
        <f>'3.ВС (2)'!K94</f>
        <v>4467100</v>
      </c>
      <c r="Q94" s="25">
        <f t="shared" si="41"/>
        <v>0</v>
      </c>
      <c r="R94" s="25">
        <f t="shared" si="42"/>
        <v>4467100</v>
      </c>
      <c r="S94" s="25">
        <f>'3.ВС (2)'!L94</f>
        <v>4467100</v>
      </c>
      <c r="T94" s="25">
        <f t="shared" si="43"/>
        <v>0</v>
      </c>
      <c r="U94" s="25">
        <f t="shared" si="44"/>
        <v>4467100</v>
      </c>
    </row>
    <row r="95" spans="1:21" ht="30" x14ac:dyDescent="0.25">
      <c r="A95" s="360" t="s">
        <v>7</v>
      </c>
      <c r="B95" s="360"/>
      <c r="C95" s="360"/>
      <c r="D95" s="360"/>
      <c r="E95" s="3">
        <v>851</v>
      </c>
      <c r="F95" s="2" t="s">
        <v>42</v>
      </c>
      <c r="G95" s="3" t="s">
        <v>86</v>
      </c>
      <c r="H95" s="3" t="s">
        <v>318</v>
      </c>
      <c r="I95" s="2" t="s">
        <v>48</v>
      </c>
      <c r="J95" s="17">
        <v>4467100</v>
      </c>
      <c r="K95" s="17">
        <v>4467100</v>
      </c>
      <c r="L95" s="17">
        <v>4467100</v>
      </c>
      <c r="M95" s="25">
        <f>'3.ВС (2)'!J95</f>
        <v>4467100</v>
      </c>
      <c r="N95" s="25">
        <f t="shared" si="39"/>
        <v>0</v>
      </c>
      <c r="O95" s="25">
        <f t="shared" si="40"/>
        <v>4467100</v>
      </c>
      <c r="P95" s="25">
        <f>'3.ВС (2)'!K95</f>
        <v>4467100</v>
      </c>
      <c r="Q95" s="25">
        <f t="shared" si="41"/>
        <v>0</v>
      </c>
      <c r="R95" s="25">
        <f t="shared" si="42"/>
        <v>4467100</v>
      </c>
      <c r="S95" s="25">
        <f>'3.ВС (2)'!L95</f>
        <v>4467100</v>
      </c>
      <c r="T95" s="25">
        <f t="shared" si="43"/>
        <v>0</v>
      </c>
      <c r="U95" s="25">
        <f t="shared" si="44"/>
        <v>4467100</v>
      </c>
    </row>
    <row r="96" spans="1:21" ht="45" x14ac:dyDescent="0.25">
      <c r="A96" s="360" t="s">
        <v>19</v>
      </c>
      <c r="B96" s="358"/>
      <c r="C96" s="358"/>
      <c r="D96" s="358"/>
      <c r="E96" s="3">
        <v>851</v>
      </c>
      <c r="F96" s="2" t="s">
        <v>42</v>
      </c>
      <c r="G96" s="3" t="s">
        <v>86</v>
      </c>
      <c r="H96" s="3" t="s">
        <v>318</v>
      </c>
      <c r="I96" s="2" t="s">
        <v>20</v>
      </c>
      <c r="J96" s="17">
        <f t="shared" ref="J96:L96" si="58">J97</f>
        <v>1397100</v>
      </c>
      <c r="K96" s="17">
        <f t="shared" si="58"/>
        <v>1121800</v>
      </c>
      <c r="L96" s="17">
        <f t="shared" si="58"/>
        <v>1121800</v>
      </c>
      <c r="M96" s="25">
        <f>'3.ВС (2)'!J96</f>
        <v>1397100</v>
      </c>
      <c r="N96" s="25">
        <f t="shared" si="39"/>
        <v>0</v>
      </c>
      <c r="O96" s="25">
        <f t="shared" si="40"/>
        <v>1397100</v>
      </c>
      <c r="P96" s="25">
        <f>'3.ВС (2)'!K96</f>
        <v>1121800</v>
      </c>
      <c r="Q96" s="25">
        <f t="shared" si="41"/>
        <v>0</v>
      </c>
      <c r="R96" s="25">
        <f t="shared" si="42"/>
        <v>1121800</v>
      </c>
      <c r="S96" s="25">
        <f>'3.ВС (2)'!L96</f>
        <v>1121800</v>
      </c>
      <c r="T96" s="25">
        <f t="shared" si="43"/>
        <v>0</v>
      </c>
      <c r="U96" s="25">
        <f t="shared" si="44"/>
        <v>1121800</v>
      </c>
    </row>
    <row r="97" spans="1:21" ht="45" x14ac:dyDescent="0.25">
      <c r="A97" s="360" t="s">
        <v>9</v>
      </c>
      <c r="B97" s="360"/>
      <c r="C97" s="360"/>
      <c r="D97" s="360"/>
      <c r="E97" s="3">
        <v>851</v>
      </c>
      <c r="F97" s="2" t="s">
        <v>42</v>
      </c>
      <c r="G97" s="3" t="s">
        <v>86</v>
      </c>
      <c r="H97" s="3" t="s">
        <v>318</v>
      </c>
      <c r="I97" s="2" t="s">
        <v>21</v>
      </c>
      <c r="J97" s="17">
        <v>1397100</v>
      </c>
      <c r="K97" s="17">
        <v>1121800</v>
      </c>
      <c r="L97" s="17">
        <v>1121800</v>
      </c>
      <c r="M97" s="25">
        <f>'3.ВС (2)'!J97</f>
        <v>1397100</v>
      </c>
      <c r="N97" s="25">
        <f t="shared" si="39"/>
        <v>0</v>
      </c>
      <c r="O97" s="25">
        <f t="shared" si="40"/>
        <v>1397100</v>
      </c>
      <c r="P97" s="25">
        <f>'3.ВС (2)'!K97</f>
        <v>1121800</v>
      </c>
      <c r="Q97" s="25">
        <f t="shared" si="41"/>
        <v>0</v>
      </c>
      <c r="R97" s="25">
        <f t="shared" si="42"/>
        <v>1121800</v>
      </c>
      <c r="S97" s="25">
        <f>'3.ВС (2)'!L97</f>
        <v>1121800</v>
      </c>
      <c r="T97" s="25">
        <f t="shared" si="43"/>
        <v>0</v>
      </c>
      <c r="U97" s="25">
        <f t="shared" si="44"/>
        <v>1121800</v>
      </c>
    </row>
    <row r="98" spans="1:21" x14ac:dyDescent="0.25">
      <c r="A98" s="360" t="s">
        <v>22</v>
      </c>
      <c r="B98" s="360"/>
      <c r="C98" s="360"/>
      <c r="D98" s="360"/>
      <c r="E98" s="3">
        <v>851</v>
      </c>
      <c r="F98" s="2" t="s">
        <v>42</v>
      </c>
      <c r="G98" s="3" t="s">
        <v>86</v>
      </c>
      <c r="H98" s="3" t="s">
        <v>318</v>
      </c>
      <c r="I98" s="2" t="s">
        <v>23</v>
      </c>
      <c r="J98" s="17">
        <f t="shared" ref="J98:L98" si="59">J99</f>
        <v>8900</v>
      </c>
      <c r="K98" s="17">
        <f t="shared" si="59"/>
        <v>8900</v>
      </c>
      <c r="L98" s="17">
        <f t="shared" si="59"/>
        <v>8900</v>
      </c>
      <c r="M98" s="25">
        <f>'3.ВС (2)'!J98</f>
        <v>8900</v>
      </c>
      <c r="N98" s="25">
        <f t="shared" si="39"/>
        <v>0</v>
      </c>
      <c r="O98" s="25">
        <f t="shared" si="40"/>
        <v>8900</v>
      </c>
      <c r="P98" s="25">
        <f>'3.ВС (2)'!K98</f>
        <v>8900</v>
      </c>
      <c r="Q98" s="25">
        <f t="shared" si="41"/>
        <v>0</v>
      </c>
      <c r="R98" s="25">
        <f t="shared" si="42"/>
        <v>8900</v>
      </c>
      <c r="S98" s="25">
        <f>'3.ВС (2)'!L98</f>
        <v>8900</v>
      </c>
      <c r="T98" s="25">
        <f t="shared" si="43"/>
        <v>0</v>
      </c>
      <c r="U98" s="25">
        <f t="shared" si="44"/>
        <v>8900</v>
      </c>
    </row>
    <row r="99" spans="1:21" ht="30" x14ac:dyDescent="0.25">
      <c r="A99" s="360" t="s">
        <v>24</v>
      </c>
      <c r="B99" s="360"/>
      <c r="C99" s="360"/>
      <c r="D99" s="360"/>
      <c r="E99" s="3">
        <v>851</v>
      </c>
      <c r="F99" s="2" t="s">
        <v>42</v>
      </c>
      <c r="G99" s="3" t="s">
        <v>86</v>
      </c>
      <c r="H99" s="3" t="s">
        <v>318</v>
      </c>
      <c r="I99" s="2" t="s">
        <v>25</v>
      </c>
      <c r="J99" s="17">
        <v>8900</v>
      </c>
      <c r="K99" s="17">
        <v>8900</v>
      </c>
      <c r="L99" s="17">
        <v>8900</v>
      </c>
      <c r="M99" s="25">
        <f>'3.ВС (2)'!J99</f>
        <v>8900</v>
      </c>
      <c r="N99" s="25">
        <f t="shared" si="39"/>
        <v>0</v>
      </c>
      <c r="O99" s="25">
        <f t="shared" si="40"/>
        <v>8900</v>
      </c>
      <c r="P99" s="25">
        <f>'3.ВС (2)'!K99</f>
        <v>8900</v>
      </c>
      <c r="Q99" s="25">
        <f t="shared" si="41"/>
        <v>0</v>
      </c>
      <c r="R99" s="25">
        <f t="shared" si="42"/>
        <v>8900</v>
      </c>
      <c r="S99" s="25">
        <f>'3.ВС (2)'!L99</f>
        <v>8900</v>
      </c>
      <c r="T99" s="25">
        <f t="shared" si="43"/>
        <v>0</v>
      </c>
      <c r="U99" s="25">
        <f t="shared" si="44"/>
        <v>8900</v>
      </c>
    </row>
    <row r="100" spans="1:21" ht="60" x14ac:dyDescent="0.25">
      <c r="A100" s="360" t="s">
        <v>246</v>
      </c>
      <c r="B100" s="360"/>
      <c r="C100" s="360"/>
      <c r="D100" s="360"/>
      <c r="E100" s="3">
        <v>851</v>
      </c>
      <c r="F100" s="2" t="s">
        <v>42</v>
      </c>
      <c r="G100" s="2" t="s">
        <v>86</v>
      </c>
      <c r="H100" s="3" t="s">
        <v>319</v>
      </c>
      <c r="I100" s="2"/>
      <c r="J100" s="17">
        <f t="shared" ref="J100:L101" si="60">J101</f>
        <v>1096300</v>
      </c>
      <c r="K100" s="17">
        <f t="shared" si="60"/>
        <v>300000</v>
      </c>
      <c r="L100" s="17">
        <f t="shared" si="60"/>
        <v>300000</v>
      </c>
      <c r="M100" s="25">
        <f>'3.ВС (2)'!J100</f>
        <v>1096300</v>
      </c>
      <c r="N100" s="25">
        <f t="shared" si="39"/>
        <v>0</v>
      </c>
      <c r="O100" s="25">
        <f t="shared" si="40"/>
        <v>1096300</v>
      </c>
      <c r="P100" s="25">
        <f>'3.ВС (2)'!K100</f>
        <v>300000</v>
      </c>
      <c r="Q100" s="25">
        <f t="shared" si="41"/>
        <v>0</v>
      </c>
      <c r="R100" s="25">
        <f t="shared" si="42"/>
        <v>300000</v>
      </c>
      <c r="S100" s="25">
        <f>'3.ВС (2)'!L100</f>
        <v>300000</v>
      </c>
      <c r="T100" s="25">
        <f t="shared" si="43"/>
        <v>0</v>
      </c>
      <c r="U100" s="25">
        <f t="shared" si="44"/>
        <v>300000</v>
      </c>
    </row>
    <row r="101" spans="1:21" ht="45" x14ac:dyDescent="0.25">
      <c r="A101" s="360" t="s">
        <v>19</v>
      </c>
      <c r="B101" s="358"/>
      <c r="C101" s="358"/>
      <c r="D101" s="358"/>
      <c r="E101" s="3">
        <v>851</v>
      </c>
      <c r="F101" s="2" t="s">
        <v>42</v>
      </c>
      <c r="G101" s="3" t="s">
        <v>86</v>
      </c>
      <c r="H101" s="3" t="s">
        <v>319</v>
      </c>
      <c r="I101" s="2" t="s">
        <v>20</v>
      </c>
      <c r="J101" s="17">
        <f t="shared" si="60"/>
        <v>1096300</v>
      </c>
      <c r="K101" s="17">
        <f t="shared" si="60"/>
        <v>300000</v>
      </c>
      <c r="L101" s="17">
        <f t="shared" si="60"/>
        <v>300000</v>
      </c>
      <c r="M101" s="25">
        <f>'3.ВС (2)'!J101</f>
        <v>1096300</v>
      </c>
      <c r="N101" s="25">
        <f t="shared" si="39"/>
        <v>0</v>
      </c>
      <c r="O101" s="25">
        <f t="shared" si="40"/>
        <v>1096300</v>
      </c>
      <c r="P101" s="25">
        <f>'3.ВС (2)'!K101</f>
        <v>300000</v>
      </c>
      <c r="Q101" s="25">
        <f t="shared" si="41"/>
        <v>0</v>
      </c>
      <c r="R101" s="25">
        <f t="shared" si="42"/>
        <v>300000</v>
      </c>
      <c r="S101" s="25">
        <f>'3.ВС (2)'!L101</f>
        <v>300000</v>
      </c>
      <c r="T101" s="25">
        <f t="shared" si="43"/>
        <v>0</v>
      </c>
      <c r="U101" s="25">
        <f t="shared" si="44"/>
        <v>300000</v>
      </c>
    </row>
    <row r="102" spans="1:21" ht="45" x14ac:dyDescent="0.25">
      <c r="A102" s="360" t="s">
        <v>9</v>
      </c>
      <c r="B102" s="360"/>
      <c r="C102" s="360"/>
      <c r="D102" s="360"/>
      <c r="E102" s="3">
        <v>851</v>
      </c>
      <c r="F102" s="2" t="s">
        <v>42</v>
      </c>
      <c r="G102" s="3" t="s">
        <v>86</v>
      </c>
      <c r="H102" s="3" t="s">
        <v>319</v>
      </c>
      <c r="I102" s="2" t="s">
        <v>21</v>
      </c>
      <c r="J102" s="17">
        <v>1096300</v>
      </c>
      <c r="K102" s="17">
        <v>300000</v>
      </c>
      <c r="L102" s="17">
        <v>300000</v>
      </c>
      <c r="M102" s="25">
        <f>'3.ВС (2)'!J102</f>
        <v>1096300</v>
      </c>
      <c r="N102" s="25">
        <f t="shared" si="39"/>
        <v>0</v>
      </c>
      <c r="O102" s="25">
        <f t="shared" si="40"/>
        <v>1096300</v>
      </c>
      <c r="P102" s="25">
        <f>'3.ВС (2)'!K102</f>
        <v>300000</v>
      </c>
      <c r="Q102" s="25">
        <f t="shared" si="41"/>
        <v>0</v>
      </c>
      <c r="R102" s="25">
        <f t="shared" si="42"/>
        <v>300000</v>
      </c>
      <c r="S102" s="25">
        <f>'3.ВС (2)'!L102</f>
        <v>300000</v>
      </c>
      <c r="T102" s="25">
        <f t="shared" si="43"/>
        <v>0</v>
      </c>
      <c r="U102" s="25">
        <f t="shared" si="44"/>
        <v>300000</v>
      </c>
    </row>
    <row r="103" spans="1:21" s="19" customFormat="1" x14ac:dyDescent="0.25">
      <c r="A103" s="5" t="s">
        <v>49</v>
      </c>
      <c r="B103" s="38"/>
      <c r="C103" s="38"/>
      <c r="D103" s="38"/>
      <c r="E103" s="3">
        <v>851</v>
      </c>
      <c r="F103" s="15" t="s">
        <v>12</v>
      </c>
      <c r="G103" s="15"/>
      <c r="H103" s="3" t="s">
        <v>44</v>
      </c>
      <c r="I103" s="15"/>
      <c r="J103" s="18">
        <f t="shared" ref="J103:L103" si="61">J104+J108+J112+J122+J132</f>
        <v>182440019.78999999</v>
      </c>
      <c r="K103" s="18">
        <f t="shared" si="61"/>
        <v>10848140</v>
      </c>
      <c r="L103" s="18">
        <f t="shared" si="61"/>
        <v>11027740</v>
      </c>
      <c r="M103" s="25">
        <f>'3.ВС (2)'!J103</f>
        <v>17412040</v>
      </c>
      <c r="N103" s="25">
        <f t="shared" si="39"/>
        <v>165027979.78999999</v>
      </c>
      <c r="O103" s="25">
        <f t="shared" si="40"/>
        <v>182440019.78999999</v>
      </c>
      <c r="P103" s="25">
        <f>'3.ВС (2)'!K103</f>
        <v>10848140</v>
      </c>
      <c r="Q103" s="25">
        <f t="shared" si="41"/>
        <v>0</v>
      </c>
      <c r="R103" s="25">
        <f t="shared" si="42"/>
        <v>10848140</v>
      </c>
      <c r="S103" s="25">
        <f>'3.ВС (2)'!L103</f>
        <v>11027740</v>
      </c>
      <c r="T103" s="25">
        <f t="shared" si="43"/>
        <v>0</v>
      </c>
      <c r="U103" s="25">
        <f t="shared" si="44"/>
        <v>11027740</v>
      </c>
    </row>
    <row r="104" spans="1:21" s="19" customFormat="1" x14ac:dyDescent="0.25">
      <c r="A104" s="5" t="s">
        <v>50</v>
      </c>
      <c r="B104" s="38"/>
      <c r="C104" s="38"/>
      <c r="D104" s="38"/>
      <c r="E104" s="3">
        <v>851</v>
      </c>
      <c r="F104" s="15" t="s">
        <v>12</v>
      </c>
      <c r="G104" s="15" t="s">
        <v>29</v>
      </c>
      <c r="H104" s="3"/>
      <c r="I104" s="15"/>
      <c r="J104" s="18">
        <f t="shared" ref="J104:L110" si="62">J105</f>
        <v>307240</v>
      </c>
      <c r="K104" s="18">
        <f t="shared" si="62"/>
        <v>307240</v>
      </c>
      <c r="L104" s="18">
        <f t="shared" si="62"/>
        <v>307240</v>
      </c>
      <c r="M104" s="25">
        <f>'3.ВС (2)'!J104</f>
        <v>307240</v>
      </c>
      <c r="N104" s="25">
        <f t="shared" si="39"/>
        <v>0</v>
      </c>
      <c r="O104" s="25">
        <f t="shared" si="40"/>
        <v>307240</v>
      </c>
      <c r="P104" s="25">
        <f>'3.ВС (2)'!K104</f>
        <v>307240</v>
      </c>
      <c r="Q104" s="25">
        <f t="shared" si="41"/>
        <v>0</v>
      </c>
      <c r="R104" s="25">
        <f t="shared" si="42"/>
        <v>307240</v>
      </c>
      <c r="S104" s="25">
        <f>'3.ВС (2)'!L104</f>
        <v>307240</v>
      </c>
      <c r="T104" s="25">
        <f t="shared" si="43"/>
        <v>0</v>
      </c>
      <c r="U104" s="25">
        <f t="shared" si="44"/>
        <v>307240</v>
      </c>
    </row>
    <row r="105" spans="1:21" s="19" customFormat="1" ht="180" x14ac:dyDescent="0.25">
      <c r="A105" s="360" t="s">
        <v>288</v>
      </c>
      <c r="B105" s="38"/>
      <c r="C105" s="38"/>
      <c r="D105" s="38"/>
      <c r="E105" s="3">
        <v>851</v>
      </c>
      <c r="F105" s="2" t="s">
        <v>12</v>
      </c>
      <c r="G105" s="2" t="s">
        <v>29</v>
      </c>
      <c r="H105" s="3" t="s">
        <v>320</v>
      </c>
      <c r="I105" s="2"/>
      <c r="J105" s="17">
        <f t="shared" si="62"/>
        <v>307240</v>
      </c>
      <c r="K105" s="17">
        <f t="shared" si="62"/>
        <v>307240</v>
      </c>
      <c r="L105" s="17">
        <f t="shared" si="62"/>
        <v>307240</v>
      </c>
      <c r="M105" s="25">
        <f>'3.ВС (2)'!J105</f>
        <v>307240</v>
      </c>
      <c r="N105" s="25">
        <f t="shared" si="39"/>
        <v>0</v>
      </c>
      <c r="O105" s="25">
        <f t="shared" si="40"/>
        <v>307240</v>
      </c>
      <c r="P105" s="25">
        <f>'3.ВС (2)'!K105</f>
        <v>307240</v>
      </c>
      <c r="Q105" s="25">
        <f t="shared" si="41"/>
        <v>0</v>
      </c>
      <c r="R105" s="25">
        <f t="shared" si="42"/>
        <v>307240</v>
      </c>
      <c r="S105" s="25">
        <f>'3.ВС (2)'!L105</f>
        <v>307240</v>
      </c>
      <c r="T105" s="25">
        <f t="shared" si="43"/>
        <v>0</v>
      </c>
      <c r="U105" s="25">
        <f t="shared" si="44"/>
        <v>307240</v>
      </c>
    </row>
    <row r="106" spans="1:21" s="19" customFormat="1" ht="45" x14ac:dyDescent="0.25">
      <c r="A106" s="360" t="s">
        <v>19</v>
      </c>
      <c r="B106" s="358"/>
      <c r="C106" s="358"/>
      <c r="D106" s="358"/>
      <c r="E106" s="3">
        <v>851</v>
      </c>
      <c r="F106" s="2" t="s">
        <v>12</v>
      </c>
      <c r="G106" s="2" t="s">
        <v>29</v>
      </c>
      <c r="H106" s="3" t="s">
        <v>320</v>
      </c>
      <c r="I106" s="2" t="s">
        <v>20</v>
      </c>
      <c r="J106" s="17">
        <f t="shared" si="62"/>
        <v>307240</v>
      </c>
      <c r="K106" s="17">
        <f t="shared" si="62"/>
        <v>307240</v>
      </c>
      <c r="L106" s="17">
        <f t="shared" si="62"/>
        <v>307240</v>
      </c>
      <c r="M106" s="25">
        <f>'3.ВС (2)'!J106</f>
        <v>307240</v>
      </c>
      <c r="N106" s="25">
        <f t="shared" si="39"/>
        <v>0</v>
      </c>
      <c r="O106" s="25">
        <f t="shared" si="40"/>
        <v>307240</v>
      </c>
      <c r="P106" s="25">
        <f>'3.ВС (2)'!K106</f>
        <v>307240</v>
      </c>
      <c r="Q106" s="25">
        <f t="shared" si="41"/>
        <v>0</v>
      </c>
      <c r="R106" s="25">
        <f t="shared" si="42"/>
        <v>307240</v>
      </c>
      <c r="S106" s="25">
        <f>'3.ВС (2)'!L106</f>
        <v>307240</v>
      </c>
      <c r="T106" s="25">
        <f t="shared" si="43"/>
        <v>0</v>
      </c>
      <c r="U106" s="25">
        <f t="shared" si="44"/>
        <v>307240</v>
      </c>
    </row>
    <row r="107" spans="1:21" s="19" customFormat="1" ht="45" x14ac:dyDescent="0.25">
      <c r="A107" s="360" t="s">
        <v>9</v>
      </c>
      <c r="B107" s="360"/>
      <c r="C107" s="360"/>
      <c r="D107" s="360"/>
      <c r="E107" s="3">
        <v>851</v>
      </c>
      <c r="F107" s="2" t="s">
        <v>12</v>
      </c>
      <c r="G107" s="2" t="s">
        <v>29</v>
      </c>
      <c r="H107" s="3" t="s">
        <v>320</v>
      </c>
      <c r="I107" s="2" t="s">
        <v>21</v>
      </c>
      <c r="J107" s="17">
        <v>307240</v>
      </c>
      <c r="K107" s="17">
        <v>307240</v>
      </c>
      <c r="L107" s="17">
        <v>307240</v>
      </c>
      <c r="M107" s="25">
        <f>'3.ВС (2)'!J107</f>
        <v>307240</v>
      </c>
      <c r="N107" s="25">
        <f t="shared" si="39"/>
        <v>0</v>
      </c>
      <c r="O107" s="25">
        <f t="shared" si="40"/>
        <v>307240</v>
      </c>
      <c r="P107" s="25">
        <f>'3.ВС (2)'!K107</f>
        <v>307240</v>
      </c>
      <c r="Q107" s="25">
        <f t="shared" si="41"/>
        <v>0</v>
      </c>
      <c r="R107" s="25">
        <f t="shared" si="42"/>
        <v>307240</v>
      </c>
      <c r="S107" s="25">
        <f>'3.ВС (2)'!L107</f>
        <v>307240</v>
      </c>
      <c r="T107" s="25">
        <f t="shared" si="43"/>
        <v>0</v>
      </c>
      <c r="U107" s="25">
        <f t="shared" si="44"/>
        <v>307240</v>
      </c>
    </row>
    <row r="108" spans="1:21" s="19" customFormat="1" x14ac:dyDescent="0.25">
      <c r="A108" s="38" t="s">
        <v>674</v>
      </c>
      <c r="B108" s="38"/>
      <c r="C108" s="38"/>
      <c r="D108" s="38"/>
      <c r="E108" s="20">
        <v>851</v>
      </c>
      <c r="F108" s="15" t="s">
        <v>12</v>
      </c>
      <c r="G108" s="15" t="s">
        <v>96</v>
      </c>
      <c r="H108" s="20"/>
      <c r="I108" s="15"/>
      <c r="J108" s="18">
        <f t="shared" si="62"/>
        <v>20900</v>
      </c>
      <c r="K108" s="18">
        <f t="shared" si="62"/>
        <v>20900</v>
      </c>
      <c r="L108" s="18">
        <f t="shared" si="62"/>
        <v>20900</v>
      </c>
      <c r="M108" s="25">
        <f>'3.ВС (2)'!J108</f>
        <v>20900</v>
      </c>
      <c r="N108" s="25">
        <f t="shared" si="39"/>
        <v>0</v>
      </c>
      <c r="O108" s="25">
        <f t="shared" si="40"/>
        <v>20900</v>
      </c>
      <c r="P108" s="25">
        <f>'3.ВС (2)'!K108</f>
        <v>20900</v>
      </c>
      <c r="Q108" s="25">
        <f t="shared" si="41"/>
        <v>0</v>
      </c>
      <c r="R108" s="25">
        <f t="shared" si="42"/>
        <v>20900</v>
      </c>
      <c r="S108" s="25">
        <f>'3.ВС (2)'!L108</f>
        <v>20900</v>
      </c>
      <c r="T108" s="25">
        <f t="shared" si="43"/>
        <v>0</v>
      </c>
      <c r="U108" s="25">
        <f t="shared" si="44"/>
        <v>20900</v>
      </c>
    </row>
    <row r="109" spans="1:21" s="19" customFormat="1" ht="45" x14ac:dyDescent="0.25">
      <c r="A109" s="360" t="s">
        <v>670</v>
      </c>
      <c r="B109" s="360"/>
      <c r="C109" s="360"/>
      <c r="D109" s="360"/>
      <c r="E109" s="3">
        <v>851</v>
      </c>
      <c r="F109" s="2" t="s">
        <v>12</v>
      </c>
      <c r="G109" s="2" t="s">
        <v>96</v>
      </c>
      <c r="H109" s="3" t="s">
        <v>673</v>
      </c>
      <c r="I109" s="2"/>
      <c r="J109" s="17">
        <f t="shared" si="62"/>
        <v>20900</v>
      </c>
      <c r="K109" s="17">
        <f t="shared" si="62"/>
        <v>20900</v>
      </c>
      <c r="L109" s="17">
        <f t="shared" si="62"/>
        <v>20900</v>
      </c>
      <c r="M109" s="25">
        <f>'3.ВС (2)'!J109</f>
        <v>20900</v>
      </c>
      <c r="N109" s="25">
        <f t="shared" si="39"/>
        <v>0</v>
      </c>
      <c r="O109" s="25">
        <f t="shared" si="40"/>
        <v>20900</v>
      </c>
      <c r="P109" s="25">
        <f>'3.ВС (2)'!K109</f>
        <v>20900</v>
      </c>
      <c r="Q109" s="25">
        <f t="shared" si="41"/>
        <v>0</v>
      </c>
      <c r="R109" s="25">
        <f t="shared" si="42"/>
        <v>20900</v>
      </c>
      <c r="S109" s="25">
        <f>'3.ВС (2)'!L109</f>
        <v>20900</v>
      </c>
      <c r="T109" s="25">
        <f t="shared" si="43"/>
        <v>0</v>
      </c>
      <c r="U109" s="25">
        <f t="shared" si="44"/>
        <v>20900</v>
      </c>
    </row>
    <row r="110" spans="1:21" s="19" customFormat="1" ht="45" x14ac:dyDescent="0.25">
      <c r="A110" s="360" t="s">
        <v>19</v>
      </c>
      <c r="B110" s="360"/>
      <c r="C110" s="360"/>
      <c r="D110" s="360"/>
      <c r="E110" s="3">
        <v>851</v>
      </c>
      <c r="F110" s="2" t="s">
        <v>12</v>
      </c>
      <c r="G110" s="2" t="s">
        <v>96</v>
      </c>
      <c r="H110" s="3" t="s">
        <v>673</v>
      </c>
      <c r="I110" s="2" t="s">
        <v>20</v>
      </c>
      <c r="J110" s="17">
        <f t="shared" si="62"/>
        <v>20900</v>
      </c>
      <c r="K110" s="17">
        <f t="shared" si="62"/>
        <v>20900</v>
      </c>
      <c r="L110" s="17">
        <f t="shared" si="62"/>
        <v>20900</v>
      </c>
      <c r="M110" s="25">
        <f>'3.ВС (2)'!J110</f>
        <v>20900</v>
      </c>
      <c r="N110" s="25">
        <f t="shared" si="39"/>
        <v>0</v>
      </c>
      <c r="O110" s="25">
        <f t="shared" si="40"/>
        <v>20900</v>
      </c>
      <c r="P110" s="25">
        <f>'3.ВС (2)'!K110</f>
        <v>20900</v>
      </c>
      <c r="Q110" s="25">
        <f t="shared" si="41"/>
        <v>0</v>
      </c>
      <c r="R110" s="25">
        <f t="shared" si="42"/>
        <v>20900</v>
      </c>
      <c r="S110" s="25">
        <f>'3.ВС (2)'!L110</f>
        <v>20900</v>
      </c>
      <c r="T110" s="25">
        <f t="shared" si="43"/>
        <v>0</v>
      </c>
      <c r="U110" s="25">
        <f t="shared" si="44"/>
        <v>20900</v>
      </c>
    </row>
    <row r="111" spans="1:21" s="19" customFormat="1" ht="45" x14ac:dyDescent="0.25">
      <c r="A111" s="360" t="s">
        <v>9</v>
      </c>
      <c r="B111" s="360"/>
      <c r="C111" s="360"/>
      <c r="D111" s="360"/>
      <c r="E111" s="3">
        <v>851</v>
      </c>
      <c r="F111" s="2" t="s">
        <v>12</v>
      </c>
      <c r="G111" s="2" t="s">
        <v>96</v>
      </c>
      <c r="H111" s="3" t="s">
        <v>673</v>
      </c>
      <c r="I111" s="2" t="s">
        <v>21</v>
      </c>
      <c r="J111" s="17">
        <v>20900</v>
      </c>
      <c r="K111" s="17">
        <v>20900</v>
      </c>
      <c r="L111" s="17">
        <v>20900</v>
      </c>
      <c r="M111" s="25">
        <f>'3.ВС (2)'!J111</f>
        <v>20900</v>
      </c>
      <c r="N111" s="25">
        <f t="shared" si="39"/>
        <v>0</v>
      </c>
      <c r="O111" s="25">
        <f t="shared" si="40"/>
        <v>20900</v>
      </c>
      <c r="P111" s="25">
        <f>'3.ВС (2)'!K111</f>
        <v>20900</v>
      </c>
      <c r="Q111" s="25">
        <f t="shared" si="41"/>
        <v>0</v>
      </c>
      <c r="R111" s="25">
        <f t="shared" si="42"/>
        <v>20900</v>
      </c>
      <c r="S111" s="25">
        <f>'3.ВС (2)'!L111</f>
        <v>20900</v>
      </c>
      <c r="T111" s="25">
        <f t="shared" si="43"/>
        <v>0</v>
      </c>
      <c r="U111" s="25">
        <f t="shared" si="44"/>
        <v>20900</v>
      </c>
    </row>
    <row r="112" spans="1:21" s="19" customFormat="1" x14ac:dyDescent="0.25">
      <c r="A112" s="5" t="s">
        <v>51</v>
      </c>
      <c r="B112" s="38"/>
      <c r="C112" s="38"/>
      <c r="D112" s="38"/>
      <c r="E112" s="20">
        <v>851</v>
      </c>
      <c r="F112" s="15" t="s">
        <v>12</v>
      </c>
      <c r="G112" s="15" t="s">
        <v>52</v>
      </c>
      <c r="H112" s="3" t="s">
        <v>44</v>
      </c>
      <c r="I112" s="15"/>
      <c r="J112" s="18">
        <f t="shared" ref="J112:L112" si="63">J113+J116+J119</f>
        <v>6657400</v>
      </c>
      <c r="K112" s="18">
        <f t="shared" si="63"/>
        <v>0</v>
      </c>
      <c r="L112" s="18">
        <f t="shared" si="63"/>
        <v>0</v>
      </c>
      <c r="M112" s="25">
        <f>'3.ВС (2)'!J112</f>
        <v>6657400</v>
      </c>
      <c r="N112" s="25">
        <f t="shared" si="39"/>
        <v>0</v>
      </c>
      <c r="O112" s="25">
        <f t="shared" si="40"/>
        <v>6657400</v>
      </c>
      <c r="P112" s="25">
        <f>'3.ВС (2)'!K112</f>
        <v>0</v>
      </c>
      <c r="Q112" s="25">
        <f t="shared" si="41"/>
        <v>0</v>
      </c>
      <c r="R112" s="25">
        <f t="shared" si="42"/>
        <v>0</v>
      </c>
      <c r="S112" s="25">
        <f>'3.ВС (2)'!L112</f>
        <v>0</v>
      </c>
      <c r="T112" s="25">
        <f t="shared" si="43"/>
        <v>0</v>
      </c>
      <c r="U112" s="25">
        <f t="shared" si="44"/>
        <v>0</v>
      </c>
    </row>
    <row r="113" spans="1:21" ht="45" x14ac:dyDescent="0.25">
      <c r="A113" s="358" t="s">
        <v>424</v>
      </c>
      <c r="B113" s="360"/>
      <c r="C113" s="360"/>
      <c r="D113" s="360"/>
      <c r="E113" s="3">
        <v>851</v>
      </c>
      <c r="F113" s="2" t="s">
        <v>12</v>
      </c>
      <c r="G113" s="2" t="s">
        <v>52</v>
      </c>
      <c r="H113" s="3" t="s">
        <v>426</v>
      </c>
      <c r="I113" s="2"/>
      <c r="J113" s="17">
        <f t="shared" ref="J113:L114" si="64">J114</f>
        <v>115400</v>
      </c>
      <c r="K113" s="17">
        <f t="shared" si="64"/>
        <v>0</v>
      </c>
      <c r="L113" s="17">
        <f t="shared" si="64"/>
        <v>0</v>
      </c>
      <c r="M113" s="25">
        <f>'3.ВС (2)'!J113</f>
        <v>115400</v>
      </c>
      <c r="N113" s="25">
        <f t="shared" si="39"/>
        <v>0</v>
      </c>
      <c r="O113" s="25">
        <f t="shared" si="40"/>
        <v>115400</v>
      </c>
      <c r="P113" s="25">
        <f>'3.ВС (2)'!K113</f>
        <v>0</v>
      </c>
      <c r="Q113" s="25">
        <f t="shared" si="41"/>
        <v>0</v>
      </c>
      <c r="R113" s="25">
        <f t="shared" si="42"/>
        <v>0</v>
      </c>
      <c r="S113" s="25">
        <f>'3.ВС (2)'!L113</f>
        <v>0</v>
      </c>
      <c r="T113" s="25">
        <f t="shared" si="43"/>
        <v>0</v>
      </c>
      <c r="U113" s="25">
        <f t="shared" si="44"/>
        <v>0</v>
      </c>
    </row>
    <row r="114" spans="1:21" ht="45" x14ac:dyDescent="0.25">
      <c r="A114" s="360" t="s">
        <v>19</v>
      </c>
      <c r="B114" s="360"/>
      <c r="C114" s="360"/>
      <c r="D114" s="360"/>
      <c r="E114" s="3">
        <v>851</v>
      </c>
      <c r="F114" s="2" t="s">
        <v>12</v>
      </c>
      <c r="G114" s="2" t="s">
        <v>52</v>
      </c>
      <c r="H114" s="3" t="s">
        <v>426</v>
      </c>
      <c r="I114" s="2" t="s">
        <v>20</v>
      </c>
      <c r="J114" s="17">
        <f t="shared" si="64"/>
        <v>115400</v>
      </c>
      <c r="K114" s="17">
        <f t="shared" si="64"/>
        <v>0</v>
      </c>
      <c r="L114" s="17">
        <f t="shared" si="64"/>
        <v>0</v>
      </c>
      <c r="M114" s="25">
        <f>'3.ВС (2)'!J114</f>
        <v>115400</v>
      </c>
      <c r="N114" s="25">
        <f t="shared" si="39"/>
        <v>0</v>
      </c>
      <c r="O114" s="25">
        <f t="shared" si="40"/>
        <v>115400</v>
      </c>
      <c r="P114" s="25">
        <f>'3.ВС (2)'!K114</f>
        <v>0</v>
      </c>
      <c r="Q114" s="25">
        <f t="shared" si="41"/>
        <v>0</v>
      </c>
      <c r="R114" s="25">
        <f t="shared" si="42"/>
        <v>0</v>
      </c>
      <c r="S114" s="25">
        <f>'3.ВС (2)'!L114</f>
        <v>0</v>
      </c>
      <c r="T114" s="25">
        <f t="shared" si="43"/>
        <v>0</v>
      </c>
      <c r="U114" s="25">
        <f t="shared" si="44"/>
        <v>0</v>
      </c>
    </row>
    <row r="115" spans="1:21" ht="45" x14ac:dyDescent="0.25">
      <c r="A115" s="360" t="s">
        <v>9</v>
      </c>
      <c r="B115" s="360"/>
      <c r="C115" s="360"/>
      <c r="D115" s="360"/>
      <c r="E115" s="3">
        <v>851</v>
      </c>
      <c r="F115" s="2" t="s">
        <v>12</v>
      </c>
      <c r="G115" s="2" t="s">
        <v>52</v>
      </c>
      <c r="H115" s="3" t="s">
        <v>426</v>
      </c>
      <c r="I115" s="2" t="s">
        <v>21</v>
      </c>
      <c r="J115" s="17">
        <v>115400</v>
      </c>
      <c r="K115" s="17"/>
      <c r="L115" s="17"/>
      <c r="M115" s="25">
        <f>'3.ВС (2)'!J115</f>
        <v>115400</v>
      </c>
      <c r="N115" s="25">
        <f t="shared" si="39"/>
        <v>0</v>
      </c>
      <c r="O115" s="25">
        <f t="shared" si="40"/>
        <v>115400</v>
      </c>
      <c r="P115" s="25">
        <f>'3.ВС (2)'!K115</f>
        <v>0</v>
      </c>
      <c r="Q115" s="25">
        <f t="shared" si="41"/>
        <v>0</v>
      </c>
      <c r="R115" s="25">
        <f t="shared" si="42"/>
        <v>0</v>
      </c>
      <c r="S115" s="25">
        <f>'3.ВС (2)'!L115</f>
        <v>0</v>
      </c>
      <c r="T115" s="25">
        <f t="shared" si="43"/>
        <v>0</v>
      </c>
      <c r="U115" s="25">
        <f t="shared" si="44"/>
        <v>0</v>
      </c>
    </row>
    <row r="116" spans="1:21" ht="75" x14ac:dyDescent="0.25">
      <c r="A116" s="360" t="s">
        <v>727</v>
      </c>
      <c r="B116" s="360"/>
      <c r="C116" s="360"/>
      <c r="D116" s="360"/>
      <c r="E116" s="45">
        <v>851</v>
      </c>
      <c r="F116" s="2" t="s">
        <v>12</v>
      </c>
      <c r="G116" s="2" t="s">
        <v>52</v>
      </c>
      <c r="H116" s="3" t="s">
        <v>728</v>
      </c>
      <c r="I116" s="2"/>
      <c r="J116" s="17">
        <f t="shared" ref="J116:L117" si="65">J117</f>
        <v>6503500</v>
      </c>
      <c r="K116" s="17">
        <f t="shared" si="65"/>
        <v>0</v>
      </c>
      <c r="L116" s="17">
        <f t="shared" si="65"/>
        <v>0</v>
      </c>
      <c r="M116" s="25">
        <f>'3.ВС (2)'!J116</f>
        <v>6503500</v>
      </c>
      <c r="N116" s="25">
        <f t="shared" si="39"/>
        <v>0</v>
      </c>
      <c r="O116" s="25">
        <f t="shared" si="40"/>
        <v>6503500</v>
      </c>
      <c r="P116" s="25">
        <f>'3.ВС (2)'!K116</f>
        <v>0</v>
      </c>
      <c r="Q116" s="25">
        <f t="shared" si="41"/>
        <v>0</v>
      </c>
      <c r="R116" s="25">
        <f t="shared" si="42"/>
        <v>0</v>
      </c>
      <c r="S116" s="25">
        <f>'3.ВС (2)'!L116</f>
        <v>0</v>
      </c>
      <c r="T116" s="25">
        <f t="shared" si="43"/>
        <v>0</v>
      </c>
      <c r="U116" s="25">
        <f t="shared" si="44"/>
        <v>0</v>
      </c>
    </row>
    <row r="117" spans="1:21" ht="45" x14ac:dyDescent="0.25">
      <c r="A117" s="360" t="s">
        <v>19</v>
      </c>
      <c r="B117" s="360"/>
      <c r="C117" s="360"/>
      <c r="D117" s="360"/>
      <c r="E117" s="45">
        <v>851</v>
      </c>
      <c r="F117" s="2" t="s">
        <v>12</v>
      </c>
      <c r="G117" s="2" t="s">
        <v>52</v>
      </c>
      <c r="H117" s="3" t="s">
        <v>728</v>
      </c>
      <c r="I117" s="2" t="s">
        <v>20</v>
      </c>
      <c r="J117" s="17">
        <f t="shared" si="65"/>
        <v>6503500</v>
      </c>
      <c r="K117" s="17">
        <f t="shared" si="65"/>
        <v>0</v>
      </c>
      <c r="L117" s="17">
        <f t="shared" si="65"/>
        <v>0</v>
      </c>
      <c r="M117" s="25">
        <f>'3.ВС (2)'!J117</f>
        <v>6503500</v>
      </c>
      <c r="N117" s="25">
        <f t="shared" si="39"/>
        <v>0</v>
      </c>
      <c r="O117" s="25">
        <f t="shared" si="40"/>
        <v>6503500</v>
      </c>
      <c r="P117" s="25">
        <f>'3.ВС (2)'!K117</f>
        <v>0</v>
      </c>
      <c r="Q117" s="25">
        <f t="shared" si="41"/>
        <v>0</v>
      </c>
      <c r="R117" s="25">
        <f t="shared" si="42"/>
        <v>0</v>
      </c>
      <c r="S117" s="25">
        <f>'3.ВС (2)'!L117</f>
        <v>0</v>
      </c>
      <c r="T117" s="25">
        <f t="shared" si="43"/>
        <v>0</v>
      </c>
      <c r="U117" s="25">
        <f t="shared" si="44"/>
        <v>0</v>
      </c>
    </row>
    <row r="118" spans="1:21" ht="45" x14ac:dyDescent="0.25">
      <c r="A118" s="360" t="s">
        <v>9</v>
      </c>
      <c r="B118" s="360"/>
      <c r="C118" s="360"/>
      <c r="D118" s="360"/>
      <c r="E118" s="45">
        <v>851</v>
      </c>
      <c r="F118" s="2" t="s">
        <v>12</v>
      </c>
      <c r="G118" s="2" t="s">
        <v>52</v>
      </c>
      <c r="H118" s="3" t="s">
        <v>728</v>
      </c>
      <c r="I118" s="2" t="s">
        <v>21</v>
      </c>
      <c r="J118" s="17">
        <v>6503500</v>
      </c>
      <c r="K118" s="17">
        <v>0</v>
      </c>
      <c r="L118" s="17">
        <v>0</v>
      </c>
      <c r="M118" s="25">
        <f>'3.ВС (2)'!J118</f>
        <v>6503500</v>
      </c>
      <c r="N118" s="25">
        <f t="shared" si="39"/>
        <v>0</v>
      </c>
      <c r="O118" s="25">
        <f t="shared" si="40"/>
        <v>6503500</v>
      </c>
      <c r="P118" s="25">
        <f>'3.ВС (2)'!K118</f>
        <v>0</v>
      </c>
      <c r="Q118" s="25">
        <f t="shared" si="41"/>
        <v>0</v>
      </c>
      <c r="R118" s="25">
        <f t="shared" si="42"/>
        <v>0</v>
      </c>
      <c r="S118" s="25">
        <f>'3.ВС (2)'!L118</f>
        <v>0</v>
      </c>
      <c r="T118" s="25">
        <f t="shared" si="43"/>
        <v>0</v>
      </c>
      <c r="U118" s="25">
        <f t="shared" si="44"/>
        <v>0</v>
      </c>
    </row>
    <row r="119" spans="1:21" ht="30" x14ac:dyDescent="0.25">
      <c r="A119" s="360" t="s">
        <v>260</v>
      </c>
      <c r="B119" s="360"/>
      <c r="C119" s="360"/>
      <c r="D119" s="360"/>
      <c r="E119" s="3">
        <v>851</v>
      </c>
      <c r="F119" s="2" t="s">
        <v>12</v>
      </c>
      <c r="G119" s="2" t="s">
        <v>52</v>
      </c>
      <c r="H119" s="3" t="s">
        <v>321</v>
      </c>
      <c r="I119" s="2"/>
      <c r="J119" s="17">
        <f t="shared" ref="J119:L120" si="66">J120</f>
        <v>38500</v>
      </c>
      <c r="K119" s="17">
        <f t="shared" si="66"/>
        <v>0</v>
      </c>
      <c r="L119" s="17">
        <f t="shared" si="66"/>
        <v>0</v>
      </c>
      <c r="M119" s="25">
        <f>'3.ВС (2)'!J119</f>
        <v>38500</v>
      </c>
      <c r="N119" s="25">
        <f t="shared" si="39"/>
        <v>0</v>
      </c>
      <c r="O119" s="25">
        <f t="shared" si="40"/>
        <v>38500</v>
      </c>
      <c r="P119" s="25">
        <f>'3.ВС (2)'!K119</f>
        <v>0</v>
      </c>
      <c r="Q119" s="25">
        <f t="shared" si="41"/>
        <v>0</v>
      </c>
      <c r="R119" s="25">
        <f t="shared" si="42"/>
        <v>0</v>
      </c>
      <c r="S119" s="25">
        <f>'3.ВС (2)'!L119</f>
        <v>0</v>
      </c>
      <c r="T119" s="25">
        <f t="shared" si="43"/>
        <v>0</v>
      </c>
      <c r="U119" s="25">
        <f t="shared" si="44"/>
        <v>0</v>
      </c>
    </row>
    <row r="120" spans="1:21" x14ac:dyDescent="0.25">
      <c r="A120" s="360" t="s">
        <v>22</v>
      </c>
      <c r="B120" s="360"/>
      <c r="C120" s="360"/>
      <c r="D120" s="360"/>
      <c r="E120" s="3">
        <v>851</v>
      </c>
      <c r="F120" s="2" t="s">
        <v>12</v>
      </c>
      <c r="G120" s="2" t="s">
        <v>52</v>
      </c>
      <c r="H120" s="3" t="s">
        <v>321</v>
      </c>
      <c r="I120" s="2" t="s">
        <v>23</v>
      </c>
      <c r="J120" s="17">
        <f t="shared" si="66"/>
        <v>38500</v>
      </c>
      <c r="K120" s="17">
        <f t="shared" si="66"/>
        <v>0</v>
      </c>
      <c r="L120" s="17">
        <f t="shared" si="66"/>
        <v>0</v>
      </c>
      <c r="M120" s="25">
        <f>'3.ВС (2)'!J120</f>
        <v>38500</v>
      </c>
      <c r="N120" s="25">
        <f t="shared" si="39"/>
        <v>0</v>
      </c>
      <c r="O120" s="25">
        <f t="shared" si="40"/>
        <v>38500</v>
      </c>
      <c r="P120" s="25">
        <f>'3.ВС (2)'!K120</f>
        <v>0</v>
      </c>
      <c r="Q120" s="25">
        <f t="shared" si="41"/>
        <v>0</v>
      </c>
      <c r="R120" s="25">
        <f t="shared" si="42"/>
        <v>0</v>
      </c>
      <c r="S120" s="25">
        <f>'3.ВС (2)'!L120</f>
        <v>0</v>
      </c>
      <c r="T120" s="25">
        <f t="shared" si="43"/>
        <v>0</v>
      </c>
      <c r="U120" s="25">
        <f t="shared" si="44"/>
        <v>0</v>
      </c>
    </row>
    <row r="121" spans="1:21" ht="30" x14ac:dyDescent="0.25">
      <c r="A121" s="360" t="s">
        <v>24</v>
      </c>
      <c r="B121" s="360"/>
      <c r="C121" s="360"/>
      <c r="D121" s="360"/>
      <c r="E121" s="3">
        <v>851</v>
      </c>
      <c r="F121" s="2" t="s">
        <v>12</v>
      </c>
      <c r="G121" s="2" t="s">
        <v>52</v>
      </c>
      <c r="H121" s="3" t="s">
        <v>321</v>
      </c>
      <c r="I121" s="2" t="s">
        <v>25</v>
      </c>
      <c r="J121" s="17">
        <v>38500</v>
      </c>
      <c r="K121" s="17"/>
      <c r="L121" s="17"/>
      <c r="M121" s="25">
        <f>'3.ВС (2)'!J121</f>
        <v>38500</v>
      </c>
      <c r="N121" s="25">
        <f t="shared" si="39"/>
        <v>0</v>
      </c>
      <c r="O121" s="25">
        <f t="shared" si="40"/>
        <v>38500</v>
      </c>
      <c r="P121" s="25">
        <f>'3.ВС (2)'!K121</f>
        <v>0</v>
      </c>
      <c r="Q121" s="25">
        <f t="shared" si="41"/>
        <v>0</v>
      </c>
      <c r="R121" s="25">
        <f t="shared" si="42"/>
        <v>0</v>
      </c>
      <c r="S121" s="25">
        <f>'3.ВС (2)'!L121</f>
        <v>0</v>
      </c>
      <c r="T121" s="25">
        <f t="shared" si="43"/>
        <v>0</v>
      </c>
      <c r="U121" s="25">
        <f t="shared" si="44"/>
        <v>0</v>
      </c>
    </row>
    <row r="122" spans="1:21" s="19" customFormat="1" ht="28.5" x14ac:dyDescent="0.25">
      <c r="A122" s="5" t="s">
        <v>54</v>
      </c>
      <c r="B122" s="38"/>
      <c r="C122" s="38"/>
      <c r="D122" s="38"/>
      <c r="E122" s="20">
        <v>851</v>
      </c>
      <c r="F122" s="15" t="s">
        <v>12</v>
      </c>
      <c r="G122" s="15" t="s">
        <v>46</v>
      </c>
      <c r="H122" s="3" t="s">
        <v>44</v>
      </c>
      <c r="I122" s="15"/>
      <c r="J122" s="18">
        <f>J129+J126+J123</f>
        <v>175454479.78999999</v>
      </c>
      <c r="K122" s="18">
        <f t="shared" ref="K122:L122" si="67">K129+K126</f>
        <v>10520000</v>
      </c>
      <c r="L122" s="18">
        <f t="shared" si="67"/>
        <v>10699600</v>
      </c>
      <c r="M122" s="25">
        <f>'3.ВС (2)'!J122</f>
        <v>10426500</v>
      </c>
      <c r="N122" s="25">
        <f t="shared" si="39"/>
        <v>165027979.78999999</v>
      </c>
      <c r="O122" s="25">
        <f t="shared" si="40"/>
        <v>175454479.78999999</v>
      </c>
      <c r="P122" s="25">
        <f>'3.ВС (2)'!K122</f>
        <v>10520000</v>
      </c>
      <c r="Q122" s="25">
        <f t="shared" si="41"/>
        <v>0</v>
      </c>
      <c r="R122" s="25">
        <f t="shared" si="42"/>
        <v>10520000</v>
      </c>
      <c r="S122" s="25">
        <f>'3.ВС (2)'!L122</f>
        <v>10699600</v>
      </c>
      <c r="T122" s="25">
        <f t="shared" si="43"/>
        <v>0</v>
      </c>
      <c r="U122" s="25">
        <f t="shared" si="44"/>
        <v>10699600</v>
      </c>
    </row>
    <row r="123" spans="1:21" s="19" customFormat="1" ht="45" x14ac:dyDescent="0.25">
      <c r="A123" s="358" t="s">
        <v>677</v>
      </c>
      <c r="B123" s="360"/>
      <c r="C123" s="360"/>
      <c r="D123" s="360"/>
      <c r="E123" s="3" t="s">
        <v>251</v>
      </c>
      <c r="F123" s="2" t="s">
        <v>12</v>
      </c>
      <c r="G123" s="2" t="s">
        <v>46</v>
      </c>
      <c r="H123" s="3" t="s">
        <v>775</v>
      </c>
      <c r="I123" s="2"/>
      <c r="J123" s="17">
        <f>J124</f>
        <v>166694929.94999999</v>
      </c>
      <c r="K123" s="17">
        <f t="shared" ref="K123:L123" si="68">K124</f>
        <v>0</v>
      </c>
      <c r="L123" s="17">
        <f t="shared" si="68"/>
        <v>0</v>
      </c>
      <c r="M123" s="25"/>
      <c r="N123" s="25">
        <f t="shared" si="39"/>
        <v>166694929.94999999</v>
      </c>
      <c r="O123" s="25">
        <f t="shared" si="40"/>
        <v>166694929.94999999</v>
      </c>
      <c r="Q123" s="25">
        <f t="shared" si="41"/>
        <v>0</v>
      </c>
      <c r="R123" s="25">
        <f t="shared" si="42"/>
        <v>0</v>
      </c>
      <c r="T123" s="25">
        <f t="shared" si="43"/>
        <v>0</v>
      </c>
      <c r="U123" s="25">
        <f t="shared" si="44"/>
        <v>0</v>
      </c>
    </row>
    <row r="124" spans="1:21" s="19" customFormat="1" ht="45" x14ac:dyDescent="0.25">
      <c r="A124" s="360" t="s">
        <v>19</v>
      </c>
      <c r="B124" s="360"/>
      <c r="C124" s="360"/>
      <c r="D124" s="360"/>
      <c r="E124" s="3" t="s">
        <v>251</v>
      </c>
      <c r="F124" s="2" t="s">
        <v>12</v>
      </c>
      <c r="G124" s="2" t="s">
        <v>46</v>
      </c>
      <c r="H124" s="3" t="s">
        <v>775</v>
      </c>
      <c r="I124" s="2" t="s">
        <v>20</v>
      </c>
      <c r="J124" s="17">
        <f>J125</f>
        <v>166694929.94999999</v>
      </c>
      <c r="K124" s="17">
        <f t="shared" ref="K124:L124" si="69">-K125</f>
        <v>0</v>
      </c>
      <c r="L124" s="17">
        <f t="shared" si="69"/>
        <v>0</v>
      </c>
      <c r="M124" s="25"/>
      <c r="N124" s="25">
        <f t="shared" si="39"/>
        <v>166694929.94999999</v>
      </c>
      <c r="O124" s="25">
        <f t="shared" si="40"/>
        <v>166694929.94999999</v>
      </c>
      <c r="Q124" s="25">
        <f t="shared" si="41"/>
        <v>0</v>
      </c>
      <c r="R124" s="25">
        <f t="shared" si="42"/>
        <v>0</v>
      </c>
      <c r="T124" s="25">
        <f t="shared" si="43"/>
        <v>0</v>
      </c>
      <c r="U124" s="25">
        <f t="shared" si="44"/>
        <v>0</v>
      </c>
    </row>
    <row r="125" spans="1:21" s="19" customFormat="1" ht="45" x14ac:dyDescent="0.25">
      <c r="A125" s="360" t="s">
        <v>9</v>
      </c>
      <c r="B125" s="360"/>
      <c r="C125" s="360"/>
      <c r="D125" s="360"/>
      <c r="E125" s="3" t="s">
        <v>251</v>
      </c>
      <c r="F125" s="2" t="s">
        <v>12</v>
      </c>
      <c r="G125" s="2" t="s">
        <v>46</v>
      </c>
      <c r="H125" s="3" t="s">
        <v>775</v>
      </c>
      <c r="I125" s="2" t="s">
        <v>21</v>
      </c>
      <c r="J125" s="18">
        <v>166694929.94999999</v>
      </c>
      <c r="K125" s="18"/>
      <c r="L125" s="18"/>
      <c r="M125" s="25"/>
      <c r="N125" s="25">
        <f t="shared" si="39"/>
        <v>166694929.94999999</v>
      </c>
      <c r="O125" s="25">
        <f t="shared" si="40"/>
        <v>166694929.94999999</v>
      </c>
      <c r="Q125" s="25">
        <f t="shared" si="41"/>
        <v>0</v>
      </c>
      <c r="R125" s="25">
        <f t="shared" si="42"/>
        <v>0</v>
      </c>
      <c r="T125" s="25">
        <f t="shared" si="43"/>
        <v>0</v>
      </c>
      <c r="U125" s="25">
        <f t="shared" si="44"/>
        <v>0</v>
      </c>
    </row>
    <row r="126" spans="1:21" ht="60" x14ac:dyDescent="0.25">
      <c r="A126" s="358" t="s">
        <v>756</v>
      </c>
      <c r="B126" s="360"/>
      <c r="C126" s="360"/>
      <c r="D126" s="360"/>
      <c r="E126" s="3" t="s">
        <v>251</v>
      </c>
      <c r="F126" s="2" t="s">
        <v>12</v>
      </c>
      <c r="G126" s="2" t="s">
        <v>46</v>
      </c>
      <c r="H126" s="3" t="s">
        <v>757</v>
      </c>
      <c r="I126" s="2"/>
      <c r="J126" s="17">
        <f t="shared" ref="J126:L127" si="70">J127</f>
        <v>2158919.84</v>
      </c>
      <c r="K126" s="17">
        <f t="shared" si="70"/>
        <v>2592809</v>
      </c>
      <c r="L126" s="17">
        <f t="shared" si="70"/>
        <v>2637073</v>
      </c>
      <c r="M126" s="361">
        <f>'3.ВС (2)'!J123</f>
        <v>2569763</v>
      </c>
      <c r="N126" s="25">
        <f t="shared" si="39"/>
        <v>-410843.16000000015</v>
      </c>
      <c r="O126" s="25">
        <f t="shared" si="40"/>
        <v>2158919.84</v>
      </c>
      <c r="P126" s="25">
        <f>'3.ВС (2)'!K123</f>
        <v>2592809</v>
      </c>
      <c r="Q126" s="25">
        <f t="shared" si="41"/>
        <v>0</v>
      </c>
      <c r="R126" s="25">
        <f t="shared" si="42"/>
        <v>2592809</v>
      </c>
      <c r="S126" s="25">
        <f>'3.ВС (2)'!L123</f>
        <v>2637073</v>
      </c>
      <c r="T126" s="25">
        <f t="shared" si="43"/>
        <v>0</v>
      </c>
      <c r="U126" s="25">
        <f t="shared" si="44"/>
        <v>2637073</v>
      </c>
    </row>
    <row r="127" spans="1:21" ht="45" x14ac:dyDescent="0.25">
      <c r="A127" s="360" t="s">
        <v>19</v>
      </c>
      <c r="B127" s="360"/>
      <c r="C127" s="360"/>
      <c r="D127" s="360"/>
      <c r="E127" s="3" t="s">
        <v>251</v>
      </c>
      <c r="F127" s="2" t="s">
        <v>12</v>
      </c>
      <c r="G127" s="2" t="s">
        <v>46</v>
      </c>
      <c r="H127" s="3" t="s">
        <v>757</v>
      </c>
      <c r="I127" s="2" t="s">
        <v>20</v>
      </c>
      <c r="J127" s="17">
        <f t="shared" si="70"/>
        <v>2158919.84</v>
      </c>
      <c r="K127" s="17">
        <f t="shared" si="70"/>
        <v>2592809</v>
      </c>
      <c r="L127" s="17">
        <f t="shared" si="70"/>
        <v>2637073</v>
      </c>
      <c r="M127" s="361">
        <f>'3.ВС (2)'!J124</f>
        <v>2569763</v>
      </c>
      <c r="N127" s="25">
        <f t="shared" si="39"/>
        <v>-410843.16000000015</v>
      </c>
      <c r="O127" s="25">
        <f t="shared" si="40"/>
        <v>2158919.84</v>
      </c>
      <c r="P127" s="25">
        <f>'3.ВС (2)'!K124</f>
        <v>2592809</v>
      </c>
      <c r="Q127" s="25">
        <f t="shared" si="41"/>
        <v>0</v>
      </c>
      <c r="R127" s="25">
        <f t="shared" si="42"/>
        <v>2592809</v>
      </c>
      <c r="S127" s="25">
        <f>'3.ВС (2)'!L124</f>
        <v>2637073</v>
      </c>
      <c r="T127" s="25">
        <f t="shared" si="43"/>
        <v>0</v>
      </c>
      <c r="U127" s="25">
        <f t="shared" si="44"/>
        <v>2637073</v>
      </c>
    </row>
    <row r="128" spans="1:21" ht="45" x14ac:dyDescent="0.25">
      <c r="A128" s="360" t="s">
        <v>9</v>
      </c>
      <c r="B128" s="360"/>
      <c r="C128" s="360"/>
      <c r="D128" s="360"/>
      <c r="E128" s="3" t="s">
        <v>251</v>
      </c>
      <c r="F128" s="2" t="s">
        <v>12</v>
      </c>
      <c r="G128" s="2" t="s">
        <v>46</v>
      </c>
      <c r="H128" s="3" t="s">
        <v>757</v>
      </c>
      <c r="I128" s="2" t="s">
        <v>21</v>
      </c>
      <c r="J128" s="40">
        <v>2158919.84</v>
      </c>
      <c r="K128" s="40">
        <v>2592809</v>
      </c>
      <c r="L128" s="40">
        <v>2637073</v>
      </c>
      <c r="M128" s="361">
        <f>'3.ВС (2)'!J125</f>
        <v>2569763</v>
      </c>
      <c r="N128" s="25">
        <f t="shared" si="39"/>
        <v>-410843.16000000015</v>
      </c>
      <c r="O128" s="25">
        <f t="shared" si="40"/>
        <v>2158919.84</v>
      </c>
      <c r="P128" s="25">
        <f>'3.ВС (2)'!K125</f>
        <v>2592809</v>
      </c>
      <c r="Q128" s="25">
        <f t="shared" si="41"/>
        <v>0</v>
      </c>
      <c r="R128" s="25">
        <f t="shared" si="42"/>
        <v>2592809</v>
      </c>
      <c r="S128" s="25">
        <f>'3.ВС (2)'!L125</f>
        <v>2637073</v>
      </c>
      <c r="T128" s="25">
        <f t="shared" si="43"/>
        <v>0</v>
      </c>
      <c r="U128" s="25">
        <f t="shared" si="44"/>
        <v>2637073</v>
      </c>
    </row>
    <row r="129" spans="1:21" ht="315" x14ac:dyDescent="0.25">
      <c r="A129" s="360" t="s">
        <v>681</v>
      </c>
      <c r="B129" s="360"/>
      <c r="C129" s="360"/>
      <c r="D129" s="360"/>
      <c r="E129" s="3">
        <v>851</v>
      </c>
      <c r="F129" s="3" t="s">
        <v>12</v>
      </c>
      <c r="G129" s="3" t="s">
        <v>46</v>
      </c>
      <c r="H129" s="3" t="s">
        <v>679</v>
      </c>
      <c r="I129" s="3"/>
      <c r="J129" s="17">
        <f t="shared" ref="J129:L130" si="71">J130</f>
        <v>6600630</v>
      </c>
      <c r="K129" s="17">
        <f t="shared" si="71"/>
        <v>7927191</v>
      </c>
      <c r="L129" s="17">
        <f t="shared" si="71"/>
        <v>8062527</v>
      </c>
      <c r="M129" s="361">
        <f>'3.ВС (2)'!J126</f>
        <v>7856737</v>
      </c>
      <c r="N129" s="25">
        <f t="shared" si="39"/>
        <v>-1256107</v>
      </c>
      <c r="O129" s="25">
        <f t="shared" si="40"/>
        <v>6600630</v>
      </c>
      <c r="P129" s="25">
        <f>'3.ВС (2)'!K126</f>
        <v>7927191</v>
      </c>
      <c r="Q129" s="25">
        <f t="shared" si="41"/>
        <v>0</v>
      </c>
      <c r="R129" s="25">
        <f t="shared" si="42"/>
        <v>7927191</v>
      </c>
      <c r="S129" s="25">
        <f>'3.ВС (2)'!L126</f>
        <v>8062527</v>
      </c>
      <c r="T129" s="25">
        <f t="shared" si="43"/>
        <v>0</v>
      </c>
      <c r="U129" s="25">
        <f t="shared" si="44"/>
        <v>8062527</v>
      </c>
    </row>
    <row r="130" spans="1:21" x14ac:dyDescent="0.25">
      <c r="A130" s="360" t="s">
        <v>33</v>
      </c>
      <c r="B130" s="360"/>
      <c r="C130" s="360"/>
      <c r="D130" s="360"/>
      <c r="E130" s="3">
        <v>851</v>
      </c>
      <c r="F130" s="3" t="s">
        <v>12</v>
      </c>
      <c r="G130" s="3" t="s">
        <v>46</v>
      </c>
      <c r="H130" s="3" t="s">
        <v>679</v>
      </c>
      <c r="I130" s="2" t="s">
        <v>34</v>
      </c>
      <c r="J130" s="17">
        <f t="shared" si="71"/>
        <v>6600630</v>
      </c>
      <c r="K130" s="17">
        <f t="shared" si="71"/>
        <v>7927191</v>
      </c>
      <c r="L130" s="17">
        <f t="shared" si="71"/>
        <v>8062527</v>
      </c>
      <c r="M130" s="361">
        <f>'3.ВС (2)'!J127</f>
        <v>7856737</v>
      </c>
      <c r="N130" s="25">
        <f t="shared" si="39"/>
        <v>-1256107</v>
      </c>
      <c r="O130" s="25">
        <f t="shared" si="40"/>
        <v>6600630</v>
      </c>
      <c r="P130" s="25">
        <f>'3.ВС (2)'!K127</f>
        <v>7927191</v>
      </c>
      <c r="Q130" s="25">
        <f t="shared" si="41"/>
        <v>0</v>
      </c>
      <c r="R130" s="25">
        <f t="shared" si="42"/>
        <v>7927191</v>
      </c>
      <c r="S130" s="25">
        <f>'3.ВС (2)'!L127</f>
        <v>8062527</v>
      </c>
      <c r="T130" s="25">
        <f t="shared" si="43"/>
        <v>0</v>
      </c>
      <c r="U130" s="25">
        <f t="shared" si="44"/>
        <v>8062527</v>
      </c>
    </row>
    <row r="131" spans="1:21" x14ac:dyDescent="0.25">
      <c r="A131" s="360" t="s">
        <v>55</v>
      </c>
      <c r="B131" s="360"/>
      <c r="C131" s="360"/>
      <c r="D131" s="360"/>
      <c r="E131" s="3">
        <v>851</v>
      </c>
      <c r="F131" s="3" t="s">
        <v>12</v>
      </c>
      <c r="G131" s="3" t="s">
        <v>46</v>
      </c>
      <c r="H131" s="3" t="s">
        <v>679</v>
      </c>
      <c r="I131" s="2" t="s">
        <v>56</v>
      </c>
      <c r="J131" s="40">
        <v>6600630</v>
      </c>
      <c r="K131" s="40">
        <v>7927191</v>
      </c>
      <c r="L131" s="40">
        <v>8062527</v>
      </c>
      <c r="M131" s="361">
        <f>'3.ВС (2)'!J128</f>
        <v>7856737</v>
      </c>
      <c r="N131" s="25">
        <f t="shared" si="39"/>
        <v>-1256107</v>
      </c>
      <c r="O131" s="25">
        <f t="shared" si="40"/>
        <v>6600630</v>
      </c>
      <c r="P131" s="25">
        <f>'3.ВС (2)'!K128</f>
        <v>7927191</v>
      </c>
      <c r="Q131" s="25">
        <f t="shared" si="41"/>
        <v>0</v>
      </c>
      <c r="R131" s="25">
        <f t="shared" si="42"/>
        <v>7927191</v>
      </c>
      <c r="S131" s="25">
        <f>'3.ВС (2)'!L128</f>
        <v>8062527</v>
      </c>
      <c r="T131" s="25">
        <f t="shared" si="43"/>
        <v>0</v>
      </c>
      <c r="U131" s="25">
        <f t="shared" si="44"/>
        <v>8062527</v>
      </c>
    </row>
    <row r="132" spans="1:21" s="19" customFormat="1" ht="28.5" hidden="1" x14ac:dyDescent="0.25">
      <c r="A132" s="5" t="s">
        <v>57</v>
      </c>
      <c r="B132" s="38"/>
      <c r="C132" s="38"/>
      <c r="D132" s="38"/>
      <c r="E132" s="3">
        <v>851</v>
      </c>
      <c r="F132" s="15" t="s">
        <v>12</v>
      </c>
      <c r="G132" s="15" t="s">
        <v>58</v>
      </c>
      <c r="H132" s="3" t="s">
        <v>44</v>
      </c>
      <c r="I132" s="15"/>
      <c r="J132" s="18">
        <f>J133+J136</f>
        <v>0</v>
      </c>
      <c r="K132" s="18">
        <f t="shared" ref="K132:L132" si="72">K133+K136</f>
        <v>0</v>
      </c>
      <c r="L132" s="18">
        <f t="shared" si="72"/>
        <v>0</v>
      </c>
      <c r="M132" s="361">
        <f>'3.ВС (2)'!J129</f>
        <v>0</v>
      </c>
      <c r="N132" s="25">
        <f t="shared" si="39"/>
        <v>0</v>
      </c>
      <c r="O132" s="25">
        <f t="shared" si="40"/>
        <v>0</v>
      </c>
      <c r="P132" s="25">
        <f>'3.ВС (2)'!K129</f>
        <v>0</v>
      </c>
      <c r="Q132" s="25">
        <f t="shared" si="41"/>
        <v>0</v>
      </c>
      <c r="R132" s="25">
        <f t="shared" si="42"/>
        <v>0</v>
      </c>
      <c r="S132" s="25">
        <f>'3.ВС (2)'!L129</f>
        <v>0</v>
      </c>
      <c r="T132" s="25">
        <f t="shared" si="43"/>
        <v>0</v>
      </c>
      <c r="U132" s="25">
        <f t="shared" si="44"/>
        <v>0</v>
      </c>
    </row>
    <row r="133" spans="1:21" s="19" customFormat="1" ht="45" hidden="1" x14ac:dyDescent="0.25">
      <c r="A133" s="360" t="s">
        <v>450</v>
      </c>
      <c r="B133" s="360"/>
      <c r="C133" s="360"/>
      <c r="D133" s="360"/>
      <c r="E133" s="3">
        <v>851</v>
      </c>
      <c r="F133" s="3" t="s">
        <v>12</v>
      </c>
      <c r="G133" s="3" t="s">
        <v>58</v>
      </c>
      <c r="H133" s="3" t="s">
        <v>451</v>
      </c>
      <c r="I133" s="2"/>
      <c r="J133" s="17">
        <f t="shared" ref="J133:L134" si="73">J134</f>
        <v>0</v>
      </c>
      <c r="K133" s="17">
        <f t="shared" si="73"/>
        <v>0</v>
      </c>
      <c r="L133" s="17">
        <f t="shared" si="73"/>
        <v>0</v>
      </c>
      <c r="M133" s="361">
        <f>'3.ВС (2)'!J130</f>
        <v>0</v>
      </c>
      <c r="N133" s="25">
        <f t="shared" si="39"/>
        <v>0</v>
      </c>
      <c r="O133" s="25">
        <f t="shared" si="40"/>
        <v>0</v>
      </c>
      <c r="P133" s="25">
        <f>'3.ВС (2)'!K130</f>
        <v>0</v>
      </c>
      <c r="Q133" s="25">
        <f t="shared" si="41"/>
        <v>0</v>
      </c>
      <c r="R133" s="25">
        <f t="shared" si="42"/>
        <v>0</v>
      </c>
      <c r="S133" s="25">
        <f>'3.ВС (2)'!L130</f>
        <v>0</v>
      </c>
      <c r="T133" s="25">
        <f t="shared" si="43"/>
        <v>0</v>
      </c>
      <c r="U133" s="25">
        <f t="shared" si="44"/>
        <v>0</v>
      </c>
    </row>
    <row r="134" spans="1:21" s="19" customFormat="1" ht="45" hidden="1" x14ac:dyDescent="0.25">
      <c r="A134" s="360" t="s">
        <v>19</v>
      </c>
      <c r="B134" s="360"/>
      <c r="C134" s="360"/>
      <c r="D134" s="360"/>
      <c r="E134" s="3">
        <v>851</v>
      </c>
      <c r="F134" s="3" t="s">
        <v>12</v>
      </c>
      <c r="G134" s="3" t="s">
        <v>58</v>
      </c>
      <c r="H134" s="3" t="s">
        <v>451</v>
      </c>
      <c r="I134" s="2" t="s">
        <v>20</v>
      </c>
      <c r="J134" s="17">
        <f t="shared" si="73"/>
        <v>0</v>
      </c>
      <c r="K134" s="17">
        <f t="shared" si="73"/>
        <v>0</v>
      </c>
      <c r="L134" s="17">
        <f t="shared" si="73"/>
        <v>0</v>
      </c>
      <c r="M134" s="361">
        <f>'3.ВС (2)'!J131</f>
        <v>0</v>
      </c>
      <c r="N134" s="25">
        <f t="shared" si="39"/>
        <v>0</v>
      </c>
      <c r="O134" s="25">
        <f t="shared" si="40"/>
        <v>0</v>
      </c>
      <c r="P134" s="25">
        <f>'3.ВС (2)'!K131</f>
        <v>0</v>
      </c>
      <c r="Q134" s="25">
        <f t="shared" si="41"/>
        <v>0</v>
      </c>
      <c r="R134" s="25">
        <f t="shared" si="42"/>
        <v>0</v>
      </c>
      <c r="S134" s="25">
        <f>'3.ВС (2)'!L131</f>
        <v>0</v>
      </c>
      <c r="T134" s="25">
        <f t="shared" si="43"/>
        <v>0</v>
      </c>
      <c r="U134" s="25">
        <f t="shared" si="44"/>
        <v>0</v>
      </c>
    </row>
    <row r="135" spans="1:21" s="19" customFormat="1" ht="45" hidden="1" x14ac:dyDescent="0.25">
      <c r="A135" s="360" t="s">
        <v>9</v>
      </c>
      <c r="B135" s="360"/>
      <c r="C135" s="360"/>
      <c r="D135" s="360"/>
      <c r="E135" s="3">
        <v>851</v>
      </c>
      <c r="F135" s="3" t="s">
        <v>12</v>
      </c>
      <c r="G135" s="3" t="s">
        <v>58</v>
      </c>
      <c r="H135" s="3" t="s">
        <v>451</v>
      </c>
      <c r="I135" s="2" t="s">
        <v>21</v>
      </c>
      <c r="J135" s="17">
        <v>0</v>
      </c>
      <c r="K135" s="17"/>
      <c r="L135" s="17"/>
      <c r="M135" s="361">
        <f>'3.ВС (2)'!J132</f>
        <v>0</v>
      </c>
      <c r="N135" s="25">
        <f t="shared" si="39"/>
        <v>0</v>
      </c>
      <c r="O135" s="25">
        <f t="shared" si="40"/>
        <v>0</v>
      </c>
      <c r="P135" s="25">
        <f>'3.ВС (2)'!K132</f>
        <v>0</v>
      </c>
      <c r="Q135" s="25">
        <f t="shared" si="41"/>
        <v>0</v>
      </c>
      <c r="R135" s="25">
        <f t="shared" si="42"/>
        <v>0</v>
      </c>
      <c r="S135" s="25">
        <f>'3.ВС (2)'!L132</f>
        <v>0</v>
      </c>
      <c r="T135" s="25">
        <f t="shared" si="43"/>
        <v>0</v>
      </c>
      <c r="U135" s="25">
        <f t="shared" si="44"/>
        <v>0</v>
      </c>
    </row>
    <row r="136" spans="1:21" ht="30" hidden="1" x14ac:dyDescent="0.25">
      <c r="A136" s="360" t="s">
        <v>668</v>
      </c>
      <c r="B136" s="360"/>
      <c r="C136" s="360"/>
      <c r="D136" s="360"/>
      <c r="E136" s="3">
        <v>851</v>
      </c>
      <c r="F136" s="3" t="s">
        <v>12</v>
      </c>
      <c r="G136" s="3" t="s">
        <v>58</v>
      </c>
      <c r="H136" s="3" t="s">
        <v>678</v>
      </c>
      <c r="I136" s="2"/>
      <c r="J136" s="17">
        <f t="shared" ref="J136:L137" si="74">J137</f>
        <v>0</v>
      </c>
      <c r="K136" s="17">
        <f t="shared" si="74"/>
        <v>0</v>
      </c>
      <c r="L136" s="17">
        <f t="shared" si="74"/>
        <v>0</v>
      </c>
      <c r="M136" s="361">
        <f>'3.ВС (2)'!J133</f>
        <v>0</v>
      </c>
      <c r="N136" s="25">
        <f t="shared" ref="N136:N199" si="75">O136-M136</f>
        <v>0</v>
      </c>
      <c r="O136" s="25">
        <f t="shared" ref="O136:O199" si="76">J136</f>
        <v>0</v>
      </c>
      <c r="P136" s="25">
        <f>'3.ВС (2)'!K133</f>
        <v>0</v>
      </c>
      <c r="Q136" s="25">
        <f t="shared" ref="Q136:Q199" si="77">R136-P136</f>
        <v>0</v>
      </c>
      <c r="R136" s="25">
        <f t="shared" ref="R136:R199" si="78">K136</f>
        <v>0</v>
      </c>
      <c r="S136" s="25">
        <f>'3.ВС (2)'!L133</f>
        <v>0</v>
      </c>
      <c r="T136" s="25">
        <f t="shared" ref="T136:T199" si="79">U136-S136</f>
        <v>0</v>
      </c>
      <c r="U136" s="25">
        <f t="shared" ref="U136:U199" si="80">L136</f>
        <v>0</v>
      </c>
    </row>
    <row r="137" spans="1:21" ht="45" hidden="1" x14ac:dyDescent="0.25">
      <c r="A137" s="360" t="s">
        <v>19</v>
      </c>
      <c r="B137" s="360"/>
      <c r="C137" s="360"/>
      <c r="D137" s="360"/>
      <c r="E137" s="3">
        <v>851</v>
      </c>
      <c r="F137" s="3" t="s">
        <v>12</v>
      </c>
      <c r="G137" s="3" t="s">
        <v>58</v>
      </c>
      <c r="H137" s="3" t="s">
        <v>678</v>
      </c>
      <c r="I137" s="2" t="s">
        <v>20</v>
      </c>
      <c r="J137" s="17">
        <f t="shared" si="74"/>
        <v>0</v>
      </c>
      <c r="K137" s="17">
        <f t="shared" si="74"/>
        <v>0</v>
      </c>
      <c r="L137" s="17">
        <f t="shared" si="74"/>
        <v>0</v>
      </c>
      <c r="M137" s="361">
        <f>'3.ВС (2)'!J134</f>
        <v>0</v>
      </c>
      <c r="N137" s="25">
        <f t="shared" si="75"/>
        <v>0</v>
      </c>
      <c r="O137" s="25">
        <f t="shared" si="76"/>
        <v>0</v>
      </c>
      <c r="P137" s="25">
        <f>'3.ВС (2)'!K134</f>
        <v>0</v>
      </c>
      <c r="Q137" s="25">
        <f t="shared" si="77"/>
        <v>0</v>
      </c>
      <c r="R137" s="25">
        <f t="shared" si="78"/>
        <v>0</v>
      </c>
      <c r="S137" s="25">
        <f>'3.ВС (2)'!L134</f>
        <v>0</v>
      </c>
      <c r="T137" s="25">
        <f t="shared" si="79"/>
        <v>0</v>
      </c>
      <c r="U137" s="25">
        <f t="shared" si="80"/>
        <v>0</v>
      </c>
    </row>
    <row r="138" spans="1:21" ht="45" hidden="1" x14ac:dyDescent="0.25">
      <c r="A138" s="360" t="s">
        <v>9</v>
      </c>
      <c r="B138" s="360"/>
      <c r="C138" s="360"/>
      <c r="D138" s="360"/>
      <c r="E138" s="3">
        <v>851</v>
      </c>
      <c r="F138" s="3" t="s">
        <v>12</v>
      </c>
      <c r="G138" s="3" t="s">
        <v>58</v>
      </c>
      <c r="H138" s="3" t="s">
        <v>678</v>
      </c>
      <c r="I138" s="2" t="s">
        <v>21</v>
      </c>
      <c r="J138" s="40">
        <v>0</v>
      </c>
      <c r="K138" s="40"/>
      <c r="L138" s="40"/>
      <c r="M138" s="361">
        <f>'3.ВС (2)'!J135</f>
        <v>0</v>
      </c>
      <c r="N138" s="25">
        <f t="shared" si="75"/>
        <v>0</v>
      </c>
      <c r="O138" s="25">
        <f t="shared" si="76"/>
        <v>0</v>
      </c>
      <c r="P138" s="25">
        <f>'3.ВС (2)'!K135</f>
        <v>0</v>
      </c>
      <c r="Q138" s="25">
        <f t="shared" si="77"/>
        <v>0</v>
      </c>
      <c r="R138" s="25">
        <f t="shared" si="78"/>
        <v>0</v>
      </c>
      <c r="S138" s="25">
        <f>'3.ВС (2)'!L135</f>
        <v>0</v>
      </c>
      <c r="T138" s="25">
        <f t="shared" si="79"/>
        <v>0</v>
      </c>
      <c r="U138" s="25">
        <f t="shared" si="80"/>
        <v>0</v>
      </c>
    </row>
    <row r="139" spans="1:21" s="19" customFormat="1" x14ac:dyDescent="0.25">
      <c r="A139" s="5" t="s">
        <v>60</v>
      </c>
      <c r="B139" s="38"/>
      <c r="C139" s="38"/>
      <c r="D139" s="23"/>
      <c r="E139" s="3">
        <v>851</v>
      </c>
      <c r="F139" s="20" t="s">
        <v>29</v>
      </c>
      <c r="G139" s="20"/>
      <c r="H139" s="3" t="s">
        <v>44</v>
      </c>
      <c r="I139" s="15"/>
      <c r="J139" s="18">
        <f>J140+J147+J151</f>
        <v>1101970.78</v>
      </c>
      <c r="K139" s="18">
        <f t="shared" ref="K139:L139" si="81">K140+K147+K151</f>
        <v>903357.78</v>
      </c>
      <c r="L139" s="18">
        <f t="shared" si="81"/>
        <v>2423939.7799999998</v>
      </c>
      <c r="M139" s="361">
        <f>'3.ВС (2)'!J136</f>
        <v>341679.78</v>
      </c>
      <c r="N139" s="25">
        <f t="shared" si="75"/>
        <v>760291</v>
      </c>
      <c r="O139" s="25">
        <f t="shared" si="76"/>
        <v>1101970.78</v>
      </c>
      <c r="P139" s="25">
        <f>'3.ВС (2)'!K136</f>
        <v>251679.78</v>
      </c>
      <c r="Q139" s="25">
        <f t="shared" si="77"/>
        <v>651678</v>
      </c>
      <c r="R139" s="25">
        <f t="shared" si="78"/>
        <v>903357.78</v>
      </c>
      <c r="S139" s="25">
        <f>'3.ВС (2)'!L136</f>
        <v>251679.78</v>
      </c>
      <c r="T139" s="25">
        <f t="shared" si="79"/>
        <v>2172260</v>
      </c>
      <c r="U139" s="25">
        <f t="shared" si="80"/>
        <v>2423939.7799999998</v>
      </c>
    </row>
    <row r="140" spans="1:21" s="19" customFormat="1" x14ac:dyDescent="0.25">
      <c r="A140" s="5" t="s">
        <v>61</v>
      </c>
      <c r="B140" s="38"/>
      <c r="C140" s="38"/>
      <c r="D140" s="23"/>
      <c r="E140" s="3">
        <v>851</v>
      </c>
      <c r="F140" s="20" t="s">
        <v>29</v>
      </c>
      <c r="G140" s="20" t="s">
        <v>11</v>
      </c>
      <c r="H140" s="3" t="s">
        <v>44</v>
      </c>
      <c r="I140" s="15"/>
      <c r="J140" s="18">
        <f>J141+J144</f>
        <v>251679.78</v>
      </c>
      <c r="K140" s="18">
        <f t="shared" ref="K140:L140" si="82">K141+K144</f>
        <v>251679.78</v>
      </c>
      <c r="L140" s="18">
        <f t="shared" si="82"/>
        <v>251679.78</v>
      </c>
      <c r="M140" s="361">
        <f>'3.ВС (2)'!J137</f>
        <v>251679.78</v>
      </c>
      <c r="N140" s="25">
        <f t="shared" si="75"/>
        <v>0</v>
      </c>
      <c r="O140" s="25">
        <f t="shared" si="76"/>
        <v>251679.78</v>
      </c>
      <c r="P140" s="25">
        <f>'3.ВС (2)'!K137</f>
        <v>251679.78</v>
      </c>
      <c r="Q140" s="25">
        <f t="shared" si="77"/>
        <v>0</v>
      </c>
      <c r="R140" s="25">
        <f t="shared" si="78"/>
        <v>251679.78</v>
      </c>
      <c r="S140" s="25">
        <f>'3.ВС (2)'!L137</f>
        <v>251679.78</v>
      </c>
      <c r="T140" s="25">
        <f t="shared" si="79"/>
        <v>0</v>
      </c>
      <c r="U140" s="25">
        <f t="shared" si="80"/>
        <v>251679.78</v>
      </c>
    </row>
    <row r="141" spans="1:21" s="19" customFormat="1" ht="75" x14ac:dyDescent="0.25">
      <c r="A141" s="360" t="s">
        <v>62</v>
      </c>
      <c r="B141" s="360"/>
      <c r="C141" s="360"/>
      <c r="D141" s="21"/>
      <c r="E141" s="3">
        <v>851</v>
      </c>
      <c r="F141" s="3" t="s">
        <v>29</v>
      </c>
      <c r="G141" s="3" t="s">
        <v>11</v>
      </c>
      <c r="H141" s="3" t="s">
        <v>323</v>
      </c>
      <c r="I141" s="2"/>
      <c r="J141" s="17">
        <f t="shared" ref="J141:L142" si="83">J142</f>
        <v>164495.22</v>
      </c>
      <c r="K141" s="17">
        <f t="shared" si="83"/>
        <v>164495.22</v>
      </c>
      <c r="L141" s="17">
        <f t="shared" si="83"/>
        <v>164495.22</v>
      </c>
      <c r="M141" s="361">
        <f>'3.ВС (2)'!J138</f>
        <v>164495.22</v>
      </c>
      <c r="N141" s="25">
        <f t="shared" si="75"/>
        <v>0</v>
      </c>
      <c r="O141" s="25">
        <f t="shared" si="76"/>
        <v>164495.22</v>
      </c>
      <c r="P141" s="25">
        <f>'3.ВС (2)'!K138</f>
        <v>164495.22</v>
      </c>
      <c r="Q141" s="25">
        <f t="shared" si="77"/>
        <v>0</v>
      </c>
      <c r="R141" s="25">
        <f t="shared" si="78"/>
        <v>164495.22</v>
      </c>
      <c r="S141" s="25">
        <f>'3.ВС (2)'!L138</f>
        <v>164495.22</v>
      </c>
      <c r="T141" s="25">
        <f t="shared" si="79"/>
        <v>0</v>
      </c>
      <c r="U141" s="25">
        <f t="shared" si="80"/>
        <v>164495.22</v>
      </c>
    </row>
    <row r="142" spans="1:21" s="19" customFormat="1" ht="45" x14ac:dyDescent="0.25">
      <c r="A142" s="360" t="s">
        <v>19</v>
      </c>
      <c r="B142" s="360"/>
      <c r="C142" s="360"/>
      <c r="D142" s="360"/>
      <c r="E142" s="3">
        <v>851</v>
      </c>
      <c r="F142" s="3" t="s">
        <v>29</v>
      </c>
      <c r="G142" s="3" t="s">
        <v>11</v>
      </c>
      <c r="H142" s="3" t="s">
        <v>323</v>
      </c>
      <c r="I142" s="2" t="s">
        <v>20</v>
      </c>
      <c r="J142" s="17">
        <f t="shared" si="83"/>
        <v>164495.22</v>
      </c>
      <c r="K142" s="17">
        <f t="shared" si="83"/>
        <v>164495.22</v>
      </c>
      <c r="L142" s="17">
        <f t="shared" si="83"/>
        <v>164495.22</v>
      </c>
      <c r="M142" s="361">
        <f>'3.ВС (2)'!J139</f>
        <v>164495.22</v>
      </c>
      <c r="N142" s="25">
        <f t="shared" si="75"/>
        <v>0</v>
      </c>
      <c r="O142" s="25">
        <f t="shared" si="76"/>
        <v>164495.22</v>
      </c>
      <c r="P142" s="25">
        <f>'3.ВС (2)'!K139</f>
        <v>164495.22</v>
      </c>
      <c r="Q142" s="25">
        <f t="shared" si="77"/>
        <v>0</v>
      </c>
      <c r="R142" s="25">
        <f t="shared" si="78"/>
        <v>164495.22</v>
      </c>
      <c r="S142" s="25">
        <f>'3.ВС (2)'!L139</f>
        <v>164495.22</v>
      </c>
      <c r="T142" s="25">
        <f t="shared" si="79"/>
        <v>0</v>
      </c>
      <c r="U142" s="25">
        <f t="shared" si="80"/>
        <v>164495.22</v>
      </c>
    </row>
    <row r="143" spans="1:21" s="19" customFormat="1" ht="45" x14ac:dyDescent="0.25">
      <c r="A143" s="360" t="s">
        <v>9</v>
      </c>
      <c r="B143" s="360"/>
      <c r="C143" s="360"/>
      <c r="D143" s="360"/>
      <c r="E143" s="3">
        <v>851</v>
      </c>
      <c r="F143" s="3" t="s">
        <v>29</v>
      </c>
      <c r="G143" s="3" t="s">
        <v>11</v>
      </c>
      <c r="H143" s="3" t="s">
        <v>323</v>
      </c>
      <c r="I143" s="2" t="s">
        <v>21</v>
      </c>
      <c r="J143" s="17">
        <v>164495.22</v>
      </c>
      <c r="K143" s="17">
        <v>164495.22</v>
      </c>
      <c r="L143" s="17">
        <v>164495.22</v>
      </c>
      <c r="M143" s="361">
        <f>'3.ВС (2)'!J140</f>
        <v>164495.22</v>
      </c>
      <c r="N143" s="25">
        <f t="shared" si="75"/>
        <v>0</v>
      </c>
      <c r="O143" s="25">
        <f t="shared" si="76"/>
        <v>164495.22</v>
      </c>
      <c r="P143" s="25">
        <f>'3.ВС (2)'!K140</f>
        <v>164495.22</v>
      </c>
      <c r="Q143" s="25">
        <f t="shared" si="77"/>
        <v>0</v>
      </c>
      <c r="R143" s="25">
        <f t="shared" si="78"/>
        <v>164495.22</v>
      </c>
      <c r="S143" s="25">
        <f>'3.ВС (2)'!L140</f>
        <v>164495.22</v>
      </c>
      <c r="T143" s="25">
        <f t="shared" si="79"/>
        <v>0</v>
      </c>
      <c r="U143" s="25">
        <f t="shared" si="80"/>
        <v>164495.22</v>
      </c>
    </row>
    <row r="144" spans="1:21" s="19" customFormat="1" ht="150" x14ac:dyDescent="0.25">
      <c r="A144" s="360" t="s">
        <v>63</v>
      </c>
      <c r="B144" s="360"/>
      <c r="C144" s="360"/>
      <c r="D144" s="360"/>
      <c r="E144" s="3">
        <v>851</v>
      </c>
      <c r="F144" s="3" t="s">
        <v>29</v>
      </c>
      <c r="G144" s="3" t="s">
        <v>11</v>
      </c>
      <c r="H144" s="3" t="s">
        <v>324</v>
      </c>
      <c r="I144" s="2"/>
      <c r="J144" s="17">
        <f t="shared" ref="J144:L145" si="84">J145</f>
        <v>87184.56</v>
      </c>
      <c r="K144" s="17">
        <f t="shared" si="84"/>
        <v>87184.56</v>
      </c>
      <c r="L144" s="17">
        <f t="shared" si="84"/>
        <v>87184.56</v>
      </c>
      <c r="M144" s="361">
        <f>'3.ВС (2)'!J141</f>
        <v>87184.56</v>
      </c>
      <c r="N144" s="25">
        <f t="shared" si="75"/>
        <v>0</v>
      </c>
      <c r="O144" s="25">
        <f t="shared" si="76"/>
        <v>87184.56</v>
      </c>
      <c r="P144" s="25">
        <f>'3.ВС (2)'!K141</f>
        <v>87184.56</v>
      </c>
      <c r="Q144" s="25">
        <f t="shared" si="77"/>
        <v>0</v>
      </c>
      <c r="R144" s="25">
        <f t="shared" si="78"/>
        <v>87184.56</v>
      </c>
      <c r="S144" s="25">
        <f>'3.ВС (2)'!L141</f>
        <v>87184.56</v>
      </c>
      <c r="T144" s="25">
        <f t="shared" si="79"/>
        <v>0</v>
      </c>
      <c r="U144" s="25">
        <f t="shared" si="80"/>
        <v>87184.56</v>
      </c>
    </row>
    <row r="145" spans="1:21" s="19" customFormat="1" x14ac:dyDescent="0.25">
      <c r="A145" s="360" t="s">
        <v>33</v>
      </c>
      <c r="B145" s="360"/>
      <c r="C145" s="360"/>
      <c r="D145" s="360"/>
      <c r="E145" s="3">
        <v>851</v>
      </c>
      <c r="F145" s="3" t="s">
        <v>29</v>
      </c>
      <c r="G145" s="3" t="s">
        <v>11</v>
      </c>
      <c r="H145" s="3" t="s">
        <v>324</v>
      </c>
      <c r="I145" s="2" t="s">
        <v>34</v>
      </c>
      <c r="J145" s="17">
        <f t="shared" si="84"/>
        <v>87184.56</v>
      </c>
      <c r="K145" s="17">
        <f t="shared" si="84"/>
        <v>87184.56</v>
      </c>
      <c r="L145" s="17">
        <f t="shared" si="84"/>
        <v>87184.56</v>
      </c>
      <c r="M145" s="361">
        <f>'3.ВС (2)'!J142</f>
        <v>87184.56</v>
      </c>
      <c r="N145" s="25">
        <f t="shared" si="75"/>
        <v>0</v>
      </c>
      <c r="O145" s="25">
        <f t="shared" si="76"/>
        <v>87184.56</v>
      </c>
      <c r="P145" s="25">
        <f>'3.ВС (2)'!K142</f>
        <v>87184.56</v>
      </c>
      <c r="Q145" s="25">
        <f t="shared" si="77"/>
        <v>0</v>
      </c>
      <c r="R145" s="25">
        <f t="shared" si="78"/>
        <v>87184.56</v>
      </c>
      <c r="S145" s="25">
        <f>'3.ВС (2)'!L142</f>
        <v>87184.56</v>
      </c>
      <c r="T145" s="25">
        <f t="shared" si="79"/>
        <v>0</v>
      </c>
      <c r="U145" s="25">
        <f t="shared" si="80"/>
        <v>87184.56</v>
      </c>
    </row>
    <row r="146" spans="1:21" s="19" customFormat="1" x14ac:dyDescent="0.25">
      <c r="A146" s="360" t="s">
        <v>55</v>
      </c>
      <c r="B146" s="360"/>
      <c r="C146" s="360"/>
      <c r="D146" s="360"/>
      <c r="E146" s="3">
        <v>851</v>
      </c>
      <c r="F146" s="3" t="s">
        <v>29</v>
      </c>
      <c r="G146" s="3" t="s">
        <v>11</v>
      </c>
      <c r="H146" s="3" t="s">
        <v>324</v>
      </c>
      <c r="I146" s="2" t="s">
        <v>56</v>
      </c>
      <c r="J146" s="17">
        <v>87184.56</v>
      </c>
      <c r="K146" s="17">
        <v>87184.56</v>
      </c>
      <c r="L146" s="17">
        <v>87184.56</v>
      </c>
      <c r="M146" s="361">
        <f>'3.ВС (2)'!J143</f>
        <v>87184.56</v>
      </c>
      <c r="N146" s="25">
        <f t="shared" si="75"/>
        <v>0</v>
      </c>
      <c r="O146" s="25">
        <f t="shared" si="76"/>
        <v>87184.56</v>
      </c>
      <c r="P146" s="25">
        <f>'3.ВС (2)'!K143</f>
        <v>87184.56</v>
      </c>
      <c r="Q146" s="25">
        <f t="shared" si="77"/>
        <v>0</v>
      </c>
      <c r="R146" s="25">
        <f t="shared" si="78"/>
        <v>87184.56</v>
      </c>
      <c r="S146" s="25">
        <f>'3.ВС (2)'!L143</f>
        <v>87184.56</v>
      </c>
      <c r="T146" s="25">
        <f t="shared" si="79"/>
        <v>0</v>
      </c>
      <c r="U146" s="25">
        <f t="shared" si="80"/>
        <v>87184.56</v>
      </c>
    </row>
    <row r="147" spans="1:21" s="19" customFormat="1" x14ac:dyDescent="0.25">
      <c r="A147" s="5" t="s">
        <v>64</v>
      </c>
      <c r="B147" s="38"/>
      <c r="C147" s="38"/>
      <c r="D147" s="23"/>
      <c r="E147" s="3">
        <v>851</v>
      </c>
      <c r="F147" s="20" t="s">
        <v>29</v>
      </c>
      <c r="G147" s="20" t="s">
        <v>40</v>
      </c>
      <c r="H147" s="3" t="s">
        <v>44</v>
      </c>
      <c r="I147" s="15"/>
      <c r="J147" s="18">
        <f t="shared" ref="J147:L147" si="85">J148</f>
        <v>90000</v>
      </c>
      <c r="K147" s="18">
        <f t="shared" si="85"/>
        <v>0</v>
      </c>
      <c r="L147" s="18">
        <f t="shared" si="85"/>
        <v>0</v>
      </c>
      <c r="M147" s="361">
        <f>'3.ВС (2)'!J144</f>
        <v>90000</v>
      </c>
      <c r="N147" s="25">
        <f t="shared" si="75"/>
        <v>0</v>
      </c>
      <c r="O147" s="25">
        <f t="shared" si="76"/>
        <v>90000</v>
      </c>
      <c r="P147" s="25">
        <f>'3.ВС (2)'!K144</f>
        <v>0</v>
      </c>
      <c r="Q147" s="25">
        <f t="shared" si="77"/>
        <v>0</v>
      </c>
      <c r="R147" s="25">
        <f t="shared" si="78"/>
        <v>0</v>
      </c>
      <c r="S147" s="25">
        <f>'3.ВС (2)'!L144</f>
        <v>0</v>
      </c>
      <c r="T147" s="25">
        <f t="shared" si="79"/>
        <v>0</v>
      </c>
      <c r="U147" s="25">
        <f t="shared" si="80"/>
        <v>0</v>
      </c>
    </row>
    <row r="148" spans="1:21" ht="30" x14ac:dyDescent="0.25">
      <c r="A148" s="360" t="s">
        <v>227</v>
      </c>
      <c r="B148" s="360"/>
      <c r="C148" s="360"/>
      <c r="D148" s="21"/>
      <c r="E148" s="3">
        <v>851</v>
      </c>
      <c r="F148" s="3" t="s">
        <v>29</v>
      </c>
      <c r="G148" s="3" t="s">
        <v>40</v>
      </c>
      <c r="H148" s="3" t="s">
        <v>325</v>
      </c>
      <c r="I148" s="2"/>
      <c r="J148" s="17">
        <f t="shared" ref="J148:L149" si="86">J149</f>
        <v>90000</v>
      </c>
      <c r="K148" s="17">
        <f t="shared" si="86"/>
        <v>0</v>
      </c>
      <c r="L148" s="17">
        <f t="shared" si="86"/>
        <v>0</v>
      </c>
      <c r="M148" s="361">
        <f>'3.ВС (2)'!J145</f>
        <v>90000</v>
      </c>
      <c r="N148" s="25">
        <f t="shared" si="75"/>
        <v>0</v>
      </c>
      <c r="O148" s="25">
        <f t="shared" si="76"/>
        <v>90000</v>
      </c>
      <c r="P148" s="25">
        <f>'3.ВС (2)'!K145</f>
        <v>0</v>
      </c>
      <c r="Q148" s="25">
        <f t="shared" si="77"/>
        <v>0</v>
      </c>
      <c r="R148" s="25">
        <f t="shared" si="78"/>
        <v>0</v>
      </c>
      <c r="S148" s="25">
        <f>'3.ВС (2)'!L145</f>
        <v>0</v>
      </c>
      <c r="T148" s="25">
        <f t="shared" si="79"/>
        <v>0</v>
      </c>
      <c r="U148" s="25">
        <f t="shared" si="80"/>
        <v>0</v>
      </c>
    </row>
    <row r="149" spans="1:21" ht="45" x14ac:dyDescent="0.25">
      <c r="A149" s="360" t="s">
        <v>19</v>
      </c>
      <c r="B149" s="360"/>
      <c r="C149" s="360"/>
      <c r="D149" s="21"/>
      <c r="E149" s="3">
        <v>851</v>
      </c>
      <c r="F149" s="3" t="s">
        <v>29</v>
      </c>
      <c r="G149" s="3" t="s">
        <v>40</v>
      </c>
      <c r="H149" s="3" t="s">
        <v>325</v>
      </c>
      <c r="I149" s="2" t="s">
        <v>20</v>
      </c>
      <c r="J149" s="17">
        <f t="shared" si="86"/>
        <v>90000</v>
      </c>
      <c r="K149" s="17">
        <f t="shared" si="86"/>
        <v>0</v>
      </c>
      <c r="L149" s="17">
        <f t="shared" si="86"/>
        <v>0</v>
      </c>
      <c r="M149" s="361">
        <f>'3.ВС (2)'!J146</f>
        <v>90000</v>
      </c>
      <c r="N149" s="25">
        <f t="shared" si="75"/>
        <v>0</v>
      </c>
      <c r="O149" s="25">
        <f t="shared" si="76"/>
        <v>90000</v>
      </c>
      <c r="P149" s="25">
        <f>'3.ВС (2)'!K146</f>
        <v>0</v>
      </c>
      <c r="Q149" s="25">
        <f t="shared" si="77"/>
        <v>0</v>
      </c>
      <c r="R149" s="25">
        <f t="shared" si="78"/>
        <v>0</v>
      </c>
      <c r="S149" s="25">
        <f>'3.ВС (2)'!L146</f>
        <v>0</v>
      </c>
      <c r="T149" s="25">
        <f t="shared" si="79"/>
        <v>0</v>
      </c>
      <c r="U149" s="25">
        <f t="shared" si="80"/>
        <v>0</v>
      </c>
    </row>
    <row r="150" spans="1:21" ht="45" x14ac:dyDescent="0.25">
      <c r="A150" s="360" t="s">
        <v>9</v>
      </c>
      <c r="B150" s="360"/>
      <c r="C150" s="360"/>
      <c r="D150" s="21"/>
      <c r="E150" s="3">
        <v>851</v>
      </c>
      <c r="F150" s="3" t="s">
        <v>29</v>
      </c>
      <c r="G150" s="3" t="s">
        <v>40</v>
      </c>
      <c r="H150" s="3" t="s">
        <v>325</v>
      </c>
      <c r="I150" s="2" t="s">
        <v>21</v>
      </c>
      <c r="J150" s="17">
        <v>90000</v>
      </c>
      <c r="K150" s="17"/>
      <c r="L150" s="17"/>
      <c r="M150" s="361">
        <f>'3.ВС (2)'!J147</f>
        <v>90000</v>
      </c>
      <c r="N150" s="25">
        <f t="shared" si="75"/>
        <v>0</v>
      </c>
      <c r="O150" s="25">
        <f t="shared" si="76"/>
        <v>90000</v>
      </c>
      <c r="P150" s="25">
        <f>'3.ВС (2)'!K147</f>
        <v>0</v>
      </c>
      <c r="Q150" s="25">
        <f t="shared" si="77"/>
        <v>0</v>
      </c>
      <c r="R150" s="25">
        <f t="shared" si="78"/>
        <v>0</v>
      </c>
      <c r="S150" s="25">
        <f>'3.ВС (2)'!L147</f>
        <v>0</v>
      </c>
      <c r="T150" s="25">
        <f t="shared" si="79"/>
        <v>0</v>
      </c>
      <c r="U150" s="25">
        <f t="shared" si="80"/>
        <v>0</v>
      </c>
    </row>
    <row r="151" spans="1:21" x14ac:dyDescent="0.25">
      <c r="A151" s="5" t="s">
        <v>779</v>
      </c>
      <c r="B151" s="38"/>
      <c r="C151" s="38"/>
      <c r="D151" s="23"/>
      <c r="E151" s="3">
        <v>851</v>
      </c>
      <c r="F151" s="20" t="s">
        <v>29</v>
      </c>
      <c r="G151" s="20" t="s">
        <v>42</v>
      </c>
      <c r="H151" s="3" t="s">
        <v>44</v>
      </c>
      <c r="I151" s="15"/>
      <c r="J151" s="18">
        <f>J152</f>
        <v>760291</v>
      </c>
      <c r="K151" s="18">
        <f t="shared" ref="K151:L152" si="87">K152</f>
        <v>651678</v>
      </c>
      <c r="L151" s="18">
        <f t="shared" si="87"/>
        <v>2172260</v>
      </c>
      <c r="M151" s="361">
        <v>0</v>
      </c>
      <c r="N151" s="25">
        <f t="shared" si="75"/>
        <v>760291</v>
      </c>
      <c r="O151" s="25">
        <f t="shared" si="76"/>
        <v>760291</v>
      </c>
      <c r="Q151" s="25">
        <f t="shared" si="77"/>
        <v>651678</v>
      </c>
      <c r="R151" s="25">
        <f t="shared" si="78"/>
        <v>651678</v>
      </c>
      <c r="S151" s="25"/>
      <c r="T151" s="25">
        <f t="shared" si="79"/>
        <v>2172260</v>
      </c>
      <c r="U151" s="25">
        <f t="shared" si="80"/>
        <v>2172260</v>
      </c>
    </row>
    <row r="152" spans="1:21" ht="90" x14ac:dyDescent="0.25">
      <c r="A152" s="360" t="s">
        <v>783</v>
      </c>
      <c r="B152" s="360"/>
      <c r="C152" s="360"/>
      <c r="D152" s="21"/>
      <c r="E152" s="3">
        <v>851</v>
      </c>
      <c r="F152" s="3" t="s">
        <v>29</v>
      </c>
      <c r="G152" s="3" t="s">
        <v>42</v>
      </c>
      <c r="H152" s="3" t="s">
        <v>785</v>
      </c>
      <c r="I152" s="2"/>
      <c r="J152" s="17">
        <f>J153</f>
        <v>760291</v>
      </c>
      <c r="K152" s="17">
        <f t="shared" si="87"/>
        <v>651678</v>
      </c>
      <c r="L152" s="17">
        <f t="shared" si="87"/>
        <v>2172260</v>
      </c>
      <c r="M152" s="361"/>
      <c r="N152" s="25">
        <f t="shared" si="75"/>
        <v>760291</v>
      </c>
      <c r="O152" s="25">
        <f t="shared" si="76"/>
        <v>760291</v>
      </c>
      <c r="Q152" s="25">
        <f t="shared" si="77"/>
        <v>651678</v>
      </c>
      <c r="R152" s="25">
        <f t="shared" si="78"/>
        <v>651678</v>
      </c>
      <c r="S152" s="25"/>
      <c r="T152" s="25">
        <f t="shared" si="79"/>
        <v>2172260</v>
      </c>
      <c r="U152" s="25">
        <f t="shared" si="80"/>
        <v>2172260</v>
      </c>
    </row>
    <row r="153" spans="1:21" ht="45" x14ac:dyDescent="0.25">
      <c r="A153" s="360" t="s">
        <v>19</v>
      </c>
      <c r="B153" s="360"/>
      <c r="C153" s="360"/>
      <c r="D153" s="21"/>
      <c r="E153" s="3">
        <v>851</v>
      </c>
      <c r="F153" s="3" t="s">
        <v>29</v>
      </c>
      <c r="G153" s="3" t="s">
        <v>42</v>
      </c>
      <c r="H153" s="3" t="s">
        <v>785</v>
      </c>
      <c r="I153" s="2" t="s">
        <v>20</v>
      </c>
      <c r="J153" s="17">
        <f>J154</f>
        <v>760291</v>
      </c>
      <c r="K153" s="17">
        <f t="shared" ref="K153:L153" si="88">K154</f>
        <v>651678</v>
      </c>
      <c r="L153" s="17">
        <f t="shared" si="88"/>
        <v>2172260</v>
      </c>
      <c r="M153" s="361"/>
      <c r="N153" s="25">
        <f t="shared" si="75"/>
        <v>760291</v>
      </c>
      <c r="O153" s="25">
        <f t="shared" si="76"/>
        <v>760291</v>
      </c>
      <c r="Q153" s="25">
        <f t="shared" si="77"/>
        <v>651678</v>
      </c>
      <c r="R153" s="25">
        <f t="shared" si="78"/>
        <v>651678</v>
      </c>
      <c r="S153" s="25"/>
      <c r="T153" s="25">
        <f t="shared" si="79"/>
        <v>2172260</v>
      </c>
      <c r="U153" s="25">
        <f t="shared" si="80"/>
        <v>2172260</v>
      </c>
    </row>
    <row r="154" spans="1:21" ht="45" x14ac:dyDescent="0.25">
      <c r="A154" s="360" t="s">
        <v>9</v>
      </c>
      <c r="B154" s="360"/>
      <c r="C154" s="360"/>
      <c r="D154" s="21"/>
      <c r="E154" s="3">
        <v>851</v>
      </c>
      <c r="F154" s="3" t="s">
        <v>29</v>
      </c>
      <c r="G154" s="3" t="s">
        <v>42</v>
      </c>
      <c r="H154" s="3" t="s">
        <v>785</v>
      </c>
      <c r="I154" s="2" t="s">
        <v>21</v>
      </c>
      <c r="J154" s="17">
        <v>760291</v>
      </c>
      <c r="K154" s="17">
        <v>651678</v>
      </c>
      <c r="L154" s="17">
        <v>2172260</v>
      </c>
      <c r="M154" s="361">
        <v>0</v>
      </c>
      <c r="N154" s="25">
        <f t="shared" si="75"/>
        <v>760291</v>
      </c>
      <c r="O154" s="25">
        <f t="shared" si="76"/>
        <v>760291</v>
      </c>
      <c r="P154" s="9">
        <v>0</v>
      </c>
      <c r="Q154" s="25">
        <f t="shared" si="77"/>
        <v>651678</v>
      </c>
      <c r="R154" s="25">
        <f t="shared" si="78"/>
        <v>651678</v>
      </c>
      <c r="S154" s="25"/>
      <c r="T154" s="25">
        <f t="shared" si="79"/>
        <v>2172260</v>
      </c>
      <c r="U154" s="25">
        <f t="shared" si="80"/>
        <v>2172260</v>
      </c>
    </row>
    <row r="155" spans="1:21" x14ac:dyDescent="0.25">
      <c r="A155" s="95" t="s">
        <v>409</v>
      </c>
      <c r="B155" s="38"/>
      <c r="C155" s="38"/>
      <c r="D155" s="23"/>
      <c r="E155" s="20" t="s">
        <v>251</v>
      </c>
      <c r="F155" s="20" t="s">
        <v>96</v>
      </c>
      <c r="G155" s="20"/>
      <c r="H155" s="20"/>
      <c r="I155" s="15"/>
      <c r="J155" s="16">
        <f t="shared" ref="J155:L158" si="89">J156</f>
        <v>196933</v>
      </c>
      <c r="K155" s="16">
        <f t="shared" si="89"/>
        <v>196933</v>
      </c>
      <c r="L155" s="16">
        <f t="shared" si="89"/>
        <v>196933</v>
      </c>
      <c r="M155" s="361">
        <f>'3.ВС (2)'!J148</f>
        <v>196933</v>
      </c>
      <c r="N155" s="25">
        <f t="shared" si="75"/>
        <v>0</v>
      </c>
      <c r="O155" s="25">
        <f t="shared" si="76"/>
        <v>196933</v>
      </c>
      <c r="P155" s="25">
        <f>'3.ВС (2)'!K148</f>
        <v>196933</v>
      </c>
      <c r="Q155" s="25">
        <f t="shared" si="77"/>
        <v>0</v>
      </c>
      <c r="R155" s="25">
        <f t="shared" si="78"/>
        <v>196933</v>
      </c>
      <c r="S155" s="25">
        <f>'3.ВС (2)'!L148</f>
        <v>196933</v>
      </c>
      <c r="T155" s="25">
        <f t="shared" si="79"/>
        <v>0</v>
      </c>
      <c r="U155" s="25">
        <f t="shared" si="80"/>
        <v>196933</v>
      </c>
    </row>
    <row r="156" spans="1:21" ht="28.5" x14ac:dyDescent="0.25">
      <c r="A156" s="95" t="s">
        <v>410</v>
      </c>
      <c r="B156" s="38"/>
      <c r="C156" s="38"/>
      <c r="D156" s="23"/>
      <c r="E156" s="20" t="s">
        <v>251</v>
      </c>
      <c r="F156" s="20" t="s">
        <v>96</v>
      </c>
      <c r="G156" s="20" t="s">
        <v>29</v>
      </c>
      <c r="H156" s="20"/>
      <c r="I156" s="15"/>
      <c r="J156" s="18">
        <f t="shared" si="89"/>
        <v>196933</v>
      </c>
      <c r="K156" s="18">
        <f t="shared" si="89"/>
        <v>196933</v>
      </c>
      <c r="L156" s="18">
        <f t="shared" si="89"/>
        <v>196933</v>
      </c>
      <c r="M156" s="361">
        <f>'3.ВС (2)'!J149</f>
        <v>196933</v>
      </c>
      <c r="N156" s="25">
        <f t="shared" si="75"/>
        <v>0</v>
      </c>
      <c r="O156" s="25">
        <f t="shared" si="76"/>
        <v>196933</v>
      </c>
      <c r="P156" s="25">
        <f>'3.ВС (2)'!K149</f>
        <v>196933</v>
      </c>
      <c r="Q156" s="25">
        <f t="shared" si="77"/>
        <v>0</v>
      </c>
      <c r="R156" s="25">
        <f t="shared" si="78"/>
        <v>196933</v>
      </c>
      <c r="S156" s="25">
        <f>'3.ВС (2)'!L149</f>
        <v>196933</v>
      </c>
      <c r="T156" s="25">
        <f t="shared" si="79"/>
        <v>0</v>
      </c>
      <c r="U156" s="25">
        <f t="shared" si="80"/>
        <v>196933</v>
      </c>
    </row>
    <row r="157" spans="1:21" ht="30" x14ac:dyDescent="0.25">
      <c r="A157" s="360" t="s">
        <v>411</v>
      </c>
      <c r="B157" s="360"/>
      <c r="C157" s="360"/>
      <c r="D157" s="21"/>
      <c r="E157" s="3" t="s">
        <v>251</v>
      </c>
      <c r="F157" s="3" t="s">
        <v>96</v>
      </c>
      <c r="G157" s="3" t="s">
        <v>29</v>
      </c>
      <c r="H157" s="3" t="s">
        <v>412</v>
      </c>
      <c r="I157" s="2"/>
      <c r="J157" s="17">
        <f t="shared" si="89"/>
        <v>196933</v>
      </c>
      <c r="K157" s="17">
        <f t="shared" si="89"/>
        <v>196933</v>
      </c>
      <c r="L157" s="17">
        <f t="shared" si="89"/>
        <v>196933</v>
      </c>
      <c r="M157" s="361">
        <f>'3.ВС (2)'!J150</f>
        <v>196933</v>
      </c>
      <c r="N157" s="25">
        <f t="shared" si="75"/>
        <v>0</v>
      </c>
      <c r="O157" s="25">
        <f t="shared" si="76"/>
        <v>196933</v>
      </c>
      <c r="P157" s="25">
        <f>'3.ВС (2)'!K150</f>
        <v>196933</v>
      </c>
      <c r="Q157" s="25">
        <f t="shared" si="77"/>
        <v>0</v>
      </c>
      <c r="R157" s="25">
        <f t="shared" si="78"/>
        <v>196933</v>
      </c>
      <c r="S157" s="25">
        <f>'3.ВС (2)'!L150</f>
        <v>196933</v>
      </c>
      <c r="T157" s="25">
        <f t="shared" si="79"/>
        <v>0</v>
      </c>
      <c r="U157" s="25">
        <f t="shared" si="80"/>
        <v>196933</v>
      </c>
    </row>
    <row r="158" spans="1:21" ht="45" x14ac:dyDescent="0.25">
      <c r="A158" s="360" t="s">
        <v>19</v>
      </c>
      <c r="B158" s="360"/>
      <c r="C158" s="360"/>
      <c r="D158" s="21"/>
      <c r="E158" s="3" t="s">
        <v>251</v>
      </c>
      <c r="F158" s="3" t="s">
        <v>96</v>
      </c>
      <c r="G158" s="3" t="s">
        <v>29</v>
      </c>
      <c r="H158" s="3" t="s">
        <v>412</v>
      </c>
      <c r="I158" s="2" t="s">
        <v>20</v>
      </c>
      <c r="J158" s="17">
        <f t="shared" si="89"/>
        <v>196933</v>
      </c>
      <c r="K158" s="17">
        <f t="shared" si="89"/>
        <v>196933</v>
      </c>
      <c r="L158" s="17">
        <f t="shared" si="89"/>
        <v>196933</v>
      </c>
      <c r="M158" s="361">
        <f>'3.ВС (2)'!J151</f>
        <v>196933</v>
      </c>
      <c r="N158" s="25">
        <f t="shared" si="75"/>
        <v>0</v>
      </c>
      <c r="O158" s="25">
        <f t="shared" si="76"/>
        <v>196933</v>
      </c>
      <c r="P158" s="25">
        <f>'3.ВС (2)'!K151</f>
        <v>196933</v>
      </c>
      <c r="Q158" s="25">
        <f t="shared" si="77"/>
        <v>0</v>
      </c>
      <c r="R158" s="25">
        <f t="shared" si="78"/>
        <v>196933</v>
      </c>
      <c r="S158" s="25">
        <f>'3.ВС (2)'!L151</f>
        <v>196933</v>
      </c>
      <c r="T158" s="25">
        <f t="shared" si="79"/>
        <v>0</v>
      </c>
      <c r="U158" s="25">
        <f t="shared" si="80"/>
        <v>196933</v>
      </c>
    </row>
    <row r="159" spans="1:21" ht="45" x14ac:dyDescent="0.25">
      <c r="A159" s="360" t="s">
        <v>9</v>
      </c>
      <c r="B159" s="360"/>
      <c r="C159" s="360"/>
      <c r="D159" s="21"/>
      <c r="E159" s="3" t="s">
        <v>251</v>
      </c>
      <c r="F159" s="3" t="s">
        <v>96</v>
      </c>
      <c r="G159" s="3" t="s">
        <v>29</v>
      </c>
      <c r="H159" s="3" t="s">
        <v>412</v>
      </c>
      <c r="I159" s="2" t="s">
        <v>21</v>
      </c>
      <c r="J159" s="40">
        <v>196933</v>
      </c>
      <c r="K159" s="40">
        <v>196933</v>
      </c>
      <c r="L159" s="40">
        <v>196933</v>
      </c>
      <c r="M159" s="361">
        <f>'3.ВС (2)'!J152</f>
        <v>196933</v>
      </c>
      <c r="N159" s="25">
        <f t="shared" si="75"/>
        <v>0</v>
      </c>
      <c r="O159" s="25">
        <f t="shared" si="76"/>
        <v>196933</v>
      </c>
      <c r="P159" s="25">
        <f>'3.ВС (2)'!K152</f>
        <v>196933</v>
      </c>
      <c r="Q159" s="25">
        <f t="shared" si="77"/>
        <v>0</v>
      </c>
      <c r="R159" s="25">
        <f t="shared" si="78"/>
        <v>196933</v>
      </c>
      <c r="S159" s="25">
        <f>'3.ВС (2)'!L152</f>
        <v>196933</v>
      </c>
      <c r="T159" s="25">
        <f t="shared" si="79"/>
        <v>0</v>
      </c>
      <c r="U159" s="25">
        <f t="shared" si="80"/>
        <v>196933</v>
      </c>
    </row>
    <row r="160" spans="1:21" x14ac:dyDescent="0.25">
      <c r="A160" s="5" t="s">
        <v>70</v>
      </c>
      <c r="B160" s="38"/>
      <c r="C160" s="38"/>
      <c r="D160" s="38"/>
      <c r="E160" s="3">
        <v>851</v>
      </c>
      <c r="F160" s="15" t="s">
        <v>71</v>
      </c>
      <c r="G160" s="15"/>
      <c r="H160" s="3" t="s">
        <v>44</v>
      </c>
      <c r="I160" s="15"/>
      <c r="J160" s="18">
        <f t="shared" ref="J160:L160" si="90">J161</f>
        <v>12297300</v>
      </c>
      <c r="K160" s="18">
        <f t="shared" si="90"/>
        <v>16354255</v>
      </c>
      <c r="L160" s="18">
        <f t="shared" si="90"/>
        <v>11797300</v>
      </c>
      <c r="M160" s="361">
        <f>'3.ВС (2)'!J153</f>
        <v>12297300</v>
      </c>
      <c r="N160" s="25">
        <f t="shared" si="75"/>
        <v>0</v>
      </c>
      <c r="O160" s="25">
        <f t="shared" si="76"/>
        <v>12297300</v>
      </c>
      <c r="P160" s="25">
        <f>'3.ВС (2)'!K153</f>
        <v>16354255</v>
      </c>
      <c r="Q160" s="25">
        <f t="shared" si="77"/>
        <v>0</v>
      </c>
      <c r="R160" s="25">
        <f t="shared" si="78"/>
        <v>16354255</v>
      </c>
      <c r="S160" s="25">
        <f>'3.ВС (2)'!L153</f>
        <v>11797300</v>
      </c>
      <c r="T160" s="25">
        <f t="shared" si="79"/>
        <v>0</v>
      </c>
      <c r="U160" s="25">
        <f t="shared" si="80"/>
        <v>11797300</v>
      </c>
    </row>
    <row r="161" spans="1:21" s="19" customFormat="1" ht="28.5" x14ac:dyDescent="0.25">
      <c r="A161" s="5" t="s">
        <v>265</v>
      </c>
      <c r="B161" s="38"/>
      <c r="C161" s="38"/>
      <c r="D161" s="38"/>
      <c r="E161" s="20">
        <v>851</v>
      </c>
      <c r="F161" s="15" t="s">
        <v>71</v>
      </c>
      <c r="G161" s="20" t="s">
        <v>42</v>
      </c>
      <c r="H161" s="20" t="s">
        <v>44</v>
      </c>
      <c r="I161" s="16"/>
      <c r="J161" s="16">
        <f>J162+J165+J168+J171</f>
        <v>12297300</v>
      </c>
      <c r="K161" s="16">
        <f t="shared" ref="K161:L161" si="91">K162+K165+K168+K171</f>
        <v>16354255</v>
      </c>
      <c r="L161" s="16">
        <f t="shared" si="91"/>
        <v>11797300</v>
      </c>
      <c r="M161" s="361">
        <f>'3.ВС (2)'!J154</f>
        <v>12297300</v>
      </c>
      <c r="N161" s="25">
        <f t="shared" si="75"/>
        <v>0</v>
      </c>
      <c r="O161" s="25">
        <f t="shared" si="76"/>
        <v>12297300</v>
      </c>
      <c r="P161" s="25">
        <f>'3.ВС (2)'!K154</f>
        <v>16354255</v>
      </c>
      <c r="Q161" s="25">
        <f t="shared" si="77"/>
        <v>0</v>
      </c>
      <c r="R161" s="25">
        <f t="shared" si="78"/>
        <v>16354255</v>
      </c>
      <c r="S161" s="25">
        <f>'3.ВС (2)'!L154</f>
        <v>11797300</v>
      </c>
      <c r="T161" s="25">
        <f t="shared" si="79"/>
        <v>0</v>
      </c>
      <c r="U161" s="25">
        <f t="shared" si="80"/>
        <v>11797300</v>
      </c>
    </row>
    <row r="162" spans="1:21" ht="30" x14ac:dyDescent="0.25">
      <c r="A162" s="358" t="s">
        <v>295</v>
      </c>
      <c r="B162" s="360"/>
      <c r="C162" s="360"/>
      <c r="D162" s="360"/>
      <c r="E162" s="3" t="s">
        <v>251</v>
      </c>
      <c r="F162" s="2" t="s">
        <v>71</v>
      </c>
      <c r="G162" s="3" t="s">
        <v>42</v>
      </c>
      <c r="H162" s="3" t="s">
        <v>759</v>
      </c>
      <c r="I162" s="40"/>
      <c r="J162" s="17">
        <f t="shared" ref="J162:L163" si="92">J163</f>
        <v>0</v>
      </c>
      <c r="K162" s="17">
        <f t="shared" si="92"/>
        <v>4556955</v>
      </c>
      <c r="L162" s="17">
        <f t="shared" si="92"/>
        <v>0</v>
      </c>
      <c r="M162" s="361">
        <f>'3.ВС (2)'!J155</f>
        <v>0</v>
      </c>
      <c r="N162" s="25">
        <f t="shared" si="75"/>
        <v>0</v>
      </c>
      <c r="O162" s="25">
        <f t="shared" si="76"/>
        <v>0</v>
      </c>
      <c r="P162" s="25">
        <f>'3.ВС (2)'!K155</f>
        <v>4556955</v>
      </c>
      <c r="Q162" s="25">
        <f t="shared" si="77"/>
        <v>0</v>
      </c>
      <c r="R162" s="25">
        <f t="shared" si="78"/>
        <v>4556955</v>
      </c>
      <c r="S162" s="25">
        <f>'3.ВС (2)'!L155</f>
        <v>0</v>
      </c>
      <c r="T162" s="25">
        <f t="shared" si="79"/>
        <v>0</v>
      </c>
      <c r="U162" s="25">
        <f t="shared" si="80"/>
        <v>0</v>
      </c>
    </row>
    <row r="163" spans="1:21" ht="45" x14ac:dyDescent="0.25">
      <c r="A163" s="360" t="s">
        <v>37</v>
      </c>
      <c r="B163" s="360"/>
      <c r="C163" s="360"/>
      <c r="D163" s="360"/>
      <c r="E163" s="3">
        <v>851</v>
      </c>
      <c r="F163" s="2" t="s">
        <v>71</v>
      </c>
      <c r="G163" s="3" t="s">
        <v>42</v>
      </c>
      <c r="H163" s="3" t="s">
        <v>759</v>
      </c>
      <c r="I163" s="2" t="s">
        <v>76</v>
      </c>
      <c r="J163" s="17">
        <f t="shared" si="92"/>
        <v>0</v>
      </c>
      <c r="K163" s="17">
        <f t="shared" si="92"/>
        <v>4556955</v>
      </c>
      <c r="L163" s="17">
        <f t="shared" si="92"/>
        <v>0</v>
      </c>
      <c r="M163" s="361">
        <f>'3.ВС (2)'!J156</f>
        <v>0</v>
      </c>
      <c r="N163" s="25">
        <f t="shared" si="75"/>
        <v>0</v>
      </c>
      <c r="O163" s="25">
        <f t="shared" si="76"/>
        <v>0</v>
      </c>
      <c r="P163" s="25">
        <f>'3.ВС (2)'!K156</f>
        <v>4556955</v>
      </c>
      <c r="Q163" s="25">
        <f t="shared" si="77"/>
        <v>0</v>
      </c>
      <c r="R163" s="25">
        <f t="shared" si="78"/>
        <v>4556955</v>
      </c>
      <c r="S163" s="25">
        <f>'3.ВС (2)'!L156</f>
        <v>0</v>
      </c>
      <c r="T163" s="25">
        <f t="shared" si="79"/>
        <v>0</v>
      </c>
      <c r="U163" s="25">
        <f t="shared" si="80"/>
        <v>0</v>
      </c>
    </row>
    <row r="164" spans="1:21" x14ac:dyDescent="0.25">
      <c r="A164" s="360" t="s">
        <v>77</v>
      </c>
      <c r="B164" s="360"/>
      <c r="C164" s="360"/>
      <c r="D164" s="360"/>
      <c r="E164" s="3">
        <v>851</v>
      </c>
      <c r="F164" s="2" t="s">
        <v>71</v>
      </c>
      <c r="G164" s="2" t="s">
        <v>42</v>
      </c>
      <c r="H164" s="3" t="s">
        <v>759</v>
      </c>
      <c r="I164" s="2" t="s">
        <v>78</v>
      </c>
      <c r="J164" s="40">
        <v>0</v>
      </c>
      <c r="K164" s="40">
        <v>4556955</v>
      </c>
      <c r="L164" s="40">
        <v>0</v>
      </c>
      <c r="M164" s="361">
        <f>'3.ВС (2)'!J157</f>
        <v>0</v>
      </c>
      <c r="N164" s="25">
        <f t="shared" si="75"/>
        <v>0</v>
      </c>
      <c r="O164" s="25">
        <f t="shared" si="76"/>
        <v>0</v>
      </c>
      <c r="P164" s="25">
        <f>'3.ВС (2)'!K157</f>
        <v>4556955</v>
      </c>
      <c r="Q164" s="25">
        <f t="shared" si="77"/>
        <v>0</v>
      </c>
      <c r="R164" s="25">
        <f t="shared" si="78"/>
        <v>4556955</v>
      </c>
      <c r="S164" s="25">
        <f>'3.ВС (2)'!L157</f>
        <v>0</v>
      </c>
      <c r="T164" s="25">
        <f t="shared" si="79"/>
        <v>0</v>
      </c>
      <c r="U164" s="25">
        <f t="shared" si="80"/>
        <v>0</v>
      </c>
    </row>
    <row r="165" spans="1:21" ht="30" x14ac:dyDescent="0.25">
      <c r="A165" s="360" t="s">
        <v>114</v>
      </c>
      <c r="B165" s="360"/>
      <c r="C165" s="360"/>
      <c r="D165" s="360"/>
      <c r="E165" s="3">
        <v>851</v>
      </c>
      <c r="F165" s="3" t="s">
        <v>71</v>
      </c>
      <c r="G165" s="3" t="s">
        <v>42</v>
      </c>
      <c r="H165" s="3" t="s">
        <v>326</v>
      </c>
      <c r="I165" s="2"/>
      <c r="J165" s="40">
        <f t="shared" ref="J165:L166" si="93">J166</f>
        <v>12165300</v>
      </c>
      <c r="K165" s="40">
        <f t="shared" si="93"/>
        <v>11665300</v>
      </c>
      <c r="L165" s="40">
        <f t="shared" si="93"/>
        <v>11665300</v>
      </c>
      <c r="M165" s="361">
        <f>'3.ВС (2)'!J158</f>
        <v>12165300</v>
      </c>
      <c r="N165" s="25">
        <f t="shared" si="75"/>
        <v>0</v>
      </c>
      <c r="O165" s="25">
        <f t="shared" si="76"/>
        <v>12165300</v>
      </c>
      <c r="P165" s="25">
        <f>'3.ВС (2)'!K158</f>
        <v>11665300</v>
      </c>
      <c r="Q165" s="25">
        <f t="shared" si="77"/>
        <v>0</v>
      </c>
      <c r="R165" s="25">
        <f t="shared" si="78"/>
        <v>11665300</v>
      </c>
      <c r="S165" s="25">
        <f>'3.ВС (2)'!L158</f>
        <v>11665300</v>
      </c>
      <c r="T165" s="25">
        <f t="shared" si="79"/>
        <v>0</v>
      </c>
      <c r="U165" s="25">
        <f t="shared" si="80"/>
        <v>11665300</v>
      </c>
    </row>
    <row r="166" spans="1:21" ht="45" x14ac:dyDescent="0.25">
      <c r="A166" s="360" t="s">
        <v>37</v>
      </c>
      <c r="B166" s="360"/>
      <c r="C166" s="360"/>
      <c r="D166" s="360"/>
      <c r="E166" s="3">
        <v>851</v>
      </c>
      <c r="F166" s="2" t="s">
        <v>71</v>
      </c>
      <c r="G166" s="3" t="s">
        <v>42</v>
      </c>
      <c r="H166" s="3" t="s">
        <v>326</v>
      </c>
      <c r="I166" s="2" t="s">
        <v>76</v>
      </c>
      <c r="J166" s="40">
        <f t="shared" si="93"/>
        <v>12165300</v>
      </c>
      <c r="K166" s="40">
        <f t="shared" si="93"/>
        <v>11665300</v>
      </c>
      <c r="L166" s="40">
        <f t="shared" si="93"/>
        <v>11665300</v>
      </c>
      <c r="M166" s="361">
        <f>'3.ВС (2)'!J159</f>
        <v>12165300</v>
      </c>
      <c r="N166" s="25">
        <f t="shared" si="75"/>
        <v>0</v>
      </c>
      <c r="O166" s="25">
        <f t="shared" si="76"/>
        <v>12165300</v>
      </c>
      <c r="P166" s="25">
        <f>'3.ВС (2)'!K159</f>
        <v>11665300</v>
      </c>
      <c r="Q166" s="25">
        <f t="shared" si="77"/>
        <v>0</v>
      </c>
      <c r="R166" s="25">
        <f t="shared" si="78"/>
        <v>11665300</v>
      </c>
      <c r="S166" s="25">
        <f>'3.ВС (2)'!L159</f>
        <v>11665300</v>
      </c>
      <c r="T166" s="25">
        <f t="shared" si="79"/>
        <v>0</v>
      </c>
      <c r="U166" s="25">
        <f t="shared" si="80"/>
        <v>11665300</v>
      </c>
    </row>
    <row r="167" spans="1:21" x14ac:dyDescent="0.25">
      <c r="A167" s="360" t="s">
        <v>77</v>
      </c>
      <c r="B167" s="360"/>
      <c r="C167" s="360"/>
      <c r="D167" s="360"/>
      <c r="E167" s="3">
        <v>851</v>
      </c>
      <c r="F167" s="2" t="s">
        <v>71</v>
      </c>
      <c r="G167" s="2" t="s">
        <v>42</v>
      </c>
      <c r="H167" s="3" t="s">
        <v>326</v>
      </c>
      <c r="I167" s="2" t="s">
        <v>78</v>
      </c>
      <c r="J167" s="40">
        <v>12165300</v>
      </c>
      <c r="K167" s="40">
        <v>11665300</v>
      </c>
      <c r="L167" s="40">
        <v>11665300</v>
      </c>
      <c r="M167" s="361">
        <f>'3.ВС (2)'!J160</f>
        <v>12165300</v>
      </c>
      <c r="N167" s="25">
        <f t="shared" si="75"/>
        <v>0</v>
      </c>
      <c r="O167" s="25">
        <f t="shared" si="76"/>
        <v>12165300</v>
      </c>
      <c r="P167" s="25">
        <f>'3.ВС (2)'!K160</f>
        <v>11665300</v>
      </c>
      <c r="Q167" s="25">
        <f t="shared" si="77"/>
        <v>0</v>
      </c>
      <c r="R167" s="25">
        <f t="shared" si="78"/>
        <v>11665300</v>
      </c>
      <c r="S167" s="25">
        <f>'3.ВС (2)'!L160</f>
        <v>11665300</v>
      </c>
      <c r="T167" s="25">
        <f t="shared" si="79"/>
        <v>0</v>
      </c>
      <c r="U167" s="25">
        <f t="shared" si="80"/>
        <v>11665300</v>
      </c>
    </row>
    <row r="168" spans="1:21" hidden="1" x14ac:dyDescent="0.25">
      <c r="A168" s="360" t="s">
        <v>109</v>
      </c>
      <c r="B168" s="360"/>
      <c r="C168" s="360"/>
      <c r="D168" s="360"/>
      <c r="E168" s="3">
        <v>851</v>
      </c>
      <c r="F168" s="2" t="s">
        <v>71</v>
      </c>
      <c r="G168" s="2" t="s">
        <v>42</v>
      </c>
      <c r="H168" s="3" t="s">
        <v>327</v>
      </c>
      <c r="I168" s="2"/>
      <c r="J168" s="40">
        <f t="shared" ref="J168:L169" si="94">J169</f>
        <v>0</v>
      </c>
      <c r="K168" s="40">
        <f t="shared" si="94"/>
        <v>0</v>
      </c>
      <c r="L168" s="40">
        <f t="shared" si="94"/>
        <v>0</v>
      </c>
      <c r="M168" s="361">
        <f>'3.ВС (2)'!J161</f>
        <v>0</v>
      </c>
      <c r="N168" s="25">
        <f t="shared" si="75"/>
        <v>0</v>
      </c>
      <c r="O168" s="25">
        <f t="shared" si="76"/>
        <v>0</v>
      </c>
      <c r="P168" s="25">
        <f>'3.ВС (2)'!K161</f>
        <v>0</v>
      </c>
      <c r="Q168" s="25">
        <f t="shared" si="77"/>
        <v>0</v>
      </c>
      <c r="R168" s="25">
        <f t="shared" si="78"/>
        <v>0</v>
      </c>
      <c r="S168" s="25">
        <f>'3.ВС (2)'!L161</f>
        <v>0</v>
      </c>
      <c r="T168" s="25">
        <f t="shared" si="79"/>
        <v>0</v>
      </c>
      <c r="U168" s="25">
        <f t="shared" si="80"/>
        <v>0</v>
      </c>
    </row>
    <row r="169" spans="1:21" ht="45" hidden="1" x14ac:dyDescent="0.25">
      <c r="A169" s="360" t="s">
        <v>37</v>
      </c>
      <c r="B169" s="360"/>
      <c r="C169" s="360"/>
      <c r="D169" s="360"/>
      <c r="E169" s="3">
        <v>851</v>
      </c>
      <c r="F169" s="2" t="s">
        <v>71</v>
      </c>
      <c r="G169" s="2" t="s">
        <v>42</v>
      </c>
      <c r="H169" s="3" t="s">
        <v>327</v>
      </c>
      <c r="I169" s="2" t="s">
        <v>76</v>
      </c>
      <c r="J169" s="40">
        <f t="shared" si="94"/>
        <v>0</v>
      </c>
      <c r="K169" s="40">
        <f t="shared" si="94"/>
        <v>0</v>
      </c>
      <c r="L169" s="40">
        <f t="shared" si="94"/>
        <v>0</v>
      </c>
      <c r="M169" s="361">
        <f>'3.ВС (2)'!J162</f>
        <v>0</v>
      </c>
      <c r="N169" s="25">
        <f t="shared" si="75"/>
        <v>0</v>
      </c>
      <c r="O169" s="25">
        <f t="shared" si="76"/>
        <v>0</v>
      </c>
      <c r="P169" s="25">
        <f>'3.ВС (2)'!K162</f>
        <v>0</v>
      </c>
      <c r="Q169" s="25">
        <f t="shared" si="77"/>
        <v>0</v>
      </c>
      <c r="R169" s="25">
        <f t="shared" si="78"/>
        <v>0</v>
      </c>
      <c r="S169" s="25">
        <f>'3.ВС (2)'!L162</f>
        <v>0</v>
      </c>
      <c r="T169" s="25">
        <f t="shared" si="79"/>
        <v>0</v>
      </c>
      <c r="U169" s="25">
        <f t="shared" si="80"/>
        <v>0</v>
      </c>
    </row>
    <row r="170" spans="1:21" hidden="1" x14ac:dyDescent="0.25">
      <c r="A170" s="360" t="s">
        <v>77</v>
      </c>
      <c r="B170" s="360"/>
      <c r="C170" s="360"/>
      <c r="D170" s="360"/>
      <c r="E170" s="3">
        <v>851</v>
      </c>
      <c r="F170" s="2" t="s">
        <v>71</v>
      </c>
      <c r="G170" s="3" t="s">
        <v>42</v>
      </c>
      <c r="H170" s="3" t="s">
        <v>327</v>
      </c>
      <c r="I170" s="2" t="s">
        <v>78</v>
      </c>
      <c r="J170" s="40">
        <v>0</v>
      </c>
      <c r="K170" s="40"/>
      <c r="L170" s="40"/>
      <c r="M170" s="361">
        <f>'3.ВС (2)'!J163</f>
        <v>0</v>
      </c>
      <c r="N170" s="25">
        <f t="shared" si="75"/>
        <v>0</v>
      </c>
      <c r="O170" s="25">
        <f t="shared" si="76"/>
        <v>0</v>
      </c>
      <c r="P170" s="25">
        <f>'3.ВС (2)'!K163</f>
        <v>0</v>
      </c>
      <c r="Q170" s="25">
        <f t="shared" si="77"/>
        <v>0</v>
      </c>
      <c r="R170" s="25">
        <f t="shared" si="78"/>
        <v>0</v>
      </c>
      <c r="S170" s="25">
        <f>'3.ВС (2)'!L163</f>
        <v>0</v>
      </c>
      <c r="T170" s="25">
        <f t="shared" si="79"/>
        <v>0</v>
      </c>
      <c r="U170" s="25">
        <f t="shared" si="80"/>
        <v>0</v>
      </c>
    </row>
    <row r="171" spans="1:21" ht="150" x14ac:dyDescent="0.25">
      <c r="A171" s="360" t="s">
        <v>270</v>
      </c>
      <c r="B171" s="38"/>
      <c r="C171" s="38"/>
      <c r="D171" s="38"/>
      <c r="E171" s="3">
        <v>851</v>
      </c>
      <c r="F171" s="2" t="s">
        <v>71</v>
      </c>
      <c r="G171" s="2" t="s">
        <v>42</v>
      </c>
      <c r="H171" s="3" t="s">
        <v>328</v>
      </c>
      <c r="I171" s="2"/>
      <c r="J171" s="40">
        <f t="shared" ref="J171:L172" si="95">J172</f>
        <v>132000</v>
      </c>
      <c r="K171" s="40">
        <f t="shared" si="95"/>
        <v>132000</v>
      </c>
      <c r="L171" s="40">
        <f t="shared" si="95"/>
        <v>132000</v>
      </c>
      <c r="M171" s="361">
        <f>'3.ВС (2)'!J164</f>
        <v>132000</v>
      </c>
      <c r="N171" s="25">
        <f t="shared" si="75"/>
        <v>0</v>
      </c>
      <c r="O171" s="25">
        <f t="shared" si="76"/>
        <v>132000</v>
      </c>
      <c r="P171" s="25">
        <f>'3.ВС (2)'!K164</f>
        <v>132000</v>
      </c>
      <c r="Q171" s="25">
        <f t="shared" si="77"/>
        <v>0</v>
      </c>
      <c r="R171" s="25">
        <f t="shared" si="78"/>
        <v>132000</v>
      </c>
      <c r="S171" s="25">
        <f>'3.ВС (2)'!L164</f>
        <v>132000</v>
      </c>
      <c r="T171" s="25">
        <f t="shared" si="79"/>
        <v>0</v>
      </c>
      <c r="U171" s="25">
        <f t="shared" si="80"/>
        <v>132000</v>
      </c>
    </row>
    <row r="172" spans="1:21" ht="45" x14ac:dyDescent="0.25">
      <c r="A172" s="360" t="s">
        <v>37</v>
      </c>
      <c r="B172" s="38"/>
      <c r="C172" s="38"/>
      <c r="D172" s="38"/>
      <c r="E172" s="3">
        <v>851</v>
      </c>
      <c r="F172" s="2" t="s">
        <v>71</v>
      </c>
      <c r="G172" s="2" t="s">
        <v>42</v>
      </c>
      <c r="H172" s="3" t="s">
        <v>328</v>
      </c>
      <c r="I172" s="2" t="s">
        <v>76</v>
      </c>
      <c r="J172" s="40">
        <f t="shared" si="95"/>
        <v>132000</v>
      </c>
      <c r="K172" s="40">
        <f t="shared" si="95"/>
        <v>132000</v>
      </c>
      <c r="L172" s="40">
        <f t="shared" si="95"/>
        <v>132000</v>
      </c>
      <c r="M172" s="361">
        <f>'3.ВС (2)'!J165</f>
        <v>132000</v>
      </c>
      <c r="N172" s="25">
        <f t="shared" si="75"/>
        <v>0</v>
      </c>
      <c r="O172" s="25">
        <f t="shared" si="76"/>
        <v>132000</v>
      </c>
      <c r="P172" s="25">
        <f>'3.ВС (2)'!K165</f>
        <v>132000</v>
      </c>
      <c r="Q172" s="25">
        <f t="shared" si="77"/>
        <v>0</v>
      </c>
      <c r="R172" s="25">
        <f t="shared" si="78"/>
        <v>132000</v>
      </c>
      <c r="S172" s="25">
        <f>'3.ВС (2)'!L165</f>
        <v>132000</v>
      </c>
      <c r="T172" s="25">
        <f t="shared" si="79"/>
        <v>0</v>
      </c>
      <c r="U172" s="25">
        <f t="shared" si="80"/>
        <v>132000</v>
      </c>
    </row>
    <row r="173" spans="1:21" x14ac:dyDescent="0.25">
      <c r="A173" s="360" t="s">
        <v>77</v>
      </c>
      <c r="B173" s="38"/>
      <c r="C173" s="38"/>
      <c r="D173" s="38"/>
      <c r="E173" s="3">
        <v>851</v>
      </c>
      <c r="F173" s="2" t="s">
        <v>71</v>
      </c>
      <c r="G173" s="2" t="s">
        <v>42</v>
      </c>
      <c r="H173" s="3" t="s">
        <v>328</v>
      </c>
      <c r="I173" s="2" t="s">
        <v>78</v>
      </c>
      <c r="J173" s="40">
        <v>132000</v>
      </c>
      <c r="K173" s="40">
        <v>132000</v>
      </c>
      <c r="L173" s="40">
        <v>132000</v>
      </c>
      <c r="M173" s="361">
        <f>'3.ВС (2)'!J166</f>
        <v>132000</v>
      </c>
      <c r="N173" s="25">
        <f t="shared" si="75"/>
        <v>0</v>
      </c>
      <c r="O173" s="25">
        <f t="shared" si="76"/>
        <v>132000</v>
      </c>
      <c r="P173" s="25">
        <f>'3.ВС (2)'!K166</f>
        <v>132000</v>
      </c>
      <c r="Q173" s="25">
        <f t="shared" si="77"/>
        <v>0</v>
      </c>
      <c r="R173" s="25">
        <f t="shared" si="78"/>
        <v>132000</v>
      </c>
      <c r="S173" s="25">
        <f>'3.ВС (2)'!L166</f>
        <v>132000</v>
      </c>
      <c r="T173" s="25">
        <f t="shared" si="79"/>
        <v>0</v>
      </c>
      <c r="U173" s="25">
        <f t="shared" si="80"/>
        <v>132000</v>
      </c>
    </row>
    <row r="174" spans="1:21" x14ac:dyDescent="0.25">
      <c r="A174" s="5" t="s">
        <v>73</v>
      </c>
      <c r="B174" s="38"/>
      <c r="C174" s="38"/>
      <c r="D174" s="38"/>
      <c r="E174" s="3">
        <v>851</v>
      </c>
      <c r="F174" s="15" t="s">
        <v>52</v>
      </c>
      <c r="G174" s="15"/>
      <c r="H174" s="3" t="s">
        <v>44</v>
      </c>
      <c r="I174" s="15"/>
      <c r="J174" s="18">
        <f t="shared" ref="J174:L174" si="96">J175+J207</f>
        <v>37646239</v>
      </c>
      <c r="K174" s="18">
        <f t="shared" si="96"/>
        <v>42656339</v>
      </c>
      <c r="L174" s="18">
        <f t="shared" si="96"/>
        <v>32948128</v>
      </c>
      <c r="M174" s="361">
        <f>'3.ВС (2)'!J167</f>
        <v>37646239</v>
      </c>
      <c r="N174" s="25">
        <f t="shared" si="75"/>
        <v>0</v>
      </c>
      <c r="O174" s="25">
        <f t="shared" si="76"/>
        <v>37646239</v>
      </c>
      <c r="P174" s="25">
        <f>'3.ВС (2)'!K167</f>
        <v>42656339</v>
      </c>
      <c r="Q174" s="25">
        <f t="shared" si="77"/>
        <v>0</v>
      </c>
      <c r="R174" s="25">
        <f t="shared" si="78"/>
        <v>42656339</v>
      </c>
      <c r="S174" s="25">
        <f>'3.ВС (2)'!L167</f>
        <v>32948128</v>
      </c>
      <c r="T174" s="25">
        <f t="shared" si="79"/>
        <v>0</v>
      </c>
      <c r="U174" s="25">
        <f t="shared" si="80"/>
        <v>32948128</v>
      </c>
    </row>
    <row r="175" spans="1:21" x14ac:dyDescent="0.25">
      <c r="A175" s="5" t="s">
        <v>74</v>
      </c>
      <c r="B175" s="38"/>
      <c r="C175" s="38"/>
      <c r="D175" s="38"/>
      <c r="E175" s="3">
        <v>851</v>
      </c>
      <c r="F175" s="15" t="s">
        <v>52</v>
      </c>
      <c r="G175" s="15" t="s">
        <v>11</v>
      </c>
      <c r="H175" s="3" t="s">
        <v>44</v>
      </c>
      <c r="I175" s="15"/>
      <c r="J175" s="18">
        <f>J182+J185+J204+J193+J179+J188+J198+J201+J176</f>
        <v>37641239</v>
      </c>
      <c r="K175" s="18">
        <f t="shared" ref="K175:L175" si="97">K182+K185+K204+K193+K179+K188+K198+K201+K176</f>
        <v>42656339</v>
      </c>
      <c r="L175" s="18">
        <f t="shared" si="97"/>
        <v>32948128</v>
      </c>
      <c r="M175" s="361">
        <f>'3.ВС (2)'!J168</f>
        <v>37641239</v>
      </c>
      <c r="N175" s="25">
        <f t="shared" si="75"/>
        <v>0</v>
      </c>
      <c r="O175" s="25">
        <f t="shared" si="76"/>
        <v>37641239</v>
      </c>
      <c r="P175" s="25">
        <f>'3.ВС (2)'!K168</f>
        <v>42656339</v>
      </c>
      <c r="Q175" s="25">
        <f t="shared" si="77"/>
        <v>0</v>
      </c>
      <c r="R175" s="25">
        <f t="shared" si="78"/>
        <v>42656339</v>
      </c>
      <c r="S175" s="25">
        <f>'3.ВС (2)'!L168</f>
        <v>32948128</v>
      </c>
      <c r="T175" s="25">
        <f t="shared" si="79"/>
        <v>0</v>
      </c>
      <c r="U175" s="25">
        <f t="shared" si="80"/>
        <v>32948128</v>
      </c>
    </row>
    <row r="176" spans="1:21" ht="45" x14ac:dyDescent="0.25">
      <c r="A176" s="360" t="s">
        <v>786</v>
      </c>
      <c r="B176" s="360"/>
      <c r="C176" s="360"/>
      <c r="D176" s="360"/>
      <c r="E176" s="3">
        <v>851</v>
      </c>
      <c r="F176" s="2" t="s">
        <v>52</v>
      </c>
      <c r="G176" s="2" t="s">
        <v>11</v>
      </c>
      <c r="H176" s="3" t="s">
        <v>761</v>
      </c>
      <c r="I176" s="2"/>
      <c r="J176" s="17">
        <f t="shared" ref="J176:L177" si="98">J177</f>
        <v>4000079</v>
      </c>
      <c r="K176" s="17">
        <f t="shared" si="98"/>
        <v>9199377</v>
      </c>
      <c r="L176" s="17">
        <f t="shared" si="98"/>
        <v>0</v>
      </c>
      <c r="M176" s="361">
        <f>'3.ВС (2)'!J169</f>
        <v>4000079</v>
      </c>
      <c r="N176" s="25">
        <f t="shared" si="75"/>
        <v>0</v>
      </c>
      <c r="O176" s="25">
        <f t="shared" si="76"/>
        <v>4000079</v>
      </c>
      <c r="P176" s="25">
        <f>'3.ВС (2)'!K169</f>
        <v>9199377</v>
      </c>
      <c r="Q176" s="25">
        <f t="shared" si="77"/>
        <v>0</v>
      </c>
      <c r="R176" s="25">
        <f t="shared" si="78"/>
        <v>9199377</v>
      </c>
      <c r="S176" s="25">
        <f>'3.ВС (2)'!L169</f>
        <v>0</v>
      </c>
      <c r="T176" s="25">
        <f t="shared" si="79"/>
        <v>0</v>
      </c>
      <c r="U176" s="25">
        <f t="shared" si="80"/>
        <v>0</v>
      </c>
    </row>
    <row r="177" spans="1:21" ht="45" x14ac:dyDescent="0.25">
      <c r="A177" s="360" t="s">
        <v>37</v>
      </c>
      <c r="B177" s="360"/>
      <c r="C177" s="360"/>
      <c r="D177" s="360"/>
      <c r="E177" s="3">
        <v>851</v>
      </c>
      <c r="F177" s="2" t="s">
        <v>52</v>
      </c>
      <c r="G177" s="2" t="s">
        <v>11</v>
      </c>
      <c r="H177" s="3" t="s">
        <v>761</v>
      </c>
      <c r="I177" s="2" t="s">
        <v>76</v>
      </c>
      <c r="J177" s="17">
        <f t="shared" si="98"/>
        <v>4000079</v>
      </c>
      <c r="K177" s="17">
        <f t="shared" si="98"/>
        <v>9199377</v>
      </c>
      <c r="L177" s="17">
        <f t="shared" si="98"/>
        <v>0</v>
      </c>
      <c r="M177" s="361">
        <f>'3.ВС (2)'!J170</f>
        <v>4000079</v>
      </c>
      <c r="N177" s="25">
        <f t="shared" si="75"/>
        <v>0</v>
      </c>
      <c r="O177" s="25">
        <f t="shared" si="76"/>
        <v>4000079</v>
      </c>
      <c r="P177" s="25">
        <f>'3.ВС (2)'!K170</f>
        <v>9199377</v>
      </c>
      <c r="Q177" s="25">
        <f t="shared" si="77"/>
        <v>0</v>
      </c>
      <c r="R177" s="25">
        <f t="shared" si="78"/>
        <v>9199377</v>
      </c>
      <c r="S177" s="25">
        <f>'3.ВС (2)'!L170</f>
        <v>0</v>
      </c>
      <c r="T177" s="25">
        <f t="shared" si="79"/>
        <v>0</v>
      </c>
      <c r="U177" s="25">
        <f t="shared" si="80"/>
        <v>0</v>
      </c>
    </row>
    <row r="178" spans="1:21" x14ac:dyDescent="0.25">
      <c r="A178" s="360" t="s">
        <v>38</v>
      </c>
      <c r="B178" s="360"/>
      <c r="C178" s="360"/>
      <c r="D178" s="360"/>
      <c r="E178" s="3">
        <v>851</v>
      </c>
      <c r="F178" s="2" t="s">
        <v>52</v>
      </c>
      <c r="G178" s="2" t="s">
        <v>11</v>
      </c>
      <c r="H178" s="3" t="s">
        <v>761</v>
      </c>
      <c r="I178" s="2" t="s">
        <v>78</v>
      </c>
      <c r="J178" s="17">
        <v>4000079</v>
      </c>
      <c r="K178" s="17">
        <v>9199377</v>
      </c>
      <c r="L178" s="17"/>
      <c r="M178" s="361">
        <f>'3.ВС (2)'!J171</f>
        <v>4000079</v>
      </c>
      <c r="N178" s="25">
        <f t="shared" si="75"/>
        <v>0</v>
      </c>
      <c r="O178" s="25">
        <f t="shared" si="76"/>
        <v>4000079</v>
      </c>
      <c r="P178" s="25">
        <f>'3.ВС (2)'!K171</f>
        <v>9199377</v>
      </c>
      <c r="Q178" s="25">
        <f t="shared" si="77"/>
        <v>0</v>
      </c>
      <c r="R178" s="25">
        <f t="shared" si="78"/>
        <v>9199377</v>
      </c>
      <c r="S178" s="25">
        <f>'3.ВС (2)'!L171</f>
        <v>0</v>
      </c>
      <c r="T178" s="25">
        <f t="shared" si="79"/>
        <v>0</v>
      </c>
      <c r="U178" s="25">
        <f t="shared" si="80"/>
        <v>0</v>
      </c>
    </row>
    <row r="179" spans="1:21" ht="120" x14ac:dyDescent="0.25">
      <c r="A179" s="360" t="s">
        <v>81</v>
      </c>
      <c r="B179" s="360"/>
      <c r="C179" s="360"/>
      <c r="D179" s="360"/>
      <c r="E179" s="3">
        <v>851</v>
      </c>
      <c r="F179" s="2" t="s">
        <v>52</v>
      </c>
      <c r="G179" s="2" t="s">
        <v>11</v>
      </c>
      <c r="H179" s="3" t="s">
        <v>329</v>
      </c>
      <c r="I179" s="2"/>
      <c r="J179" s="17">
        <f t="shared" ref="J179:L180" si="99">J180</f>
        <v>122400</v>
      </c>
      <c r="K179" s="17">
        <f t="shared" si="99"/>
        <v>122400</v>
      </c>
      <c r="L179" s="17">
        <f t="shared" si="99"/>
        <v>122400</v>
      </c>
      <c r="M179" s="361">
        <f>'3.ВС (2)'!J172</f>
        <v>122400</v>
      </c>
      <c r="N179" s="25">
        <f t="shared" si="75"/>
        <v>0</v>
      </c>
      <c r="O179" s="25">
        <f t="shared" si="76"/>
        <v>122400</v>
      </c>
      <c r="P179" s="25">
        <f>'3.ВС (2)'!K172</f>
        <v>122400</v>
      </c>
      <c r="Q179" s="25">
        <f t="shared" si="77"/>
        <v>0</v>
      </c>
      <c r="R179" s="25">
        <f t="shared" si="78"/>
        <v>122400</v>
      </c>
      <c r="S179" s="25">
        <f>'3.ВС (2)'!L172</f>
        <v>122400</v>
      </c>
      <c r="T179" s="25">
        <f t="shared" si="79"/>
        <v>0</v>
      </c>
      <c r="U179" s="25">
        <f t="shared" si="80"/>
        <v>122400</v>
      </c>
    </row>
    <row r="180" spans="1:21" ht="60" x14ac:dyDescent="0.25">
      <c r="A180" s="360" t="s">
        <v>37</v>
      </c>
      <c r="B180" s="360"/>
      <c r="C180" s="360"/>
      <c r="D180" s="360"/>
      <c r="E180" s="3">
        <v>851</v>
      </c>
      <c r="F180" s="2" t="s">
        <v>52</v>
      </c>
      <c r="G180" s="2" t="s">
        <v>11</v>
      </c>
      <c r="H180" s="3" t="s">
        <v>329</v>
      </c>
      <c r="I180" s="2" t="s">
        <v>76</v>
      </c>
      <c r="J180" s="17">
        <f t="shared" si="99"/>
        <v>122400</v>
      </c>
      <c r="K180" s="17">
        <f t="shared" si="99"/>
        <v>122400</v>
      </c>
      <c r="L180" s="17">
        <f t="shared" si="99"/>
        <v>122400</v>
      </c>
      <c r="M180" s="361">
        <f>'3.ВС (2)'!J173</f>
        <v>122400</v>
      </c>
      <c r="N180" s="25">
        <f t="shared" si="75"/>
        <v>0</v>
      </c>
      <c r="O180" s="25">
        <f t="shared" si="76"/>
        <v>122400</v>
      </c>
      <c r="P180" s="25">
        <f>'3.ВС (2)'!K173</f>
        <v>122400</v>
      </c>
      <c r="Q180" s="25">
        <f t="shared" si="77"/>
        <v>0</v>
      </c>
      <c r="R180" s="25">
        <f t="shared" si="78"/>
        <v>122400</v>
      </c>
      <c r="S180" s="25">
        <f>'3.ВС (2)'!L173</f>
        <v>122400</v>
      </c>
      <c r="T180" s="25">
        <f t="shared" si="79"/>
        <v>0</v>
      </c>
      <c r="U180" s="25">
        <f t="shared" si="80"/>
        <v>122400</v>
      </c>
    </row>
    <row r="181" spans="1:21" x14ac:dyDescent="0.25">
      <c r="A181" s="360" t="s">
        <v>77</v>
      </c>
      <c r="B181" s="360"/>
      <c r="C181" s="360"/>
      <c r="D181" s="360"/>
      <c r="E181" s="3">
        <v>851</v>
      </c>
      <c r="F181" s="2" t="s">
        <v>52</v>
      </c>
      <c r="G181" s="2" t="s">
        <v>11</v>
      </c>
      <c r="H181" s="3" t="s">
        <v>329</v>
      </c>
      <c r="I181" s="2" t="s">
        <v>78</v>
      </c>
      <c r="J181" s="17">
        <v>122400</v>
      </c>
      <c r="K181" s="17">
        <v>122400</v>
      </c>
      <c r="L181" s="17">
        <v>122400</v>
      </c>
      <c r="M181" s="361">
        <f>'3.ВС (2)'!J174</f>
        <v>122400</v>
      </c>
      <c r="N181" s="25">
        <f t="shared" si="75"/>
        <v>0</v>
      </c>
      <c r="O181" s="25">
        <f t="shared" si="76"/>
        <v>122400</v>
      </c>
      <c r="P181" s="25">
        <f>'3.ВС (2)'!K174</f>
        <v>122400</v>
      </c>
      <c r="Q181" s="25">
        <f t="shared" si="77"/>
        <v>0</v>
      </c>
      <c r="R181" s="25">
        <f t="shared" si="78"/>
        <v>122400</v>
      </c>
      <c r="S181" s="25">
        <f>'3.ВС (2)'!L174</f>
        <v>122400</v>
      </c>
      <c r="T181" s="25">
        <f t="shared" si="79"/>
        <v>0</v>
      </c>
      <c r="U181" s="25">
        <f t="shared" si="80"/>
        <v>122400</v>
      </c>
    </row>
    <row r="182" spans="1:21" x14ac:dyDescent="0.25">
      <c r="A182" s="360" t="s">
        <v>75</v>
      </c>
      <c r="B182" s="360"/>
      <c r="C182" s="360"/>
      <c r="D182" s="360"/>
      <c r="E182" s="3">
        <v>851</v>
      </c>
      <c r="F182" s="2" t="s">
        <v>52</v>
      </c>
      <c r="G182" s="2" t="s">
        <v>11</v>
      </c>
      <c r="H182" s="3" t="s">
        <v>330</v>
      </c>
      <c r="I182" s="2"/>
      <c r="J182" s="17">
        <f t="shared" ref="J182:L183" si="100">J183</f>
        <v>14008300</v>
      </c>
      <c r="K182" s="17">
        <f t="shared" si="100"/>
        <v>13508300</v>
      </c>
      <c r="L182" s="17">
        <f t="shared" si="100"/>
        <v>13508300</v>
      </c>
      <c r="M182" s="361">
        <f>'3.ВС (2)'!J175</f>
        <v>14008300</v>
      </c>
      <c r="N182" s="25">
        <f t="shared" si="75"/>
        <v>0</v>
      </c>
      <c r="O182" s="25">
        <f t="shared" si="76"/>
        <v>14008300</v>
      </c>
      <c r="P182" s="25">
        <f>'3.ВС (2)'!K175</f>
        <v>13508300</v>
      </c>
      <c r="Q182" s="25">
        <f t="shared" si="77"/>
        <v>0</v>
      </c>
      <c r="R182" s="25">
        <f t="shared" si="78"/>
        <v>13508300</v>
      </c>
      <c r="S182" s="25">
        <f>'3.ВС (2)'!L175</f>
        <v>13508300</v>
      </c>
      <c r="T182" s="25">
        <f t="shared" si="79"/>
        <v>0</v>
      </c>
      <c r="U182" s="25">
        <f t="shared" si="80"/>
        <v>13508300</v>
      </c>
    </row>
    <row r="183" spans="1:21" ht="60" x14ac:dyDescent="0.25">
      <c r="A183" s="360" t="s">
        <v>37</v>
      </c>
      <c r="B183" s="38"/>
      <c r="C183" s="38"/>
      <c r="D183" s="38"/>
      <c r="E183" s="3">
        <v>851</v>
      </c>
      <c r="F183" s="2" t="s">
        <v>52</v>
      </c>
      <c r="G183" s="2" t="s">
        <v>11</v>
      </c>
      <c r="H183" s="3" t="s">
        <v>330</v>
      </c>
      <c r="I183" s="2" t="s">
        <v>76</v>
      </c>
      <c r="J183" s="17">
        <f t="shared" si="100"/>
        <v>14008300</v>
      </c>
      <c r="K183" s="17">
        <f t="shared" si="100"/>
        <v>13508300</v>
      </c>
      <c r="L183" s="17">
        <f t="shared" si="100"/>
        <v>13508300</v>
      </c>
      <c r="M183" s="361">
        <f>'3.ВС (2)'!J176</f>
        <v>14008300</v>
      </c>
      <c r="N183" s="25">
        <f t="shared" si="75"/>
        <v>0</v>
      </c>
      <c r="O183" s="25">
        <f t="shared" si="76"/>
        <v>14008300</v>
      </c>
      <c r="P183" s="25">
        <f>'3.ВС (2)'!K176</f>
        <v>13508300</v>
      </c>
      <c r="Q183" s="25">
        <f t="shared" si="77"/>
        <v>0</v>
      </c>
      <c r="R183" s="25">
        <f t="shared" si="78"/>
        <v>13508300</v>
      </c>
      <c r="S183" s="25">
        <f>'3.ВС (2)'!L176</f>
        <v>13508300</v>
      </c>
      <c r="T183" s="25">
        <f t="shared" si="79"/>
        <v>0</v>
      </c>
      <c r="U183" s="25">
        <f t="shared" si="80"/>
        <v>13508300</v>
      </c>
    </row>
    <row r="184" spans="1:21" x14ac:dyDescent="0.25">
      <c r="A184" s="360" t="s">
        <v>77</v>
      </c>
      <c r="B184" s="38"/>
      <c r="C184" s="38"/>
      <c r="D184" s="38"/>
      <c r="E184" s="3">
        <v>851</v>
      </c>
      <c r="F184" s="2" t="s">
        <v>52</v>
      </c>
      <c r="G184" s="2" t="s">
        <v>11</v>
      </c>
      <c r="H184" s="3" t="s">
        <v>330</v>
      </c>
      <c r="I184" s="2" t="s">
        <v>78</v>
      </c>
      <c r="J184" s="17">
        <v>14008300</v>
      </c>
      <c r="K184" s="17">
        <v>13508300</v>
      </c>
      <c r="L184" s="17">
        <v>13508300</v>
      </c>
      <c r="M184" s="361">
        <f>'3.ВС (2)'!J177</f>
        <v>14008300</v>
      </c>
      <c r="N184" s="25">
        <f t="shared" si="75"/>
        <v>0</v>
      </c>
      <c r="O184" s="25">
        <f t="shared" si="76"/>
        <v>14008300</v>
      </c>
      <c r="P184" s="25">
        <f>'3.ВС (2)'!K177</f>
        <v>13508300</v>
      </c>
      <c r="Q184" s="25">
        <f t="shared" si="77"/>
        <v>0</v>
      </c>
      <c r="R184" s="25">
        <f t="shared" si="78"/>
        <v>13508300</v>
      </c>
      <c r="S184" s="25">
        <f>'3.ВС (2)'!L177</f>
        <v>13508300</v>
      </c>
      <c r="T184" s="25">
        <f t="shared" si="79"/>
        <v>0</v>
      </c>
      <c r="U184" s="25">
        <f t="shared" si="80"/>
        <v>13508300</v>
      </c>
    </row>
    <row r="185" spans="1:21" ht="30" x14ac:dyDescent="0.25">
      <c r="A185" s="360" t="s">
        <v>79</v>
      </c>
      <c r="B185" s="360"/>
      <c r="C185" s="360"/>
      <c r="D185" s="360"/>
      <c r="E185" s="3">
        <v>851</v>
      </c>
      <c r="F185" s="2" t="s">
        <v>52</v>
      </c>
      <c r="G185" s="2" t="s">
        <v>11</v>
      </c>
      <c r="H185" s="3" t="s">
        <v>331</v>
      </c>
      <c r="I185" s="2"/>
      <c r="J185" s="17">
        <f t="shared" ref="J185:L186" si="101">J186</f>
        <v>13652100</v>
      </c>
      <c r="K185" s="17">
        <f t="shared" si="101"/>
        <v>13652100</v>
      </c>
      <c r="L185" s="17">
        <f t="shared" si="101"/>
        <v>13652100</v>
      </c>
      <c r="M185" s="361">
        <f>'3.ВС (2)'!J178</f>
        <v>13652100</v>
      </c>
      <c r="N185" s="25">
        <f t="shared" si="75"/>
        <v>0</v>
      </c>
      <c r="O185" s="25">
        <f t="shared" si="76"/>
        <v>13652100</v>
      </c>
      <c r="P185" s="25">
        <f>'3.ВС (2)'!K178</f>
        <v>13652100</v>
      </c>
      <c r="Q185" s="25">
        <f t="shared" si="77"/>
        <v>0</v>
      </c>
      <c r="R185" s="25">
        <f t="shared" si="78"/>
        <v>13652100</v>
      </c>
      <c r="S185" s="25">
        <f>'3.ВС (2)'!L178</f>
        <v>13652100</v>
      </c>
      <c r="T185" s="25">
        <f t="shared" si="79"/>
        <v>0</v>
      </c>
      <c r="U185" s="25">
        <f t="shared" si="80"/>
        <v>13652100</v>
      </c>
    </row>
    <row r="186" spans="1:21" ht="60" x14ac:dyDescent="0.25">
      <c r="A186" s="360" t="s">
        <v>37</v>
      </c>
      <c r="B186" s="360"/>
      <c r="C186" s="360"/>
      <c r="D186" s="360"/>
      <c r="E186" s="3">
        <v>851</v>
      </c>
      <c r="F186" s="2" t="s">
        <v>52</v>
      </c>
      <c r="G186" s="2" t="s">
        <v>11</v>
      </c>
      <c r="H186" s="3" t="s">
        <v>331</v>
      </c>
      <c r="I186" s="2">
        <v>600</v>
      </c>
      <c r="J186" s="17">
        <f t="shared" si="101"/>
        <v>13652100</v>
      </c>
      <c r="K186" s="17">
        <f t="shared" si="101"/>
        <v>13652100</v>
      </c>
      <c r="L186" s="17">
        <f t="shared" si="101"/>
        <v>13652100</v>
      </c>
      <c r="M186" s="361">
        <f>'3.ВС (2)'!J179</f>
        <v>13652100</v>
      </c>
      <c r="N186" s="25">
        <f t="shared" si="75"/>
        <v>0</v>
      </c>
      <c r="O186" s="25">
        <f t="shared" si="76"/>
        <v>13652100</v>
      </c>
      <c r="P186" s="25">
        <f>'3.ВС (2)'!K179</f>
        <v>13652100</v>
      </c>
      <c r="Q186" s="25">
        <f t="shared" si="77"/>
        <v>0</v>
      </c>
      <c r="R186" s="25">
        <f t="shared" si="78"/>
        <v>13652100</v>
      </c>
      <c r="S186" s="25">
        <f>'3.ВС (2)'!L179</f>
        <v>13652100</v>
      </c>
      <c r="T186" s="25">
        <f t="shared" si="79"/>
        <v>0</v>
      </c>
      <c r="U186" s="25">
        <f t="shared" si="80"/>
        <v>13652100</v>
      </c>
    </row>
    <row r="187" spans="1:21" x14ac:dyDescent="0.25">
      <c r="A187" s="360" t="s">
        <v>77</v>
      </c>
      <c r="B187" s="360"/>
      <c r="C187" s="360"/>
      <c r="D187" s="360"/>
      <c r="E187" s="3">
        <v>851</v>
      </c>
      <c r="F187" s="2" t="s">
        <v>52</v>
      </c>
      <c r="G187" s="2" t="s">
        <v>11</v>
      </c>
      <c r="H187" s="3" t="s">
        <v>331</v>
      </c>
      <c r="I187" s="2" t="s">
        <v>78</v>
      </c>
      <c r="J187" s="17">
        <v>13652100</v>
      </c>
      <c r="K187" s="17">
        <v>13652100</v>
      </c>
      <c r="L187" s="17">
        <v>13652100</v>
      </c>
      <c r="M187" s="361">
        <f>'3.ВС (2)'!J180</f>
        <v>13652100</v>
      </c>
      <c r="N187" s="25">
        <f t="shared" si="75"/>
        <v>0</v>
      </c>
      <c r="O187" s="25">
        <f t="shared" si="76"/>
        <v>13652100</v>
      </c>
      <c r="P187" s="25">
        <f>'3.ВС (2)'!K180</f>
        <v>13652100</v>
      </c>
      <c r="Q187" s="25">
        <f t="shared" si="77"/>
        <v>0</v>
      </c>
      <c r="R187" s="25">
        <f t="shared" si="78"/>
        <v>13652100</v>
      </c>
      <c r="S187" s="25">
        <f>'3.ВС (2)'!L180</f>
        <v>13652100</v>
      </c>
      <c r="T187" s="25">
        <f t="shared" si="79"/>
        <v>0</v>
      </c>
      <c r="U187" s="25">
        <f t="shared" si="80"/>
        <v>13652100</v>
      </c>
    </row>
    <row r="188" spans="1:21" x14ac:dyDescent="0.25">
      <c r="A188" s="360" t="s">
        <v>82</v>
      </c>
      <c r="B188" s="360"/>
      <c r="C188" s="360"/>
      <c r="D188" s="360"/>
      <c r="E188" s="3">
        <v>851</v>
      </c>
      <c r="F188" s="2" t="s">
        <v>52</v>
      </c>
      <c r="G188" s="2" t="s">
        <v>11</v>
      </c>
      <c r="H188" s="3" t="s">
        <v>332</v>
      </c>
      <c r="I188" s="2"/>
      <c r="J188" s="17">
        <f t="shared" ref="J188" si="102">J189+J191</f>
        <v>195500</v>
      </c>
      <c r="K188" s="17">
        <f t="shared" ref="K188:L188" si="103">K189+K191</f>
        <v>0</v>
      </c>
      <c r="L188" s="17">
        <f t="shared" si="103"/>
        <v>0</v>
      </c>
      <c r="M188" s="361">
        <f>'3.ВС (2)'!J181</f>
        <v>195500</v>
      </c>
      <c r="N188" s="25">
        <f t="shared" si="75"/>
        <v>0</v>
      </c>
      <c r="O188" s="25">
        <f t="shared" si="76"/>
        <v>195500</v>
      </c>
      <c r="P188" s="25">
        <f>'3.ВС (2)'!K181</f>
        <v>0</v>
      </c>
      <c r="Q188" s="25">
        <f t="shared" si="77"/>
        <v>0</v>
      </c>
      <c r="R188" s="25">
        <f t="shared" si="78"/>
        <v>0</v>
      </c>
      <c r="S188" s="25">
        <f>'3.ВС (2)'!L181</f>
        <v>0</v>
      </c>
      <c r="T188" s="25">
        <f t="shared" si="79"/>
        <v>0</v>
      </c>
      <c r="U188" s="25">
        <f t="shared" si="80"/>
        <v>0</v>
      </c>
    </row>
    <row r="189" spans="1:21" ht="45" x14ac:dyDescent="0.25">
      <c r="A189" s="360" t="s">
        <v>19</v>
      </c>
      <c r="B189" s="358"/>
      <c r="C189" s="358"/>
      <c r="D189" s="358"/>
      <c r="E189" s="3">
        <v>851</v>
      </c>
      <c r="F189" s="2" t="s">
        <v>52</v>
      </c>
      <c r="G189" s="2" t="s">
        <v>11</v>
      </c>
      <c r="H189" s="3" t="s">
        <v>332</v>
      </c>
      <c r="I189" s="2" t="s">
        <v>20</v>
      </c>
      <c r="J189" s="17">
        <f t="shared" ref="J189:L189" si="104">J190</f>
        <v>135500</v>
      </c>
      <c r="K189" s="17">
        <f t="shared" si="104"/>
        <v>0</v>
      </c>
      <c r="L189" s="17">
        <f t="shared" si="104"/>
        <v>0</v>
      </c>
      <c r="M189" s="361">
        <f>'3.ВС (2)'!J182</f>
        <v>135500</v>
      </c>
      <c r="N189" s="25">
        <f t="shared" si="75"/>
        <v>0</v>
      </c>
      <c r="O189" s="25">
        <f t="shared" si="76"/>
        <v>135500</v>
      </c>
      <c r="P189" s="25">
        <f>'3.ВС (2)'!K182</f>
        <v>0</v>
      </c>
      <c r="Q189" s="25">
        <f t="shared" si="77"/>
        <v>0</v>
      </c>
      <c r="R189" s="25">
        <f t="shared" si="78"/>
        <v>0</v>
      </c>
      <c r="S189" s="25">
        <f>'3.ВС (2)'!L182</f>
        <v>0</v>
      </c>
      <c r="T189" s="25">
        <f t="shared" si="79"/>
        <v>0</v>
      </c>
      <c r="U189" s="25">
        <f t="shared" si="80"/>
        <v>0</v>
      </c>
    </row>
    <row r="190" spans="1:21" ht="45" x14ac:dyDescent="0.25">
      <c r="A190" s="360" t="s">
        <v>9</v>
      </c>
      <c r="B190" s="360"/>
      <c r="C190" s="360"/>
      <c r="D190" s="360"/>
      <c r="E190" s="3">
        <v>851</v>
      </c>
      <c r="F190" s="2" t="s">
        <v>52</v>
      </c>
      <c r="G190" s="2" t="s">
        <v>11</v>
      </c>
      <c r="H190" s="3" t="s">
        <v>332</v>
      </c>
      <c r="I190" s="2" t="s">
        <v>21</v>
      </c>
      <c r="J190" s="17">
        <v>135500</v>
      </c>
      <c r="K190" s="17"/>
      <c r="L190" s="17"/>
      <c r="M190" s="361">
        <f>'3.ВС (2)'!J183</f>
        <v>135500</v>
      </c>
      <c r="N190" s="25">
        <f t="shared" si="75"/>
        <v>0</v>
      </c>
      <c r="O190" s="25">
        <f t="shared" si="76"/>
        <v>135500</v>
      </c>
      <c r="P190" s="25">
        <f>'3.ВС (2)'!K183</f>
        <v>0</v>
      </c>
      <c r="Q190" s="25">
        <f t="shared" si="77"/>
        <v>0</v>
      </c>
      <c r="R190" s="25">
        <f t="shared" si="78"/>
        <v>0</v>
      </c>
      <c r="S190" s="25">
        <f>'3.ВС (2)'!L183</f>
        <v>0</v>
      </c>
      <c r="T190" s="25">
        <f t="shared" si="79"/>
        <v>0</v>
      </c>
      <c r="U190" s="25">
        <f t="shared" si="80"/>
        <v>0</v>
      </c>
    </row>
    <row r="191" spans="1:21" ht="60" x14ac:dyDescent="0.25">
      <c r="A191" s="360" t="s">
        <v>37</v>
      </c>
      <c r="B191" s="360"/>
      <c r="C191" s="360"/>
      <c r="D191" s="360"/>
      <c r="E191" s="3">
        <v>851</v>
      </c>
      <c r="F191" s="2" t="s">
        <v>52</v>
      </c>
      <c r="G191" s="2" t="s">
        <v>11</v>
      </c>
      <c r="H191" s="3" t="s">
        <v>332</v>
      </c>
      <c r="I191" s="2" t="s">
        <v>76</v>
      </c>
      <c r="J191" s="17">
        <f t="shared" ref="J191:L191" si="105">J192</f>
        <v>60000</v>
      </c>
      <c r="K191" s="17">
        <f t="shared" si="105"/>
        <v>0</v>
      </c>
      <c r="L191" s="17">
        <f t="shared" si="105"/>
        <v>0</v>
      </c>
      <c r="M191" s="361">
        <f>'3.ВС (2)'!J184</f>
        <v>60000</v>
      </c>
      <c r="N191" s="25">
        <f t="shared" si="75"/>
        <v>0</v>
      </c>
      <c r="O191" s="25">
        <f t="shared" si="76"/>
        <v>60000</v>
      </c>
      <c r="P191" s="25">
        <f>'3.ВС (2)'!K184</f>
        <v>0</v>
      </c>
      <c r="Q191" s="25">
        <f t="shared" si="77"/>
        <v>0</v>
      </c>
      <c r="R191" s="25">
        <f t="shared" si="78"/>
        <v>0</v>
      </c>
      <c r="S191" s="25">
        <f>'3.ВС (2)'!L184</f>
        <v>0</v>
      </c>
      <c r="T191" s="25">
        <f t="shared" si="79"/>
        <v>0</v>
      </c>
      <c r="U191" s="25">
        <f t="shared" si="80"/>
        <v>0</v>
      </c>
    </row>
    <row r="192" spans="1:21" x14ac:dyDescent="0.25">
      <c r="A192" s="360" t="s">
        <v>77</v>
      </c>
      <c r="B192" s="360"/>
      <c r="C192" s="360"/>
      <c r="D192" s="360"/>
      <c r="E192" s="3">
        <v>851</v>
      </c>
      <c r="F192" s="2" t="s">
        <v>52</v>
      </c>
      <c r="G192" s="2" t="s">
        <v>11</v>
      </c>
      <c r="H192" s="3" t="s">
        <v>332</v>
      </c>
      <c r="I192" s="2" t="s">
        <v>78</v>
      </c>
      <c r="J192" s="17">
        <v>60000</v>
      </c>
      <c r="K192" s="17"/>
      <c r="L192" s="17"/>
      <c r="M192" s="361">
        <f>'3.ВС (2)'!J185</f>
        <v>60000</v>
      </c>
      <c r="N192" s="25">
        <f t="shared" si="75"/>
        <v>0</v>
      </c>
      <c r="O192" s="25">
        <f t="shared" si="76"/>
        <v>60000</v>
      </c>
      <c r="P192" s="25">
        <f>'3.ВС (2)'!K185</f>
        <v>0</v>
      </c>
      <c r="Q192" s="25">
        <f t="shared" si="77"/>
        <v>0</v>
      </c>
      <c r="R192" s="25">
        <f t="shared" si="78"/>
        <v>0</v>
      </c>
      <c r="S192" s="25">
        <f>'3.ВС (2)'!L185</f>
        <v>0</v>
      </c>
      <c r="T192" s="25">
        <f t="shared" si="79"/>
        <v>0</v>
      </c>
      <c r="U192" s="25">
        <f t="shared" si="80"/>
        <v>0</v>
      </c>
    </row>
    <row r="193" spans="1:21" ht="120" x14ac:dyDescent="0.25">
      <c r="A193" s="360" t="s">
        <v>262</v>
      </c>
      <c r="B193" s="360"/>
      <c r="C193" s="360"/>
      <c r="D193" s="360"/>
      <c r="E193" s="3">
        <v>851</v>
      </c>
      <c r="F193" s="2" t="s">
        <v>52</v>
      </c>
      <c r="G193" s="2" t="s">
        <v>11</v>
      </c>
      <c r="H193" s="3" t="s">
        <v>334</v>
      </c>
      <c r="I193" s="2"/>
      <c r="J193" s="17">
        <f t="shared" ref="J193" si="106">J194+J196</f>
        <v>5600000</v>
      </c>
      <c r="K193" s="17">
        <f t="shared" ref="K193:L193" si="107">K194+K196</f>
        <v>5600000</v>
      </c>
      <c r="L193" s="17">
        <f t="shared" si="107"/>
        <v>5600000</v>
      </c>
      <c r="M193" s="361">
        <f>'3.ВС (2)'!J186</f>
        <v>5600000</v>
      </c>
      <c r="N193" s="25">
        <f t="shared" si="75"/>
        <v>0</v>
      </c>
      <c r="O193" s="25">
        <f t="shared" si="76"/>
        <v>5600000</v>
      </c>
      <c r="P193" s="25">
        <f>'3.ВС (2)'!K186</f>
        <v>5600000</v>
      </c>
      <c r="Q193" s="25">
        <f t="shared" si="77"/>
        <v>0</v>
      </c>
      <c r="R193" s="25">
        <f t="shared" si="78"/>
        <v>5600000</v>
      </c>
      <c r="S193" s="25">
        <f>'3.ВС (2)'!L186</f>
        <v>5600000</v>
      </c>
      <c r="T193" s="25">
        <f t="shared" si="79"/>
        <v>0</v>
      </c>
      <c r="U193" s="25">
        <f t="shared" si="80"/>
        <v>5600000</v>
      </c>
    </row>
    <row r="194" spans="1:21" ht="45" x14ac:dyDescent="0.25">
      <c r="A194" s="360" t="s">
        <v>19</v>
      </c>
      <c r="B194" s="360"/>
      <c r="C194" s="360"/>
      <c r="D194" s="360"/>
      <c r="E194" s="3">
        <v>851</v>
      </c>
      <c r="F194" s="2" t="s">
        <v>52</v>
      </c>
      <c r="G194" s="2" t="s">
        <v>11</v>
      </c>
      <c r="H194" s="3" t="s">
        <v>334</v>
      </c>
      <c r="I194" s="2">
        <v>200</v>
      </c>
      <c r="J194" s="17">
        <f t="shared" ref="J194:L194" si="108">J195</f>
        <v>381500</v>
      </c>
      <c r="K194" s="17">
        <f t="shared" si="108"/>
        <v>381500</v>
      </c>
      <c r="L194" s="17">
        <f t="shared" si="108"/>
        <v>381500</v>
      </c>
      <c r="M194" s="361">
        <f>'3.ВС (2)'!J187</f>
        <v>381500</v>
      </c>
      <c r="N194" s="25">
        <f t="shared" si="75"/>
        <v>0</v>
      </c>
      <c r="O194" s="25">
        <f t="shared" si="76"/>
        <v>381500</v>
      </c>
      <c r="P194" s="25">
        <f>'3.ВС (2)'!K187</f>
        <v>381500</v>
      </c>
      <c r="Q194" s="25">
        <f t="shared" si="77"/>
        <v>0</v>
      </c>
      <c r="R194" s="25">
        <f t="shared" si="78"/>
        <v>381500</v>
      </c>
      <c r="S194" s="25">
        <f>'3.ВС (2)'!L187</f>
        <v>381500</v>
      </c>
      <c r="T194" s="25">
        <f t="shared" si="79"/>
        <v>0</v>
      </c>
      <c r="U194" s="25">
        <f t="shared" si="80"/>
        <v>381500</v>
      </c>
    </row>
    <row r="195" spans="1:21" ht="45" x14ac:dyDescent="0.25">
      <c r="A195" s="360" t="s">
        <v>9</v>
      </c>
      <c r="B195" s="360"/>
      <c r="C195" s="360"/>
      <c r="D195" s="360"/>
      <c r="E195" s="3">
        <v>851</v>
      </c>
      <c r="F195" s="2" t="s">
        <v>52</v>
      </c>
      <c r="G195" s="2" t="s">
        <v>11</v>
      </c>
      <c r="H195" s="3" t="s">
        <v>334</v>
      </c>
      <c r="I195" s="2">
        <v>240</v>
      </c>
      <c r="J195" s="17">
        <v>381500</v>
      </c>
      <c r="K195" s="17">
        <v>381500</v>
      </c>
      <c r="L195" s="17">
        <v>381500</v>
      </c>
      <c r="M195" s="361">
        <f>'3.ВС (2)'!J188</f>
        <v>381500</v>
      </c>
      <c r="N195" s="25">
        <f t="shared" si="75"/>
        <v>0</v>
      </c>
      <c r="O195" s="25">
        <f t="shared" si="76"/>
        <v>381500</v>
      </c>
      <c r="P195" s="25">
        <f>'3.ВС (2)'!K188</f>
        <v>381500</v>
      </c>
      <c r="Q195" s="25">
        <f t="shared" si="77"/>
        <v>0</v>
      </c>
      <c r="R195" s="25">
        <f t="shared" si="78"/>
        <v>381500</v>
      </c>
      <c r="S195" s="25">
        <f>'3.ВС (2)'!L188</f>
        <v>381500</v>
      </c>
      <c r="T195" s="25">
        <f t="shared" si="79"/>
        <v>0</v>
      </c>
      <c r="U195" s="25">
        <f t="shared" si="80"/>
        <v>381500</v>
      </c>
    </row>
    <row r="196" spans="1:21" ht="60" x14ac:dyDescent="0.25">
      <c r="A196" s="360" t="s">
        <v>37</v>
      </c>
      <c r="B196" s="360"/>
      <c r="C196" s="360"/>
      <c r="D196" s="360"/>
      <c r="E196" s="3">
        <v>851</v>
      </c>
      <c r="F196" s="2" t="s">
        <v>52</v>
      </c>
      <c r="G196" s="2" t="s">
        <v>11</v>
      </c>
      <c r="H196" s="3" t="s">
        <v>334</v>
      </c>
      <c r="I196" s="2">
        <v>600</v>
      </c>
      <c r="J196" s="17">
        <f t="shared" ref="J196:L196" si="109">J197</f>
        <v>5218500</v>
      </c>
      <c r="K196" s="17">
        <f t="shared" si="109"/>
        <v>5218500</v>
      </c>
      <c r="L196" s="17">
        <f t="shared" si="109"/>
        <v>5218500</v>
      </c>
      <c r="M196" s="361">
        <f>'3.ВС (2)'!J189</f>
        <v>5218500</v>
      </c>
      <c r="N196" s="25">
        <f t="shared" si="75"/>
        <v>0</v>
      </c>
      <c r="O196" s="25">
        <f t="shared" si="76"/>
        <v>5218500</v>
      </c>
      <c r="P196" s="25">
        <f>'3.ВС (2)'!K189</f>
        <v>5218500</v>
      </c>
      <c r="Q196" s="25">
        <f t="shared" si="77"/>
        <v>0</v>
      </c>
      <c r="R196" s="25">
        <f t="shared" si="78"/>
        <v>5218500</v>
      </c>
      <c r="S196" s="25">
        <f>'3.ВС (2)'!L189</f>
        <v>5218500</v>
      </c>
      <c r="T196" s="25">
        <f t="shared" si="79"/>
        <v>0</v>
      </c>
      <c r="U196" s="25">
        <f t="shared" si="80"/>
        <v>5218500</v>
      </c>
    </row>
    <row r="197" spans="1:21" x14ac:dyDescent="0.25">
      <c r="A197" s="360" t="s">
        <v>77</v>
      </c>
      <c r="B197" s="360"/>
      <c r="C197" s="360"/>
      <c r="D197" s="360"/>
      <c r="E197" s="3">
        <v>851</v>
      </c>
      <c r="F197" s="2" t="s">
        <v>52</v>
      </c>
      <c r="G197" s="2" t="s">
        <v>11</v>
      </c>
      <c r="H197" s="3" t="s">
        <v>334</v>
      </c>
      <c r="I197" s="2" t="s">
        <v>78</v>
      </c>
      <c r="J197" s="17">
        <v>5218500</v>
      </c>
      <c r="K197" s="17">
        <v>5218500</v>
      </c>
      <c r="L197" s="17">
        <v>5218500</v>
      </c>
      <c r="M197" s="361">
        <f>'3.ВС (2)'!J190</f>
        <v>5218500</v>
      </c>
      <c r="N197" s="25">
        <f t="shared" si="75"/>
        <v>0</v>
      </c>
      <c r="O197" s="25">
        <f t="shared" si="76"/>
        <v>5218500</v>
      </c>
      <c r="P197" s="25">
        <f>'3.ВС (2)'!K190</f>
        <v>5218500</v>
      </c>
      <c r="Q197" s="25">
        <f t="shared" si="77"/>
        <v>0</v>
      </c>
      <c r="R197" s="25">
        <f t="shared" si="78"/>
        <v>5218500</v>
      </c>
      <c r="S197" s="25">
        <f>'3.ВС (2)'!L190</f>
        <v>5218500</v>
      </c>
      <c r="T197" s="25">
        <f t="shared" si="79"/>
        <v>0</v>
      </c>
      <c r="U197" s="25">
        <f t="shared" si="80"/>
        <v>5218500</v>
      </c>
    </row>
    <row r="198" spans="1:21" ht="60" x14ac:dyDescent="0.25">
      <c r="A198" s="360" t="s">
        <v>230</v>
      </c>
      <c r="B198" s="360"/>
      <c r="C198" s="360"/>
      <c r="D198" s="360"/>
      <c r="E198" s="3">
        <v>851</v>
      </c>
      <c r="F198" s="3" t="s">
        <v>52</v>
      </c>
      <c r="G198" s="3" t="s">
        <v>11</v>
      </c>
      <c r="H198" s="3" t="s">
        <v>335</v>
      </c>
      <c r="I198" s="3"/>
      <c r="J198" s="17">
        <f t="shared" ref="J198:L199" si="110">J199</f>
        <v>0</v>
      </c>
      <c r="K198" s="17">
        <f t="shared" si="110"/>
        <v>510000</v>
      </c>
      <c r="L198" s="17">
        <f t="shared" si="110"/>
        <v>0</v>
      </c>
      <c r="M198" s="361">
        <f>'3.ВС (2)'!J191</f>
        <v>0</v>
      </c>
      <c r="N198" s="25">
        <f t="shared" si="75"/>
        <v>0</v>
      </c>
      <c r="O198" s="25">
        <f t="shared" si="76"/>
        <v>0</v>
      </c>
      <c r="P198" s="25">
        <f>'3.ВС (2)'!K191</f>
        <v>510000</v>
      </c>
      <c r="Q198" s="25">
        <f t="shared" si="77"/>
        <v>0</v>
      </c>
      <c r="R198" s="25">
        <f t="shared" si="78"/>
        <v>510000</v>
      </c>
      <c r="S198" s="25">
        <f>'3.ВС (2)'!L191</f>
        <v>0</v>
      </c>
      <c r="T198" s="25">
        <f t="shared" si="79"/>
        <v>0</v>
      </c>
      <c r="U198" s="25">
        <f t="shared" si="80"/>
        <v>0</v>
      </c>
    </row>
    <row r="199" spans="1:21" ht="60" x14ac:dyDescent="0.25">
      <c r="A199" s="360" t="s">
        <v>37</v>
      </c>
      <c r="B199" s="360"/>
      <c r="C199" s="360"/>
      <c r="D199" s="360"/>
      <c r="E199" s="3">
        <v>851</v>
      </c>
      <c r="F199" s="2" t="s">
        <v>52</v>
      </c>
      <c r="G199" s="2" t="s">
        <v>11</v>
      </c>
      <c r="H199" s="3" t="s">
        <v>335</v>
      </c>
      <c r="I199" s="2" t="s">
        <v>76</v>
      </c>
      <c r="J199" s="17">
        <f t="shared" si="110"/>
        <v>0</v>
      </c>
      <c r="K199" s="17">
        <f t="shared" si="110"/>
        <v>510000</v>
      </c>
      <c r="L199" s="17">
        <f t="shared" si="110"/>
        <v>0</v>
      </c>
      <c r="M199" s="361">
        <f>'3.ВС (2)'!J192</f>
        <v>0</v>
      </c>
      <c r="N199" s="25">
        <f t="shared" si="75"/>
        <v>0</v>
      </c>
      <c r="O199" s="25">
        <f t="shared" si="76"/>
        <v>0</v>
      </c>
      <c r="P199" s="25">
        <f>'3.ВС (2)'!K192</f>
        <v>510000</v>
      </c>
      <c r="Q199" s="25">
        <f t="shared" si="77"/>
        <v>0</v>
      </c>
      <c r="R199" s="25">
        <f t="shared" si="78"/>
        <v>510000</v>
      </c>
      <c r="S199" s="25">
        <f>'3.ВС (2)'!L192</f>
        <v>0</v>
      </c>
      <c r="T199" s="25">
        <f t="shared" si="79"/>
        <v>0</v>
      </c>
      <c r="U199" s="25">
        <f t="shared" si="80"/>
        <v>0</v>
      </c>
    </row>
    <row r="200" spans="1:21" x14ac:dyDescent="0.25">
      <c r="A200" s="360" t="s">
        <v>77</v>
      </c>
      <c r="B200" s="360"/>
      <c r="C200" s="360"/>
      <c r="D200" s="360"/>
      <c r="E200" s="3">
        <v>851</v>
      </c>
      <c r="F200" s="2" t="s">
        <v>52</v>
      </c>
      <c r="G200" s="2" t="s">
        <v>11</v>
      </c>
      <c r="H200" s="3" t="s">
        <v>335</v>
      </c>
      <c r="I200" s="2" t="s">
        <v>78</v>
      </c>
      <c r="J200" s="17"/>
      <c r="K200" s="17">
        <v>510000</v>
      </c>
      <c r="L200" s="17">
        <v>0</v>
      </c>
      <c r="M200" s="361">
        <f>'3.ВС (2)'!J193</f>
        <v>0</v>
      </c>
      <c r="N200" s="25">
        <f t="shared" ref="N200:N263" si="111">O200-M200</f>
        <v>0</v>
      </c>
      <c r="O200" s="25">
        <f t="shared" ref="O200:O263" si="112">J200</f>
        <v>0</v>
      </c>
      <c r="P200" s="25">
        <f>'3.ВС (2)'!K193</f>
        <v>510000</v>
      </c>
      <c r="Q200" s="25">
        <f t="shared" ref="Q200:Q263" si="113">R200-P200</f>
        <v>0</v>
      </c>
      <c r="R200" s="25">
        <f t="shared" ref="R200:R263" si="114">K200</f>
        <v>510000</v>
      </c>
      <c r="S200" s="25">
        <f>'3.ВС (2)'!L193</f>
        <v>0</v>
      </c>
      <c r="T200" s="25">
        <f t="shared" ref="T200:T263" si="115">U200-S200</f>
        <v>0</v>
      </c>
      <c r="U200" s="25">
        <f t="shared" ref="U200:U263" si="116">L200</f>
        <v>0</v>
      </c>
    </row>
    <row r="201" spans="1:21" ht="30" x14ac:dyDescent="0.25">
      <c r="A201" s="360" t="s">
        <v>418</v>
      </c>
      <c r="B201" s="360"/>
      <c r="C201" s="360"/>
      <c r="D201" s="360"/>
      <c r="E201" s="3">
        <v>851</v>
      </c>
      <c r="F201" s="2" t="s">
        <v>52</v>
      </c>
      <c r="G201" s="2" t="s">
        <v>11</v>
      </c>
      <c r="H201" s="3" t="s">
        <v>336</v>
      </c>
      <c r="I201" s="2"/>
      <c r="J201" s="17">
        <f t="shared" ref="J201:L202" si="117">J202</f>
        <v>62860</v>
      </c>
      <c r="K201" s="17">
        <f t="shared" si="117"/>
        <v>64162</v>
      </c>
      <c r="L201" s="17">
        <f t="shared" si="117"/>
        <v>65328</v>
      </c>
      <c r="M201" s="361">
        <f>'3.ВС (2)'!J194</f>
        <v>62860</v>
      </c>
      <c r="N201" s="25">
        <f t="shared" si="111"/>
        <v>0</v>
      </c>
      <c r="O201" s="25">
        <f t="shared" si="112"/>
        <v>62860</v>
      </c>
      <c r="P201" s="25">
        <f>'3.ВС (2)'!K194</f>
        <v>64162</v>
      </c>
      <c r="Q201" s="25">
        <f t="shared" si="113"/>
        <v>0</v>
      </c>
      <c r="R201" s="25">
        <f t="shared" si="114"/>
        <v>64162</v>
      </c>
      <c r="S201" s="25">
        <f>'3.ВС (2)'!L194</f>
        <v>65328</v>
      </c>
      <c r="T201" s="25">
        <f t="shared" si="115"/>
        <v>0</v>
      </c>
      <c r="U201" s="25">
        <f t="shared" si="116"/>
        <v>65328</v>
      </c>
    </row>
    <row r="202" spans="1:21" ht="60" x14ac:dyDescent="0.25">
      <c r="A202" s="360" t="s">
        <v>37</v>
      </c>
      <c r="B202" s="360"/>
      <c r="C202" s="360"/>
      <c r="D202" s="360"/>
      <c r="E202" s="3">
        <v>851</v>
      </c>
      <c r="F202" s="2" t="s">
        <v>52</v>
      </c>
      <c r="G202" s="2" t="s">
        <v>11</v>
      </c>
      <c r="H202" s="3" t="s">
        <v>336</v>
      </c>
      <c r="I202" s="2" t="s">
        <v>76</v>
      </c>
      <c r="J202" s="17">
        <f t="shared" si="117"/>
        <v>62860</v>
      </c>
      <c r="K202" s="17">
        <f t="shared" si="117"/>
        <v>64162</v>
      </c>
      <c r="L202" s="17">
        <f t="shared" si="117"/>
        <v>65328</v>
      </c>
      <c r="M202" s="361">
        <f>'3.ВС (2)'!J195</f>
        <v>62860</v>
      </c>
      <c r="N202" s="25">
        <f t="shared" si="111"/>
        <v>0</v>
      </c>
      <c r="O202" s="25">
        <f t="shared" si="112"/>
        <v>62860</v>
      </c>
      <c r="P202" s="25">
        <f>'3.ВС (2)'!K195</f>
        <v>64162</v>
      </c>
      <c r="Q202" s="25">
        <f t="shared" si="113"/>
        <v>0</v>
      </c>
      <c r="R202" s="25">
        <f t="shared" si="114"/>
        <v>64162</v>
      </c>
      <c r="S202" s="25">
        <f>'3.ВС (2)'!L195</f>
        <v>65328</v>
      </c>
      <c r="T202" s="25">
        <f t="shared" si="115"/>
        <v>0</v>
      </c>
      <c r="U202" s="25">
        <f t="shared" si="116"/>
        <v>65328</v>
      </c>
    </row>
    <row r="203" spans="1:21" x14ac:dyDescent="0.25">
      <c r="A203" s="360" t="s">
        <v>38</v>
      </c>
      <c r="B203" s="360"/>
      <c r="C203" s="360"/>
      <c r="D203" s="360"/>
      <c r="E203" s="3">
        <v>851</v>
      </c>
      <c r="F203" s="2" t="s">
        <v>52</v>
      </c>
      <c r="G203" s="2" t="s">
        <v>11</v>
      </c>
      <c r="H203" s="3" t="s">
        <v>336</v>
      </c>
      <c r="I203" s="2" t="s">
        <v>78</v>
      </c>
      <c r="J203" s="17">
        <v>62860</v>
      </c>
      <c r="K203" s="17">
        <v>64162</v>
      </c>
      <c r="L203" s="17">
        <v>65328</v>
      </c>
      <c r="M203" s="361">
        <f>'3.ВС (2)'!J196</f>
        <v>62860</v>
      </c>
      <c r="N203" s="25">
        <f t="shared" si="111"/>
        <v>0</v>
      </c>
      <c r="O203" s="25">
        <f t="shared" si="112"/>
        <v>62860</v>
      </c>
      <c r="P203" s="25">
        <f>'3.ВС (2)'!K196</f>
        <v>64162</v>
      </c>
      <c r="Q203" s="25">
        <f t="shared" si="113"/>
        <v>0</v>
      </c>
      <c r="R203" s="25">
        <f t="shared" si="114"/>
        <v>64162</v>
      </c>
      <c r="S203" s="25">
        <f>'3.ВС (2)'!L196</f>
        <v>65328</v>
      </c>
      <c r="T203" s="25">
        <f t="shared" si="115"/>
        <v>0</v>
      </c>
      <c r="U203" s="25">
        <f t="shared" si="116"/>
        <v>65328</v>
      </c>
    </row>
    <row r="204" spans="1:21" ht="30" hidden="1" x14ac:dyDescent="0.25">
      <c r="A204" s="360" t="s">
        <v>224</v>
      </c>
      <c r="B204" s="360"/>
      <c r="C204" s="360"/>
      <c r="D204" s="360"/>
      <c r="E204" s="3">
        <v>851</v>
      </c>
      <c r="F204" s="2" t="s">
        <v>52</v>
      </c>
      <c r="G204" s="2" t="s">
        <v>11</v>
      </c>
      <c r="H204" s="3" t="s">
        <v>333</v>
      </c>
      <c r="I204" s="2"/>
      <c r="J204" s="17">
        <f t="shared" ref="J204:L205" si="118">J205</f>
        <v>0</v>
      </c>
      <c r="K204" s="17">
        <f t="shared" si="118"/>
        <v>0</v>
      </c>
      <c r="L204" s="17">
        <f t="shared" si="118"/>
        <v>0</v>
      </c>
      <c r="M204" s="361">
        <f>'3.ВС (2)'!J197</f>
        <v>0</v>
      </c>
      <c r="N204" s="25">
        <f t="shared" si="111"/>
        <v>0</v>
      </c>
      <c r="O204" s="25">
        <f t="shared" si="112"/>
        <v>0</v>
      </c>
      <c r="P204" s="25">
        <f>'3.ВС (2)'!K197</f>
        <v>0</v>
      </c>
      <c r="Q204" s="25">
        <f t="shared" si="113"/>
        <v>0</v>
      </c>
      <c r="R204" s="25">
        <f t="shared" si="114"/>
        <v>0</v>
      </c>
      <c r="S204" s="25">
        <f>'3.ВС (2)'!L197</f>
        <v>0</v>
      </c>
      <c r="T204" s="25">
        <f t="shared" si="115"/>
        <v>0</v>
      </c>
      <c r="U204" s="25">
        <f t="shared" si="116"/>
        <v>0</v>
      </c>
    </row>
    <row r="205" spans="1:21" ht="45" hidden="1" x14ac:dyDescent="0.25">
      <c r="A205" s="360" t="s">
        <v>19</v>
      </c>
      <c r="B205" s="360"/>
      <c r="C205" s="360"/>
      <c r="D205" s="360"/>
      <c r="E205" s="3">
        <v>851</v>
      </c>
      <c r="F205" s="2" t="s">
        <v>52</v>
      </c>
      <c r="G205" s="2" t="s">
        <v>11</v>
      </c>
      <c r="H205" s="3" t="s">
        <v>333</v>
      </c>
      <c r="I205" s="2" t="s">
        <v>20</v>
      </c>
      <c r="J205" s="17">
        <f t="shared" si="118"/>
        <v>0</v>
      </c>
      <c r="K205" s="17">
        <f t="shared" si="118"/>
        <v>0</v>
      </c>
      <c r="L205" s="17">
        <f t="shared" si="118"/>
        <v>0</v>
      </c>
      <c r="M205" s="361">
        <f>'3.ВС (2)'!J198</f>
        <v>0</v>
      </c>
      <c r="N205" s="25">
        <f t="shared" si="111"/>
        <v>0</v>
      </c>
      <c r="O205" s="25">
        <f t="shared" si="112"/>
        <v>0</v>
      </c>
      <c r="P205" s="25">
        <f>'3.ВС (2)'!K198</f>
        <v>0</v>
      </c>
      <c r="Q205" s="25">
        <f t="shared" si="113"/>
        <v>0</v>
      </c>
      <c r="R205" s="25">
        <f t="shared" si="114"/>
        <v>0</v>
      </c>
      <c r="S205" s="25">
        <f>'3.ВС (2)'!L198</f>
        <v>0</v>
      </c>
      <c r="T205" s="25">
        <f t="shared" si="115"/>
        <v>0</v>
      </c>
      <c r="U205" s="25">
        <f t="shared" si="116"/>
        <v>0</v>
      </c>
    </row>
    <row r="206" spans="1:21" ht="45" hidden="1" x14ac:dyDescent="0.25">
      <c r="A206" s="360" t="s">
        <v>9</v>
      </c>
      <c r="B206" s="360"/>
      <c r="C206" s="360"/>
      <c r="D206" s="360"/>
      <c r="E206" s="3">
        <v>851</v>
      </c>
      <c r="F206" s="2" t="s">
        <v>52</v>
      </c>
      <c r="G206" s="2" t="s">
        <v>11</v>
      </c>
      <c r="H206" s="3" t="s">
        <v>333</v>
      </c>
      <c r="I206" s="2" t="s">
        <v>21</v>
      </c>
      <c r="J206" s="17">
        <v>0</v>
      </c>
      <c r="K206" s="17"/>
      <c r="L206" s="17"/>
      <c r="M206" s="361">
        <f>'3.ВС (2)'!J199</f>
        <v>0</v>
      </c>
      <c r="N206" s="25">
        <f t="shared" si="111"/>
        <v>0</v>
      </c>
      <c r="O206" s="25">
        <f t="shared" si="112"/>
        <v>0</v>
      </c>
      <c r="P206" s="25">
        <f>'3.ВС (2)'!K199</f>
        <v>0</v>
      </c>
      <c r="Q206" s="25">
        <f t="shared" si="113"/>
        <v>0</v>
      </c>
      <c r="R206" s="25">
        <f t="shared" si="114"/>
        <v>0</v>
      </c>
      <c r="S206" s="25">
        <f>'3.ВС (2)'!L199</f>
        <v>0</v>
      </c>
      <c r="T206" s="25">
        <f t="shared" si="115"/>
        <v>0</v>
      </c>
      <c r="U206" s="25">
        <f t="shared" si="116"/>
        <v>0</v>
      </c>
    </row>
    <row r="207" spans="1:21" ht="28.5" x14ac:dyDescent="0.25">
      <c r="A207" s="5" t="s">
        <v>83</v>
      </c>
      <c r="B207" s="38"/>
      <c r="C207" s="38"/>
      <c r="D207" s="38"/>
      <c r="E207" s="3">
        <v>851</v>
      </c>
      <c r="F207" s="15" t="s">
        <v>52</v>
      </c>
      <c r="G207" s="15" t="s">
        <v>12</v>
      </c>
      <c r="H207" s="3" t="s">
        <v>44</v>
      </c>
      <c r="I207" s="15"/>
      <c r="J207" s="34">
        <f t="shared" ref="J207:L209" si="119">J208</f>
        <v>5000</v>
      </c>
      <c r="K207" s="34">
        <f t="shared" si="119"/>
        <v>0</v>
      </c>
      <c r="L207" s="34">
        <f t="shared" si="119"/>
        <v>0</v>
      </c>
      <c r="M207" s="361">
        <f>'3.ВС (2)'!J200</f>
        <v>5000</v>
      </c>
      <c r="N207" s="25">
        <f t="shared" si="111"/>
        <v>0</v>
      </c>
      <c r="O207" s="25">
        <f t="shared" si="112"/>
        <v>5000</v>
      </c>
      <c r="P207" s="25">
        <f>'3.ВС (2)'!K200</f>
        <v>0</v>
      </c>
      <c r="Q207" s="25">
        <f t="shared" si="113"/>
        <v>0</v>
      </c>
      <c r="R207" s="25">
        <f t="shared" si="114"/>
        <v>0</v>
      </c>
      <c r="S207" s="25">
        <f>'3.ВС (2)'!L200</f>
        <v>0</v>
      </c>
      <c r="T207" s="25">
        <f t="shared" si="115"/>
        <v>0</v>
      </c>
      <c r="U207" s="25">
        <f t="shared" si="116"/>
        <v>0</v>
      </c>
    </row>
    <row r="208" spans="1:21" ht="30" x14ac:dyDescent="0.25">
      <c r="A208" s="358" t="s">
        <v>84</v>
      </c>
      <c r="B208" s="360"/>
      <c r="C208" s="360"/>
      <c r="D208" s="360"/>
      <c r="E208" s="3">
        <v>851</v>
      </c>
      <c r="F208" s="2" t="s">
        <v>52</v>
      </c>
      <c r="G208" s="2" t="s">
        <v>12</v>
      </c>
      <c r="H208" s="3" t="s">
        <v>337</v>
      </c>
      <c r="I208" s="2"/>
      <c r="J208" s="17">
        <f t="shared" si="119"/>
        <v>5000</v>
      </c>
      <c r="K208" s="17">
        <f t="shared" si="119"/>
        <v>0</v>
      </c>
      <c r="L208" s="17">
        <f t="shared" si="119"/>
        <v>0</v>
      </c>
      <c r="M208" s="361">
        <f>'3.ВС (2)'!J201</f>
        <v>5000</v>
      </c>
      <c r="N208" s="25">
        <f t="shared" si="111"/>
        <v>0</v>
      </c>
      <c r="O208" s="25">
        <f t="shared" si="112"/>
        <v>5000</v>
      </c>
      <c r="P208" s="25">
        <f>'3.ВС (2)'!K201</f>
        <v>0</v>
      </c>
      <c r="Q208" s="25">
        <f t="shared" si="113"/>
        <v>0</v>
      </c>
      <c r="R208" s="25">
        <f t="shared" si="114"/>
        <v>0</v>
      </c>
      <c r="S208" s="25">
        <f>'3.ВС (2)'!L201</f>
        <v>0</v>
      </c>
      <c r="T208" s="25">
        <f t="shared" si="115"/>
        <v>0</v>
      </c>
      <c r="U208" s="25">
        <f t="shared" si="116"/>
        <v>0</v>
      </c>
    </row>
    <row r="209" spans="1:21" ht="45" x14ac:dyDescent="0.25">
      <c r="A209" s="360" t="s">
        <v>19</v>
      </c>
      <c r="B209" s="358"/>
      <c r="C209" s="358"/>
      <c r="D209" s="358"/>
      <c r="E209" s="3">
        <v>851</v>
      </c>
      <c r="F209" s="2" t="s">
        <v>52</v>
      </c>
      <c r="G209" s="2" t="s">
        <v>12</v>
      </c>
      <c r="H209" s="3" t="s">
        <v>337</v>
      </c>
      <c r="I209" s="2" t="s">
        <v>20</v>
      </c>
      <c r="J209" s="17">
        <f t="shared" si="119"/>
        <v>5000</v>
      </c>
      <c r="K209" s="17">
        <f t="shared" si="119"/>
        <v>0</v>
      </c>
      <c r="L209" s="17">
        <f t="shared" si="119"/>
        <v>0</v>
      </c>
      <c r="M209" s="361">
        <f>'3.ВС (2)'!J202</f>
        <v>5000</v>
      </c>
      <c r="N209" s="25">
        <f t="shared" si="111"/>
        <v>0</v>
      </c>
      <c r="O209" s="25">
        <f t="shared" si="112"/>
        <v>5000</v>
      </c>
      <c r="P209" s="25">
        <f>'3.ВС (2)'!K202</f>
        <v>0</v>
      </c>
      <c r="Q209" s="25">
        <f t="shared" si="113"/>
        <v>0</v>
      </c>
      <c r="R209" s="25">
        <f t="shared" si="114"/>
        <v>0</v>
      </c>
      <c r="S209" s="25">
        <f>'3.ВС (2)'!L202</f>
        <v>0</v>
      </c>
      <c r="T209" s="25">
        <f t="shared" si="115"/>
        <v>0</v>
      </c>
      <c r="U209" s="25">
        <f t="shared" si="116"/>
        <v>0</v>
      </c>
    </row>
    <row r="210" spans="1:21" ht="45" x14ac:dyDescent="0.25">
      <c r="A210" s="360" t="s">
        <v>9</v>
      </c>
      <c r="B210" s="360"/>
      <c r="C210" s="360"/>
      <c r="D210" s="360"/>
      <c r="E210" s="3">
        <v>851</v>
      </c>
      <c r="F210" s="2" t="s">
        <v>52</v>
      </c>
      <c r="G210" s="2" t="s">
        <v>12</v>
      </c>
      <c r="H210" s="3" t="s">
        <v>337</v>
      </c>
      <c r="I210" s="2" t="s">
        <v>21</v>
      </c>
      <c r="J210" s="17">
        <v>5000</v>
      </c>
      <c r="K210" s="17"/>
      <c r="L210" s="17"/>
      <c r="M210" s="361">
        <f>'3.ВС (2)'!J203</f>
        <v>5000</v>
      </c>
      <c r="N210" s="25">
        <f t="shared" si="111"/>
        <v>0</v>
      </c>
      <c r="O210" s="25">
        <f t="shared" si="112"/>
        <v>5000</v>
      </c>
      <c r="P210" s="25">
        <f>'3.ВС (2)'!K203</f>
        <v>0</v>
      </c>
      <c r="Q210" s="25">
        <f t="shared" si="113"/>
        <v>0</v>
      </c>
      <c r="R210" s="25">
        <f t="shared" si="114"/>
        <v>0</v>
      </c>
      <c r="S210" s="25">
        <f>'3.ВС (2)'!L203</f>
        <v>0</v>
      </c>
      <c r="T210" s="25">
        <f t="shared" si="115"/>
        <v>0</v>
      </c>
      <c r="U210" s="25">
        <f t="shared" si="116"/>
        <v>0</v>
      </c>
    </row>
    <row r="211" spans="1:21" x14ac:dyDescent="0.25">
      <c r="A211" s="5" t="s">
        <v>85</v>
      </c>
      <c r="B211" s="38"/>
      <c r="C211" s="38"/>
      <c r="D211" s="38"/>
      <c r="E211" s="3">
        <v>851</v>
      </c>
      <c r="F211" s="15" t="s">
        <v>86</v>
      </c>
      <c r="G211" s="15"/>
      <c r="H211" s="3" t="s">
        <v>44</v>
      </c>
      <c r="I211" s="15"/>
      <c r="J211" s="18">
        <f>J212+J216</f>
        <v>30376304.219999999</v>
      </c>
      <c r="K211" s="18">
        <f t="shared" ref="K211:L211" si="120">K212+K216</f>
        <v>36869922.780000001</v>
      </c>
      <c r="L211" s="18">
        <f t="shared" si="120"/>
        <v>40116732.060000002</v>
      </c>
      <c r="M211" s="361">
        <f>'3.ВС (2)'!J204</f>
        <v>30376304.219999999</v>
      </c>
      <c r="N211" s="25">
        <f t="shared" si="111"/>
        <v>0</v>
      </c>
      <c r="O211" s="25">
        <f t="shared" si="112"/>
        <v>30376304.219999999</v>
      </c>
      <c r="P211" s="25">
        <f>'3.ВС (2)'!K204</f>
        <v>36869922.780000001</v>
      </c>
      <c r="Q211" s="25">
        <f t="shared" si="113"/>
        <v>0</v>
      </c>
      <c r="R211" s="25">
        <f t="shared" si="114"/>
        <v>36869922.780000001</v>
      </c>
      <c r="S211" s="25">
        <f>'3.ВС (2)'!L204</f>
        <v>40116732.060000002</v>
      </c>
      <c r="T211" s="25">
        <f t="shared" si="115"/>
        <v>0</v>
      </c>
      <c r="U211" s="25">
        <f t="shared" si="116"/>
        <v>40116732.060000002</v>
      </c>
    </row>
    <row r="212" spans="1:21" x14ac:dyDescent="0.25">
      <c r="A212" s="5" t="s">
        <v>87</v>
      </c>
      <c r="B212" s="38"/>
      <c r="C212" s="38"/>
      <c r="D212" s="38"/>
      <c r="E212" s="3">
        <v>851</v>
      </c>
      <c r="F212" s="15" t="s">
        <v>86</v>
      </c>
      <c r="G212" s="15" t="s">
        <v>11</v>
      </c>
      <c r="H212" s="3" t="s">
        <v>44</v>
      </c>
      <c r="I212" s="15"/>
      <c r="J212" s="18">
        <f t="shared" ref="J212:L214" si="121">J213</f>
        <v>5195250</v>
      </c>
      <c r="K212" s="18">
        <f t="shared" si="121"/>
        <v>5195250</v>
      </c>
      <c r="L212" s="18">
        <f t="shared" si="121"/>
        <v>5195250</v>
      </c>
      <c r="M212" s="361">
        <f>'3.ВС (2)'!J205</f>
        <v>5195250</v>
      </c>
      <c r="N212" s="25">
        <f t="shared" si="111"/>
        <v>0</v>
      </c>
      <c r="O212" s="25">
        <f t="shared" si="112"/>
        <v>5195250</v>
      </c>
      <c r="P212" s="25">
        <f>'3.ВС (2)'!K205</f>
        <v>5195250</v>
      </c>
      <c r="Q212" s="25">
        <f t="shared" si="113"/>
        <v>0</v>
      </c>
      <c r="R212" s="25">
        <f t="shared" si="114"/>
        <v>5195250</v>
      </c>
      <c r="S212" s="25">
        <f>'3.ВС (2)'!L205</f>
        <v>5195250</v>
      </c>
      <c r="T212" s="25">
        <f t="shared" si="115"/>
        <v>0</v>
      </c>
      <c r="U212" s="25">
        <f t="shared" si="116"/>
        <v>5195250</v>
      </c>
    </row>
    <row r="213" spans="1:21" ht="30" x14ac:dyDescent="0.25">
      <c r="A213" s="358" t="s">
        <v>88</v>
      </c>
      <c r="B213" s="360"/>
      <c r="C213" s="360"/>
      <c r="D213" s="360"/>
      <c r="E213" s="3">
        <v>851</v>
      </c>
      <c r="F213" s="2" t="s">
        <v>86</v>
      </c>
      <c r="G213" s="2" t="s">
        <v>11</v>
      </c>
      <c r="H213" s="3" t="s">
        <v>338</v>
      </c>
      <c r="I213" s="2"/>
      <c r="J213" s="17">
        <f t="shared" si="121"/>
        <v>5195250</v>
      </c>
      <c r="K213" s="17">
        <f t="shared" si="121"/>
        <v>5195250</v>
      </c>
      <c r="L213" s="17">
        <f t="shared" si="121"/>
        <v>5195250</v>
      </c>
      <c r="M213" s="361">
        <f>'3.ВС (2)'!J206</f>
        <v>5195250</v>
      </c>
      <c r="N213" s="25">
        <f t="shared" si="111"/>
        <v>0</v>
      </c>
      <c r="O213" s="25">
        <f t="shared" si="112"/>
        <v>5195250</v>
      </c>
      <c r="P213" s="25">
        <f>'3.ВС (2)'!K206</f>
        <v>5195250</v>
      </c>
      <c r="Q213" s="25">
        <f t="shared" si="113"/>
        <v>0</v>
      </c>
      <c r="R213" s="25">
        <f t="shared" si="114"/>
        <v>5195250</v>
      </c>
      <c r="S213" s="25">
        <f>'3.ВС (2)'!L206</f>
        <v>5195250</v>
      </c>
      <c r="T213" s="25">
        <f t="shared" si="115"/>
        <v>0</v>
      </c>
      <c r="U213" s="25">
        <f t="shared" si="116"/>
        <v>5195250</v>
      </c>
    </row>
    <row r="214" spans="1:21" ht="30" x14ac:dyDescent="0.25">
      <c r="A214" s="358" t="s">
        <v>89</v>
      </c>
      <c r="B214" s="358"/>
      <c r="C214" s="358"/>
      <c r="D214" s="358"/>
      <c r="E214" s="3">
        <v>851</v>
      </c>
      <c r="F214" s="2" t="s">
        <v>86</v>
      </c>
      <c r="G214" s="2" t="s">
        <v>11</v>
      </c>
      <c r="H214" s="3" t="s">
        <v>338</v>
      </c>
      <c r="I214" s="2" t="s">
        <v>90</v>
      </c>
      <c r="J214" s="17">
        <f t="shared" si="121"/>
        <v>5195250</v>
      </c>
      <c r="K214" s="17">
        <f t="shared" si="121"/>
        <v>5195250</v>
      </c>
      <c r="L214" s="17">
        <f t="shared" si="121"/>
        <v>5195250</v>
      </c>
      <c r="M214" s="361">
        <f>'3.ВС (2)'!J207</f>
        <v>5195250</v>
      </c>
      <c r="N214" s="25">
        <f t="shared" si="111"/>
        <v>0</v>
      </c>
      <c r="O214" s="25">
        <f t="shared" si="112"/>
        <v>5195250</v>
      </c>
      <c r="P214" s="25">
        <f>'3.ВС (2)'!K207</f>
        <v>5195250</v>
      </c>
      <c r="Q214" s="25">
        <f t="shared" si="113"/>
        <v>0</v>
      </c>
      <c r="R214" s="25">
        <f t="shared" si="114"/>
        <v>5195250</v>
      </c>
      <c r="S214" s="25">
        <f>'3.ВС (2)'!L207</f>
        <v>5195250</v>
      </c>
      <c r="T214" s="25">
        <f t="shared" si="115"/>
        <v>0</v>
      </c>
      <c r="U214" s="25">
        <f t="shared" si="116"/>
        <v>5195250</v>
      </c>
    </row>
    <row r="215" spans="1:21" ht="30" x14ac:dyDescent="0.25">
      <c r="A215" s="358" t="s">
        <v>97</v>
      </c>
      <c r="B215" s="360"/>
      <c r="C215" s="360"/>
      <c r="D215" s="21"/>
      <c r="E215" s="3">
        <v>851</v>
      </c>
      <c r="F215" s="2" t="s">
        <v>86</v>
      </c>
      <c r="G215" s="2" t="s">
        <v>11</v>
      </c>
      <c r="H215" s="3" t="s">
        <v>338</v>
      </c>
      <c r="I215" s="2" t="s">
        <v>98</v>
      </c>
      <c r="J215" s="17">
        <v>5195250</v>
      </c>
      <c r="K215" s="17">
        <v>5195250</v>
      </c>
      <c r="L215" s="17">
        <v>5195250</v>
      </c>
      <c r="M215" s="361">
        <f>'3.ВС (2)'!J208</f>
        <v>5195250</v>
      </c>
      <c r="N215" s="25">
        <f t="shared" si="111"/>
        <v>0</v>
      </c>
      <c r="O215" s="25">
        <f t="shared" si="112"/>
        <v>5195250</v>
      </c>
      <c r="P215" s="25">
        <f>'3.ВС (2)'!K208</f>
        <v>5195250</v>
      </c>
      <c r="Q215" s="25">
        <f t="shared" si="113"/>
        <v>0</v>
      </c>
      <c r="R215" s="25">
        <f t="shared" si="114"/>
        <v>5195250</v>
      </c>
      <c r="S215" s="25">
        <f>'3.ВС (2)'!L208</f>
        <v>5195250</v>
      </c>
      <c r="T215" s="25">
        <f t="shared" si="115"/>
        <v>0</v>
      </c>
      <c r="U215" s="25">
        <f t="shared" si="116"/>
        <v>5195250</v>
      </c>
    </row>
    <row r="216" spans="1:21" x14ac:dyDescent="0.25">
      <c r="A216" s="5" t="s">
        <v>94</v>
      </c>
      <c r="B216" s="38"/>
      <c r="C216" s="38"/>
      <c r="D216" s="38"/>
      <c r="E216" s="3">
        <v>851</v>
      </c>
      <c r="F216" s="15" t="s">
        <v>86</v>
      </c>
      <c r="G216" s="15" t="s">
        <v>12</v>
      </c>
      <c r="H216" s="3" t="s">
        <v>44</v>
      </c>
      <c r="I216" s="15"/>
      <c r="J216" s="18">
        <f>J222+J217</f>
        <v>25181054.219999999</v>
      </c>
      <c r="K216" s="18">
        <f t="shared" ref="K216:L216" si="122">K222+K217</f>
        <v>31674672.780000001</v>
      </c>
      <c r="L216" s="18">
        <f t="shared" si="122"/>
        <v>34921482.060000002</v>
      </c>
      <c r="M216" s="361">
        <f>'3.ВС (2)'!J209</f>
        <v>25181054.219999999</v>
      </c>
      <c r="N216" s="25">
        <f t="shared" si="111"/>
        <v>0</v>
      </c>
      <c r="O216" s="25">
        <f t="shared" si="112"/>
        <v>25181054.219999999</v>
      </c>
      <c r="P216" s="25">
        <f>'3.ВС (2)'!K209</f>
        <v>31674672.780000001</v>
      </c>
      <c r="Q216" s="25">
        <f t="shared" si="113"/>
        <v>0</v>
      </c>
      <c r="R216" s="25">
        <f t="shared" si="114"/>
        <v>31674672.780000001</v>
      </c>
      <c r="S216" s="25">
        <f>'3.ВС (2)'!L209</f>
        <v>34921482.060000002</v>
      </c>
      <c r="T216" s="25">
        <f t="shared" si="115"/>
        <v>0</v>
      </c>
      <c r="U216" s="25">
        <f t="shared" si="116"/>
        <v>34921482.060000002</v>
      </c>
    </row>
    <row r="217" spans="1:21" s="1" customFormat="1" ht="120" x14ac:dyDescent="0.25">
      <c r="A217" s="360" t="s">
        <v>763</v>
      </c>
      <c r="B217" s="360"/>
      <c r="C217" s="360"/>
      <c r="D217" s="360"/>
      <c r="E217" s="3">
        <v>851</v>
      </c>
      <c r="F217" s="3" t="s">
        <v>86</v>
      </c>
      <c r="G217" s="3" t="s">
        <v>12</v>
      </c>
      <c r="H217" s="3" t="s">
        <v>765</v>
      </c>
      <c r="I217" s="3"/>
      <c r="J217" s="17">
        <f t="shared" ref="J217" si="123">J218+J220</f>
        <v>19231101.119999997</v>
      </c>
      <c r="K217" s="17">
        <f t="shared" ref="K217:L217" si="124">K218+K220</f>
        <v>25724719.68</v>
      </c>
      <c r="L217" s="17">
        <f t="shared" si="124"/>
        <v>28971528.960000001</v>
      </c>
      <c r="M217" s="361">
        <f>'3.ВС (2)'!J210</f>
        <v>19231101.119999997</v>
      </c>
      <c r="N217" s="25">
        <f t="shared" si="111"/>
        <v>0</v>
      </c>
      <c r="O217" s="25">
        <f t="shared" si="112"/>
        <v>19231101.119999997</v>
      </c>
      <c r="P217" s="25">
        <f>'3.ВС (2)'!K210</f>
        <v>25724719.68</v>
      </c>
      <c r="Q217" s="25">
        <f t="shared" si="113"/>
        <v>0</v>
      </c>
      <c r="R217" s="25">
        <f t="shared" si="114"/>
        <v>25724719.68</v>
      </c>
      <c r="S217" s="25">
        <f>'3.ВС (2)'!L210</f>
        <v>28971528.960000001</v>
      </c>
      <c r="T217" s="25">
        <f t="shared" si="115"/>
        <v>0</v>
      </c>
      <c r="U217" s="25">
        <f t="shared" si="116"/>
        <v>28971528.960000001</v>
      </c>
    </row>
    <row r="218" spans="1:21" s="1" customFormat="1" ht="30" x14ac:dyDescent="0.25">
      <c r="A218" s="360" t="s">
        <v>89</v>
      </c>
      <c r="B218" s="360"/>
      <c r="C218" s="360"/>
      <c r="D218" s="360"/>
      <c r="E218" s="3">
        <v>851</v>
      </c>
      <c r="F218" s="3" t="s">
        <v>86</v>
      </c>
      <c r="G218" s="3" t="s">
        <v>12</v>
      </c>
      <c r="H218" s="3" t="s">
        <v>765</v>
      </c>
      <c r="I218" s="3" t="s">
        <v>90</v>
      </c>
      <c r="J218" s="17">
        <f t="shared" ref="J218:L218" si="125">J219</f>
        <v>6243864</v>
      </c>
      <c r="K218" s="17">
        <f t="shared" si="125"/>
        <v>6243864</v>
      </c>
      <c r="L218" s="17">
        <f t="shared" si="125"/>
        <v>6243864</v>
      </c>
      <c r="M218" s="361">
        <f>'3.ВС (2)'!J211</f>
        <v>6243864</v>
      </c>
      <c r="N218" s="25">
        <f t="shared" si="111"/>
        <v>0</v>
      </c>
      <c r="O218" s="25">
        <f t="shared" si="112"/>
        <v>6243864</v>
      </c>
      <c r="P218" s="25">
        <f>'3.ВС (2)'!K211</f>
        <v>6243864</v>
      </c>
      <c r="Q218" s="25">
        <f t="shared" si="113"/>
        <v>0</v>
      </c>
      <c r="R218" s="25">
        <f t="shared" si="114"/>
        <v>6243864</v>
      </c>
      <c r="S218" s="25">
        <f>'3.ВС (2)'!L211</f>
        <v>6243864</v>
      </c>
      <c r="T218" s="25">
        <f t="shared" si="115"/>
        <v>0</v>
      </c>
      <c r="U218" s="25">
        <f t="shared" si="116"/>
        <v>6243864</v>
      </c>
    </row>
    <row r="219" spans="1:21" s="1" customFormat="1" ht="45" x14ac:dyDescent="0.25">
      <c r="A219" s="360" t="s">
        <v>91</v>
      </c>
      <c r="B219" s="360"/>
      <c r="C219" s="360"/>
      <c r="D219" s="360"/>
      <c r="E219" s="3">
        <v>851</v>
      </c>
      <c r="F219" s="3" t="s">
        <v>86</v>
      </c>
      <c r="G219" s="3" t="s">
        <v>12</v>
      </c>
      <c r="H219" s="3" t="s">
        <v>765</v>
      </c>
      <c r="I219" s="3" t="s">
        <v>92</v>
      </c>
      <c r="J219" s="17">
        <v>6243864</v>
      </c>
      <c r="K219" s="17">
        <v>6243864</v>
      </c>
      <c r="L219" s="17">
        <v>6243864</v>
      </c>
      <c r="M219" s="361">
        <f>'3.ВС (2)'!J212</f>
        <v>6243864</v>
      </c>
      <c r="N219" s="25">
        <f t="shared" si="111"/>
        <v>0</v>
      </c>
      <c r="O219" s="25">
        <f t="shared" si="112"/>
        <v>6243864</v>
      </c>
      <c r="P219" s="25">
        <f>'3.ВС (2)'!K212</f>
        <v>6243864</v>
      </c>
      <c r="Q219" s="25">
        <f t="shared" si="113"/>
        <v>0</v>
      </c>
      <c r="R219" s="25">
        <f t="shared" si="114"/>
        <v>6243864</v>
      </c>
      <c r="S219" s="25">
        <f>'3.ВС (2)'!L212</f>
        <v>6243864</v>
      </c>
      <c r="T219" s="25">
        <f t="shared" si="115"/>
        <v>0</v>
      </c>
      <c r="U219" s="25">
        <f t="shared" si="116"/>
        <v>6243864</v>
      </c>
    </row>
    <row r="220" spans="1:21" s="1" customFormat="1" ht="45" x14ac:dyDescent="0.25">
      <c r="A220" s="360" t="s">
        <v>65</v>
      </c>
      <c r="B220" s="360"/>
      <c r="C220" s="360"/>
      <c r="D220" s="360"/>
      <c r="E220" s="3">
        <v>851</v>
      </c>
      <c r="F220" s="3" t="s">
        <v>86</v>
      </c>
      <c r="G220" s="3" t="s">
        <v>12</v>
      </c>
      <c r="H220" s="3" t="s">
        <v>765</v>
      </c>
      <c r="I220" s="3" t="s">
        <v>66</v>
      </c>
      <c r="J220" s="17">
        <f t="shared" ref="J220:L220" si="126">J221</f>
        <v>12987237.119999999</v>
      </c>
      <c r="K220" s="17">
        <f t="shared" si="126"/>
        <v>19480855.68</v>
      </c>
      <c r="L220" s="17">
        <f t="shared" si="126"/>
        <v>22727664.960000001</v>
      </c>
      <c r="M220" s="361">
        <f>'3.ВС (2)'!J213</f>
        <v>12987237.119999999</v>
      </c>
      <c r="N220" s="25">
        <f t="shared" si="111"/>
        <v>0</v>
      </c>
      <c r="O220" s="25">
        <f t="shared" si="112"/>
        <v>12987237.119999999</v>
      </c>
      <c r="P220" s="25">
        <f>'3.ВС (2)'!K213</f>
        <v>19480855.68</v>
      </c>
      <c r="Q220" s="25">
        <f t="shared" si="113"/>
        <v>0</v>
      </c>
      <c r="R220" s="25">
        <f t="shared" si="114"/>
        <v>19480855.68</v>
      </c>
      <c r="S220" s="25">
        <f>'3.ВС (2)'!L213</f>
        <v>22727664.960000001</v>
      </c>
      <c r="T220" s="25">
        <f t="shared" si="115"/>
        <v>0</v>
      </c>
      <c r="U220" s="25">
        <f t="shared" si="116"/>
        <v>22727664.960000001</v>
      </c>
    </row>
    <row r="221" spans="1:21" s="1" customFormat="1" x14ac:dyDescent="0.25">
      <c r="A221" s="360" t="s">
        <v>67</v>
      </c>
      <c r="B221" s="360"/>
      <c r="C221" s="360"/>
      <c r="D221" s="360"/>
      <c r="E221" s="3">
        <v>851</v>
      </c>
      <c r="F221" s="3" t="s">
        <v>86</v>
      </c>
      <c r="G221" s="3" t="s">
        <v>12</v>
      </c>
      <c r="H221" s="3" t="s">
        <v>765</v>
      </c>
      <c r="I221" s="3" t="s">
        <v>68</v>
      </c>
      <c r="J221" s="17">
        <v>12987237.119999999</v>
      </c>
      <c r="K221" s="17">
        <v>19480855.68</v>
      </c>
      <c r="L221" s="17">
        <v>22727664.960000001</v>
      </c>
      <c r="M221" s="361">
        <f>'3.ВС (2)'!J214</f>
        <v>12987237.119999999</v>
      </c>
      <c r="N221" s="25">
        <f t="shared" si="111"/>
        <v>0</v>
      </c>
      <c r="O221" s="25">
        <f t="shared" si="112"/>
        <v>12987237.119999999</v>
      </c>
      <c r="P221" s="25">
        <f>'3.ВС (2)'!K214</f>
        <v>19480855.68</v>
      </c>
      <c r="Q221" s="25">
        <f t="shared" si="113"/>
        <v>0</v>
      </c>
      <c r="R221" s="25">
        <f t="shared" si="114"/>
        <v>19480855.68</v>
      </c>
      <c r="S221" s="25">
        <f>'3.ВС (2)'!L214</f>
        <v>22727664.960000001</v>
      </c>
      <c r="T221" s="25">
        <f t="shared" si="115"/>
        <v>0</v>
      </c>
      <c r="U221" s="25">
        <f t="shared" si="116"/>
        <v>22727664.960000001</v>
      </c>
    </row>
    <row r="222" spans="1:21" ht="30" x14ac:dyDescent="0.25">
      <c r="A222" s="360" t="s">
        <v>231</v>
      </c>
      <c r="B222" s="358"/>
      <c r="C222" s="358"/>
      <c r="D222" s="358"/>
      <c r="E222" s="3">
        <v>851</v>
      </c>
      <c r="F222" s="2" t="s">
        <v>86</v>
      </c>
      <c r="G222" s="2" t="s">
        <v>12</v>
      </c>
      <c r="H222" s="3" t="s">
        <v>339</v>
      </c>
      <c r="I222" s="2"/>
      <c r="J222" s="17">
        <f t="shared" ref="J222:L223" si="127">J223</f>
        <v>5949953.0999999996</v>
      </c>
      <c r="K222" s="17">
        <f t="shared" si="127"/>
        <v>5949953.0999999996</v>
      </c>
      <c r="L222" s="17">
        <f t="shared" si="127"/>
        <v>5949953.0999999996</v>
      </c>
      <c r="M222" s="361">
        <f>'3.ВС (2)'!J215</f>
        <v>5949953.0999999996</v>
      </c>
      <c r="N222" s="25">
        <f t="shared" si="111"/>
        <v>0</v>
      </c>
      <c r="O222" s="25">
        <f t="shared" si="112"/>
        <v>5949953.0999999996</v>
      </c>
      <c r="P222" s="25">
        <f>'3.ВС (2)'!K215</f>
        <v>5949953.0999999996</v>
      </c>
      <c r="Q222" s="25">
        <f t="shared" si="113"/>
        <v>0</v>
      </c>
      <c r="R222" s="25">
        <f t="shared" si="114"/>
        <v>5949953.0999999996</v>
      </c>
      <c r="S222" s="25">
        <f>'3.ВС (2)'!L215</f>
        <v>5949953.0999999996</v>
      </c>
      <c r="T222" s="25">
        <f t="shared" si="115"/>
        <v>0</v>
      </c>
      <c r="U222" s="25">
        <f t="shared" si="116"/>
        <v>5949953.0999999996</v>
      </c>
    </row>
    <row r="223" spans="1:21" ht="30" x14ac:dyDescent="0.25">
      <c r="A223" s="360" t="s">
        <v>89</v>
      </c>
      <c r="B223" s="358"/>
      <c r="C223" s="358"/>
      <c r="D223" s="358"/>
      <c r="E223" s="3">
        <v>851</v>
      </c>
      <c r="F223" s="2" t="s">
        <v>86</v>
      </c>
      <c r="G223" s="2" t="s">
        <v>12</v>
      </c>
      <c r="H223" s="3" t="s">
        <v>339</v>
      </c>
      <c r="I223" s="2" t="s">
        <v>90</v>
      </c>
      <c r="J223" s="17">
        <f t="shared" si="127"/>
        <v>5949953.0999999996</v>
      </c>
      <c r="K223" s="17">
        <f t="shared" si="127"/>
        <v>5949953.0999999996</v>
      </c>
      <c r="L223" s="17">
        <f t="shared" si="127"/>
        <v>5949953.0999999996</v>
      </c>
      <c r="M223" s="361">
        <f>'3.ВС (2)'!J216</f>
        <v>5949953.0999999996</v>
      </c>
      <c r="N223" s="25">
        <f t="shared" si="111"/>
        <v>0</v>
      </c>
      <c r="O223" s="25">
        <f t="shared" si="112"/>
        <v>5949953.0999999996</v>
      </c>
      <c r="P223" s="25">
        <f>'3.ВС (2)'!K216</f>
        <v>5949953.0999999996</v>
      </c>
      <c r="Q223" s="25">
        <f t="shared" si="113"/>
        <v>0</v>
      </c>
      <c r="R223" s="25">
        <f t="shared" si="114"/>
        <v>5949953.0999999996</v>
      </c>
      <c r="S223" s="25">
        <f>'3.ВС (2)'!L216</f>
        <v>5949953.0999999996</v>
      </c>
      <c r="T223" s="25">
        <f t="shared" si="115"/>
        <v>0</v>
      </c>
      <c r="U223" s="25">
        <f t="shared" si="116"/>
        <v>5949953.0999999996</v>
      </c>
    </row>
    <row r="224" spans="1:21" ht="30" x14ac:dyDescent="0.25">
      <c r="A224" s="358" t="s">
        <v>97</v>
      </c>
      <c r="B224" s="358"/>
      <c r="C224" s="358"/>
      <c r="D224" s="358"/>
      <c r="E224" s="3">
        <v>851</v>
      </c>
      <c r="F224" s="2" t="s">
        <v>86</v>
      </c>
      <c r="G224" s="2" t="s">
        <v>12</v>
      </c>
      <c r="H224" s="3" t="s">
        <v>339</v>
      </c>
      <c r="I224" s="2" t="s">
        <v>98</v>
      </c>
      <c r="J224" s="17">
        <v>5949953.0999999996</v>
      </c>
      <c r="K224" s="17">
        <v>5949953.0999999996</v>
      </c>
      <c r="L224" s="17">
        <v>5949953.0999999996</v>
      </c>
      <c r="M224" s="361">
        <f>'3.ВС (2)'!J217</f>
        <v>5949953.0999999996</v>
      </c>
      <c r="N224" s="25">
        <f t="shared" si="111"/>
        <v>0</v>
      </c>
      <c r="O224" s="25">
        <f t="shared" si="112"/>
        <v>5949953.0999999996</v>
      </c>
      <c r="P224" s="25">
        <f>'3.ВС (2)'!K217</f>
        <v>5949953.0999999996</v>
      </c>
      <c r="Q224" s="25">
        <f t="shared" si="113"/>
        <v>0</v>
      </c>
      <c r="R224" s="25">
        <f t="shared" si="114"/>
        <v>5949953.0999999996</v>
      </c>
      <c r="S224" s="25">
        <f>'3.ВС (2)'!L217</f>
        <v>5949953.0999999996</v>
      </c>
      <c r="T224" s="25">
        <f t="shared" si="115"/>
        <v>0</v>
      </c>
      <c r="U224" s="25">
        <f t="shared" si="116"/>
        <v>5949953.0999999996</v>
      </c>
    </row>
    <row r="225" spans="1:21" x14ac:dyDescent="0.25">
      <c r="A225" s="5" t="s">
        <v>99</v>
      </c>
      <c r="B225" s="38"/>
      <c r="C225" s="38"/>
      <c r="D225" s="38"/>
      <c r="E225" s="3">
        <v>851</v>
      </c>
      <c r="F225" s="15" t="s">
        <v>100</v>
      </c>
      <c r="G225" s="15"/>
      <c r="H225" s="3" t="s">
        <v>44</v>
      </c>
      <c r="I225" s="15"/>
      <c r="J225" s="18">
        <f t="shared" ref="J225:L225" si="128">J226</f>
        <v>4792945.62</v>
      </c>
      <c r="K225" s="18">
        <f t="shared" si="128"/>
        <v>22490223</v>
      </c>
      <c r="L225" s="18">
        <f t="shared" si="128"/>
        <v>268000</v>
      </c>
      <c r="M225" s="361">
        <f>'3.ВС (2)'!J218</f>
        <v>4792945.62</v>
      </c>
      <c r="N225" s="25">
        <f t="shared" si="111"/>
        <v>0</v>
      </c>
      <c r="O225" s="25">
        <f t="shared" si="112"/>
        <v>4792945.62</v>
      </c>
      <c r="P225" s="25">
        <f>'3.ВС (2)'!K218</f>
        <v>22490223</v>
      </c>
      <c r="Q225" s="25">
        <f t="shared" si="113"/>
        <v>0</v>
      </c>
      <c r="R225" s="25">
        <f t="shared" si="114"/>
        <v>22490223</v>
      </c>
      <c r="S225" s="25">
        <f>'3.ВС (2)'!L218</f>
        <v>268000</v>
      </c>
      <c r="T225" s="25">
        <f t="shared" si="115"/>
        <v>0</v>
      </c>
      <c r="U225" s="25">
        <f t="shared" si="116"/>
        <v>268000</v>
      </c>
    </row>
    <row r="226" spans="1:21" x14ac:dyDescent="0.25">
      <c r="A226" s="5" t="s">
        <v>101</v>
      </c>
      <c r="B226" s="23"/>
      <c r="C226" s="23"/>
      <c r="D226" s="23"/>
      <c r="E226" s="3">
        <v>851</v>
      </c>
      <c r="F226" s="15" t="s">
        <v>100</v>
      </c>
      <c r="G226" s="15" t="s">
        <v>40</v>
      </c>
      <c r="H226" s="3" t="s">
        <v>44</v>
      </c>
      <c r="I226" s="15"/>
      <c r="J226" s="18">
        <f>J230+J227+J236+J239+J245+J242+J233</f>
        <v>4792945.62</v>
      </c>
      <c r="K226" s="18">
        <f t="shared" ref="K226:L226" si="129">K230+K227+K236+K239+K245+K242+K233</f>
        <v>22490223</v>
      </c>
      <c r="L226" s="18">
        <f t="shared" si="129"/>
        <v>268000</v>
      </c>
      <c r="M226" s="361">
        <f>'3.ВС (2)'!J219</f>
        <v>4792945.62</v>
      </c>
      <c r="N226" s="25">
        <f t="shared" si="111"/>
        <v>0</v>
      </c>
      <c r="O226" s="25">
        <f t="shared" si="112"/>
        <v>4792945.62</v>
      </c>
      <c r="P226" s="25">
        <f>'3.ВС (2)'!K219</f>
        <v>22490223</v>
      </c>
      <c r="Q226" s="25">
        <f t="shared" si="113"/>
        <v>0</v>
      </c>
      <c r="R226" s="25">
        <f t="shared" si="114"/>
        <v>22490223</v>
      </c>
      <c r="S226" s="25">
        <f>'3.ВС (2)'!L219</f>
        <v>268000</v>
      </c>
      <c r="T226" s="25">
        <f t="shared" si="115"/>
        <v>0</v>
      </c>
      <c r="U226" s="25">
        <f t="shared" si="116"/>
        <v>268000</v>
      </c>
    </row>
    <row r="227" spans="1:21" ht="45" x14ac:dyDescent="0.25">
      <c r="A227" s="360" t="s">
        <v>737</v>
      </c>
      <c r="B227" s="21"/>
      <c r="C227" s="21"/>
      <c r="D227" s="21"/>
      <c r="E227" s="3" t="s">
        <v>251</v>
      </c>
      <c r="F227" s="2" t="s">
        <v>100</v>
      </c>
      <c r="G227" s="2" t="s">
        <v>40</v>
      </c>
      <c r="H227" s="3" t="s">
        <v>738</v>
      </c>
      <c r="I227" s="2"/>
      <c r="J227" s="17">
        <f t="shared" ref="J227:L228" si="130">J228</f>
        <v>0</v>
      </c>
      <c r="K227" s="17">
        <f t="shared" si="130"/>
        <v>22222223</v>
      </c>
      <c r="L227" s="17">
        <f t="shared" si="130"/>
        <v>0</v>
      </c>
      <c r="M227" s="361">
        <f>'3.ВС (2)'!J220</f>
        <v>0</v>
      </c>
      <c r="N227" s="25">
        <f t="shared" si="111"/>
        <v>0</v>
      </c>
      <c r="O227" s="25">
        <f t="shared" si="112"/>
        <v>0</v>
      </c>
      <c r="P227" s="25">
        <f>'3.ВС (2)'!K220</f>
        <v>22222223</v>
      </c>
      <c r="Q227" s="25">
        <f t="shared" si="113"/>
        <v>0</v>
      </c>
      <c r="R227" s="25">
        <f t="shared" si="114"/>
        <v>22222223</v>
      </c>
      <c r="S227" s="25">
        <f>'3.ВС (2)'!L220</f>
        <v>0</v>
      </c>
      <c r="T227" s="25">
        <f t="shared" si="115"/>
        <v>0</v>
      </c>
      <c r="U227" s="25">
        <f t="shared" si="116"/>
        <v>0</v>
      </c>
    </row>
    <row r="228" spans="1:21" ht="45" x14ac:dyDescent="0.25">
      <c r="A228" s="360" t="s">
        <v>19</v>
      </c>
      <c r="B228" s="21"/>
      <c r="C228" s="21"/>
      <c r="D228" s="21"/>
      <c r="E228" s="3" t="s">
        <v>251</v>
      </c>
      <c r="F228" s="2" t="s">
        <v>100</v>
      </c>
      <c r="G228" s="2" t="s">
        <v>40</v>
      </c>
      <c r="H228" s="3" t="s">
        <v>738</v>
      </c>
      <c r="I228" s="2" t="s">
        <v>20</v>
      </c>
      <c r="J228" s="17">
        <f t="shared" si="130"/>
        <v>0</v>
      </c>
      <c r="K228" s="17">
        <f t="shared" si="130"/>
        <v>22222223</v>
      </c>
      <c r="L228" s="17">
        <f t="shared" ref="L228" si="131">L229</f>
        <v>0</v>
      </c>
      <c r="M228" s="361">
        <f>'3.ВС (2)'!J221</f>
        <v>0</v>
      </c>
      <c r="N228" s="25">
        <f t="shared" si="111"/>
        <v>0</v>
      </c>
      <c r="O228" s="25">
        <f t="shared" si="112"/>
        <v>0</v>
      </c>
      <c r="P228" s="25">
        <f>'3.ВС (2)'!K221</f>
        <v>22222223</v>
      </c>
      <c r="Q228" s="25">
        <f t="shared" si="113"/>
        <v>0</v>
      </c>
      <c r="R228" s="25">
        <f t="shared" si="114"/>
        <v>22222223</v>
      </c>
      <c r="S228" s="25">
        <f>'3.ВС (2)'!L221</f>
        <v>0</v>
      </c>
      <c r="T228" s="25">
        <f t="shared" si="115"/>
        <v>0</v>
      </c>
      <c r="U228" s="25">
        <f t="shared" si="116"/>
        <v>0</v>
      </c>
    </row>
    <row r="229" spans="1:21" ht="45" x14ac:dyDescent="0.25">
      <c r="A229" s="360" t="s">
        <v>9</v>
      </c>
      <c r="B229" s="21"/>
      <c r="C229" s="21"/>
      <c r="D229" s="21"/>
      <c r="E229" s="3" t="s">
        <v>251</v>
      </c>
      <c r="F229" s="2" t="s">
        <v>100</v>
      </c>
      <c r="G229" s="2" t="s">
        <v>40</v>
      </c>
      <c r="H229" s="3" t="s">
        <v>738</v>
      </c>
      <c r="I229" s="2" t="s">
        <v>21</v>
      </c>
      <c r="J229" s="17"/>
      <c r="K229" s="17">
        <v>22222223</v>
      </c>
      <c r="L229" s="17">
        <v>0</v>
      </c>
      <c r="M229" s="361">
        <f>'3.ВС (2)'!J222</f>
        <v>0</v>
      </c>
      <c r="N229" s="25">
        <f t="shared" si="111"/>
        <v>0</v>
      </c>
      <c r="O229" s="25">
        <f t="shared" si="112"/>
        <v>0</v>
      </c>
      <c r="P229" s="25">
        <f>'3.ВС (2)'!K222</f>
        <v>22222223</v>
      </c>
      <c r="Q229" s="25">
        <f t="shared" si="113"/>
        <v>0</v>
      </c>
      <c r="R229" s="25">
        <f t="shared" si="114"/>
        <v>22222223</v>
      </c>
      <c r="S229" s="25">
        <f>'3.ВС (2)'!L222</f>
        <v>0</v>
      </c>
      <c r="T229" s="25">
        <f t="shared" si="115"/>
        <v>0</v>
      </c>
      <c r="U229" s="25">
        <f t="shared" si="116"/>
        <v>0</v>
      </c>
    </row>
    <row r="230" spans="1:21" ht="45" hidden="1" x14ac:dyDescent="0.25">
      <c r="A230" s="360" t="s">
        <v>713</v>
      </c>
      <c r="B230" s="21"/>
      <c r="C230" s="21"/>
      <c r="D230" s="21"/>
      <c r="E230" s="3" t="s">
        <v>251</v>
      </c>
      <c r="F230" s="2" t="s">
        <v>100</v>
      </c>
      <c r="G230" s="2" t="s">
        <v>40</v>
      </c>
      <c r="H230" s="3" t="s">
        <v>717</v>
      </c>
      <c r="I230" s="2"/>
      <c r="J230" s="17">
        <f t="shared" ref="J230:L231" si="132">J231</f>
        <v>0</v>
      </c>
      <c r="K230" s="17">
        <f t="shared" si="132"/>
        <v>0</v>
      </c>
      <c r="L230" s="17">
        <f t="shared" si="132"/>
        <v>0</v>
      </c>
      <c r="M230" s="361">
        <f>'3.ВС (2)'!J223</f>
        <v>0</v>
      </c>
      <c r="N230" s="25">
        <f t="shared" si="111"/>
        <v>0</v>
      </c>
      <c r="O230" s="25">
        <f t="shared" si="112"/>
        <v>0</v>
      </c>
      <c r="P230" s="25">
        <f>'3.ВС (2)'!K223</f>
        <v>0</v>
      </c>
      <c r="Q230" s="25">
        <f t="shared" si="113"/>
        <v>0</v>
      </c>
      <c r="R230" s="25">
        <f t="shared" si="114"/>
        <v>0</v>
      </c>
      <c r="S230" s="25">
        <f>'3.ВС (2)'!L223</f>
        <v>0</v>
      </c>
      <c r="T230" s="25">
        <f t="shared" si="115"/>
        <v>0</v>
      </c>
      <c r="U230" s="25">
        <f t="shared" si="116"/>
        <v>0</v>
      </c>
    </row>
    <row r="231" spans="1:21" ht="45" hidden="1" x14ac:dyDescent="0.25">
      <c r="A231" s="360" t="s">
        <v>65</v>
      </c>
      <c r="B231" s="21"/>
      <c r="C231" s="21"/>
      <c r="D231" s="21"/>
      <c r="E231" s="3" t="s">
        <v>251</v>
      </c>
      <c r="F231" s="2" t="s">
        <v>100</v>
      </c>
      <c r="G231" s="2" t="s">
        <v>40</v>
      </c>
      <c r="H231" s="3" t="s">
        <v>717</v>
      </c>
      <c r="I231" s="2" t="s">
        <v>66</v>
      </c>
      <c r="J231" s="17">
        <f t="shared" si="132"/>
        <v>0</v>
      </c>
      <c r="K231" s="17">
        <f t="shared" si="132"/>
        <v>0</v>
      </c>
      <c r="L231" s="17">
        <f t="shared" si="132"/>
        <v>0</v>
      </c>
      <c r="M231" s="361">
        <f>'3.ВС (2)'!J224</f>
        <v>0</v>
      </c>
      <c r="N231" s="25">
        <f t="shared" si="111"/>
        <v>0</v>
      </c>
      <c r="O231" s="25">
        <f t="shared" si="112"/>
        <v>0</v>
      </c>
      <c r="P231" s="25">
        <f>'3.ВС (2)'!K224</f>
        <v>0</v>
      </c>
      <c r="Q231" s="25">
        <f t="shared" si="113"/>
        <v>0</v>
      </c>
      <c r="R231" s="25">
        <f t="shared" si="114"/>
        <v>0</v>
      </c>
      <c r="S231" s="25">
        <f>'3.ВС (2)'!L224</f>
        <v>0</v>
      </c>
      <c r="T231" s="25">
        <f t="shared" si="115"/>
        <v>0</v>
      </c>
      <c r="U231" s="25">
        <f t="shared" si="116"/>
        <v>0</v>
      </c>
    </row>
    <row r="232" spans="1:21" hidden="1" x14ac:dyDescent="0.25">
      <c r="A232" s="360" t="s">
        <v>67</v>
      </c>
      <c r="B232" s="21"/>
      <c r="C232" s="21"/>
      <c r="D232" s="21"/>
      <c r="E232" s="3" t="s">
        <v>251</v>
      </c>
      <c r="F232" s="2" t="s">
        <v>100</v>
      </c>
      <c r="G232" s="2" t="s">
        <v>40</v>
      </c>
      <c r="H232" s="3" t="s">
        <v>717</v>
      </c>
      <c r="I232" s="2" t="s">
        <v>68</v>
      </c>
      <c r="J232" s="17">
        <v>0</v>
      </c>
      <c r="K232" s="17"/>
      <c r="L232" s="17"/>
      <c r="M232" s="361">
        <f>'3.ВС (2)'!J225</f>
        <v>0</v>
      </c>
      <c r="N232" s="25">
        <f t="shared" si="111"/>
        <v>0</v>
      </c>
      <c r="O232" s="25">
        <f t="shared" si="112"/>
        <v>0</v>
      </c>
      <c r="P232" s="25">
        <f>'3.ВС (2)'!K225</f>
        <v>0</v>
      </c>
      <c r="Q232" s="25">
        <f t="shared" si="113"/>
        <v>0</v>
      </c>
      <c r="R232" s="25">
        <f t="shared" si="114"/>
        <v>0</v>
      </c>
      <c r="S232" s="25">
        <f>'3.ВС (2)'!L225</f>
        <v>0</v>
      </c>
      <c r="T232" s="25">
        <f t="shared" si="115"/>
        <v>0</v>
      </c>
      <c r="U232" s="25">
        <f t="shared" si="116"/>
        <v>0</v>
      </c>
    </row>
    <row r="233" spans="1:21" ht="48" customHeight="1" x14ac:dyDescent="0.25">
      <c r="A233" s="360" t="s">
        <v>771</v>
      </c>
      <c r="B233" s="21"/>
      <c r="C233" s="21"/>
      <c r="D233" s="21"/>
      <c r="E233" s="3" t="s">
        <v>251</v>
      </c>
      <c r="F233" s="2" t="s">
        <v>100</v>
      </c>
      <c r="G233" s="2" t="s">
        <v>40</v>
      </c>
      <c r="H233" s="3" t="s">
        <v>773</v>
      </c>
      <c r="I233" s="2"/>
      <c r="J233" s="17">
        <f t="shared" ref="J233:L234" si="133">J234</f>
        <v>4014945.62</v>
      </c>
      <c r="K233" s="17">
        <f t="shared" si="133"/>
        <v>0</v>
      </c>
      <c r="L233" s="17">
        <f t="shared" si="133"/>
        <v>0</v>
      </c>
      <c r="M233" s="361">
        <f>'3.ВС (2)'!J226</f>
        <v>4014945.62</v>
      </c>
      <c r="N233" s="25">
        <f t="shared" si="111"/>
        <v>0</v>
      </c>
      <c r="O233" s="25">
        <f t="shared" si="112"/>
        <v>4014945.62</v>
      </c>
      <c r="P233" s="25">
        <f>'3.ВС (2)'!K226</f>
        <v>0</v>
      </c>
      <c r="Q233" s="25">
        <f t="shared" si="113"/>
        <v>0</v>
      </c>
      <c r="R233" s="25">
        <f t="shared" si="114"/>
        <v>0</v>
      </c>
      <c r="S233" s="25">
        <f>'3.ВС (2)'!L226</f>
        <v>0</v>
      </c>
      <c r="T233" s="25">
        <f t="shared" si="115"/>
        <v>0</v>
      </c>
      <c r="U233" s="25">
        <f t="shared" si="116"/>
        <v>0</v>
      </c>
    </row>
    <row r="234" spans="1:21" ht="60" x14ac:dyDescent="0.25">
      <c r="A234" s="360" t="s">
        <v>37</v>
      </c>
      <c r="B234" s="21"/>
      <c r="C234" s="21"/>
      <c r="D234" s="21"/>
      <c r="E234" s="3" t="s">
        <v>251</v>
      </c>
      <c r="F234" s="2" t="s">
        <v>100</v>
      </c>
      <c r="G234" s="2" t="s">
        <v>40</v>
      </c>
      <c r="H234" s="3" t="s">
        <v>773</v>
      </c>
      <c r="I234" s="2" t="s">
        <v>76</v>
      </c>
      <c r="J234" s="17">
        <f t="shared" si="133"/>
        <v>4014945.62</v>
      </c>
      <c r="K234" s="17">
        <f t="shared" si="133"/>
        <v>0</v>
      </c>
      <c r="L234" s="17">
        <f t="shared" si="133"/>
        <v>0</v>
      </c>
      <c r="M234" s="361">
        <f>'3.ВС (2)'!J227</f>
        <v>4014945.62</v>
      </c>
      <c r="N234" s="25">
        <f t="shared" si="111"/>
        <v>0</v>
      </c>
      <c r="O234" s="25">
        <f t="shared" si="112"/>
        <v>4014945.62</v>
      </c>
      <c r="P234" s="25">
        <f>'3.ВС (2)'!K227</f>
        <v>0</v>
      </c>
      <c r="Q234" s="25">
        <f t="shared" si="113"/>
        <v>0</v>
      </c>
      <c r="R234" s="25">
        <f t="shared" si="114"/>
        <v>0</v>
      </c>
      <c r="S234" s="25">
        <f>'3.ВС (2)'!L227</f>
        <v>0</v>
      </c>
      <c r="T234" s="25">
        <f t="shared" si="115"/>
        <v>0</v>
      </c>
      <c r="U234" s="25">
        <f t="shared" si="116"/>
        <v>0</v>
      </c>
    </row>
    <row r="235" spans="1:21" x14ac:dyDescent="0.25">
      <c r="A235" s="360" t="s">
        <v>77</v>
      </c>
      <c r="B235" s="21"/>
      <c r="C235" s="21"/>
      <c r="D235" s="21"/>
      <c r="E235" s="3" t="s">
        <v>251</v>
      </c>
      <c r="F235" s="2" t="s">
        <v>100</v>
      </c>
      <c r="G235" s="2" t="s">
        <v>40</v>
      </c>
      <c r="H235" s="3" t="s">
        <v>773</v>
      </c>
      <c r="I235" s="2" t="s">
        <v>78</v>
      </c>
      <c r="J235" s="17">
        <v>4014945.62</v>
      </c>
      <c r="K235" s="17">
        <v>0</v>
      </c>
      <c r="L235" s="17">
        <v>0</v>
      </c>
      <c r="M235" s="361">
        <f>'3.ВС (2)'!J228</f>
        <v>4014945.62</v>
      </c>
      <c r="N235" s="25">
        <f t="shared" si="111"/>
        <v>0</v>
      </c>
      <c r="O235" s="25">
        <f t="shared" si="112"/>
        <v>4014945.62</v>
      </c>
      <c r="P235" s="25">
        <f>'3.ВС (2)'!K228</f>
        <v>0</v>
      </c>
      <c r="Q235" s="25">
        <f t="shared" si="113"/>
        <v>0</v>
      </c>
      <c r="R235" s="25">
        <f t="shared" si="114"/>
        <v>0</v>
      </c>
      <c r="S235" s="25">
        <f>'3.ВС (2)'!L228</f>
        <v>0</v>
      </c>
      <c r="T235" s="25">
        <f t="shared" si="115"/>
        <v>0</v>
      </c>
      <c r="U235" s="25">
        <f t="shared" si="116"/>
        <v>0</v>
      </c>
    </row>
    <row r="236" spans="1:21" ht="45" x14ac:dyDescent="0.25">
      <c r="A236" s="360" t="s">
        <v>713</v>
      </c>
      <c r="B236" s="21"/>
      <c r="C236" s="21"/>
      <c r="D236" s="21"/>
      <c r="E236" s="3" t="s">
        <v>251</v>
      </c>
      <c r="F236" s="2" t="s">
        <v>100</v>
      </c>
      <c r="G236" s="2" t="s">
        <v>40</v>
      </c>
      <c r="H236" s="3" t="s">
        <v>766</v>
      </c>
      <c r="I236" s="2"/>
      <c r="J236" s="17">
        <f t="shared" ref="J236:L237" si="134">J237</f>
        <v>200000</v>
      </c>
      <c r="K236" s="17">
        <f t="shared" si="134"/>
        <v>0</v>
      </c>
      <c r="L236" s="17">
        <f t="shared" si="134"/>
        <v>0</v>
      </c>
      <c r="M236" s="361">
        <f>'3.ВС (2)'!J229</f>
        <v>200000</v>
      </c>
      <c r="N236" s="25">
        <f t="shared" si="111"/>
        <v>0</v>
      </c>
      <c r="O236" s="25">
        <f t="shared" si="112"/>
        <v>200000</v>
      </c>
      <c r="P236" s="25">
        <f>'3.ВС (2)'!K229</f>
        <v>0</v>
      </c>
      <c r="Q236" s="25">
        <f t="shared" si="113"/>
        <v>0</v>
      </c>
      <c r="R236" s="25">
        <f t="shared" si="114"/>
        <v>0</v>
      </c>
      <c r="S236" s="25">
        <f>'3.ВС (2)'!L229</f>
        <v>0</v>
      </c>
      <c r="T236" s="25">
        <f t="shared" si="115"/>
        <v>0</v>
      </c>
      <c r="U236" s="25">
        <f t="shared" si="116"/>
        <v>0</v>
      </c>
    </row>
    <row r="237" spans="1:21" ht="45" x14ac:dyDescent="0.25">
      <c r="A237" s="360" t="s">
        <v>65</v>
      </c>
      <c r="B237" s="21"/>
      <c r="C237" s="21"/>
      <c r="D237" s="21"/>
      <c r="E237" s="3" t="s">
        <v>251</v>
      </c>
      <c r="F237" s="2" t="s">
        <v>100</v>
      </c>
      <c r="G237" s="2" t="s">
        <v>40</v>
      </c>
      <c r="H237" s="3" t="s">
        <v>766</v>
      </c>
      <c r="I237" s="2" t="s">
        <v>66</v>
      </c>
      <c r="J237" s="17">
        <f t="shared" si="134"/>
        <v>200000</v>
      </c>
      <c r="K237" s="17">
        <f t="shared" si="134"/>
        <v>0</v>
      </c>
      <c r="L237" s="17">
        <f t="shared" si="134"/>
        <v>0</v>
      </c>
      <c r="M237" s="361">
        <f>'3.ВС (2)'!J230</f>
        <v>200000</v>
      </c>
      <c r="N237" s="25">
        <f t="shared" si="111"/>
        <v>0</v>
      </c>
      <c r="O237" s="25">
        <f t="shared" si="112"/>
        <v>200000</v>
      </c>
      <c r="P237" s="25">
        <f>'3.ВС (2)'!K230</f>
        <v>0</v>
      </c>
      <c r="Q237" s="25">
        <f t="shared" si="113"/>
        <v>0</v>
      </c>
      <c r="R237" s="25">
        <f t="shared" si="114"/>
        <v>0</v>
      </c>
      <c r="S237" s="25">
        <f>'3.ВС (2)'!L230</f>
        <v>0</v>
      </c>
      <c r="T237" s="25">
        <f t="shared" si="115"/>
        <v>0</v>
      </c>
      <c r="U237" s="25">
        <f t="shared" si="116"/>
        <v>0</v>
      </c>
    </row>
    <row r="238" spans="1:21" x14ac:dyDescent="0.25">
      <c r="A238" s="360" t="s">
        <v>67</v>
      </c>
      <c r="B238" s="21"/>
      <c r="C238" s="21"/>
      <c r="D238" s="21"/>
      <c r="E238" s="3" t="s">
        <v>251</v>
      </c>
      <c r="F238" s="2" t="s">
        <v>100</v>
      </c>
      <c r="G238" s="2" t="s">
        <v>40</v>
      </c>
      <c r="H238" s="3" t="s">
        <v>766</v>
      </c>
      <c r="I238" s="2" t="s">
        <v>68</v>
      </c>
      <c r="J238" s="17">
        <v>200000</v>
      </c>
      <c r="K238" s="17"/>
      <c r="L238" s="17"/>
      <c r="M238" s="361">
        <f>'3.ВС (2)'!J231</f>
        <v>200000</v>
      </c>
      <c r="N238" s="25">
        <f t="shared" si="111"/>
        <v>0</v>
      </c>
      <c r="O238" s="25">
        <f t="shared" si="112"/>
        <v>200000</v>
      </c>
      <c r="P238" s="25">
        <f>'3.ВС (2)'!K231</f>
        <v>0</v>
      </c>
      <c r="Q238" s="25">
        <f t="shared" si="113"/>
        <v>0</v>
      </c>
      <c r="R238" s="25">
        <f t="shared" si="114"/>
        <v>0</v>
      </c>
      <c r="S238" s="25">
        <f>'3.ВС (2)'!L231</f>
        <v>0</v>
      </c>
      <c r="T238" s="25">
        <f t="shared" si="115"/>
        <v>0</v>
      </c>
      <c r="U238" s="25">
        <f t="shared" si="116"/>
        <v>0</v>
      </c>
    </row>
    <row r="239" spans="1:21" s="35" customFormat="1" ht="30" x14ac:dyDescent="0.25">
      <c r="A239" s="360" t="s">
        <v>102</v>
      </c>
      <c r="B239" s="360"/>
      <c r="C239" s="360"/>
      <c r="D239" s="360"/>
      <c r="E239" s="3">
        <v>851</v>
      </c>
      <c r="F239" s="2" t="s">
        <v>100</v>
      </c>
      <c r="G239" s="2" t="s">
        <v>40</v>
      </c>
      <c r="H239" s="3" t="s">
        <v>340</v>
      </c>
      <c r="I239" s="2"/>
      <c r="J239" s="17">
        <f t="shared" ref="J239:L240" si="135">J240</f>
        <v>300000</v>
      </c>
      <c r="K239" s="17">
        <f t="shared" si="135"/>
        <v>0</v>
      </c>
      <c r="L239" s="17">
        <f t="shared" si="135"/>
        <v>0</v>
      </c>
      <c r="M239" s="361">
        <f>'3.ВС (2)'!J232</f>
        <v>300000</v>
      </c>
      <c r="N239" s="25">
        <f t="shared" si="111"/>
        <v>0</v>
      </c>
      <c r="O239" s="25">
        <f t="shared" si="112"/>
        <v>300000</v>
      </c>
      <c r="P239" s="25">
        <f>'3.ВС (2)'!K232</f>
        <v>0</v>
      </c>
      <c r="Q239" s="25">
        <f t="shared" si="113"/>
        <v>0</v>
      </c>
      <c r="R239" s="25">
        <f t="shared" si="114"/>
        <v>0</v>
      </c>
      <c r="S239" s="25">
        <f>'3.ВС (2)'!L232</f>
        <v>0</v>
      </c>
      <c r="T239" s="25">
        <f t="shared" si="115"/>
        <v>0</v>
      </c>
      <c r="U239" s="25">
        <f t="shared" si="116"/>
        <v>0</v>
      </c>
    </row>
    <row r="240" spans="1:21" ht="45" x14ac:dyDescent="0.25">
      <c r="A240" s="360" t="s">
        <v>19</v>
      </c>
      <c r="B240" s="358"/>
      <c r="C240" s="358"/>
      <c r="D240" s="358"/>
      <c r="E240" s="3">
        <v>851</v>
      </c>
      <c r="F240" s="2" t="s">
        <v>100</v>
      </c>
      <c r="G240" s="2" t="s">
        <v>40</v>
      </c>
      <c r="H240" s="3" t="s">
        <v>340</v>
      </c>
      <c r="I240" s="2" t="s">
        <v>20</v>
      </c>
      <c r="J240" s="17">
        <f t="shared" si="135"/>
        <v>300000</v>
      </c>
      <c r="K240" s="17">
        <f t="shared" si="135"/>
        <v>0</v>
      </c>
      <c r="L240" s="17">
        <f t="shared" si="135"/>
        <v>0</v>
      </c>
      <c r="M240" s="361">
        <f>'3.ВС (2)'!J233</f>
        <v>300000</v>
      </c>
      <c r="N240" s="25">
        <f t="shared" si="111"/>
        <v>0</v>
      </c>
      <c r="O240" s="25">
        <f t="shared" si="112"/>
        <v>300000</v>
      </c>
      <c r="P240" s="25">
        <f>'3.ВС (2)'!K233</f>
        <v>0</v>
      </c>
      <c r="Q240" s="25">
        <f t="shared" si="113"/>
        <v>0</v>
      </c>
      <c r="R240" s="25">
        <f t="shared" si="114"/>
        <v>0</v>
      </c>
      <c r="S240" s="25">
        <f>'3.ВС (2)'!L233</f>
        <v>0</v>
      </c>
      <c r="T240" s="25">
        <f t="shared" si="115"/>
        <v>0</v>
      </c>
      <c r="U240" s="25">
        <f t="shared" si="116"/>
        <v>0</v>
      </c>
    </row>
    <row r="241" spans="1:21" ht="45" x14ac:dyDescent="0.25">
      <c r="A241" s="360" t="s">
        <v>9</v>
      </c>
      <c r="B241" s="360"/>
      <c r="C241" s="360"/>
      <c r="D241" s="360"/>
      <c r="E241" s="3">
        <v>851</v>
      </c>
      <c r="F241" s="2" t="s">
        <v>100</v>
      </c>
      <c r="G241" s="2" t="s">
        <v>40</v>
      </c>
      <c r="H241" s="3" t="s">
        <v>340</v>
      </c>
      <c r="I241" s="2" t="s">
        <v>21</v>
      </c>
      <c r="J241" s="17">
        <v>300000</v>
      </c>
      <c r="K241" s="17"/>
      <c r="L241" s="17"/>
      <c r="M241" s="361">
        <f>'3.ВС (2)'!J234</f>
        <v>300000</v>
      </c>
      <c r="N241" s="25">
        <f t="shared" si="111"/>
        <v>0</v>
      </c>
      <c r="O241" s="25">
        <f t="shared" si="112"/>
        <v>300000</v>
      </c>
      <c r="P241" s="25">
        <f>'3.ВС (2)'!K234</f>
        <v>0</v>
      </c>
      <c r="Q241" s="25">
        <f t="shared" si="113"/>
        <v>0</v>
      </c>
      <c r="R241" s="25">
        <f t="shared" si="114"/>
        <v>0</v>
      </c>
      <c r="S241" s="25">
        <f>'3.ВС (2)'!L234</f>
        <v>0</v>
      </c>
      <c r="T241" s="25">
        <f t="shared" si="115"/>
        <v>0</v>
      </c>
      <c r="U241" s="25">
        <f t="shared" si="116"/>
        <v>0</v>
      </c>
    </row>
    <row r="242" spans="1:21" ht="60" x14ac:dyDescent="0.25">
      <c r="A242" s="360" t="s">
        <v>264</v>
      </c>
      <c r="B242" s="23"/>
      <c r="C242" s="23"/>
      <c r="D242" s="23"/>
      <c r="E242" s="3">
        <v>851</v>
      </c>
      <c r="F242" s="2" t="s">
        <v>100</v>
      </c>
      <c r="G242" s="2" t="s">
        <v>40</v>
      </c>
      <c r="H242" s="3" t="s">
        <v>341</v>
      </c>
      <c r="I242" s="2"/>
      <c r="J242" s="17">
        <f t="shared" ref="J242:L243" si="136">J243</f>
        <v>10000</v>
      </c>
      <c r="K242" s="17">
        <f t="shared" si="136"/>
        <v>0</v>
      </c>
      <c r="L242" s="17">
        <f t="shared" si="136"/>
        <v>0</v>
      </c>
      <c r="M242" s="361">
        <f>'3.ВС (2)'!J235</f>
        <v>10000</v>
      </c>
      <c r="N242" s="25">
        <f t="shared" si="111"/>
        <v>0</v>
      </c>
      <c r="O242" s="25">
        <f t="shared" si="112"/>
        <v>10000</v>
      </c>
      <c r="P242" s="25">
        <f>'3.ВС (2)'!K235</f>
        <v>0</v>
      </c>
      <c r="Q242" s="25">
        <f t="shared" si="113"/>
        <v>0</v>
      </c>
      <c r="R242" s="25">
        <f t="shared" si="114"/>
        <v>0</v>
      </c>
      <c r="S242" s="25">
        <f>'3.ВС (2)'!L235</f>
        <v>0</v>
      </c>
      <c r="T242" s="25">
        <f t="shared" si="115"/>
        <v>0</v>
      </c>
      <c r="U242" s="25">
        <f t="shared" si="116"/>
        <v>0</v>
      </c>
    </row>
    <row r="243" spans="1:21" ht="45" x14ac:dyDescent="0.25">
      <c r="A243" s="360" t="s">
        <v>19</v>
      </c>
      <c r="B243" s="23"/>
      <c r="C243" s="23"/>
      <c r="D243" s="23"/>
      <c r="E243" s="3">
        <v>851</v>
      </c>
      <c r="F243" s="2" t="s">
        <v>100</v>
      </c>
      <c r="G243" s="2" t="s">
        <v>40</v>
      </c>
      <c r="H243" s="3" t="s">
        <v>341</v>
      </c>
      <c r="I243" s="2" t="s">
        <v>20</v>
      </c>
      <c r="J243" s="17">
        <f t="shared" si="136"/>
        <v>10000</v>
      </c>
      <c r="K243" s="17">
        <f t="shared" si="136"/>
        <v>0</v>
      </c>
      <c r="L243" s="17">
        <f t="shared" si="136"/>
        <v>0</v>
      </c>
      <c r="M243" s="361">
        <f>'3.ВС (2)'!J236</f>
        <v>10000</v>
      </c>
      <c r="N243" s="25">
        <f t="shared" si="111"/>
        <v>0</v>
      </c>
      <c r="O243" s="25">
        <f t="shared" si="112"/>
        <v>10000</v>
      </c>
      <c r="P243" s="25">
        <f>'3.ВС (2)'!K236</f>
        <v>0</v>
      </c>
      <c r="Q243" s="25">
        <f t="shared" si="113"/>
        <v>0</v>
      </c>
      <c r="R243" s="25">
        <f t="shared" si="114"/>
        <v>0</v>
      </c>
      <c r="S243" s="25">
        <f>'3.ВС (2)'!L236</f>
        <v>0</v>
      </c>
      <c r="T243" s="25">
        <f t="shared" si="115"/>
        <v>0</v>
      </c>
      <c r="U243" s="25">
        <f t="shared" si="116"/>
        <v>0</v>
      </c>
    </row>
    <row r="244" spans="1:21" ht="45" x14ac:dyDescent="0.25">
      <c r="A244" s="360" t="s">
        <v>9</v>
      </c>
      <c r="B244" s="23"/>
      <c r="C244" s="23"/>
      <c r="D244" s="23"/>
      <c r="E244" s="3">
        <v>851</v>
      </c>
      <c r="F244" s="2" t="s">
        <v>100</v>
      </c>
      <c r="G244" s="2" t="s">
        <v>40</v>
      </c>
      <c r="H244" s="3" t="s">
        <v>341</v>
      </c>
      <c r="I244" s="2" t="s">
        <v>21</v>
      </c>
      <c r="J244" s="17">
        <v>10000</v>
      </c>
      <c r="K244" s="17"/>
      <c r="L244" s="17"/>
      <c r="M244" s="361">
        <f>'3.ВС (2)'!J237</f>
        <v>10000</v>
      </c>
      <c r="N244" s="25">
        <f t="shared" si="111"/>
        <v>0</v>
      </c>
      <c r="O244" s="25">
        <f t="shared" si="112"/>
        <v>10000</v>
      </c>
      <c r="P244" s="25">
        <f>'3.ВС (2)'!K237</f>
        <v>0</v>
      </c>
      <c r="Q244" s="25">
        <f t="shared" si="113"/>
        <v>0</v>
      </c>
      <c r="R244" s="25">
        <f t="shared" si="114"/>
        <v>0</v>
      </c>
      <c r="S244" s="25">
        <f>'3.ВС (2)'!L237</f>
        <v>0</v>
      </c>
      <c r="T244" s="25">
        <f t="shared" si="115"/>
        <v>0</v>
      </c>
      <c r="U244" s="25">
        <f t="shared" si="116"/>
        <v>0</v>
      </c>
    </row>
    <row r="245" spans="1:21" ht="165" x14ac:dyDescent="0.25">
      <c r="A245" s="360" t="s">
        <v>104</v>
      </c>
      <c r="B245" s="23"/>
      <c r="C245" s="23"/>
      <c r="D245" s="23"/>
      <c r="E245" s="3">
        <v>851</v>
      </c>
      <c r="F245" s="2" t="s">
        <v>100</v>
      </c>
      <c r="G245" s="2" t="s">
        <v>40</v>
      </c>
      <c r="H245" s="3" t="s">
        <v>342</v>
      </c>
      <c r="I245" s="2"/>
      <c r="J245" s="17">
        <f t="shared" ref="J245:L246" si="137">J246</f>
        <v>268000</v>
      </c>
      <c r="K245" s="17">
        <f t="shared" si="137"/>
        <v>268000</v>
      </c>
      <c r="L245" s="17">
        <f t="shared" si="137"/>
        <v>268000</v>
      </c>
      <c r="M245" s="361">
        <f>'3.ВС (2)'!J238</f>
        <v>268000</v>
      </c>
      <c r="N245" s="25">
        <f t="shared" si="111"/>
        <v>0</v>
      </c>
      <c r="O245" s="25">
        <f t="shared" si="112"/>
        <v>268000</v>
      </c>
      <c r="P245" s="25">
        <f>'3.ВС (2)'!K238</f>
        <v>268000</v>
      </c>
      <c r="Q245" s="25">
        <f t="shared" si="113"/>
        <v>0</v>
      </c>
      <c r="R245" s="25">
        <f t="shared" si="114"/>
        <v>268000</v>
      </c>
      <c r="S245" s="25">
        <f>'3.ВС (2)'!L238</f>
        <v>268000</v>
      </c>
      <c r="T245" s="25">
        <f t="shared" si="115"/>
        <v>0</v>
      </c>
      <c r="U245" s="25">
        <f t="shared" si="116"/>
        <v>268000</v>
      </c>
    </row>
    <row r="246" spans="1:21" ht="45" x14ac:dyDescent="0.25">
      <c r="A246" s="360" t="s">
        <v>19</v>
      </c>
      <c r="B246" s="23"/>
      <c r="C246" s="23"/>
      <c r="D246" s="23"/>
      <c r="E246" s="3">
        <v>851</v>
      </c>
      <c r="F246" s="2" t="s">
        <v>100</v>
      </c>
      <c r="G246" s="2" t="s">
        <v>40</v>
      </c>
      <c r="H246" s="3" t="s">
        <v>342</v>
      </c>
      <c r="I246" s="2" t="s">
        <v>20</v>
      </c>
      <c r="J246" s="17">
        <f t="shared" si="137"/>
        <v>268000</v>
      </c>
      <c r="K246" s="17">
        <f t="shared" si="137"/>
        <v>268000</v>
      </c>
      <c r="L246" s="17">
        <f t="shared" si="137"/>
        <v>268000</v>
      </c>
      <c r="M246" s="361">
        <f>'3.ВС (2)'!J239</f>
        <v>268000</v>
      </c>
      <c r="N246" s="25">
        <f t="shared" si="111"/>
        <v>0</v>
      </c>
      <c r="O246" s="25">
        <f t="shared" si="112"/>
        <v>268000</v>
      </c>
      <c r="P246" s="25">
        <f>'3.ВС (2)'!K239</f>
        <v>268000</v>
      </c>
      <c r="Q246" s="25">
        <f t="shared" si="113"/>
        <v>0</v>
      </c>
      <c r="R246" s="25">
        <f t="shared" si="114"/>
        <v>268000</v>
      </c>
      <c r="S246" s="25">
        <f>'3.ВС (2)'!L239</f>
        <v>268000</v>
      </c>
      <c r="T246" s="25">
        <f t="shared" si="115"/>
        <v>0</v>
      </c>
      <c r="U246" s="25">
        <f t="shared" si="116"/>
        <v>268000</v>
      </c>
    </row>
    <row r="247" spans="1:21" ht="45" x14ac:dyDescent="0.25">
      <c r="A247" s="360" t="s">
        <v>9</v>
      </c>
      <c r="B247" s="23"/>
      <c r="C247" s="23"/>
      <c r="D247" s="23"/>
      <c r="E247" s="3">
        <v>851</v>
      </c>
      <c r="F247" s="2" t="s">
        <v>100</v>
      </c>
      <c r="G247" s="2" t="s">
        <v>40</v>
      </c>
      <c r="H247" s="3" t="s">
        <v>342</v>
      </c>
      <c r="I247" s="2" t="s">
        <v>21</v>
      </c>
      <c r="J247" s="17">
        <v>268000</v>
      </c>
      <c r="K247" s="17">
        <v>268000</v>
      </c>
      <c r="L247" s="17">
        <v>268000</v>
      </c>
      <c r="M247" s="361">
        <f>'3.ВС (2)'!J240</f>
        <v>268000</v>
      </c>
      <c r="N247" s="25">
        <f t="shared" si="111"/>
        <v>0</v>
      </c>
      <c r="O247" s="25">
        <f t="shared" si="112"/>
        <v>268000</v>
      </c>
      <c r="P247" s="25">
        <f>'3.ВС (2)'!K240</f>
        <v>268000</v>
      </c>
      <c r="Q247" s="25">
        <f t="shared" si="113"/>
        <v>0</v>
      </c>
      <c r="R247" s="25">
        <f t="shared" si="114"/>
        <v>268000</v>
      </c>
      <c r="S247" s="25">
        <f>'3.ВС (2)'!L240</f>
        <v>268000</v>
      </c>
      <c r="T247" s="25">
        <f t="shared" si="115"/>
        <v>0</v>
      </c>
      <c r="U247" s="25">
        <f t="shared" si="116"/>
        <v>268000</v>
      </c>
    </row>
    <row r="248" spans="1:21" ht="42.75" x14ac:dyDescent="0.25">
      <c r="A248" s="38" t="s">
        <v>106</v>
      </c>
      <c r="B248" s="69"/>
      <c r="C248" s="69"/>
      <c r="D248" s="69"/>
      <c r="E248" s="20">
        <v>852</v>
      </c>
      <c r="F248" s="3"/>
      <c r="G248" s="3"/>
      <c r="H248" s="336" t="s">
        <v>44</v>
      </c>
      <c r="I248" s="2"/>
      <c r="J248" s="18">
        <f>J249+J320+J340</f>
        <v>288684458.96000004</v>
      </c>
      <c r="K248" s="18">
        <f>K249+K320+K340</f>
        <v>282880814.42000002</v>
      </c>
      <c r="L248" s="18">
        <f>L249+L320+L340</f>
        <v>281994652.13</v>
      </c>
      <c r="M248" s="361">
        <f>'3.ВС (2)'!J241</f>
        <v>289552322.88</v>
      </c>
      <c r="N248" s="25">
        <f t="shared" si="111"/>
        <v>-867863.91999995708</v>
      </c>
      <c r="O248" s="25">
        <f t="shared" si="112"/>
        <v>288684458.96000004</v>
      </c>
      <c r="P248" s="25">
        <f>'3.ВС (2)'!K241</f>
        <v>283724129.55000001</v>
      </c>
      <c r="Q248" s="25">
        <f t="shared" si="113"/>
        <v>-843315.12999999523</v>
      </c>
      <c r="R248" s="25">
        <f t="shared" si="114"/>
        <v>282880814.42000002</v>
      </c>
      <c r="S248" s="25">
        <f>'3.ВС (2)'!L241</f>
        <v>282791054.39999998</v>
      </c>
      <c r="T248" s="25">
        <f t="shared" si="115"/>
        <v>-796402.26999998093</v>
      </c>
      <c r="U248" s="25">
        <f t="shared" si="116"/>
        <v>281994652.13</v>
      </c>
    </row>
    <row r="249" spans="1:21" s="19" customFormat="1" x14ac:dyDescent="0.25">
      <c r="A249" s="5" t="s">
        <v>70</v>
      </c>
      <c r="B249" s="38"/>
      <c r="C249" s="38"/>
      <c r="D249" s="38"/>
      <c r="E249" s="3">
        <v>852</v>
      </c>
      <c r="F249" s="15" t="s">
        <v>71</v>
      </c>
      <c r="G249" s="15"/>
      <c r="H249" s="3" t="s">
        <v>44</v>
      </c>
      <c r="I249" s="15"/>
      <c r="J249" s="18">
        <f>J250+J263+J300+J304</f>
        <v>267343102.96000001</v>
      </c>
      <c r="K249" s="18">
        <f>K250+K263+K300+K304</f>
        <v>261830288.42000002</v>
      </c>
      <c r="L249" s="18">
        <f>L250+L263+L300+L304</f>
        <v>260944126.13</v>
      </c>
      <c r="M249" s="361">
        <f>'3.ВС (2)'!J242</f>
        <v>268210966.88000003</v>
      </c>
      <c r="N249" s="25">
        <f t="shared" si="111"/>
        <v>-867863.92000001669</v>
      </c>
      <c r="O249" s="25">
        <f t="shared" si="112"/>
        <v>267343102.96000001</v>
      </c>
      <c r="P249" s="25">
        <f>'3.ВС (2)'!K242</f>
        <v>262673603.55000001</v>
      </c>
      <c r="Q249" s="25">
        <f t="shared" si="113"/>
        <v>-843315.12999999523</v>
      </c>
      <c r="R249" s="25">
        <f t="shared" si="114"/>
        <v>261830288.42000002</v>
      </c>
      <c r="S249" s="25">
        <f>'3.ВС (2)'!L242</f>
        <v>261740528.40000001</v>
      </c>
      <c r="T249" s="25">
        <f t="shared" si="115"/>
        <v>-796402.27000001073</v>
      </c>
      <c r="U249" s="25">
        <f t="shared" si="116"/>
        <v>260944126.13</v>
      </c>
    </row>
    <row r="250" spans="1:21" s="19" customFormat="1" x14ac:dyDescent="0.25">
      <c r="A250" s="5" t="s">
        <v>107</v>
      </c>
      <c r="B250" s="38"/>
      <c r="C250" s="38"/>
      <c r="D250" s="38"/>
      <c r="E250" s="3">
        <v>852</v>
      </c>
      <c r="F250" s="15" t="s">
        <v>71</v>
      </c>
      <c r="G250" s="15" t="s">
        <v>11</v>
      </c>
      <c r="H250" s="3" t="s">
        <v>44</v>
      </c>
      <c r="I250" s="15"/>
      <c r="J250" s="18">
        <f>J251+J254+J257+J260</f>
        <v>65699068</v>
      </c>
      <c r="K250" s="18">
        <f>K251+K254+K257+K260</f>
        <v>65269068</v>
      </c>
      <c r="L250" s="18">
        <f t="shared" ref="L250" si="138">L251+L254+L257+L260</f>
        <v>65269068</v>
      </c>
      <c r="M250" s="361">
        <f>'3.ВС (2)'!J243</f>
        <v>65699068</v>
      </c>
      <c r="N250" s="25">
        <f t="shared" si="111"/>
        <v>0</v>
      </c>
      <c r="O250" s="25">
        <f t="shared" si="112"/>
        <v>65699068</v>
      </c>
      <c r="P250" s="25">
        <f>'3.ВС (2)'!K243</f>
        <v>65269068</v>
      </c>
      <c r="Q250" s="25">
        <f t="shared" si="113"/>
        <v>0</v>
      </c>
      <c r="R250" s="25">
        <f t="shared" si="114"/>
        <v>65269068</v>
      </c>
      <c r="S250" s="25">
        <f>'3.ВС (2)'!L243</f>
        <v>65269068</v>
      </c>
      <c r="T250" s="25">
        <f t="shared" si="115"/>
        <v>0</v>
      </c>
      <c r="U250" s="25">
        <f t="shared" si="116"/>
        <v>65269068</v>
      </c>
    </row>
    <row r="251" spans="1:21" s="19" customFormat="1" ht="345" x14ac:dyDescent="0.25">
      <c r="A251" s="360" t="s">
        <v>269</v>
      </c>
      <c r="B251" s="38"/>
      <c r="C251" s="38"/>
      <c r="D251" s="38"/>
      <c r="E251" s="3">
        <v>852</v>
      </c>
      <c r="F251" s="2" t="s">
        <v>71</v>
      </c>
      <c r="G251" s="2" t="s">
        <v>11</v>
      </c>
      <c r="H251" s="3" t="s">
        <v>343</v>
      </c>
      <c r="I251" s="2"/>
      <c r="J251" s="17">
        <f t="shared" ref="J251:L252" si="139">J252</f>
        <v>53970368</v>
      </c>
      <c r="K251" s="17">
        <f t="shared" si="139"/>
        <v>53970368</v>
      </c>
      <c r="L251" s="17">
        <f t="shared" si="139"/>
        <v>53970368</v>
      </c>
      <c r="M251" s="361">
        <f>'3.ВС (2)'!J244</f>
        <v>53970368</v>
      </c>
      <c r="N251" s="25">
        <f t="shared" si="111"/>
        <v>0</v>
      </c>
      <c r="O251" s="25">
        <f t="shared" si="112"/>
        <v>53970368</v>
      </c>
      <c r="P251" s="25">
        <f>'3.ВС (2)'!K244</f>
        <v>53970368</v>
      </c>
      <c r="Q251" s="25">
        <f t="shared" si="113"/>
        <v>0</v>
      </c>
      <c r="R251" s="25">
        <f t="shared" si="114"/>
        <v>53970368</v>
      </c>
      <c r="S251" s="25">
        <f>'3.ВС (2)'!L244</f>
        <v>53970368</v>
      </c>
      <c r="T251" s="25">
        <f t="shared" si="115"/>
        <v>0</v>
      </c>
      <c r="U251" s="25">
        <f t="shared" si="116"/>
        <v>53970368</v>
      </c>
    </row>
    <row r="252" spans="1:21" s="19" customFormat="1" ht="60" x14ac:dyDescent="0.25">
      <c r="A252" s="360" t="s">
        <v>37</v>
      </c>
      <c r="B252" s="38"/>
      <c r="C252" s="38"/>
      <c r="D252" s="38"/>
      <c r="E252" s="3">
        <v>852</v>
      </c>
      <c r="F252" s="2" t="s">
        <v>71</v>
      </c>
      <c r="G252" s="2" t="s">
        <v>11</v>
      </c>
      <c r="H252" s="3" t="s">
        <v>343</v>
      </c>
      <c r="I252" s="2" t="s">
        <v>76</v>
      </c>
      <c r="J252" s="17">
        <f t="shared" si="139"/>
        <v>53970368</v>
      </c>
      <c r="K252" s="17">
        <f t="shared" si="139"/>
        <v>53970368</v>
      </c>
      <c r="L252" s="17">
        <f t="shared" si="139"/>
        <v>53970368</v>
      </c>
      <c r="M252" s="361">
        <f>'3.ВС (2)'!J245</f>
        <v>53970368</v>
      </c>
      <c r="N252" s="25">
        <f t="shared" si="111"/>
        <v>0</v>
      </c>
      <c r="O252" s="25">
        <f t="shared" si="112"/>
        <v>53970368</v>
      </c>
      <c r="P252" s="25">
        <f>'3.ВС (2)'!K245</f>
        <v>53970368</v>
      </c>
      <c r="Q252" s="25">
        <f t="shared" si="113"/>
        <v>0</v>
      </c>
      <c r="R252" s="25">
        <f t="shared" si="114"/>
        <v>53970368</v>
      </c>
      <c r="S252" s="25">
        <f>'3.ВС (2)'!L245</f>
        <v>53970368</v>
      </c>
      <c r="T252" s="25">
        <f t="shared" si="115"/>
        <v>0</v>
      </c>
      <c r="U252" s="25">
        <f t="shared" si="116"/>
        <v>53970368</v>
      </c>
    </row>
    <row r="253" spans="1:21" s="19" customFormat="1" x14ac:dyDescent="0.25">
      <c r="A253" s="360" t="s">
        <v>77</v>
      </c>
      <c r="B253" s="360"/>
      <c r="C253" s="360"/>
      <c r="D253" s="360"/>
      <c r="E253" s="3">
        <v>852</v>
      </c>
      <c r="F253" s="2" t="s">
        <v>71</v>
      </c>
      <c r="G253" s="2" t="s">
        <v>11</v>
      </c>
      <c r="H253" s="3" t="s">
        <v>343</v>
      </c>
      <c r="I253" s="2" t="s">
        <v>78</v>
      </c>
      <c r="J253" s="17">
        <v>53970368</v>
      </c>
      <c r="K253" s="17">
        <v>53970368</v>
      </c>
      <c r="L253" s="17">
        <v>53970368</v>
      </c>
      <c r="M253" s="361">
        <f>'3.ВС (2)'!J246</f>
        <v>53970368</v>
      </c>
      <c r="N253" s="25">
        <f t="shared" si="111"/>
        <v>0</v>
      </c>
      <c r="O253" s="25">
        <f t="shared" si="112"/>
        <v>53970368</v>
      </c>
      <c r="P253" s="25">
        <f>'3.ВС (2)'!K246</f>
        <v>53970368</v>
      </c>
      <c r="Q253" s="25">
        <f t="shared" si="113"/>
        <v>0</v>
      </c>
      <c r="R253" s="25">
        <f t="shared" si="114"/>
        <v>53970368</v>
      </c>
      <c r="S253" s="25">
        <f>'3.ВС (2)'!L246</f>
        <v>53970368</v>
      </c>
      <c r="T253" s="25">
        <f t="shared" si="115"/>
        <v>0</v>
      </c>
      <c r="U253" s="25">
        <f t="shared" si="116"/>
        <v>53970368</v>
      </c>
    </row>
    <row r="254" spans="1:21" s="1" customFormat="1" ht="30" x14ac:dyDescent="0.25">
      <c r="A254" s="360" t="s">
        <v>108</v>
      </c>
      <c r="B254" s="360"/>
      <c r="C254" s="360"/>
      <c r="D254" s="358"/>
      <c r="E254" s="3">
        <v>852</v>
      </c>
      <c r="F254" s="3" t="s">
        <v>71</v>
      </c>
      <c r="G254" s="3" t="s">
        <v>11</v>
      </c>
      <c r="H254" s="3" t="s">
        <v>344</v>
      </c>
      <c r="I254" s="3"/>
      <c r="J254" s="17">
        <f t="shared" ref="J254:L255" si="140">J255</f>
        <v>11166700</v>
      </c>
      <c r="K254" s="17">
        <f t="shared" si="140"/>
        <v>10866700</v>
      </c>
      <c r="L254" s="17">
        <f t="shared" si="140"/>
        <v>10866700</v>
      </c>
      <c r="M254" s="361">
        <f>'3.ВС (2)'!J247</f>
        <v>11166700</v>
      </c>
      <c r="N254" s="25">
        <f t="shared" si="111"/>
        <v>0</v>
      </c>
      <c r="O254" s="25">
        <f t="shared" si="112"/>
        <v>11166700</v>
      </c>
      <c r="P254" s="25">
        <f>'3.ВС (2)'!K247</f>
        <v>10866700</v>
      </c>
      <c r="Q254" s="25">
        <f t="shared" si="113"/>
        <v>0</v>
      </c>
      <c r="R254" s="25">
        <f t="shared" si="114"/>
        <v>10866700</v>
      </c>
      <c r="S254" s="25">
        <f>'3.ВС (2)'!L247</f>
        <v>10866700</v>
      </c>
      <c r="T254" s="25">
        <f t="shared" si="115"/>
        <v>0</v>
      </c>
      <c r="U254" s="25">
        <f t="shared" si="116"/>
        <v>10866700</v>
      </c>
    </row>
    <row r="255" spans="1:21" s="1" customFormat="1" ht="60" x14ac:dyDescent="0.25">
      <c r="A255" s="360" t="s">
        <v>37</v>
      </c>
      <c r="B255" s="360"/>
      <c r="C255" s="360"/>
      <c r="D255" s="360"/>
      <c r="E255" s="3">
        <v>852</v>
      </c>
      <c r="F255" s="3" t="s">
        <v>71</v>
      </c>
      <c r="G255" s="3" t="s">
        <v>11</v>
      </c>
      <c r="H255" s="3" t="s">
        <v>344</v>
      </c>
      <c r="I255" s="3" t="s">
        <v>76</v>
      </c>
      <c r="J255" s="17">
        <f t="shared" si="140"/>
        <v>11166700</v>
      </c>
      <c r="K255" s="17">
        <f t="shared" si="140"/>
        <v>10866700</v>
      </c>
      <c r="L255" s="17">
        <f t="shared" si="140"/>
        <v>10866700</v>
      </c>
      <c r="M255" s="361">
        <f>'3.ВС (2)'!J248</f>
        <v>11166700</v>
      </c>
      <c r="N255" s="25">
        <f t="shared" si="111"/>
        <v>0</v>
      </c>
      <c r="O255" s="25">
        <f t="shared" si="112"/>
        <v>11166700</v>
      </c>
      <c r="P255" s="25">
        <f>'3.ВС (2)'!K248</f>
        <v>10866700</v>
      </c>
      <c r="Q255" s="25">
        <f t="shared" si="113"/>
        <v>0</v>
      </c>
      <c r="R255" s="25">
        <f t="shared" si="114"/>
        <v>10866700</v>
      </c>
      <c r="S255" s="25">
        <f>'3.ВС (2)'!L248</f>
        <v>10866700</v>
      </c>
      <c r="T255" s="25">
        <f t="shared" si="115"/>
        <v>0</v>
      </c>
      <c r="U255" s="25">
        <f t="shared" si="116"/>
        <v>10866700</v>
      </c>
    </row>
    <row r="256" spans="1:21" s="1" customFormat="1" x14ac:dyDescent="0.25">
      <c r="A256" s="360" t="s">
        <v>77</v>
      </c>
      <c r="B256" s="360"/>
      <c r="C256" s="360"/>
      <c r="D256" s="360"/>
      <c r="E256" s="3">
        <v>852</v>
      </c>
      <c r="F256" s="3" t="s">
        <v>71</v>
      </c>
      <c r="G256" s="3" t="s">
        <v>11</v>
      </c>
      <c r="H256" s="3" t="s">
        <v>344</v>
      </c>
      <c r="I256" s="2" t="s">
        <v>78</v>
      </c>
      <c r="J256" s="17">
        <v>11166700</v>
      </c>
      <c r="K256" s="17">
        <v>10866700</v>
      </c>
      <c r="L256" s="17">
        <v>10866700</v>
      </c>
      <c r="M256" s="361">
        <f>'3.ВС (2)'!J249</f>
        <v>11166700</v>
      </c>
      <c r="N256" s="25">
        <f t="shared" si="111"/>
        <v>0</v>
      </c>
      <c r="O256" s="25">
        <f t="shared" si="112"/>
        <v>11166700</v>
      </c>
      <c r="P256" s="25">
        <f>'3.ВС (2)'!K249</f>
        <v>10866700</v>
      </c>
      <c r="Q256" s="25">
        <f t="shared" si="113"/>
        <v>0</v>
      </c>
      <c r="R256" s="25">
        <f t="shared" si="114"/>
        <v>10866700</v>
      </c>
      <c r="S256" s="25">
        <f>'3.ВС (2)'!L249</f>
        <v>10866700</v>
      </c>
      <c r="T256" s="25">
        <f t="shared" si="115"/>
        <v>0</v>
      </c>
      <c r="U256" s="25">
        <f t="shared" si="116"/>
        <v>10866700</v>
      </c>
    </row>
    <row r="257" spans="1:21" ht="45" x14ac:dyDescent="0.25">
      <c r="A257" s="360" t="s">
        <v>110</v>
      </c>
      <c r="B257" s="360"/>
      <c r="C257" s="360"/>
      <c r="D257" s="360"/>
      <c r="E257" s="3">
        <v>852</v>
      </c>
      <c r="F257" s="3" t="s">
        <v>71</v>
      </c>
      <c r="G257" s="2" t="s">
        <v>11</v>
      </c>
      <c r="H257" s="3" t="s">
        <v>346</v>
      </c>
      <c r="I257" s="2"/>
      <c r="J257" s="17">
        <f t="shared" ref="J257:L258" si="141">J258</f>
        <v>130000</v>
      </c>
      <c r="K257" s="17">
        <f t="shared" si="141"/>
        <v>0</v>
      </c>
      <c r="L257" s="17">
        <f t="shared" si="141"/>
        <v>0</v>
      </c>
      <c r="M257" s="361">
        <f>'3.ВС (2)'!J250</f>
        <v>130000</v>
      </c>
      <c r="N257" s="25">
        <f t="shared" si="111"/>
        <v>0</v>
      </c>
      <c r="O257" s="25">
        <f t="shared" si="112"/>
        <v>130000</v>
      </c>
      <c r="P257" s="25">
        <f>'3.ВС (2)'!K250</f>
        <v>0</v>
      </c>
      <c r="Q257" s="25">
        <f t="shared" si="113"/>
        <v>0</v>
      </c>
      <c r="R257" s="25">
        <f t="shared" si="114"/>
        <v>0</v>
      </c>
      <c r="S257" s="25">
        <f>'3.ВС (2)'!L250</f>
        <v>0</v>
      </c>
      <c r="T257" s="25">
        <f t="shared" si="115"/>
        <v>0</v>
      </c>
      <c r="U257" s="25">
        <f t="shared" si="116"/>
        <v>0</v>
      </c>
    </row>
    <row r="258" spans="1:21" ht="60" x14ac:dyDescent="0.25">
      <c r="A258" s="360" t="s">
        <v>37</v>
      </c>
      <c r="B258" s="360"/>
      <c r="C258" s="360"/>
      <c r="D258" s="360"/>
      <c r="E258" s="3">
        <v>852</v>
      </c>
      <c r="F258" s="2" t="s">
        <v>71</v>
      </c>
      <c r="G258" s="2" t="s">
        <v>11</v>
      </c>
      <c r="H258" s="3" t="s">
        <v>346</v>
      </c>
      <c r="I258" s="2" t="s">
        <v>76</v>
      </c>
      <c r="J258" s="17">
        <f t="shared" si="141"/>
        <v>130000</v>
      </c>
      <c r="K258" s="17">
        <f t="shared" si="141"/>
        <v>0</v>
      </c>
      <c r="L258" s="17">
        <f t="shared" si="141"/>
        <v>0</v>
      </c>
      <c r="M258" s="361">
        <f>'3.ВС (2)'!J251</f>
        <v>130000</v>
      </c>
      <c r="N258" s="25">
        <f t="shared" si="111"/>
        <v>0</v>
      </c>
      <c r="O258" s="25">
        <f t="shared" si="112"/>
        <v>130000</v>
      </c>
      <c r="P258" s="25">
        <f>'3.ВС (2)'!K251</f>
        <v>0</v>
      </c>
      <c r="Q258" s="25">
        <f t="shared" si="113"/>
        <v>0</v>
      </c>
      <c r="R258" s="25">
        <f t="shared" si="114"/>
        <v>0</v>
      </c>
      <c r="S258" s="25">
        <f>'3.ВС (2)'!L251</f>
        <v>0</v>
      </c>
      <c r="T258" s="25">
        <f t="shared" si="115"/>
        <v>0</v>
      </c>
      <c r="U258" s="25">
        <f t="shared" si="116"/>
        <v>0</v>
      </c>
    </row>
    <row r="259" spans="1:21" x14ac:dyDescent="0.25">
      <c r="A259" s="360" t="s">
        <v>77</v>
      </c>
      <c r="B259" s="360"/>
      <c r="C259" s="360"/>
      <c r="D259" s="360"/>
      <c r="E259" s="3">
        <v>852</v>
      </c>
      <c r="F259" s="2" t="s">
        <v>71</v>
      </c>
      <c r="G259" s="2" t="s">
        <v>11</v>
      </c>
      <c r="H259" s="3" t="s">
        <v>346</v>
      </c>
      <c r="I259" s="2" t="s">
        <v>78</v>
      </c>
      <c r="J259" s="17">
        <v>130000</v>
      </c>
      <c r="K259" s="17"/>
      <c r="L259" s="17"/>
      <c r="M259" s="361">
        <f>'3.ВС (2)'!J252</f>
        <v>130000</v>
      </c>
      <c r="N259" s="25">
        <f t="shared" si="111"/>
        <v>0</v>
      </c>
      <c r="O259" s="25">
        <f t="shared" si="112"/>
        <v>130000</v>
      </c>
      <c r="P259" s="25">
        <f>'3.ВС (2)'!K252</f>
        <v>0</v>
      </c>
      <c r="Q259" s="25">
        <f t="shared" si="113"/>
        <v>0</v>
      </c>
      <c r="R259" s="25">
        <f t="shared" si="114"/>
        <v>0</v>
      </c>
      <c r="S259" s="25">
        <f>'3.ВС (2)'!L252</f>
        <v>0</v>
      </c>
      <c r="T259" s="25">
        <f t="shared" si="115"/>
        <v>0</v>
      </c>
      <c r="U259" s="25">
        <f t="shared" si="116"/>
        <v>0</v>
      </c>
    </row>
    <row r="260" spans="1:21" s="19" customFormat="1" ht="150" x14ac:dyDescent="0.25">
      <c r="A260" s="360" t="s">
        <v>270</v>
      </c>
      <c r="B260" s="38"/>
      <c r="C260" s="38"/>
      <c r="D260" s="38"/>
      <c r="E260" s="3">
        <v>852</v>
      </c>
      <c r="F260" s="2" t="s">
        <v>71</v>
      </c>
      <c r="G260" s="2" t="s">
        <v>11</v>
      </c>
      <c r="H260" s="3" t="s">
        <v>347</v>
      </c>
      <c r="I260" s="2"/>
      <c r="J260" s="17">
        <f t="shared" ref="J260:L261" si="142">J261</f>
        <v>432000</v>
      </c>
      <c r="K260" s="17">
        <f t="shared" si="142"/>
        <v>432000</v>
      </c>
      <c r="L260" s="17">
        <f t="shared" si="142"/>
        <v>432000</v>
      </c>
      <c r="M260" s="361">
        <f>'3.ВС (2)'!J253</f>
        <v>432000</v>
      </c>
      <c r="N260" s="25">
        <f t="shared" si="111"/>
        <v>0</v>
      </c>
      <c r="O260" s="25">
        <f t="shared" si="112"/>
        <v>432000</v>
      </c>
      <c r="P260" s="25">
        <f>'3.ВС (2)'!K253</f>
        <v>432000</v>
      </c>
      <c r="Q260" s="25">
        <f t="shared" si="113"/>
        <v>0</v>
      </c>
      <c r="R260" s="25">
        <f t="shared" si="114"/>
        <v>432000</v>
      </c>
      <c r="S260" s="25">
        <f>'3.ВС (2)'!L253</f>
        <v>432000</v>
      </c>
      <c r="T260" s="25">
        <f t="shared" si="115"/>
        <v>0</v>
      </c>
      <c r="U260" s="25">
        <f t="shared" si="116"/>
        <v>432000</v>
      </c>
    </row>
    <row r="261" spans="1:21" s="19" customFormat="1" ht="60" x14ac:dyDescent="0.25">
      <c r="A261" s="360" t="s">
        <v>37</v>
      </c>
      <c r="B261" s="38"/>
      <c r="C261" s="38"/>
      <c r="D261" s="38"/>
      <c r="E261" s="3">
        <v>852</v>
      </c>
      <c r="F261" s="2" t="s">
        <v>71</v>
      </c>
      <c r="G261" s="2" t="s">
        <v>11</v>
      </c>
      <c r="H261" s="3" t="s">
        <v>347</v>
      </c>
      <c r="I261" s="2" t="s">
        <v>76</v>
      </c>
      <c r="J261" s="17">
        <f t="shared" si="142"/>
        <v>432000</v>
      </c>
      <c r="K261" s="17">
        <f t="shared" si="142"/>
        <v>432000</v>
      </c>
      <c r="L261" s="17">
        <f t="shared" si="142"/>
        <v>432000</v>
      </c>
      <c r="M261" s="361">
        <f>'3.ВС (2)'!J254</f>
        <v>432000</v>
      </c>
      <c r="N261" s="25">
        <f t="shared" si="111"/>
        <v>0</v>
      </c>
      <c r="O261" s="25">
        <f t="shared" si="112"/>
        <v>432000</v>
      </c>
      <c r="P261" s="25">
        <f>'3.ВС (2)'!K254</f>
        <v>432000</v>
      </c>
      <c r="Q261" s="25">
        <f t="shared" si="113"/>
        <v>0</v>
      </c>
      <c r="R261" s="25">
        <f t="shared" si="114"/>
        <v>432000</v>
      </c>
      <c r="S261" s="25">
        <f>'3.ВС (2)'!L254</f>
        <v>432000</v>
      </c>
      <c r="T261" s="25">
        <f t="shared" si="115"/>
        <v>0</v>
      </c>
      <c r="U261" s="25">
        <f t="shared" si="116"/>
        <v>432000</v>
      </c>
    </row>
    <row r="262" spans="1:21" s="19" customFormat="1" x14ac:dyDescent="0.25">
      <c r="A262" s="360" t="s">
        <v>77</v>
      </c>
      <c r="B262" s="360"/>
      <c r="C262" s="360"/>
      <c r="D262" s="360"/>
      <c r="E262" s="3">
        <v>852</v>
      </c>
      <c r="F262" s="2" t="s">
        <v>71</v>
      </c>
      <c r="G262" s="2" t="s">
        <v>11</v>
      </c>
      <c r="H262" s="3" t="s">
        <v>347</v>
      </c>
      <c r="I262" s="2" t="s">
        <v>78</v>
      </c>
      <c r="J262" s="17">
        <v>432000</v>
      </c>
      <c r="K262" s="17">
        <v>432000</v>
      </c>
      <c r="L262" s="17">
        <v>432000</v>
      </c>
      <c r="M262" s="361">
        <f>'3.ВС (2)'!J255</f>
        <v>432000</v>
      </c>
      <c r="N262" s="25">
        <f t="shared" si="111"/>
        <v>0</v>
      </c>
      <c r="O262" s="25">
        <f t="shared" si="112"/>
        <v>432000</v>
      </c>
      <c r="P262" s="25">
        <f>'3.ВС (2)'!K255</f>
        <v>432000</v>
      </c>
      <c r="Q262" s="25">
        <f t="shared" si="113"/>
        <v>0</v>
      </c>
      <c r="R262" s="25">
        <f t="shared" si="114"/>
        <v>432000</v>
      </c>
      <c r="S262" s="25">
        <f>'3.ВС (2)'!L255</f>
        <v>432000</v>
      </c>
      <c r="T262" s="25">
        <f t="shared" si="115"/>
        <v>0</v>
      </c>
      <c r="U262" s="25">
        <f t="shared" si="116"/>
        <v>432000</v>
      </c>
    </row>
    <row r="263" spans="1:21" s="19" customFormat="1" x14ac:dyDescent="0.25">
      <c r="A263" s="5" t="s">
        <v>72</v>
      </c>
      <c r="B263" s="38"/>
      <c r="C263" s="38"/>
      <c r="D263" s="38"/>
      <c r="E263" s="3">
        <v>852</v>
      </c>
      <c r="F263" s="15" t="s">
        <v>71</v>
      </c>
      <c r="G263" s="15" t="s">
        <v>40</v>
      </c>
      <c r="H263" s="3" t="s">
        <v>44</v>
      </c>
      <c r="I263" s="15"/>
      <c r="J263" s="18">
        <f>J264+J267+J270+J273+J276+J279+J282+J285+J288+J294+J291+J297</f>
        <v>166702712.96000001</v>
      </c>
      <c r="K263" s="18">
        <f t="shared" ref="K263:L263" si="143">K264+K267+K270+K273+K276+K279+K282+K285+K288+K294+K291+K297</f>
        <v>164268698.42000002</v>
      </c>
      <c r="L263" s="18">
        <f t="shared" si="143"/>
        <v>163382536.13</v>
      </c>
      <c r="M263" s="361">
        <f>'3.ВС (2)'!J256</f>
        <v>167570576.88000003</v>
      </c>
      <c r="N263" s="25">
        <f t="shared" si="111"/>
        <v>-867863.92000001669</v>
      </c>
      <c r="O263" s="25">
        <f t="shared" si="112"/>
        <v>166702712.96000001</v>
      </c>
      <c r="P263" s="25">
        <f>'3.ВС (2)'!K256</f>
        <v>165112013.55000001</v>
      </c>
      <c r="Q263" s="25">
        <f t="shared" si="113"/>
        <v>-843315.12999999523</v>
      </c>
      <c r="R263" s="25">
        <f t="shared" si="114"/>
        <v>164268698.42000002</v>
      </c>
      <c r="S263" s="25">
        <f>'3.ВС (2)'!L256</f>
        <v>164178938.40000001</v>
      </c>
      <c r="T263" s="25">
        <f t="shared" si="115"/>
        <v>-796402.27000001073</v>
      </c>
      <c r="U263" s="25">
        <f t="shared" si="116"/>
        <v>163382536.13</v>
      </c>
    </row>
    <row r="264" spans="1:21" s="19" customFormat="1" ht="210" x14ac:dyDescent="0.25">
      <c r="A264" s="360" t="s">
        <v>723</v>
      </c>
      <c r="B264" s="23"/>
      <c r="C264" s="23"/>
      <c r="D264" s="23"/>
      <c r="E264" s="3">
        <v>852</v>
      </c>
      <c r="F264" s="2" t="s">
        <v>71</v>
      </c>
      <c r="G264" s="3" t="s">
        <v>40</v>
      </c>
      <c r="H264" s="3" t="s">
        <v>722</v>
      </c>
      <c r="I264" s="2"/>
      <c r="J264" s="40">
        <f t="shared" ref="J264:L265" si="144">J265</f>
        <v>598920</v>
      </c>
      <c r="K264" s="40">
        <f t="shared" si="144"/>
        <v>703080</v>
      </c>
      <c r="L264" s="40">
        <f t="shared" si="144"/>
        <v>703080</v>
      </c>
      <c r="M264" s="361">
        <f>'3.ВС (2)'!J257</f>
        <v>598920</v>
      </c>
      <c r="N264" s="25">
        <f t="shared" ref="N264:N327" si="145">O264-M264</f>
        <v>0</v>
      </c>
      <c r="O264" s="25">
        <f t="shared" ref="O264:O327" si="146">J264</f>
        <v>598920</v>
      </c>
      <c r="P264" s="25">
        <f>'3.ВС (2)'!K257</f>
        <v>703080</v>
      </c>
      <c r="Q264" s="25">
        <f t="shared" ref="Q264:Q327" si="147">R264-P264</f>
        <v>0</v>
      </c>
      <c r="R264" s="25">
        <f t="shared" ref="R264:R327" si="148">K264</f>
        <v>703080</v>
      </c>
      <c r="S264" s="25">
        <f>'3.ВС (2)'!L257</f>
        <v>703080</v>
      </c>
      <c r="T264" s="25">
        <f t="shared" ref="T264:T327" si="149">U264-S264</f>
        <v>0</v>
      </c>
      <c r="U264" s="25">
        <f t="shared" ref="U264:U327" si="150">L264</f>
        <v>703080</v>
      </c>
    </row>
    <row r="265" spans="1:21" s="19" customFormat="1" ht="60" x14ac:dyDescent="0.25">
      <c r="A265" s="360" t="s">
        <v>37</v>
      </c>
      <c r="B265" s="23"/>
      <c r="C265" s="23"/>
      <c r="D265" s="23"/>
      <c r="E265" s="3">
        <v>852</v>
      </c>
      <c r="F265" s="2" t="s">
        <v>71</v>
      </c>
      <c r="G265" s="3" t="s">
        <v>40</v>
      </c>
      <c r="H265" s="3" t="s">
        <v>722</v>
      </c>
      <c r="I265" s="2" t="s">
        <v>76</v>
      </c>
      <c r="J265" s="40">
        <f t="shared" si="144"/>
        <v>598920</v>
      </c>
      <c r="K265" s="40">
        <f t="shared" si="144"/>
        <v>703080</v>
      </c>
      <c r="L265" s="40">
        <f t="shared" si="144"/>
        <v>703080</v>
      </c>
      <c r="M265" s="361">
        <f>'3.ВС (2)'!J258</f>
        <v>598920</v>
      </c>
      <c r="N265" s="25">
        <f t="shared" si="145"/>
        <v>0</v>
      </c>
      <c r="O265" s="25">
        <f t="shared" si="146"/>
        <v>598920</v>
      </c>
      <c r="P265" s="25">
        <f>'3.ВС (2)'!K258</f>
        <v>703080</v>
      </c>
      <c r="Q265" s="25">
        <f t="shared" si="147"/>
        <v>0</v>
      </c>
      <c r="R265" s="25">
        <f t="shared" si="148"/>
        <v>703080</v>
      </c>
      <c r="S265" s="25">
        <f>'3.ВС (2)'!L258</f>
        <v>703080</v>
      </c>
      <c r="T265" s="25">
        <f t="shared" si="149"/>
        <v>0</v>
      </c>
      <c r="U265" s="25">
        <f t="shared" si="150"/>
        <v>703080</v>
      </c>
    </row>
    <row r="266" spans="1:21" s="19" customFormat="1" x14ac:dyDescent="0.25">
      <c r="A266" s="360" t="s">
        <v>77</v>
      </c>
      <c r="B266" s="23"/>
      <c r="C266" s="23"/>
      <c r="D266" s="23"/>
      <c r="E266" s="3">
        <v>852</v>
      </c>
      <c r="F266" s="2" t="s">
        <v>71</v>
      </c>
      <c r="G266" s="3" t="s">
        <v>40</v>
      </c>
      <c r="H266" s="3" t="s">
        <v>722</v>
      </c>
      <c r="I266" s="2" t="s">
        <v>78</v>
      </c>
      <c r="J266" s="40">
        <v>598920</v>
      </c>
      <c r="K266" s="40">
        <v>703080</v>
      </c>
      <c r="L266" s="40">
        <v>703080</v>
      </c>
      <c r="M266" s="361">
        <f>'3.ВС (2)'!J259</f>
        <v>598920</v>
      </c>
      <c r="N266" s="25">
        <f t="shared" si="145"/>
        <v>0</v>
      </c>
      <c r="O266" s="25">
        <f t="shared" si="146"/>
        <v>598920</v>
      </c>
      <c r="P266" s="25">
        <f>'3.ВС (2)'!K259</f>
        <v>703080</v>
      </c>
      <c r="Q266" s="25">
        <f t="shared" si="147"/>
        <v>0</v>
      </c>
      <c r="R266" s="25">
        <f t="shared" si="148"/>
        <v>703080</v>
      </c>
      <c r="S266" s="25">
        <f>'3.ВС (2)'!L259</f>
        <v>703080</v>
      </c>
      <c r="T266" s="25">
        <f t="shared" si="149"/>
        <v>0</v>
      </c>
      <c r="U266" s="25">
        <f t="shared" si="150"/>
        <v>703080</v>
      </c>
    </row>
    <row r="267" spans="1:21" s="19" customFormat="1" ht="81" customHeight="1" x14ac:dyDescent="0.25">
      <c r="A267" s="358" t="s">
        <v>421</v>
      </c>
      <c r="B267" s="360"/>
      <c r="C267" s="360"/>
      <c r="D267" s="360"/>
      <c r="E267" s="3" t="s">
        <v>293</v>
      </c>
      <c r="F267" s="2" t="s">
        <v>71</v>
      </c>
      <c r="G267" s="2" t="s">
        <v>40</v>
      </c>
      <c r="H267" s="3" t="s">
        <v>724</v>
      </c>
      <c r="I267" s="2"/>
      <c r="J267" s="40">
        <f t="shared" ref="J267:L268" si="151">J268</f>
        <v>1121186.05</v>
      </c>
      <c r="K267" s="40">
        <f t="shared" si="151"/>
        <v>1369154.5600000001</v>
      </c>
      <c r="L267" s="40">
        <f t="shared" si="151"/>
        <v>1369154.5600000001</v>
      </c>
      <c r="M267" s="361">
        <f>'3.ВС (2)'!J260</f>
        <v>1121186.05</v>
      </c>
      <c r="N267" s="25">
        <f t="shared" si="145"/>
        <v>0</v>
      </c>
      <c r="O267" s="25">
        <f t="shared" si="146"/>
        <v>1121186.05</v>
      </c>
      <c r="P267" s="25">
        <f>'3.ВС (2)'!K260</f>
        <v>1369154.5600000001</v>
      </c>
      <c r="Q267" s="25">
        <f t="shared" si="147"/>
        <v>0</v>
      </c>
      <c r="R267" s="25">
        <f t="shared" si="148"/>
        <v>1369154.5600000001</v>
      </c>
      <c r="S267" s="25">
        <f>'3.ВС (2)'!L260</f>
        <v>1369154.5600000001</v>
      </c>
      <c r="T267" s="25">
        <f t="shared" si="149"/>
        <v>0</v>
      </c>
      <c r="U267" s="25">
        <f t="shared" si="150"/>
        <v>1369154.5600000001</v>
      </c>
    </row>
    <row r="268" spans="1:21" s="19" customFormat="1" ht="60" x14ac:dyDescent="0.25">
      <c r="A268" s="360" t="s">
        <v>37</v>
      </c>
      <c r="B268" s="360"/>
      <c r="C268" s="360"/>
      <c r="D268" s="360"/>
      <c r="E268" s="3" t="s">
        <v>293</v>
      </c>
      <c r="F268" s="2" t="s">
        <v>71</v>
      </c>
      <c r="G268" s="2" t="s">
        <v>40</v>
      </c>
      <c r="H268" s="3" t="s">
        <v>724</v>
      </c>
      <c r="I268" s="2" t="s">
        <v>76</v>
      </c>
      <c r="J268" s="40">
        <f t="shared" si="151"/>
        <v>1121186.05</v>
      </c>
      <c r="K268" s="40">
        <f t="shared" si="151"/>
        <v>1369154.5600000001</v>
      </c>
      <c r="L268" s="40">
        <f t="shared" si="151"/>
        <v>1369154.5600000001</v>
      </c>
      <c r="M268" s="361">
        <f>'3.ВС (2)'!J261</f>
        <v>1121186.05</v>
      </c>
      <c r="N268" s="25">
        <f t="shared" si="145"/>
        <v>0</v>
      </c>
      <c r="O268" s="25">
        <f t="shared" si="146"/>
        <v>1121186.05</v>
      </c>
      <c r="P268" s="25">
        <f>'3.ВС (2)'!K261</f>
        <v>1369154.5600000001</v>
      </c>
      <c r="Q268" s="25">
        <f t="shared" si="147"/>
        <v>0</v>
      </c>
      <c r="R268" s="25">
        <f t="shared" si="148"/>
        <v>1369154.5600000001</v>
      </c>
      <c r="S268" s="25">
        <f>'3.ВС (2)'!L261</f>
        <v>1369154.5600000001</v>
      </c>
      <c r="T268" s="25">
        <f t="shared" si="149"/>
        <v>0</v>
      </c>
      <c r="U268" s="25">
        <f t="shared" si="150"/>
        <v>1369154.5600000001</v>
      </c>
    </row>
    <row r="269" spans="1:21" s="19" customFormat="1" x14ac:dyDescent="0.25">
      <c r="A269" s="360" t="s">
        <v>77</v>
      </c>
      <c r="B269" s="360"/>
      <c r="C269" s="360"/>
      <c r="D269" s="360"/>
      <c r="E269" s="3" t="s">
        <v>293</v>
      </c>
      <c r="F269" s="2" t="s">
        <v>71</v>
      </c>
      <c r="G269" s="2" t="s">
        <v>40</v>
      </c>
      <c r="H269" s="3" t="s">
        <v>724</v>
      </c>
      <c r="I269" s="2" t="s">
        <v>78</v>
      </c>
      <c r="J269" s="40">
        <v>1121186.05</v>
      </c>
      <c r="K269" s="40">
        <v>1369154.5600000001</v>
      </c>
      <c r="L269" s="40">
        <v>1369154.5600000001</v>
      </c>
      <c r="M269" s="361">
        <f>'3.ВС (2)'!J262</f>
        <v>1121186.05</v>
      </c>
      <c r="N269" s="25">
        <f t="shared" si="145"/>
        <v>0</v>
      </c>
      <c r="O269" s="25">
        <f t="shared" si="146"/>
        <v>1121186.05</v>
      </c>
      <c r="P269" s="25">
        <f>'3.ВС (2)'!K262</f>
        <v>1369154.5600000001</v>
      </c>
      <c r="Q269" s="25">
        <f t="shared" si="147"/>
        <v>0</v>
      </c>
      <c r="R269" s="25">
        <f t="shared" si="148"/>
        <v>1369154.5600000001</v>
      </c>
      <c r="S269" s="25">
        <f>'3.ВС (2)'!L262</f>
        <v>1369154.5600000001</v>
      </c>
      <c r="T269" s="25">
        <f t="shared" si="149"/>
        <v>0</v>
      </c>
      <c r="U269" s="25">
        <f t="shared" si="150"/>
        <v>1369154.5600000001</v>
      </c>
    </row>
    <row r="270" spans="1:21" ht="135" customHeight="1" x14ac:dyDescent="0.25">
      <c r="A270" s="360" t="s">
        <v>419</v>
      </c>
      <c r="B270" s="23"/>
      <c r="C270" s="23"/>
      <c r="D270" s="23"/>
      <c r="E270" s="3">
        <v>852</v>
      </c>
      <c r="F270" s="2" t="s">
        <v>71</v>
      </c>
      <c r="G270" s="3" t="s">
        <v>40</v>
      </c>
      <c r="H270" s="3" t="s">
        <v>725</v>
      </c>
      <c r="I270" s="2"/>
      <c r="J270" s="17">
        <f t="shared" ref="J270:L271" si="152">J271</f>
        <v>13592880</v>
      </c>
      <c r="K270" s="17">
        <f t="shared" si="152"/>
        <v>13280400</v>
      </c>
      <c r="L270" s="17">
        <f t="shared" si="152"/>
        <v>12811680</v>
      </c>
      <c r="M270" s="361">
        <f>'3.ВС (2)'!J263</f>
        <v>13592880</v>
      </c>
      <c r="N270" s="25">
        <f t="shared" si="145"/>
        <v>0</v>
      </c>
      <c r="O270" s="25">
        <f t="shared" si="146"/>
        <v>13592880</v>
      </c>
      <c r="P270" s="25">
        <f>'3.ВС (2)'!K263</f>
        <v>13280400</v>
      </c>
      <c r="Q270" s="25">
        <f t="shared" si="147"/>
        <v>0</v>
      </c>
      <c r="R270" s="25">
        <f t="shared" si="148"/>
        <v>13280400</v>
      </c>
      <c r="S270" s="25">
        <f>'3.ВС (2)'!L263</f>
        <v>12811680</v>
      </c>
      <c r="T270" s="25">
        <f t="shared" si="149"/>
        <v>0</v>
      </c>
      <c r="U270" s="25">
        <f t="shared" si="150"/>
        <v>12811680</v>
      </c>
    </row>
    <row r="271" spans="1:21" ht="60" x14ac:dyDescent="0.25">
      <c r="A271" s="360" t="s">
        <v>37</v>
      </c>
      <c r="B271" s="23"/>
      <c r="C271" s="23"/>
      <c r="D271" s="23"/>
      <c r="E271" s="3">
        <v>852</v>
      </c>
      <c r="F271" s="2" t="s">
        <v>71</v>
      </c>
      <c r="G271" s="3" t="s">
        <v>40</v>
      </c>
      <c r="H271" s="3" t="s">
        <v>725</v>
      </c>
      <c r="I271" s="2" t="s">
        <v>76</v>
      </c>
      <c r="J271" s="17">
        <f t="shared" si="152"/>
        <v>13592880</v>
      </c>
      <c r="K271" s="17">
        <f t="shared" si="152"/>
        <v>13280400</v>
      </c>
      <c r="L271" s="17">
        <f t="shared" si="152"/>
        <v>12811680</v>
      </c>
      <c r="M271" s="361">
        <f>'3.ВС (2)'!J264</f>
        <v>13592880</v>
      </c>
      <c r="N271" s="25">
        <f t="shared" si="145"/>
        <v>0</v>
      </c>
      <c r="O271" s="25">
        <f t="shared" si="146"/>
        <v>13592880</v>
      </c>
      <c r="P271" s="25">
        <f>'3.ВС (2)'!K264</f>
        <v>13280400</v>
      </c>
      <c r="Q271" s="25">
        <f t="shared" si="147"/>
        <v>0</v>
      </c>
      <c r="R271" s="25">
        <f t="shared" si="148"/>
        <v>13280400</v>
      </c>
      <c r="S271" s="25">
        <f>'3.ВС (2)'!L264</f>
        <v>12811680</v>
      </c>
      <c r="T271" s="25">
        <f t="shared" si="149"/>
        <v>0</v>
      </c>
      <c r="U271" s="25">
        <f t="shared" si="150"/>
        <v>12811680</v>
      </c>
    </row>
    <row r="272" spans="1:21" x14ac:dyDescent="0.25">
      <c r="A272" s="360" t="s">
        <v>77</v>
      </c>
      <c r="B272" s="23"/>
      <c r="C272" s="23"/>
      <c r="D272" s="23"/>
      <c r="E272" s="3">
        <v>852</v>
      </c>
      <c r="F272" s="2" t="s">
        <v>71</v>
      </c>
      <c r="G272" s="3" t="s">
        <v>40</v>
      </c>
      <c r="H272" s="3" t="s">
        <v>725</v>
      </c>
      <c r="I272" s="2" t="s">
        <v>78</v>
      </c>
      <c r="J272" s="17">
        <v>13592880</v>
      </c>
      <c r="K272" s="17">
        <v>13280400</v>
      </c>
      <c r="L272" s="17">
        <v>12811680</v>
      </c>
      <c r="M272" s="361">
        <f>'3.ВС (2)'!J265</f>
        <v>13592880</v>
      </c>
      <c r="N272" s="25">
        <f t="shared" si="145"/>
        <v>0</v>
      </c>
      <c r="O272" s="25">
        <f t="shared" si="146"/>
        <v>13592880</v>
      </c>
      <c r="P272" s="25">
        <f>'3.ВС (2)'!K265</f>
        <v>13280400</v>
      </c>
      <c r="Q272" s="25">
        <f t="shared" si="147"/>
        <v>0</v>
      </c>
      <c r="R272" s="25">
        <f t="shared" si="148"/>
        <v>13280400</v>
      </c>
      <c r="S272" s="25">
        <f>'3.ВС (2)'!L265</f>
        <v>12811680</v>
      </c>
      <c r="T272" s="25">
        <f t="shared" si="149"/>
        <v>0</v>
      </c>
      <c r="U272" s="25">
        <f t="shared" si="150"/>
        <v>12811680</v>
      </c>
    </row>
    <row r="273" spans="1:21" ht="120" x14ac:dyDescent="0.25">
      <c r="A273" s="360" t="s">
        <v>271</v>
      </c>
      <c r="B273" s="38"/>
      <c r="C273" s="38"/>
      <c r="D273" s="38"/>
      <c r="E273" s="3">
        <v>852</v>
      </c>
      <c r="F273" s="2" t="s">
        <v>71</v>
      </c>
      <c r="G273" s="2" t="s">
        <v>40</v>
      </c>
      <c r="H273" s="3" t="s">
        <v>348</v>
      </c>
      <c r="I273" s="2"/>
      <c r="J273" s="17">
        <f t="shared" ref="J273:L274" si="153">J274</f>
        <v>116366368</v>
      </c>
      <c r="K273" s="17">
        <f t="shared" si="153"/>
        <v>116366368</v>
      </c>
      <c r="L273" s="17">
        <f t="shared" si="153"/>
        <v>116366368</v>
      </c>
      <c r="M273" s="361">
        <f>'3.ВС (2)'!J266</f>
        <v>116366368</v>
      </c>
      <c r="N273" s="25">
        <f t="shared" si="145"/>
        <v>0</v>
      </c>
      <c r="O273" s="25">
        <f t="shared" si="146"/>
        <v>116366368</v>
      </c>
      <c r="P273" s="25">
        <f>'3.ВС (2)'!K266</f>
        <v>116366368</v>
      </c>
      <c r="Q273" s="25">
        <f t="shared" si="147"/>
        <v>0</v>
      </c>
      <c r="R273" s="25">
        <f t="shared" si="148"/>
        <v>116366368</v>
      </c>
      <c r="S273" s="25">
        <f>'3.ВС (2)'!L266</f>
        <v>116366368</v>
      </c>
      <c r="T273" s="25">
        <f t="shared" si="149"/>
        <v>0</v>
      </c>
      <c r="U273" s="25">
        <f t="shared" si="150"/>
        <v>116366368</v>
      </c>
    </row>
    <row r="274" spans="1:21" ht="60" x14ac:dyDescent="0.25">
      <c r="A274" s="360" t="s">
        <v>37</v>
      </c>
      <c r="B274" s="38"/>
      <c r="C274" s="38"/>
      <c r="D274" s="38"/>
      <c r="E274" s="3">
        <v>852</v>
      </c>
      <c r="F274" s="2" t="s">
        <v>71</v>
      </c>
      <c r="G274" s="2" t="s">
        <v>40</v>
      </c>
      <c r="H274" s="3" t="s">
        <v>348</v>
      </c>
      <c r="I274" s="2" t="s">
        <v>76</v>
      </c>
      <c r="J274" s="17">
        <f t="shared" si="153"/>
        <v>116366368</v>
      </c>
      <c r="K274" s="17">
        <f t="shared" si="153"/>
        <v>116366368</v>
      </c>
      <c r="L274" s="17">
        <f t="shared" si="153"/>
        <v>116366368</v>
      </c>
      <c r="M274" s="361">
        <f>'3.ВС (2)'!J267</f>
        <v>116366368</v>
      </c>
      <c r="N274" s="25">
        <f t="shared" si="145"/>
        <v>0</v>
      </c>
      <c r="O274" s="25">
        <f t="shared" si="146"/>
        <v>116366368</v>
      </c>
      <c r="P274" s="25">
        <f>'3.ВС (2)'!K267</f>
        <v>116366368</v>
      </c>
      <c r="Q274" s="25">
        <f t="shared" si="147"/>
        <v>0</v>
      </c>
      <c r="R274" s="25">
        <f t="shared" si="148"/>
        <v>116366368</v>
      </c>
      <c r="S274" s="25">
        <f>'3.ВС (2)'!L267</f>
        <v>116366368</v>
      </c>
      <c r="T274" s="25">
        <f t="shared" si="149"/>
        <v>0</v>
      </c>
      <c r="U274" s="25">
        <f t="shared" si="150"/>
        <v>116366368</v>
      </c>
    </row>
    <row r="275" spans="1:21" x14ac:dyDescent="0.25">
      <c r="A275" s="360" t="s">
        <v>77</v>
      </c>
      <c r="B275" s="360"/>
      <c r="C275" s="360"/>
      <c r="D275" s="360"/>
      <c r="E275" s="3">
        <v>852</v>
      </c>
      <c r="F275" s="2" t="s">
        <v>71</v>
      </c>
      <c r="G275" s="2" t="s">
        <v>40</v>
      </c>
      <c r="H275" s="3" t="s">
        <v>348</v>
      </c>
      <c r="I275" s="2" t="s">
        <v>78</v>
      </c>
      <c r="J275" s="17">
        <v>116366368</v>
      </c>
      <c r="K275" s="17">
        <v>116366368</v>
      </c>
      <c r="L275" s="17">
        <v>116366368</v>
      </c>
      <c r="M275" s="361">
        <f>'3.ВС (2)'!J268</f>
        <v>116366368</v>
      </c>
      <c r="N275" s="25">
        <f t="shared" si="145"/>
        <v>0</v>
      </c>
      <c r="O275" s="25">
        <f t="shared" si="146"/>
        <v>116366368</v>
      </c>
      <c r="P275" s="25">
        <f>'3.ВС (2)'!K268</f>
        <v>116366368</v>
      </c>
      <c r="Q275" s="25">
        <f t="shared" si="147"/>
        <v>0</v>
      </c>
      <c r="R275" s="25">
        <f t="shared" si="148"/>
        <v>116366368</v>
      </c>
      <c r="S275" s="25">
        <f>'3.ВС (2)'!L268</f>
        <v>116366368</v>
      </c>
      <c r="T275" s="25">
        <f t="shared" si="149"/>
        <v>0</v>
      </c>
      <c r="U275" s="25">
        <f t="shared" si="150"/>
        <v>116366368</v>
      </c>
    </row>
    <row r="276" spans="1:21" x14ac:dyDescent="0.25">
      <c r="A276" s="360" t="s">
        <v>111</v>
      </c>
      <c r="B276" s="360"/>
      <c r="C276" s="360"/>
      <c r="D276" s="360"/>
      <c r="E276" s="3">
        <v>852</v>
      </c>
      <c r="F276" s="2" t="s">
        <v>71</v>
      </c>
      <c r="G276" s="2" t="s">
        <v>40</v>
      </c>
      <c r="H276" s="3" t="s">
        <v>349</v>
      </c>
      <c r="I276" s="2"/>
      <c r="J276" s="17">
        <f t="shared" ref="J276:L277" si="154">J277</f>
        <v>24103400</v>
      </c>
      <c r="K276" s="17">
        <f t="shared" si="154"/>
        <v>22861400</v>
      </c>
      <c r="L276" s="17">
        <f t="shared" si="154"/>
        <v>22585800</v>
      </c>
      <c r="M276" s="361">
        <f>'3.ВС (2)'!J269</f>
        <v>24103400</v>
      </c>
      <c r="N276" s="25">
        <f t="shared" si="145"/>
        <v>0</v>
      </c>
      <c r="O276" s="25">
        <f t="shared" si="146"/>
        <v>24103400</v>
      </c>
      <c r="P276" s="25">
        <f>'3.ВС (2)'!K269</f>
        <v>22861400</v>
      </c>
      <c r="Q276" s="25">
        <f t="shared" si="147"/>
        <v>0</v>
      </c>
      <c r="R276" s="25">
        <f t="shared" si="148"/>
        <v>22861400</v>
      </c>
      <c r="S276" s="25">
        <f>'3.ВС (2)'!L269</f>
        <v>22585800</v>
      </c>
      <c r="T276" s="25">
        <f t="shared" si="149"/>
        <v>0</v>
      </c>
      <c r="U276" s="25">
        <f t="shared" si="150"/>
        <v>22585800</v>
      </c>
    </row>
    <row r="277" spans="1:21" ht="60" x14ac:dyDescent="0.25">
      <c r="A277" s="360" t="s">
        <v>37</v>
      </c>
      <c r="B277" s="360"/>
      <c r="C277" s="360"/>
      <c r="D277" s="360"/>
      <c r="E277" s="3">
        <v>852</v>
      </c>
      <c r="F277" s="2" t="s">
        <v>71</v>
      </c>
      <c r="G277" s="3" t="s">
        <v>40</v>
      </c>
      <c r="H277" s="3" t="s">
        <v>349</v>
      </c>
      <c r="I277" s="2" t="s">
        <v>76</v>
      </c>
      <c r="J277" s="17">
        <f t="shared" si="154"/>
        <v>24103400</v>
      </c>
      <c r="K277" s="17">
        <f t="shared" si="154"/>
        <v>22861400</v>
      </c>
      <c r="L277" s="17">
        <f t="shared" si="154"/>
        <v>22585800</v>
      </c>
      <c r="M277" s="361">
        <f>'3.ВС (2)'!J270</f>
        <v>24103400</v>
      </c>
      <c r="N277" s="25">
        <f t="shared" si="145"/>
        <v>0</v>
      </c>
      <c r="O277" s="25">
        <f t="shared" si="146"/>
        <v>24103400</v>
      </c>
      <c r="P277" s="25">
        <f>'3.ВС (2)'!K270</f>
        <v>22861400</v>
      </c>
      <c r="Q277" s="25">
        <f t="shared" si="147"/>
        <v>0</v>
      </c>
      <c r="R277" s="25">
        <f t="shared" si="148"/>
        <v>22861400</v>
      </c>
      <c r="S277" s="25">
        <f>'3.ВС (2)'!L270</f>
        <v>22585800</v>
      </c>
      <c r="T277" s="25">
        <f t="shared" si="149"/>
        <v>0</v>
      </c>
      <c r="U277" s="25">
        <f t="shared" si="150"/>
        <v>22585800</v>
      </c>
    </row>
    <row r="278" spans="1:21" x14ac:dyDescent="0.25">
      <c r="A278" s="360" t="s">
        <v>77</v>
      </c>
      <c r="B278" s="360"/>
      <c r="C278" s="360"/>
      <c r="D278" s="360"/>
      <c r="E278" s="3">
        <v>852</v>
      </c>
      <c r="F278" s="2" t="s">
        <v>71</v>
      </c>
      <c r="G278" s="3" t="s">
        <v>40</v>
      </c>
      <c r="H278" s="3" t="s">
        <v>349</v>
      </c>
      <c r="I278" s="2" t="s">
        <v>78</v>
      </c>
      <c r="J278" s="17">
        <v>24103400</v>
      </c>
      <c r="K278" s="17">
        <v>22861400</v>
      </c>
      <c r="L278" s="17">
        <v>22585800</v>
      </c>
      <c r="M278" s="361">
        <f>'3.ВС (2)'!J271</f>
        <v>24103400</v>
      </c>
      <c r="N278" s="25">
        <f t="shared" si="145"/>
        <v>0</v>
      </c>
      <c r="O278" s="25">
        <f t="shared" si="146"/>
        <v>24103400</v>
      </c>
      <c r="P278" s="25">
        <f>'3.ВС (2)'!K271</f>
        <v>22861400</v>
      </c>
      <c r="Q278" s="25">
        <f t="shared" si="147"/>
        <v>0</v>
      </c>
      <c r="R278" s="25">
        <f t="shared" si="148"/>
        <v>22861400</v>
      </c>
      <c r="S278" s="25">
        <f>'3.ВС (2)'!L271</f>
        <v>22585800</v>
      </c>
      <c r="T278" s="25">
        <f t="shared" si="149"/>
        <v>0</v>
      </c>
      <c r="U278" s="25">
        <f t="shared" si="150"/>
        <v>22585800</v>
      </c>
    </row>
    <row r="279" spans="1:21" x14ac:dyDescent="0.25">
      <c r="A279" s="360" t="s">
        <v>109</v>
      </c>
      <c r="B279" s="360"/>
      <c r="C279" s="360"/>
      <c r="D279" s="360"/>
      <c r="E279" s="3">
        <v>852</v>
      </c>
      <c r="F279" s="2" t="s">
        <v>71</v>
      </c>
      <c r="G279" s="3" t="s">
        <v>40</v>
      </c>
      <c r="H279" s="3" t="s">
        <v>345</v>
      </c>
      <c r="I279" s="2"/>
      <c r="J279" s="17">
        <f t="shared" ref="J279:L283" si="155">J280</f>
        <v>271225</v>
      </c>
      <c r="K279" s="17">
        <f t="shared" si="155"/>
        <v>0</v>
      </c>
      <c r="L279" s="17">
        <f t="shared" si="155"/>
        <v>0</v>
      </c>
      <c r="M279" s="361">
        <f>'3.ВС (2)'!J272</f>
        <v>271225</v>
      </c>
      <c r="N279" s="25">
        <f t="shared" si="145"/>
        <v>0</v>
      </c>
      <c r="O279" s="25">
        <f t="shared" si="146"/>
        <v>271225</v>
      </c>
      <c r="P279" s="25">
        <f>'3.ВС (2)'!K272</f>
        <v>0</v>
      </c>
      <c r="Q279" s="25">
        <f t="shared" si="147"/>
        <v>0</v>
      </c>
      <c r="R279" s="25">
        <f t="shared" si="148"/>
        <v>0</v>
      </c>
      <c r="S279" s="25">
        <f>'3.ВС (2)'!L272</f>
        <v>0</v>
      </c>
      <c r="T279" s="25">
        <f t="shared" si="149"/>
        <v>0</v>
      </c>
      <c r="U279" s="25">
        <f t="shared" si="150"/>
        <v>0</v>
      </c>
    </row>
    <row r="280" spans="1:21" ht="60" x14ac:dyDescent="0.25">
      <c r="A280" s="360" t="s">
        <v>37</v>
      </c>
      <c r="B280" s="360"/>
      <c r="C280" s="360"/>
      <c r="D280" s="360"/>
      <c r="E280" s="3">
        <v>852</v>
      </c>
      <c r="F280" s="2" t="s">
        <v>71</v>
      </c>
      <c r="G280" s="3" t="s">
        <v>40</v>
      </c>
      <c r="H280" s="3" t="s">
        <v>345</v>
      </c>
      <c r="I280" s="2" t="s">
        <v>76</v>
      </c>
      <c r="J280" s="17">
        <f t="shared" si="155"/>
        <v>271225</v>
      </c>
      <c r="K280" s="17">
        <f t="shared" si="155"/>
        <v>0</v>
      </c>
      <c r="L280" s="17">
        <f t="shared" si="155"/>
        <v>0</v>
      </c>
      <c r="M280" s="361">
        <f>'3.ВС (2)'!J273</f>
        <v>271225</v>
      </c>
      <c r="N280" s="25">
        <f t="shared" si="145"/>
        <v>0</v>
      </c>
      <c r="O280" s="25">
        <f t="shared" si="146"/>
        <v>271225</v>
      </c>
      <c r="P280" s="25">
        <f>'3.ВС (2)'!K273</f>
        <v>0</v>
      </c>
      <c r="Q280" s="25">
        <f t="shared" si="147"/>
        <v>0</v>
      </c>
      <c r="R280" s="25">
        <f t="shared" si="148"/>
        <v>0</v>
      </c>
      <c r="S280" s="25">
        <f>'3.ВС (2)'!L273</f>
        <v>0</v>
      </c>
      <c r="T280" s="25">
        <f t="shared" si="149"/>
        <v>0</v>
      </c>
      <c r="U280" s="25">
        <f t="shared" si="150"/>
        <v>0</v>
      </c>
    </row>
    <row r="281" spans="1:21" x14ac:dyDescent="0.25">
      <c r="A281" s="360" t="s">
        <v>77</v>
      </c>
      <c r="B281" s="360"/>
      <c r="C281" s="360"/>
      <c r="D281" s="360"/>
      <c r="E281" s="3">
        <v>852</v>
      </c>
      <c r="F281" s="2" t="s">
        <v>71</v>
      </c>
      <c r="G281" s="3" t="s">
        <v>40</v>
      </c>
      <c r="H281" s="3" t="s">
        <v>345</v>
      </c>
      <c r="I281" s="2" t="s">
        <v>78</v>
      </c>
      <c r="J281" s="17">
        <v>271225</v>
      </c>
      <c r="K281" s="17"/>
      <c r="L281" s="17"/>
      <c r="M281" s="361">
        <f>'3.ВС (2)'!J274</f>
        <v>271225</v>
      </c>
      <c r="N281" s="25">
        <f t="shared" si="145"/>
        <v>0</v>
      </c>
      <c r="O281" s="25">
        <f t="shared" si="146"/>
        <v>271225</v>
      </c>
      <c r="P281" s="25">
        <f>'3.ВС (2)'!K274</f>
        <v>0</v>
      </c>
      <c r="Q281" s="25">
        <f t="shared" si="147"/>
        <v>0</v>
      </c>
      <c r="R281" s="25">
        <f t="shared" si="148"/>
        <v>0</v>
      </c>
      <c r="S281" s="25">
        <f>'3.ВС (2)'!L274</f>
        <v>0</v>
      </c>
      <c r="T281" s="25">
        <f t="shared" si="149"/>
        <v>0</v>
      </c>
      <c r="U281" s="25">
        <f t="shared" si="150"/>
        <v>0</v>
      </c>
    </row>
    <row r="282" spans="1:21" ht="45" x14ac:dyDescent="0.25">
      <c r="A282" s="360" t="s">
        <v>709</v>
      </c>
      <c r="B282" s="360"/>
      <c r="C282" s="360"/>
      <c r="D282" s="360"/>
      <c r="E282" s="3">
        <v>852</v>
      </c>
      <c r="F282" s="2" t="s">
        <v>71</v>
      </c>
      <c r="G282" s="3" t="s">
        <v>40</v>
      </c>
      <c r="H282" s="3" t="s">
        <v>708</v>
      </c>
      <c r="I282" s="2"/>
      <c r="J282" s="17">
        <f t="shared" si="155"/>
        <v>205012</v>
      </c>
      <c r="K282" s="17">
        <f t="shared" si="155"/>
        <v>0</v>
      </c>
      <c r="L282" s="17">
        <f t="shared" si="155"/>
        <v>0</v>
      </c>
      <c r="M282" s="361">
        <f>'3.ВС (2)'!J275</f>
        <v>205012</v>
      </c>
      <c r="N282" s="25">
        <f t="shared" si="145"/>
        <v>0</v>
      </c>
      <c r="O282" s="25">
        <f t="shared" si="146"/>
        <v>205012</v>
      </c>
      <c r="P282" s="25">
        <f>'3.ВС (2)'!K275</f>
        <v>0</v>
      </c>
      <c r="Q282" s="25">
        <f t="shared" si="147"/>
        <v>0</v>
      </c>
      <c r="R282" s="25">
        <f t="shared" si="148"/>
        <v>0</v>
      </c>
      <c r="S282" s="25">
        <f>'3.ВС (2)'!L275</f>
        <v>0</v>
      </c>
      <c r="T282" s="25">
        <f t="shared" si="149"/>
        <v>0</v>
      </c>
      <c r="U282" s="25">
        <f t="shared" si="150"/>
        <v>0</v>
      </c>
    </row>
    <row r="283" spans="1:21" ht="60" x14ac:dyDescent="0.25">
      <c r="A283" s="360" t="s">
        <v>37</v>
      </c>
      <c r="B283" s="360"/>
      <c r="C283" s="360"/>
      <c r="D283" s="360"/>
      <c r="E283" s="3">
        <v>852</v>
      </c>
      <c r="F283" s="2" t="s">
        <v>71</v>
      </c>
      <c r="G283" s="3" t="s">
        <v>40</v>
      </c>
      <c r="H283" s="3" t="s">
        <v>708</v>
      </c>
      <c r="I283" s="2" t="s">
        <v>76</v>
      </c>
      <c r="J283" s="17">
        <f t="shared" si="155"/>
        <v>205012</v>
      </c>
      <c r="K283" s="17">
        <f t="shared" si="155"/>
        <v>0</v>
      </c>
      <c r="L283" s="17">
        <f t="shared" si="155"/>
        <v>0</v>
      </c>
      <c r="M283" s="361">
        <f>'3.ВС (2)'!J276</f>
        <v>205012</v>
      </c>
      <c r="N283" s="25">
        <f t="shared" si="145"/>
        <v>0</v>
      </c>
      <c r="O283" s="25">
        <f t="shared" si="146"/>
        <v>205012</v>
      </c>
      <c r="P283" s="25">
        <f>'3.ВС (2)'!K276</f>
        <v>0</v>
      </c>
      <c r="Q283" s="25">
        <f t="shared" si="147"/>
        <v>0</v>
      </c>
      <c r="R283" s="25">
        <f t="shared" si="148"/>
        <v>0</v>
      </c>
      <c r="S283" s="25">
        <f>'3.ВС (2)'!L276</f>
        <v>0</v>
      </c>
      <c r="T283" s="25">
        <f t="shared" si="149"/>
        <v>0</v>
      </c>
      <c r="U283" s="25">
        <f t="shared" si="150"/>
        <v>0</v>
      </c>
    </row>
    <row r="284" spans="1:21" x14ac:dyDescent="0.25">
      <c r="A284" s="360" t="s">
        <v>77</v>
      </c>
      <c r="B284" s="360"/>
      <c r="C284" s="360"/>
      <c r="D284" s="360"/>
      <c r="E284" s="3">
        <v>852</v>
      </c>
      <c r="F284" s="2" t="s">
        <v>71</v>
      </c>
      <c r="G284" s="3" t="s">
        <v>40</v>
      </c>
      <c r="H284" s="3" t="s">
        <v>708</v>
      </c>
      <c r="I284" s="2" t="s">
        <v>78</v>
      </c>
      <c r="J284" s="17">
        <v>205012</v>
      </c>
      <c r="K284" s="17"/>
      <c r="L284" s="17"/>
      <c r="M284" s="361">
        <f>'3.ВС (2)'!J277</f>
        <v>205012</v>
      </c>
      <c r="N284" s="25">
        <f t="shared" si="145"/>
        <v>0</v>
      </c>
      <c r="O284" s="25">
        <f t="shared" si="146"/>
        <v>205012</v>
      </c>
      <c r="P284" s="25">
        <f>'3.ВС (2)'!K277</f>
        <v>0</v>
      </c>
      <c r="Q284" s="25">
        <f t="shared" si="147"/>
        <v>0</v>
      </c>
      <c r="R284" s="25">
        <f t="shared" si="148"/>
        <v>0</v>
      </c>
      <c r="S284" s="25">
        <f>'3.ВС (2)'!L277</f>
        <v>0</v>
      </c>
      <c r="T284" s="25">
        <f t="shared" si="149"/>
        <v>0</v>
      </c>
      <c r="U284" s="25">
        <f t="shared" si="150"/>
        <v>0</v>
      </c>
    </row>
    <row r="285" spans="1:21" s="19" customFormat="1" ht="45" x14ac:dyDescent="0.25">
      <c r="A285" s="360" t="s">
        <v>110</v>
      </c>
      <c r="B285" s="360"/>
      <c r="C285" s="360"/>
      <c r="D285" s="360"/>
      <c r="E285" s="3">
        <v>852</v>
      </c>
      <c r="F285" s="3" t="s">
        <v>71</v>
      </c>
      <c r="G285" s="3" t="s">
        <v>40</v>
      </c>
      <c r="H285" s="3" t="s">
        <v>346</v>
      </c>
      <c r="I285" s="2"/>
      <c r="J285" s="17">
        <f t="shared" ref="J285:L286" si="156">J286</f>
        <v>726500</v>
      </c>
      <c r="K285" s="17">
        <f t="shared" si="156"/>
        <v>0</v>
      </c>
      <c r="L285" s="17">
        <f t="shared" si="156"/>
        <v>0</v>
      </c>
      <c r="M285" s="361">
        <f>'3.ВС (2)'!J278</f>
        <v>726500</v>
      </c>
      <c r="N285" s="25">
        <f t="shared" si="145"/>
        <v>0</v>
      </c>
      <c r="O285" s="25">
        <f t="shared" si="146"/>
        <v>726500</v>
      </c>
      <c r="P285" s="25">
        <f>'3.ВС (2)'!K278</f>
        <v>0</v>
      </c>
      <c r="Q285" s="25">
        <f t="shared" si="147"/>
        <v>0</v>
      </c>
      <c r="R285" s="25">
        <f t="shared" si="148"/>
        <v>0</v>
      </c>
      <c r="S285" s="25">
        <f>'3.ВС (2)'!L278</f>
        <v>0</v>
      </c>
      <c r="T285" s="25">
        <f t="shared" si="149"/>
        <v>0</v>
      </c>
      <c r="U285" s="25">
        <f t="shared" si="150"/>
        <v>0</v>
      </c>
    </row>
    <row r="286" spans="1:21" s="19" customFormat="1" ht="60" x14ac:dyDescent="0.25">
      <c r="A286" s="360" t="s">
        <v>37</v>
      </c>
      <c r="B286" s="360"/>
      <c r="C286" s="360"/>
      <c r="D286" s="360"/>
      <c r="E286" s="3">
        <v>852</v>
      </c>
      <c r="F286" s="2" t="s">
        <v>71</v>
      </c>
      <c r="G286" s="3" t="s">
        <v>40</v>
      </c>
      <c r="H286" s="3" t="s">
        <v>346</v>
      </c>
      <c r="I286" s="2" t="s">
        <v>76</v>
      </c>
      <c r="J286" s="17">
        <f t="shared" si="156"/>
        <v>726500</v>
      </c>
      <c r="K286" s="17">
        <f t="shared" si="156"/>
        <v>0</v>
      </c>
      <c r="L286" s="17">
        <f t="shared" si="156"/>
        <v>0</v>
      </c>
      <c r="M286" s="361">
        <f>'3.ВС (2)'!J279</f>
        <v>726500</v>
      </c>
      <c r="N286" s="25">
        <f t="shared" si="145"/>
        <v>0</v>
      </c>
      <c r="O286" s="25">
        <f t="shared" si="146"/>
        <v>726500</v>
      </c>
      <c r="P286" s="25">
        <f>'3.ВС (2)'!K279</f>
        <v>0</v>
      </c>
      <c r="Q286" s="25">
        <f t="shared" si="147"/>
        <v>0</v>
      </c>
      <c r="R286" s="25">
        <f t="shared" si="148"/>
        <v>0</v>
      </c>
      <c r="S286" s="25">
        <f>'3.ВС (2)'!L279</f>
        <v>0</v>
      </c>
      <c r="T286" s="25">
        <f t="shared" si="149"/>
        <v>0</v>
      </c>
      <c r="U286" s="25">
        <f t="shared" si="150"/>
        <v>0</v>
      </c>
    </row>
    <row r="287" spans="1:21" s="19" customFormat="1" x14ac:dyDescent="0.25">
      <c r="A287" s="360" t="s">
        <v>77</v>
      </c>
      <c r="B287" s="360"/>
      <c r="C287" s="360"/>
      <c r="D287" s="360"/>
      <c r="E287" s="3">
        <v>852</v>
      </c>
      <c r="F287" s="2" t="s">
        <v>71</v>
      </c>
      <c r="G287" s="3" t="s">
        <v>40</v>
      </c>
      <c r="H287" s="3" t="s">
        <v>346</v>
      </c>
      <c r="I287" s="2" t="s">
        <v>78</v>
      </c>
      <c r="J287" s="17">
        <v>726500</v>
      </c>
      <c r="K287" s="17"/>
      <c r="L287" s="17"/>
      <c r="M287" s="361">
        <f>'3.ВС (2)'!J280</f>
        <v>726500</v>
      </c>
      <c r="N287" s="25">
        <f t="shared" si="145"/>
        <v>0</v>
      </c>
      <c r="O287" s="25">
        <f t="shared" si="146"/>
        <v>726500</v>
      </c>
      <c r="P287" s="25">
        <f>'3.ВС (2)'!K280</f>
        <v>0</v>
      </c>
      <c r="Q287" s="25">
        <f t="shared" si="147"/>
        <v>0</v>
      </c>
      <c r="R287" s="25">
        <f t="shared" si="148"/>
        <v>0</v>
      </c>
      <c r="S287" s="25">
        <f>'3.ВС (2)'!L280</f>
        <v>0</v>
      </c>
      <c r="T287" s="25">
        <f t="shared" si="149"/>
        <v>0</v>
      </c>
      <c r="U287" s="25">
        <f t="shared" si="150"/>
        <v>0</v>
      </c>
    </row>
    <row r="288" spans="1:21" s="19" customFormat="1" ht="75" x14ac:dyDescent="0.25">
      <c r="A288" s="360" t="s">
        <v>282</v>
      </c>
      <c r="B288" s="360"/>
      <c r="C288" s="360"/>
      <c r="D288" s="360"/>
      <c r="E288" s="3">
        <v>852</v>
      </c>
      <c r="F288" s="2" t="s">
        <v>71</v>
      </c>
      <c r="G288" s="2" t="s">
        <v>40</v>
      </c>
      <c r="H288" s="3" t="s">
        <v>350</v>
      </c>
      <c r="I288" s="2"/>
      <c r="J288" s="17">
        <f t="shared" ref="J288:L289" si="157">J289</f>
        <v>4657385.91</v>
      </c>
      <c r="K288" s="17">
        <f t="shared" si="157"/>
        <v>4517779.8600000003</v>
      </c>
      <c r="L288" s="17">
        <f t="shared" si="157"/>
        <v>4260876.57</v>
      </c>
      <c r="M288" s="361">
        <f>'3.ВС (2)'!J281</f>
        <v>5503702.8300000001</v>
      </c>
      <c r="N288" s="25">
        <f t="shared" si="145"/>
        <v>-846316.91999999993</v>
      </c>
      <c r="O288" s="25">
        <f t="shared" si="146"/>
        <v>4657385.91</v>
      </c>
      <c r="P288" s="25">
        <f>'3.ВС (2)'!K281</f>
        <v>5338690.99</v>
      </c>
      <c r="Q288" s="25">
        <f t="shared" si="147"/>
        <v>-820911.12999999989</v>
      </c>
      <c r="R288" s="25">
        <f t="shared" si="148"/>
        <v>4517779.8600000003</v>
      </c>
      <c r="S288" s="25">
        <f>'3.ВС (2)'!L281</f>
        <v>5035135.84</v>
      </c>
      <c r="T288" s="25">
        <f t="shared" si="149"/>
        <v>-774259.26999999955</v>
      </c>
      <c r="U288" s="25">
        <f t="shared" si="150"/>
        <v>4260876.57</v>
      </c>
    </row>
    <row r="289" spans="1:21" s="19" customFormat="1" ht="60" x14ac:dyDescent="0.25">
      <c r="A289" s="360" t="s">
        <v>37</v>
      </c>
      <c r="B289" s="360"/>
      <c r="C289" s="360"/>
      <c r="D289" s="360"/>
      <c r="E289" s="3">
        <v>852</v>
      </c>
      <c r="F289" s="2" t="s">
        <v>71</v>
      </c>
      <c r="G289" s="2" t="s">
        <v>40</v>
      </c>
      <c r="H289" s="3" t="s">
        <v>350</v>
      </c>
      <c r="I289" s="2" t="s">
        <v>76</v>
      </c>
      <c r="J289" s="17">
        <f t="shared" si="157"/>
        <v>4657385.91</v>
      </c>
      <c r="K289" s="17">
        <f t="shared" si="157"/>
        <v>4517779.8600000003</v>
      </c>
      <c r="L289" s="17">
        <f t="shared" si="157"/>
        <v>4260876.57</v>
      </c>
      <c r="M289" s="361">
        <f>'3.ВС (2)'!J282</f>
        <v>5503702.8300000001</v>
      </c>
      <c r="N289" s="25">
        <f t="shared" si="145"/>
        <v>-846316.91999999993</v>
      </c>
      <c r="O289" s="25">
        <f t="shared" si="146"/>
        <v>4657385.91</v>
      </c>
      <c r="P289" s="25">
        <f>'3.ВС (2)'!K282</f>
        <v>5338690.99</v>
      </c>
      <c r="Q289" s="25">
        <f t="shared" si="147"/>
        <v>-820911.12999999989</v>
      </c>
      <c r="R289" s="25">
        <f t="shared" si="148"/>
        <v>4517779.8600000003</v>
      </c>
      <c r="S289" s="25">
        <f>'3.ВС (2)'!L282</f>
        <v>5035135.84</v>
      </c>
      <c r="T289" s="25">
        <f t="shared" si="149"/>
        <v>-774259.26999999955</v>
      </c>
      <c r="U289" s="25">
        <f t="shared" si="150"/>
        <v>4260876.57</v>
      </c>
    </row>
    <row r="290" spans="1:21" s="19" customFormat="1" x14ac:dyDescent="0.25">
      <c r="A290" s="360" t="s">
        <v>77</v>
      </c>
      <c r="B290" s="360"/>
      <c r="C290" s="360"/>
      <c r="D290" s="360"/>
      <c r="E290" s="3">
        <v>852</v>
      </c>
      <c r="F290" s="2" t="s">
        <v>71</v>
      </c>
      <c r="G290" s="2" t="s">
        <v>40</v>
      </c>
      <c r="H290" s="3" t="s">
        <v>350</v>
      </c>
      <c r="I290" s="2" t="s">
        <v>78</v>
      </c>
      <c r="J290" s="17">
        <v>4657385.91</v>
      </c>
      <c r="K290" s="17">
        <v>4517779.8600000003</v>
      </c>
      <c r="L290" s="17">
        <v>4260876.57</v>
      </c>
      <c r="M290" s="361">
        <f>'3.ВС (2)'!J283</f>
        <v>5503702.8300000001</v>
      </c>
      <c r="N290" s="25">
        <f t="shared" si="145"/>
        <v>-846316.91999999993</v>
      </c>
      <c r="O290" s="25">
        <f t="shared" si="146"/>
        <v>4657385.91</v>
      </c>
      <c r="P290" s="25">
        <f>'3.ВС (2)'!K283</f>
        <v>5338690.99</v>
      </c>
      <c r="Q290" s="25">
        <f t="shared" si="147"/>
        <v>-820911.12999999989</v>
      </c>
      <c r="R290" s="25">
        <f t="shared" si="148"/>
        <v>4517779.8600000003</v>
      </c>
      <c r="S290" s="25">
        <f>'3.ВС (2)'!L283</f>
        <v>5035135.84</v>
      </c>
      <c r="T290" s="25">
        <f t="shared" si="149"/>
        <v>-774259.26999999955</v>
      </c>
      <c r="U290" s="25">
        <f t="shared" si="150"/>
        <v>4260876.57</v>
      </c>
    </row>
    <row r="291" spans="1:21" ht="60" x14ac:dyDescent="0.25">
      <c r="A291" s="360" t="s">
        <v>682</v>
      </c>
      <c r="B291" s="360"/>
      <c r="C291" s="360"/>
      <c r="D291" s="360"/>
      <c r="E291" s="3">
        <v>852</v>
      </c>
      <c r="F291" s="2" t="s">
        <v>71</v>
      </c>
      <c r="G291" s="2" t="s">
        <v>40</v>
      </c>
      <c r="H291" s="3" t="s">
        <v>712</v>
      </c>
      <c r="I291" s="2"/>
      <c r="J291" s="17">
        <f t="shared" ref="J291:L292" si="158">J292</f>
        <v>2765876</v>
      </c>
      <c r="K291" s="17">
        <f t="shared" si="158"/>
        <v>2876556</v>
      </c>
      <c r="L291" s="17">
        <f t="shared" si="158"/>
        <v>2991617</v>
      </c>
      <c r="M291" s="361">
        <f>'3.ВС (2)'!J284</f>
        <v>2787423</v>
      </c>
      <c r="N291" s="25">
        <f t="shared" si="145"/>
        <v>-21547</v>
      </c>
      <c r="O291" s="25">
        <f t="shared" si="146"/>
        <v>2765876</v>
      </c>
      <c r="P291" s="25">
        <f>'3.ВС (2)'!K284</f>
        <v>2898960</v>
      </c>
      <c r="Q291" s="25">
        <f t="shared" si="147"/>
        <v>-22404</v>
      </c>
      <c r="R291" s="25">
        <f t="shared" si="148"/>
        <v>2876556</v>
      </c>
      <c r="S291" s="25">
        <f>'3.ВС (2)'!L284</f>
        <v>3013760</v>
      </c>
      <c r="T291" s="25">
        <f t="shared" si="149"/>
        <v>-22143</v>
      </c>
      <c r="U291" s="25">
        <f t="shared" si="150"/>
        <v>2991617</v>
      </c>
    </row>
    <row r="292" spans="1:21" ht="60" x14ac:dyDescent="0.25">
      <c r="A292" s="360" t="s">
        <v>37</v>
      </c>
      <c r="B292" s="360"/>
      <c r="C292" s="360"/>
      <c r="D292" s="360"/>
      <c r="E292" s="3">
        <v>852</v>
      </c>
      <c r="F292" s="2" t="s">
        <v>71</v>
      </c>
      <c r="G292" s="2" t="s">
        <v>40</v>
      </c>
      <c r="H292" s="3" t="s">
        <v>712</v>
      </c>
      <c r="I292" s="2" t="s">
        <v>76</v>
      </c>
      <c r="J292" s="17">
        <f t="shared" si="158"/>
        <v>2765876</v>
      </c>
      <c r="K292" s="17">
        <f t="shared" si="158"/>
        <v>2876556</v>
      </c>
      <c r="L292" s="17">
        <f t="shared" si="158"/>
        <v>2991617</v>
      </c>
      <c r="M292" s="361">
        <f>'3.ВС (2)'!J285</f>
        <v>2787423</v>
      </c>
      <c r="N292" s="25">
        <f t="shared" si="145"/>
        <v>-21547</v>
      </c>
      <c r="O292" s="25">
        <f t="shared" si="146"/>
        <v>2765876</v>
      </c>
      <c r="P292" s="25">
        <f>'3.ВС (2)'!K285</f>
        <v>2898960</v>
      </c>
      <c r="Q292" s="25">
        <f t="shared" si="147"/>
        <v>-22404</v>
      </c>
      <c r="R292" s="25">
        <f t="shared" si="148"/>
        <v>2876556</v>
      </c>
      <c r="S292" s="25">
        <f>'3.ВС (2)'!L285</f>
        <v>3013760</v>
      </c>
      <c r="T292" s="25">
        <f t="shared" si="149"/>
        <v>-22143</v>
      </c>
      <c r="U292" s="25">
        <f t="shared" si="150"/>
        <v>2991617</v>
      </c>
    </row>
    <row r="293" spans="1:21" x14ac:dyDescent="0.25">
      <c r="A293" s="360" t="s">
        <v>77</v>
      </c>
      <c r="B293" s="360"/>
      <c r="C293" s="360"/>
      <c r="D293" s="360"/>
      <c r="E293" s="3">
        <v>852</v>
      </c>
      <c r="F293" s="2" t="s">
        <v>71</v>
      </c>
      <c r="G293" s="2" t="s">
        <v>40</v>
      </c>
      <c r="H293" s="3" t="s">
        <v>712</v>
      </c>
      <c r="I293" s="2" t="s">
        <v>78</v>
      </c>
      <c r="J293" s="17">
        <v>2765876</v>
      </c>
      <c r="K293" s="17">
        <v>2876556</v>
      </c>
      <c r="L293" s="17">
        <v>2991617</v>
      </c>
      <c r="M293" s="361">
        <f>'3.ВС (2)'!J286</f>
        <v>2787423</v>
      </c>
      <c r="N293" s="25">
        <f t="shared" si="145"/>
        <v>-21547</v>
      </c>
      <c r="O293" s="25">
        <f t="shared" si="146"/>
        <v>2765876</v>
      </c>
      <c r="P293" s="25">
        <f>'3.ВС (2)'!K286</f>
        <v>2898960</v>
      </c>
      <c r="Q293" s="25">
        <f t="shared" si="147"/>
        <v>-22404</v>
      </c>
      <c r="R293" s="25">
        <f t="shared" si="148"/>
        <v>2876556</v>
      </c>
      <c r="S293" s="25">
        <f>'3.ВС (2)'!L286</f>
        <v>3013760</v>
      </c>
      <c r="T293" s="25">
        <f t="shared" si="149"/>
        <v>-22143</v>
      </c>
      <c r="U293" s="25">
        <f t="shared" si="150"/>
        <v>2991617</v>
      </c>
    </row>
    <row r="294" spans="1:21" s="19" customFormat="1" ht="150" x14ac:dyDescent="0.25">
      <c r="A294" s="360" t="s">
        <v>270</v>
      </c>
      <c r="B294" s="38"/>
      <c r="C294" s="38"/>
      <c r="D294" s="38"/>
      <c r="E294" s="3">
        <v>852</v>
      </c>
      <c r="F294" s="2" t="s">
        <v>71</v>
      </c>
      <c r="G294" s="2" t="s">
        <v>40</v>
      </c>
      <c r="H294" s="3" t="s">
        <v>347</v>
      </c>
      <c r="I294" s="2"/>
      <c r="J294" s="17">
        <f t="shared" ref="J294:L295" si="159">J295</f>
        <v>1623600</v>
      </c>
      <c r="K294" s="17">
        <f t="shared" si="159"/>
        <v>1623600</v>
      </c>
      <c r="L294" s="17">
        <f t="shared" si="159"/>
        <v>1623600</v>
      </c>
      <c r="M294" s="361">
        <f>'3.ВС (2)'!J287</f>
        <v>1623600</v>
      </c>
      <c r="N294" s="25">
        <f t="shared" si="145"/>
        <v>0</v>
      </c>
      <c r="O294" s="25">
        <f t="shared" si="146"/>
        <v>1623600</v>
      </c>
      <c r="P294" s="25">
        <f>'3.ВС (2)'!K287</f>
        <v>1623600</v>
      </c>
      <c r="Q294" s="25">
        <f t="shared" si="147"/>
        <v>0</v>
      </c>
      <c r="R294" s="25">
        <f t="shared" si="148"/>
        <v>1623600</v>
      </c>
      <c r="S294" s="25">
        <f>'3.ВС (2)'!L287</f>
        <v>1623600</v>
      </c>
      <c r="T294" s="25">
        <f t="shared" si="149"/>
        <v>0</v>
      </c>
      <c r="U294" s="25">
        <f t="shared" si="150"/>
        <v>1623600</v>
      </c>
    </row>
    <row r="295" spans="1:21" s="19" customFormat="1" ht="60" x14ac:dyDescent="0.25">
      <c r="A295" s="360" t="s">
        <v>37</v>
      </c>
      <c r="B295" s="38"/>
      <c r="C295" s="38"/>
      <c r="D295" s="38"/>
      <c r="E295" s="3">
        <v>852</v>
      </c>
      <c r="F295" s="2" t="s">
        <v>71</v>
      </c>
      <c r="G295" s="2" t="s">
        <v>40</v>
      </c>
      <c r="H295" s="3" t="s">
        <v>347</v>
      </c>
      <c r="I295" s="2" t="s">
        <v>76</v>
      </c>
      <c r="J295" s="17">
        <f t="shared" si="159"/>
        <v>1623600</v>
      </c>
      <c r="K295" s="17">
        <f t="shared" si="159"/>
        <v>1623600</v>
      </c>
      <c r="L295" s="17">
        <f t="shared" si="159"/>
        <v>1623600</v>
      </c>
      <c r="M295" s="361">
        <f>'3.ВС (2)'!J288</f>
        <v>1623600</v>
      </c>
      <c r="N295" s="25">
        <f t="shared" si="145"/>
        <v>0</v>
      </c>
      <c r="O295" s="25">
        <f t="shared" si="146"/>
        <v>1623600</v>
      </c>
      <c r="P295" s="25">
        <f>'3.ВС (2)'!K288</f>
        <v>1623600</v>
      </c>
      <c r="Q295" s="25">
        <f t="shared" si="147"/>
        <v>0</v>
      </c>
      <c r="R295" s="25">
        <f t="shared" si="148"/>
        <v>1623600</v>
      </c>
      <c r="S295" s="25">
        <f>'3.ВС (2)'!L288</f>
        <v>1623600</v>
      </c>
      <c r="T295" s="25">
        <f t="shared" si="149"/>
        <v>0</v>
      </c>
      <c r="U295" s="25">
        <f t="shared" si="150"/>
        <v>1623600</v>
      </c>
    </row>
    <row r="296" spans="1:21" s="19" customFormat="1" x14ac:dyDescent="0.25">
      <c r="A296" s="360" t="s">
        <v>77</v>
      </c>
      <c r="B296" s="38"/>
      <c r="C296" s="38"/>
      <c r="D296" s="38"/>
      <c r="E296" s="3">
        <v>852</v>
      </c>
      <c r="F296" s="2" t="s">
        <v>71</v>
      </c>
      <c r="G296" s="2" t="s">
        <v>40</v>
      </c>
      <c r="H296" s="3" t="s">
        <v>347</v>
      </c>
      <c r="I296" s="2" t="s">
        <v>78</v>
      </c>
      <c r="J296" s="17">
        <v>1623600</v>
      </c>
      <c r="K296" s="17">
        <v>1623600</v>
      </c>
      <c r="L296" s="17">
        <v>1623600</v>
      </c>
      <c r="M296" s="361">
        <f>'3.ВС (2)'!J289</f>
        <v>1623600</v>
      </c>
      <c r="N296" s="25">
        <f t="shared" si="145"/>
        <v>0</v>
      </c>
      <c r="O296" s="25">
        <f t="shared" si="146"/>
        <v>1623600</v>
      </c>
      <c r="P296" s="25">
        <f>'3.ВС (2)'!K289</f>
        <v>1623600</v>
      </c>
      <c r="Q296" s="25">
        <f t="shared" si="147"/>
        <v>0</v>
      </c>
      <c r="R296" s="25">
        <f t="shared" si="148"/>
        <v>1623600</v>
      </c>
      <c r="S296" s="25">
        <f>'3.ВС (2)'!L289</f>
        <v>1623600</v>
      </c>
      <c r="T296" s="25">
        <f t="shared" si="149"/>
        <v>0</v>
      </c>
      <c r="U296" s="25">
        <f t="shared" si="150"/>
        <v>1623600</v>
      </c>
    </row>
    <row r="297" spans="1:21" s="19" customFormat="1" ht="30" x14ac:dyDescent="0.25">
      <c r="A297" s="360" t="s">
        <v>112</v>
      </c>
      <c r="B297" s="360"/>
      <c r="C297" s="360"/>
      <c r="D297" s="360"/>
      <c r="E297" s="3">
        <v>852</v>
      </c>
      <c r="F297" s="2" t="s">
        <v>71</v>
      </c>
      <c r="G297" s="3" t="s">
        <v>40</v>
      </c>
      <c r="H297" s="3" t="s">
        <v>351</v>
      </c>
      <c r="I297" s="2"/>
      <c r="J297" s="17">
        <f t="shared" ref="J297:L298" si="160">J298</f>
        <v>670360</v>
      </c>
      <c r="K297" s="17">
        <f t="shared" si="160"/>
        <v>670360</v>
      </c>
      <c r="L297" s="17">
        <f t="shared" si="160"/>
        <v>670360</v>
      </c>
      <c r="M297" s="361">
        <f>'3.ВС (2)'!J290</f>
        <v>670360</v>
      </c>
      <c r="N297" s="25">
        <f t="shared" si="145"/>
        <v>0</v>
      </c>
      <c r="O297" s="25">
        <f t="shared" si="146"/>
        <v>670360</v>
      </c>
      <c r="P297" s="25">
        <f>'3.ВС (2)'!K290</f>
        <v>670360</v>
      </c>
      <c r="Q297" s="25">
        <f t="shared" si="147"/>
        <v>0</v>
      </c>
      <c r="R297" s="25">
        <f t="shared" si="148"/>
        <v>670360</v>
      </c>
      <c r="S297" s="25">
        <f>'3.ВС (2)'!L290</f>
        <v>670360</v>
      </c>
      <c r="T297" s="25">
        <f t="shared" si="149"/>
        <v>0</v>
      </c>
      <c r="U297" s="25">
        <f t="shared" si="150"/>
        <v>670360</v>
      </c>
    </row>
    <row r="298" spans="1:21" s="19" customFormat="1" ht="60" x14ac:dyDescent="0.25">
      <c r="A298" s="360" t="s">
        <v>37</v>
      </c>
      <c r="B298" s="360"/>
      <c r="C298" s="360"/>
      <c r="D298" s="360"/>
      <c r="E298" s="3">
        <v>852</v>
      </c>
      <c r="F298" s="2" t="s">
        <v>71</v>
      </c>
      <c r="G298" s="3" t="s">
        <v>40</v>
      </c>
      <c r="H298" s="3" t="s">
        <v>351</v>
      </c>
      <c r="I298" s="2" t="s">
        <v>76</v>
      </c>
      <c r="J298" s="17">
        <f t="shared" si="160"/>
        <v>670360</v>
      </c>
      <c r="K298" s="17">
        <f t="shared" si="160"/>
        <v>670360</v>
      </c>
      <c r="L298" s="17">
        <f t="shared" si="160"/>
        <v>670360</v>
      </c>
      <c r="M298" s="361">
        <f>'3.ВС (2)'!J291</f>
        <v>670360</v>
      </c>
      <c r="N298" s="25">
        <f t="shared" si="145"/>
        <v>0</v>
      </c>
      <c r="O298" s="25">
        <f t="shared" si="146"/>
        <v>670360</v>
      </c>
      <c r="P298" s="25">
        <f>'3.ВС (2)'!K291</f>
        <v>670360</v>
      </c>
      <c r="Q298" s="25">
        <f t="shared" si="147"/>
        <v>0</v>
      </c>
      <c r="R298" s="25">
        <f t="shared" si="148"/>
        <v>670360</v>
      </c>
      <c r="S298" s="25">
        <f>'3.ВС (2)'!L291</f>
        <v>670360</v>
      </c>
      <c r="T298" s="25">
        <f t="shared" si="149"/>
        <v>0</v>
      </c>
      <c r="U298" s="25">
        <f t="shared" si="150"/>
        <v>670360</v>
      </c>
    </row>
    <row r="299" spans="1:21" s="19" customFormat="1" x14ac:dyDescent="0.25">
      <c r="A299" s="360" t="s">
        <v>77</v>
      </c>
      <c r="B299" s="360"/>
      <c r="C299" s="360"/>
      <c r="D299" s="360"/>
      <c r="E299" s="3">
        <v>852</v>
      </c>
      <c r="F299" s="2" t="s">
        <v>71</v>
      </c>
      <c r="G299" s="3" t="s">
        <v>40</v>
      </c>
      <c r="H299" s="3" t="s">
        <v>351</v>
      </c>
      <c r="I299" s="2" t="s">
        <v>78</v>
      </c>
      <c r="J299" s="17">
        <v>670360</v>
      </c>
      <c r="K299" s="17">
        <v>670360</v>
      </c>
      <c r="L299" s="17">
        <v>670360</v>
      </c>
      <c r="M299" s="361">
        <f>'3.ВС (2)'!J292</f>
        <v>670360</v>
      </c>
      <c r="N299" s="25">
        <f t="shared" si="145"/>
        <v>0</v>
      </c>
      <c r="O299" s="25">
        <f t="shared" si="146"/>
        <v>670360</v>
      </c>
      <c r="P299" s="25">
        <f>'3.ВС (2)'!K292</f>
        <v>670360</v>
      </c>
      <c r="Q299" s="25">
        <f t="shared" si="147"/>
        <v>0</v>
      </c>
      <c r="R299" s="25">
        <f t="shared" si="148"/>
        <v>670360</v>
      </c>
      <c r="S299" s="25">
        <f>'3.ВС (2)'!L292</f>
        <v>670360</v>
      </c>
      <c r="T299" s="25">
        <f t="shared" si="149"/>
        <v>0</v>
      </c>
      <c r="U299" s="25">
        <f t="shared" si="150"/>
        <v>670360</v>
      </c>
    </row>
    <row r="300" spans="1:21" x14ac:dyDescent="0.25">
      <c r="A300" s="5" t="s">
        <v>115</v>
      </c>
      <c r="B300" s="38"/>
      <c r="C300" s="38"/>
      <c r="D300" s="38"/>
      <c r="E300" s="3">
        <v>852</v>
      </c>
      <c r="F300" s="15" t="s">
        <v>71</v>
      </c>
      <c r="G300" s="15" t="s">
        <v>71</v>
      </c>
      <c r="H300" s="3" t="s">
        <v>44</v>
      </c>
      <c r="I300" s="15"/>
      <c r="J300" s="18">
        <f t="shared" ref="J300:L301" si="161">J301</f>
        <v>142300</v>
      </c>
      <c r="K300" s="18">
        <f t="shared" si="161"/>
        <v>0</v>
      </c>
      <c r="L300" s="18">
        <f t="shared" si="161"/>
        <v>0</v>
      </c>
      <c r="M300" s="361">
        <f>'3.ВС (2)'!J293</f>
        <v>142300</v>
      </c>
      <c r="N300" s="25">
        <f t="shared" si="145"/>
        <v>0</v>
      </c>
      <c r="O300" s="25">
        <f t="shared" si="146"/>
        <v>142300</v>
      </c>
      <c r="P300" s="25">
        <f>'3.ВС (2)'!K293</f>
        <v>0</v>
      </c>
      <c r="Q300" s="25">
        <f t="shared" si="147"/>
        <v>0</v>
      </c>
      <c r="R300" s="25">
        <f t="shared" si="148"/>
        <v>0</v>
      </c>
      <c r="S300" s="25">
        <f>'3.ВС (2)'!L293</f>
        <v>0</v>
      </c>
      <c r="T300" s="25">
        <f t="shared" si="149"/>
        <v>0</v>
      </c>
      <c r="U300" s="25">
        <f t="shared" si="150"/>
        <v>0</v>
      </c>
    </row>
    <row r="301" spans="1:21" ht="30" x14ac:dyDescent="0.25">
      <c r="A301" s="360" t="s">
        <v>116</v>
      </c>
      <c r="B301" s="360"/>
      <c r="C301" s="360"/>
      <c r="D301" s="360"/>
      <c r="E301" s="3">
        <v>852</v>
      </c>
      <c r="F301" s="2" t="s">
        <v>71</v>
      </c>
      <c r="G301" s="2" t="s">
        <v>71</v>
      </c>
      <c r="H301" s="3" t="s">
        <v>354</v>
      </c>
      <c r="I301" s="2"/>
      <c r="J301" s="17">
        <f>J302</f>
        <v>142300</v>
      </c>
      <c r="K301" s="17">
        <f t="shared" si="161"/>
        <v>0</v>
      </c>
      <c r="L301" s="17">
        <f t="shared" si="161"/>
        <v>0</v>
      </c>
      <c r="M301" s="361">
        <f>'3.ВС (2)'!J294</f>
        <v>142300</v>
      </c>
      <c r="N301" s="25">
        <f t="shared" si="145"/>
        <v>0</v>
      </c>
      <c r="O301" s="25">
        <f t="shared" si="146"/>
        <v>142300</v>
      </c>
      <c r="P301" s="25">
        <f>'3.ВС (2)'!K294</f>
        <v>0</v>
      </c>
      <c r="Q301" s="25">
        <f t="shared" si="147"/>
        <v>0</v>
      </c>
      <c r="R301" s="25">
        <f t="shared" si="148"/>
        <v>0</v>
      </c>
      <c r="S301" s="25">
        <f>'3.ВС (2)'!L294</f>
        <v>0</v>
      </c>
      <c r="T301" s="25">
        <f t="shared" si="149"/>
        <v>0</v>
      </c>
      <c r="U301" s="25">
        <f t="shared" si="150"/>
        <v>0</v>
      </c>
    </row>
    <row r="302" spans="1:21" ht="45" x14ac:dyDescent="0.25">
      <c r="A302" s="360" t="s">
        <v>19</v>
      </c>
      <c r="B302" s="358"/>
      <c r="C302" s="358"/>
      <c r="D302" s="358"/>
      <c r="E302" s="3">
        <v>852</v>
      </c>
      <c r="F302" s="2" t="s">
        <v>71</v>
      </c>
      <c r="G302" s="2" t="s">
        <v>71</v>
      </c>
      <c r="H302" s="3" t="s">
        <v>354</v>
      </c>
      <c r="I302" s="2" t="s">
        <v>20</v>
      </c>
      <c r="J302" s="17">
        <f t="shared" ref="J302:L302" si="162">J303</f>
        <v>142300</v>
      </c>
      <c r="K302" s="17">
        <f t="shared" si="162"/>
        <v>0</v>
      </c>
      <c r="L302" s="17">
        <f t="shared" si="162"/>
        <v>0</v>
      </c>
      <c r="M302" s="361">
        <f>'3.ВС (2)'!J295</f>
        <v>142300</v>
      </c>
      <c r="N302" s="25">
        <f t="shared" si="145"/>
        <v>0</v>
      </c>
      <c r="O302" s="25">
        <f t="shared" si="146"/>
        <v>142300</v>
      </c>
      <c r="P302" s="25">
        <f>'3.ВС (2)'!K295</f>
        <v>0</v>
      </c>
      <c r="Q302" s="25">
        <f t="shared" si="147"/>
        <v>0</v>
      </c>
      <c r="R302" s="25">
        <f t="shared" si="148"/>
        <v>0</v>
      </c>
      <c r="S302" s="25">
        <f>'3.ВС (2)'!L295</f>
        <v>0</v>
      </c>
      <c r="T302" s="25">
        <f t="shared" si="149"/>
        <v>0</v>
      </c>
      <c r="U302" s="25">
        <f t="shared" si="150"/>
        <v>0</v>
      </c>
    </row>
    <row r="303" spans="1:21" s="19" customFormat="1" ht="45" x14ac:dyDescent="0.25">
      <c r="A303" s="360" t="s">
        <v>9</v>
      </c>
      <c r="B303" s="360"/>
      <c r="C303" s="360"/>
      <c r="D303" s="360"/>
      <c r="E303" s="3">
        <v>852</v>
      </c>
      <c r="F303" s="2" t="s">
        <v>71</v>
      </c>
      <c r="G303" s="2" t="s">
        <v>71</v>
      </c>
      <c r="H303" s="3" t="s">
        <v>354</v>
      </c>
      <c r="I303" s="2" t="s">
        <v>21</v>
      </c>
      <c r="J303" s="17">
        <v>142300</v>
      </c>
      <c r="K303" s="17"/>
      <c r="L303" s="17"/>
      <c r="M303" s="361">
        <f>'3.ВС (2)'!J296</f>
        <v>142300</v>
      </c>
      <c r="N303" s="25">
        <f t="shared" si="145"/>
        <v>0</v>
      </c>
      <c r="O303" s="25">
        <f t="shared" si="146"/>
        <v>142300</v>
      </c>
      <c r="P303" s="25">
        <f>'3.ВС (2)'!K296</f>
        <v>0</v>
      </c>
      <c r="Q303" s="25">
        <f t="shared" si="147"/>
        <v>0</v>
      </c>
      <c r="R303" s="25">
        <f t="shared" si="148"/>
        <v>0</v>
      </c>
      <c r="S303" s="25">
        <f>'3.ВС (2)'!L296</f>
        <v>0</v>
      </c>
      <c r="T303" s="25">
        <f t="shared" si="149"/>
        <v>0</v>
      </c>
      <c r="U303" s="25">
        <f t="shared" si="150"/>
        <v>0</v>
      </c>
    </row>
    <row r="304" spans="1:21" s="19" customFormat="1" ht="28.5" x14ac:dyDescent="0.25">
      <c r="A304" s="5" t="s">
        <v>117</v>
      </c>
      <c r="B304" s="38"/>
      <c r="C304" s="38"/>
      <c r="D304" s="38"/>
      <c r="E304" s="3">
        <v>852</v>
      </c>
      <c r="F304" s="15" t="s">
        <v>71</v>
      </c>
      <c r="G304" s="15" t="s">
        <v>46</v>
      </c>
      <c r="H304" s="3" t="s">
        <v>44</v>
      </c>
      <c r="I304" s="15"/>
      <c r="J304" s="18">
        <f>J305+J310+J313</f>
        <v>34799022</v>
      </c>
      <c r="K304" s="18">
        <f t="shared" ref="K304:L304" si="163">K305+K310+K313</f>
        <v>32292522</v>
      </c>
      <c r="L304" s="18">
        <f t="shared" si="163"/>
        <v>32292522</v>
      </c>
      <c r="M304" s="361">
        <f>'3.ВС (2)'!J297</f>
        <v>34799022</v>
      </c>
      <c r="N304" s="25">
        <f t="shared" si="145"/>
        <v>0</v>
      </c>
      <c r="O304" s="25">
        <f t="shared" si="146"/>
        <v>34799022</v>
      </c>
      <c r="P304" s="25">
        <f>'3.ВС (2)'!K297</f>
        <v>32292522</v>
      </c>
      <c r="Q304" s="25">
        <f t="shared" si="147"/>
        <v>0</v>
      </c>
      <c r="R304" s="25">
        <f t="shared" si="148"/>
        <v>32292522</v>
      </c>
      <c r="S304" s="25">
        <f>'3.ВС (2)'!L297</f>
        <v>32292522</v>
      </c>
      <c r="T304" s="25">
        <f t="shared" si="149"/>
        <v>0</v>
      </c>
      <c r="U304" s="25">
        <f t="shared" si="150"/>
        <v>32292522</v>
      </c>
    </row>
    <row r="305" spans="1:21" ht="60" x14ac:dyDescent="0.25">
      <c r="A305" s="360" t="s">
        <v>402</v>
      </c>
      <c r="B305" s="358"/>
      <c r="C305" s="358"/>
      <c r="D305" s="358"/>
      <c r="E305" s="3">
        <v>852</v>
      </c>
      <c r="F305" s="2" t="s">
        <v>71</v>
      </c>
      <c r="G305" s="2" t="s">
        <v>46</v>
      </c>
      <c r="H305" s="3" t="s">
        <v>405</v>
      </c>
      <c r="I305" s="2"/>
      <c r="J305" s="17">
        <f t="shared" ref="J305" si="164">J306+J308</f>
        <v>1533352</v>
      </c>
      <c r="K305" s="17">
        <f t="shared" ref="K305:L305" si="165">K306+K308</f>
        <v>1533352</v>
      </c>
      <c r="L305" s="17">
        <f t="shared" si="165"/>
        <v>1533352</v>
      </c>
      <c r="M305" s="361">
        <f>'3.ВС (2)'!J298</f>
        <v>1533352</v>
      </c>
      <c r="N305" s="25">
        <f t="shared" si="145"/>
        <v>0</v>
      </c>
      <c r="O305" s="25">
        <f t="shared" si="146"/>
        <v>1533352</v>
      </c>
      <c r="P305" s="25">
        <f>'3.ВС (2)'!K298</f>
        <v>1533352</v>
      </c>
      <c r="Q305" s="25">
        <f t="shared" si="147"/>
        <v>0</v>
      </c>
      <c r="R305" s="25">
        <f t="shared" si="148"/>
        <v>1533352</v>
      </c>
      <c r="S305" s="25">
        <f>'3.ВС (2)'!L298</f>
        <v>1533352</v>
      </c>
      <c r="T305" s="25">
        <f t="shared" si="149"/>
        <v>0</v>
      </c>
      <c r="U305" s="25">
        <f t="shared" si="150"/>
        <v>1533352</v>
      </c>
    </row>
    <row r="306" spans="1:21" ht="105" x14ac:dyDescent="0.25">
      <c r="A306" s="360" t="s">
        <v>14</v>
      </c>
      <c r="B306" s="360"/>
      <c r="C306" s="360"/>
      <c r="D306" s="360"/>
      <c r="E306" s="3">
        <v>852</v>
      </c>
      <c r="F306" s="2" t="s">
        <v>71</v>
      </c>
      <c r="G306" s="2" t="s">
        <v>46</v>
      </c>
      <c r="H306" s="3" t="s">
        <v>405</v>
      </c>
      <c r="I306" s="2" t="s">
        <v>16</v>
      </c>
      <c r="J306" s="17">
        <f t="shared" ref="J306:L306" si="166">J307</f>
        <v>1433400</v>
      </c>
      <c r="K306" s="17">
        <f t="shared" si="166"/>
        <v>1433400</v>
      </c>
      <c r="L306" s="17">
        <f t="shared" si="166"/>
        <v>1433400</v>
      </c>
      <c r="M306" s="361">
        <f>'3.ВС (2)'!J299</f>
        <v>1433400</v>
      </c>
      <c r="N306" s="25">
        <f t="shared" si="145"/>
        <v>0</v>
      </c>
      <c r="O306" s="25">
        <f t="shared" si="146"/>
        <v>1433400</v>
      </c>
      <c r="P306" s="25">
        <f>'3.ВС (2)'!K299</f>
        <v>1433400</v>
      </c>
      <c r="Q306" s="25">
        <f t="shared" si="147"/>
        <v>0</v>
      </c>
      <c r="R306" s="25">
        <f t="shared" si="148"/>
        <v>1433400</v>
      </c>
      <c r="S306" s="25">
        <f>'3.ВС (2)'!L299</f>
        <v>1433400</v>
      </c>
      <c r="T306" s="25">
        <f t="shared" si="149"/>
        <v>0</v>
      </c>
      <c r="U306" s="25">
        <f t="shared" si="150"/>
        <v>1433400</v>
      </c>
    </row>
    <row r="307" spans="1:21" ht="45" x14ac:dyDescent="0.25">
      <c r="A307" s="360" t="s">
        <v>257</v>
      </c>
      <c r="B307" s="358"/>
      <c r="C307" s="358"/>
      <c r="D307" s="358"/>
      <c r="E307" s="3">
        <v>852</v>
      </c>
      <c r="F307" s="2" t="s">
        <v>71</v>
      </c>
      <c r="G307" s="2" t="s">
        <v>46</v>
      </c>
      <c r="H307" s="3" t="s">
        <v>405</v>
      </c>
      <c r="I307" s="2" t="s">
        <v>17</v>
      </c>
      <c r="J307" s="17">
        <v>1433400</v>
      </c>
      <c r="K307" s="17">
        <v>1433400</v>
      </c>
      <c r="L307" s="17">
        <v>1433400</v>
      </c>
      <c r="M307" s="361">
        <f>'3.ВС (2)'!J300</f>
        <v>1433400</v>
      </c>
      <c r="N307" s="25">
        <f t="shared" si="145"/>
        <v>0</v>
      </c>
      <c r="O307" s="25">
        <f t="shared" si="146"/>
        <v>1433400</v>
      </c>
      <c r="P307" s="25">
        <f>'3.ВС (2)'!K300</f>
        <v>1433400</v>
      </c>
      <c r="Q307" s="25">
        <f t="shared" si="147"/>
        <v>0</v>
      </c>
      <c r="R307" s="25">
        <f t="shared" si="148"/>
        <v>1433400</v>
      </c>
      <c r="S307" s="25">
        <f>'3.ВС (2)'!L300</f>
        <v>1433400</v>
      </c>
      <c r="T307" s="25">
        <f t="shared" si="149"/>
        <v>0</v>
      </c>
      <c r="U307" s="25">
        <f t="shared" si="150"/>
        <v>1433400</v>
      </c>
    </row>
    <row r="308" spans="1:21" ht="45" x14ac:dyDescent="0.25">
      <c r="A308" s="360" t="s">
        <v>19</v>
      </c>
      <c r="B308" s="358"/>
      <c r="C308" s="358"/>
      <c r="D308" s="358"/>
      <c r="E308" s="3">
        <v>852</v>
      </c>
      <c r="F308" s="2" t="s">
        <v>71</v>
      </c>
      <c r="G308" s="2" t="s">
        <v>46</v>
      </c>
      <c r="H308" s="3" t="s">
        <v>405</v>
      </c>
      <c r="I308" s="2" t="s">
        <v>20</v>
      </c>
      <c r="J308" s="17">
        <f t="shared" ref="J308:L308" si="167">J309</f>
        <v>99952</v>
      </c>
      <c r="K308" s="17">
        <f t="shared" si="167"/>
        <v>99952</v>
      </c>
      <c r="L308" s="17">
        <f t="shared" si="167"/>
        <v>99952</v>
      </c>
      <c r="M308" s="361">
        <f>'3.ВС (2)'!J301</f>
        <v>99952</v>
      </c>
      <c r="N308" s="25">
        <f t="shared" si="145"/>
        <v>0</v>
      </c>
      <c r="O308" s="25">
        <f t="shared" si="146"/>
        <v>99952</v>
      </c>
      <c r="P308" s="25">
        <f>'3.ВС (2)'!K301</f>
        <v>99952</v>
      </c>
      <c r="Q308" s="25">
        <f t="shared" si="147"/>
        <v>0</v>
      </c>
      <c r="R308" s="25">
        <f t="shared" si="148"/>
        <v>99952</v>
      </c>
      <c r="S308" s="25">
        <f>'3.ВС (2)'!L301</f>
        <v>99952</v>
      </c>
      <c r="T308" s="25">
        <f t="shared" si="149"/>
        <v>0</v>
      </c>
      <c r="U308" s="25">
        <f t="shared" si="150"/>
        <v>99952</v>
      </c>
    </row>
    <row r="309" spans="1:21" ht="45" x14ac:dyDescent="0.25">
      <c r="A309" s="360" t="s">
        <v>9</v>
      </c>
      <c r="B309" s="360"/>
      <c r="C309" s="360"/>
      <c r="D309" s="360"/>
      <c r="E309" s="3">
        <v>852</v>
      </c>
      <c r="F309" s="2" t="s">
        <v>71</v>
      </c>
      <c r="G309" s="2" t="s">
        <v>46</v>
      </c>
      <c r="H309" s="3" t="s">
        <v>405</v>
      </c>
      <c r="I309" s="2" t="s">
        <v>21</v>
      </c>
      <c r="J309" s="17">
        <v>99952</v>
      </c>
      <c r="K309" s="17">
        <v>99952</v>
      </c>
      <c r="L309" s="17">
        <v>99952</v>
      </c>
      <c r="M309" s="361">
        <f>'3.ВС (2)'!J302</f>
        <v>99952</v>
      </c>
      <c r="N309" s="25">
        <f t="shared" si="145"/>
        <v>0</v>
      </c>
      <c r="O309" s="25">
        <f t="shared" si="146"/>
        <v>99952</v>
      </c>
      <c r="P309" s="25">
        <f>'3.ВС (2)'!K302</f>
        <v>99952</v>
      </c>
      <c r="Q309" s="25">
        <f t="shared" si="147"/>
        <v>0</v>
      </c>
      <c r="R309" s="25">
        <f t="shared" si="148"/>
        <v>99952</v>
      </c>
      <c r="S309" s="25">
        <f>'3.ВС (2)'!L302</f>
        <v>99952</v>
      </c>
      <c r="T309" s="25">
        <f t="shared" si="149"/>
        <v>0</v>
      </c>
      <c r="U309" s="25">
        <f t="shared" si="150"/>
        <v>99952</v>
      </c>
    </row>
    <row r="310" spans="1:21" s="19" customFormat="1" ht="45" x14ac:dyDescent="0.25">
      <c r="A310" s="360" t="s">
        <v>18</v>
      </c>
      <c r="B310" s="287"/>
      <c r="C310" s="287"/>
      <c r="D310" s="287"/>
      <c r="E310" s="3">
        <v>852</v>
      </c>
      <c r="F310" s="2" t="s">
        <v>71</v>
      </c>
      <c r="G310" s="2" t="s">
        <v>46</v>
      </c>
      <c r="H310" s="3" t="s">
        <v>355</v>
      </c>
      <c r="I310" s="2"/>
      <c r="J310" s="17">
        <f t="shared" ref="J310:L311" si="168">J311</f>
        <v>1990500</v>
      </c>
      <c r="K310" s="17">
        <f t="shared" si="168"/>
        <v>1990500</v>
      </c>
      <c r="L310" s="17">
        <f t="shared" si="168"/>
        <v>1990500</v>
      </c>
      <c r="M310" s="361">
        <f>'3.ВС (2)'!J303</f>
        <v>1990500</v>
      </c>
      <c r="N310" s="25">
        <f t="shared" si="145"/>
        <v>0</v>
      </c>
      <c r="O310" s="25">
        <f t="shared" si="146"/>
        <v>1990500</v>
      </c>
      <c r="P310" s="25">
        <f>'3.ВС (2)'!K303</f>
        <v>1990500</v>
      </c>
      <c r="Q310" s="25">
        <f t="shared" si="147"/>
        <v>0</v>
      </c>
      <c r="R310" s="25">
        <f t="shared" si="148"/>
        <v>1990500</v>
      </c>
      <c r="S310" s="25">
        <f>'3.ВС (2)'!L303</f>
        <v>1990500</v>
      </c>
      <c r="T310" s="25">
        <f t="shared" si="149"/>
        <v>0</v>
      </c>
      <c r="U310" s="25">
        <f t="shared" si="150"/>
        <v>1990500</v>
      </c>
    </row>
    <row r="311" spans="1:21" ht="105" x14ac:dyDescent="0.25">
      <c r="A311" s="360" t="s">
        <v>14</v>
      </c>
      <c r="B311" s="287"/>
      <c r="C311" s="287"/>
      <c r="D311" s="287"/>
      <c r="E311" s="3">
        <v>852</v>
      </c>
      <c r="F311" s="2" t="s">
        <v>71</v>
      </c>
      <c r="G311" s="2" t="s">
        <v>46</v>
      </c>
      <c r="H311" s="3" t="s">
        <v>355</v>
      </c>
      <c r="I311" s="2" t="s">
        <v>16</v>
      </c>
      <c r="J311" s="17">
        <f t="shared" si="168"/>
        <v>1990500</v>
      </c>
      <c r="K311" s="17">
        <f t="shared" si="168"/>
        <v>1990500</v>
      </c>
      <c r="L311" s="17">
        <f t="shared" si="168"/>
        <v>1990500</v>
      </c>
      <c r="M311" s="361">
        <f>'3.ВС (2)'!J304</f>
        <v>1990500</v>
      </c>
      <c r="N311" s="25">
        <f t="shared" si="145"/>
        <v>0</v>
      </c>
      <c r="O311" s="25">
        <f t="shared" si="146"/>
        <v>1990500</v>
      </c>
      <c r="P311" s="25">
        <f>'3.ВС (2)'!K304</f>
        <v>1990500</v>
      </c>
      <c r="Q311" s="25">
        <f t="shared" si="147"/>
        <v>0</v>
      </c>
      <c r="R311" s="25">
        <f t="shared" si="148"/>
        <v>1990500</v>
      </c>
      <c r="S311" s="25">
        <f>'3.ВС (2)'!L304</f>
        <v>1990500</v>
      </c>
      <c r="T311" s="25">
        <f t="shared" si="149"/>
        <v>0</v>
      </c>
      <c r="U311" s="25">
        <f t="shared" si="150"/>
        <v>1990500</v>
      </c>
    </row>
    <row r="312" spans="1:21" ht="45" x14ac:dyDescent="0.25">
      <c r="A312" s="360" t="s">
        <v>257</v>
      </c>
      <c r="B312" s="287"/>
      <c r="C312" s="287"/>
      <c r="D312" s="287"/>
      <c r="E312" s="3">
        <v>852</v>
      </c>
      <c r="F312" s="2" t="s">
        <v>71</v>
      </c>
      <c r="G312" s="2" t="s">
        <v>46</v>
      </c>
      <c r="H312" s="3" t="s">
        <v>355</v>
      </c>
      <c r="I312" s="2" t="s">
        <v>17</v>
      </c>
      <c r="J312" s="17">
        <v>1990500</v>
      </c>
      <c r="K312" s="17">
        <v>1990500</v>
      </c>
      <c r="L312" s="17">
        <v>1990500</v>
      </c>
      <c r="M312" s="361">
        <f>'3.ВС (2)'!J305</f>
        <v>1990500</v>
      </c>
      <c r="N312" s="25">
        <f t="shared" si="145"/>
        <v>0</v>
      </c>
      <c r="O312" s="25">
        <f t="shared" si="146"/>
        <v>1990500</v>
      </c>
      <c r="P312" s="25">
        <f>'3.ВС (2)'!K305</f>
        <v>1990500</v>
      </c>
      <c r="Q312" s="25">
        <f t="shared" si="147"/>
        <v>0</v>
      </c>
      <c r="R312" s="25">
        <f t="shared" si="148"/>
        <v>1990500</v>
      </c>
      <c r="S312" s="25">
        <f>'3.ВС (2)'!L305</f>
        <v>1990500</v>
      </c>
      <c r="T312" s="25">
        <f t="shared" si="149"/>
        <v>0</v>
      </c>
      <c r="U312" s="25">
        <f t="shared" si="150"/>
        <v>1990500</v>
      </c>
    </row>
    <row r="313" spans="1:21" ht="60" x14ac:dyDescent="0.25">
      <c r="A313" s="360" t="s">
        <v>118</v>
      </c>
      <c r="B313" s="360"/>
      <c r="C313" s="360"/>
      <c r="D313" s="360"/>
      <c r="E313" s="3">
        <v>852</v>
      </c>
      <c r="F313" s="2" t="s">
        <v>71</v>
      </c>
      <c r="G313" s="2" t="s">
        <v>46</v>
      </c>
      <c r="H313" s="3" t="s">
        <v>356</v>
      </c>
      <c r="I313" s="2"/>
      <c r="J313" s="17">
        <f t="shared" ref="J313" si="169">J314+J316+J318</f>
        <v>31275170</v>
      </c>
      <c r="K313" s="17">
        <f t="shared" ref="K313:L313" si="170">K314+K316+K318</f>
        <v>28768670</v>
      </c>
      <c r="L313" s="17">
        <f t="shared" si="170"/>
        <v>28768670</v>
      </c>
      <c r="M313" s="361">
        <f>'3.ВС (2)'!J306</f>
        <v>31275170</v>
      </c>
      <c r="N313" s="25">
        <f t="shared" si="145"/>
        <v>0</v>
      </c>
      <c r="O313" s="25">
        <f t="shared" si="146"/>
        <v>31275170</v>
      </c>
      <c r="P313" s="25">
        <f>'3.ВС (2)'!K306</f>
        <v>28768670</v>
      </c>
      <c r="Q313" s="25">
        <f t="shared" si="147"/>
        <v>0</v>
      </c>
      <c r="R313" s="25">
        <f t="shared" si="148"/>
        <v>28768670</v>
      </c>
      <c r="S313" s="25">
        <f>'3.ВС (2)'!L306</f>
        <v>28768670</v>
      </c>
      <c r="T313" s="25">
        <f t="shared" si="149"/>
        <v>0</v>
      </c>
      <c r="U313" s="25">
        <f t="shared" si="150"/>
        <v>28768670</v>
      </c>
    </row>
    <row r="314" spans="1:21" ht="105" x14ac:dyDescent="0.25">
      <c r="A314" s="360" t="s">
        <v>14</v>
      </c>
      <c r="B314" s="287"/>
      <c r="C314" s="287"/>
      <c r="D314" s="287"/>
      <c r="E314" s="3">
        <v>852</v>
      </c>
      <c r="F314" s="2" t="s">
        <v>71</v>
      </c>
      <c r="G314" s="2" t="s">
        <v>46</v>
      </c>
      <c r="H314" s="3" t="s">
        <v>356</v>
      </c>
      <c r="I314" s="2" t="s">
        <v>16</v>
      </c>
      <c r="J314" s="17">
        <f t="shared" ref="J314:L314" si="171">J315</f>
        <v>29921400</v>
      </c>
      <c r="K314" s="17">
        <f t="shared" si="171"/>
        <v>28621400</v>
      </c>
      <c r="L314" s="17">
        <f t="shared" si="171"/>
        <v>28621400</v>
      </c>
      <c r="M314" s="361">
        <f>'3.ВС (2)'!J307</f>
        <v>29921400</v>
      </c>
      <c r="N314" s="25">
        <f t="shared" si="145"/>
        <v>0</v>
      </c>
      <c r="O314" s="25">
        <f t="shared" si="146"/>
        <v>29921400</v>
      </c>
      <c r="P314" s="25">
        <f>'3.ВС (2)'!K307</f>
        <v>28621400</v>
      </c>
      <c r="Q314" s="25">
        <f t="shared" si="147"/>
        <v>0</v>
      </c>
      <c r="R314" s="25">
        <f t="shared" si="148"/>
        <v>28621400</v>
      </c>
      <c r="S314" s="25">
        <f>'3.ВС (2)'!L307</f>
        <v>28621400</v>
      </c>
      <c r="T314" s="25">
        <f t="shared" si="149"/>
        <v>0</v>
      </c>
      <c r="U314" s="25">
        <f t="shared" si="150"/>
        <v>28621400</v>
      </c>
    </row>
    <row r="315" spans="1:21" ht="45" x14ac:dyDescent="0.25">
      <c r="A315" s="360" t="s">
        <v>257</v>
      </c>
      <c r="B315" s="287"/>
      <c r="C315" s="287"/>
      <c r="D315" s="287"/>
      <c r="E315" s="3">
        <v>852</v>
      </c>
      <c r="F315" s="2" t="s">
        <v>71</v>
      </c>
      <c r="G315" s="2" t="s">
        <v>46</v>
      </c>
      <c r="H315" s="3" t="s">
        <v>356</v>
      </c>
      <c r="I315" s="2" t="s">
        <v>17</v>
      </c>
      <c r="J315" s="17">
        <v>29921400</v>
      </c>
      <c r="K315" s="17">
        <v>28621400</v>
      </c>
      <c r="L315" s="17">
        <v>28621400</v>
      </c>
      <c r="M315" s="361">
        <f>'3.ВС (2)'!J308</f>
        <v>29921400</v>
      </c>
      <c r="N315" s="25">
        <f t="shared" si="145"/>
        <v>0</v>
      </c>
      <c r="O315" s="25">
        <f t="shared" si="146"/>
        <v>29921400</v>
      </c>
      <c r="P315" s="25">
        <f>'3.ВС (2)'!K308</f>
        <v>28621400</v>
      </c>
      <c r="Q315" s="25">
        <f t="shared" si="147"/>
        <v>0</v>
      </c>
      <c r="R315" s="25">
        <f t="shared" si="148"/>
        <v>28621400</v>
      </c>
      <c r="S315" s="25">
        <f>'3.ВС (2)'!L308</f>
        <v>28621400</v>
      </c>
      <c r="T315" s="25">
        <f t="shared" si="149"/>
        <v>0</v>
      </c>
      <c r="U315" s="25">
        <f t="shared" si="150"/>
        <v>28621400</v>
      </c>
    </row>
    <row r="316" spans="1:21" ht="45" x14ac:dyDescent="0.25">
      <c r="A316" s="360" t="s">
        <v>19</v>
      </c>
      <c r="B316" s="358"/>
      <c r="C316" s="358"/>
      <c r="D316" s="358"/>
      <c r="E316" s="3">
        <v>852</v>
      </c>
      <c r="F316" s="2" t="s">
        <v>71</v>
      </c>
      <c r="G316" s="2" t="s">
        <v>46</v>
      </c>
      <c r="H316" s="3" t="s">
        <v>356</v>
      </c>
      <c r="I316" s="2" t="s">
        <v>20</v>
      </c>
      <c r="J316" s="17">
        <f t="shared" ref="J316:L316" si="172">J317</f>
        <v>1330900</v>
      </c>
      <c r="K316" s="17">
        <f t="shared" si="172"/>
        <v>124400</v>
      </c>
      <c r="L316" s="17">
        <f t="shared" si="172"/>
        <v>124400</v>
      </c>
      <c r="M316" s="361">
        <f>'3.ВС (2)'!J309</f>
        <v>1330900</v>
      </c>
      <c r="N316" s="25">
        <f t="shared" si="145"/>
        <v>0</v>
      </c>
      <c r="O316" s="25">
        <f t="shared" si="146"/>
        <v>1330900</v>
      </c>
      <c r="P316" s="25">
        <f>'3.ВС (2)'!K309</f>
        <v>124400</v>
      </c>
      <c r="Q316" s="25">
        <f t="shared" si="147"/>
        <v>0</v>
      </c>
      <c r="R316" s="25">
        <f t="shared" si="148"/>
        <v>124400</v>
      </c>
      <c r="S316" s="25">
        <f>'3.ВС (2)'!L309</f>
        <v>124400</v>
      </c>
      <c r="T316" s="25">
        <f t="shared" si="149"/>
        <v>0</v>
      </c>
      <c r="U316" s="25">
        <f t="shared" si="150"/>
        <v>124400</v>
      </c>
    </row>
    <row r="317" spans="1:21" ht="45" x14ac:dyDescent="0.25">
      <c r="A317" s="360" t="s">
        <v>9</v>
      </c>
      <c r="B317" s="360"/>
      <c r="C317" s="360"/>
      <c r="D317" s="360"/>
      <c r="E317" s="3">
        <v>852</v>
      </c>
      <c r="F317" s="2" t="s">
        <v>71</v>
      </c>
      <c r="G317" s="2" t="s">
        <v>46</v>
      </c>
      <c r="H317" s="3" t="s">
        <v>356</v>
      </c>
      <c r="I317" s="2" t="s">
        <v>21</v>
      </c>
      <c r="J317" s="17">
        <v>1330900</v>
      </c>
      <c r="K317" s="17">
        <v>124400</v>
      </c>
      <c r="L317" s="17">
        <v>124400</v>
      </c>
      <c r="M317" s="361">
        <f>'3.ВС (2)'!J310</f>
        <v>1330900</v>
      </c>
      <c r="N317" s="25">
        <f t="shared" si="145"/>
        <v>0</v>
      </c>
      <c r="O317" s="25">
        <f t="shared" si="146"/>
        <v>1330900</v>
      </c>
      <c r="P317" s="25">
        <f>'3.ВС (2)'!K310</f>
        <v>124400</v>
      </c>
      <c r="Q317" s="25">
        <f t="shared" si="147"/>
        <v>0</v>
      </c>
      <c r="R317" s="25">
        <f t="shared" si="148"/>
        <v>124400</v>
      </c>
      <c r="S317" s="25">
        <f>'3.ВС (2)'!L310</f>
        <v>124400</v>
      </c>
      <c r="T317" s="25">
        <f t="shared" si="149"/>
        <v>0</v>
      </c>
      <c r="U317" s="25">
        <f t="shared" si="150"/>
        <v>124400</v>
      </c>
    </row>
    <row r="318" spans="1:21" x14ac:dyDescent="0.25">
      <c r="A318" s="360" t="s">
        <v>22</v>
      </c>
      <c r="B318" s="360"/>
      <c r="C318" s="360"/>
      <c r="D318" s="360"/>
      <c r="E318" s="3">
        <v>852</v>
      </c>
      <c r="F318" s="2" t="s">
        <v>71</v>
      </c>
      <c r="G318" s="2" t="s">
        <v>46</v>
      </c>
      <c r="H318" s="3" t="s">
        <v>356</v>
      </c>
      <c r="I318" s="2" t="s">
        <v>23</v>
      </c>
      <c r="J318" s="17">
        <f t="shared" ref="J318:L318" si="173">J319</f>
        <v>22870</v>
      </c>
      <c r="K318" s="17">
        <f t="shared" si="173"/>
        <v>22870</v>
      </c>
      <c r="L318" s="17">
        <f t="shared" si="173"/>
        <v>22870</v>
      </c>
      <c r="M318" s="361">
        <f>'3.ВС (2)'!J311</f>
        <v>22870</v>
      </c>
      <c r="N318" s="25">
        <f t="shared" si="145"/>
        <v>0</v>
      </c>
      <c r="O318" s="25">
        <f t="shared" si="146"/>
        <v>22870</v>
      </c>
      <c r="P318" s="25">
        <f>'3.ВС (2)'!K311</f>
        <v>22870</v>
      </c>
      <c r="Q318" s="25">
        <f t="shared" si="147"/>
        <v>0</v>
      </c>
      <c r="R318" s="25">
        <f t="shared" si="148"/>
        <v>22870</v>
      </c>
      <c r="S318" s="25">
        <f>'3.ВС (2)'!L311</f>
        <v>22870</v>
      </c>
      <c r="T318" s="25">
        <f t="shared" si="149"/>
        <v>0</v>
      </c>
      <c r="U318" s="25">
        <f t="shared" si="150"/>
        <v>22870</v>
      </c>
    </row>
    <row r="319" spans="1:21" ht="30" x14ac:dyDescent="0.25">
      <c r="A319" s="360" t="s">
        <v>24</v>
      </c>
      <c r="B319" s="360"/>
      <c r="C319" s="360"/>
      <c r="D319" s="360"/>
      <c r="E319" s="3">
        <v>852</v>
      </c>
      <c r="F319" s="2" t="s">
        <v>71</v>
      </c>
      <c r="G319" s="2" t="s">
        <v>46</v>
      </c>
      <c r="H319" s="3" t="s">
        <v>356</v>
      </c>
      <c r="I319" s="2" t="s">
        <v>25</v>
      </c>
      <c r="J319" s="17">
        <v>22870</v>
      </c>
      <c r="K319" s="17">
        <v>22870</v>
      </c>
      <c r="L319" s="17">
        <v>22870</v>
      </c>
      <c r="M319" s="361">
        <f>'3.ВС (2)'!J312</f>
        <v>22870</v>
      </c>
      <c r="N319" s="25">
        <f t="shared" si="145"/>
        <v>0</v>
      </c>
      <c r="O319" s="25">
        <f t="shared" si="146"/>
        <v>22870</v>
      </c>
      <c r="P319" s="25">
        <f>'3.ВС (2)'!K312</f>
        <v>22870</v>
      </c>
      <c r="Q319" s="25">
        <f t="shared" si="147"/>
        <v>0</v>
      </c>
      <c r="R319" s="25">
        <f t="shared" si="148"/>
        <v>22870</v>
      </c>
      <c r="S319" s="25">
        <f>'3.ВС (2)'!L312</f>
        <v>22870</v>
      </c>
      <c r="T319" s="25">
        <f t="shared" si="149"/>
        <v>0</v>
      </c>
      <c r="U319" s="25">
        <f t="shared" si="150"/>
        <v>22870</v>
      </c>
    </row>
    <row r="320" spans="1:21" x14ac:dyDescent="0.25">
      <c r="A320" s="5" t="s">
        <v>85</v>
      </c>
      <c r="B320" s="38"/>
      <c r="C320" s="38"/>
      <c r="D320" s="38"/>
      <c r="E320" s="3">
        <v>852</v>
      </c>
      <c r="F320" s="15" t="s">
        <v>86</v>
      </c>
      <c r="G320" s="15"/>
      <c r="H320" s="3" t="s">
        <v>44</v>
      </c>
      <c r="I320" s="15"/>
      <c r="J320" s="18">
        <f>J325+J336+J321</f>
        <v>11532626</v>
      </c>
      <c r="K320" s="18">
        <f t="shared" ref="K320:L320" si="174">K325+K336+K321</f>
        <v>11532626</v>
      </c>
      <c r="L320" s="18">
        <f t="shared" si="174"/>
        <v>11532626</v>
      </c>
      <c r="M320" s="361">
        <f>'3.ВС (2)'!J313</f>
        <v>11532626</v>
      </c>
      <c r="N320" s="25">
        <f t="shared" si="145"/>
        <v>0</v>
      </c>
      <c r="O320" s="25">
        <f t="shared" si="146"/>
        <v>11532626</v>
      </c>
      <c r="P320" s="25">
        <f>'3.ВС (2)'!K313</f>
        <v>11532626</v>
      </c>
      <c r="Q320" s="25">
        <f t="shared" si="147"/>
        <v>0</v>
      </c>
      <c r="R320" s="25">
        <f t="shared" si="148"/>
        <v>11532626</v>
      </c>
      <c r="S320" s="25">
        <f>'3.ВС (2)'!L313</f>
        <v>11532626</v>
      </c>
      <c r="T320" s="25">
        <f t="shared" si="149"/>
        <v>0</v>
      </c>
      <c r="U320" s="25">
        <f t="shared" si="150"/>
        <v>11532626</v>
      </c>
    </row>
    <row r="321" spans="1:21" ht="28.5" x14ac:dyDescent="0.25">
      <c r="A321" s="5" t="s">
        <v>770</v>
      </c>
      <c r="B321" s="38"/>
      <c r="C321" s="38"/>
      <c r="D321" s="38"/>
      <c r="E321" s="3" t="s">
        <v>768</v>
      </c>
      <c r="F321" s="15" t="s">
        <v>86</v>
      </c>
      <c r="G321" s="15" t="s">
        <v>42</v>
      </c>
      <c r="H321" s="3"/>
      <c r="I321" s="15"/>
      <c r="J321" s="18">
        <f>J322</f>
        <v>1411200</v>
      </c>
      <c r="K321" s="18">
        <f t="shared" ref="K321:L321" si="175">K322</f>
        <v>1411200</v>
      </c>
      <c r="L321" s="18">
        <f t="shared" si="175"/>
        <v>1411200</v>
      </c>
      <c r="M321" s="361">
        <f>'3.ВС (2)'!J314</f>
        <v>1411200</v>
      </c>
      <c r="N321" s="25">
        <f t="shared" si="145"/>
        <v>0</v>
      </c>
      <c r="O321" s="25">
        <f t="shared" si="146"/>
        <v>1411200</v>
      </c>
      <c r="P321" s="25">
        <f>'3.ВС (2)'!K314</f>
        <v>1411200</v>
      </c>
      <c r="Q321" s="25">
        <f t="shared" si="147"/>
        <v>0</v>
      </c>
      <c r="R321" s="25">
        <f t="shared" si="148"/>
        <v>1411200</v>
      </c>
      <c r="S321" s="25">
        <f>'3.ВС (2)'!L314</f>
        <v>1411200</v>
      </c>
      <c r="T321" s="25">
        <f t="shared" si="149"/>
        <v>0</v>
      </c>
      <c r="U321" s="25">
        <f t="shared" si="150"/>
        <v>1411200</v>
      </c>
    </row>
    <row r="322" spans="1:21" ht="150" x14ac:dyDescent="0.25">
      <c r="A322" s="360" t="s">
        <v>270</v>
      </c>
      <c r="B322" s="38"/>
      <c r="C322" s="38"/>
      <c r="D322" s="38"/>
      <c r="E322" s="3">
        <v>852</v>
      </c>
      <c r="F322" s="2" t="s">
        <v>86</v>
      </c>
      <c r="G322" s="2" t="s">
        <v>42</v>
      </c>
      <c r="H322" s="3" t="s">
        <v>347</v>
      </c>
      <c r="I322" s="2"/>
      <c r="J322" s="17">
        <f t="shared" ref="J322:L323" si="176">J323</f>
        <v>1411200</v>
      </c>
      <c r="K322" s="17">
        <f t="shared" si="176"/>
        <v>1411200</v>
      </c>
      <c r="L322" s="17">
        <f t="shared" si="176"/>
        <v>1411200</v>
      </c>
      <c r="M322" s="361">
        <f>'3.ВС (2)'!J315</f>
        <v>1411200</v>
      </c>
      <c r="N322" s="25">
        <f t="shared" si="145"/>
        <v>0</v>
      </c>
      <c r="O322" s="25">
        <f t="shared" si="146"/>
        <v>1411200</v>
      </c>
      <c r="P322" s="25">
        <f>'3.ВС (2)'!K315</f>
        <v>1411200</v>
      </c>
      <c r="Q322" s="25">
        <f t="shared" si="147"/>
        <v>0</v>
      </c>
      <c r="R322" s="25">
        <f t="shared" si="148"/>
        <v>1411200</v>
      </c>
      <c r="S322" s="25">
        <f>'3.ВС (2)'!L315</f>
        <v>1411200</v>
      </c>
      <c r="T322" s="25">
        <f t="shared" si="149"/>
        <v>0</v>
      </c>
      <c r="U322" s="25">
        <f t="shared" si="150"/>
        <v>1411200</v>
      </c>
    </row>
    <row r="323" spans="1:21" ht="30" x14ac:dyDescent="0.25">
      <c r="A323" s="360" t="s">
        <v>89</v>
      </c>
      <c r="B323" s="38"/>
      <c r="C323" s="38"/>
      <c r="D323" s="38"/>
      <c r="E323" s="3">
        <v>852</v>
      </c>
      <c r="F323" s="2" t="s">
        <v>86</v>
      </c>
      <c r="G323" s="2" t="s">
        <v>42</v>
      </c>
      <c r="H323" s="3" t="s">
        <v>347</v>
      </c>
      <c r="I323" s="2" t="s">
        <v>90</v>
      </c>
      <c r="J323" s="17">
        <f t="shared" si="176"/>
        <v>1411200</v>
      </c>
      <c r="K323" s="17">
        <f t="shared" si="176"/>
        <v>1411200</v>
      </c>
      <c r="L323" s="17">
        <f t="shared" si="176"/>
        <v>1411200</v>
      </c>
      <c r="M323" s="361">
        <f>'3.ВС (2)'!J316</f>
        <v>1411200</v>
      </c>
      <c r="N323" s="25">
        <f t="shared" si="145"/>
        <v>0</v>
      </c>
      <c r="O323" s="25">
        <f t="shared" si="146"/>
        <v>1411200</v>
      </c>
      <c r="P323" s="25">
        <f>'3.ВС (2)'!K316</f>
        <v>1411200</v>
      </c>
      <c r="Q323" s="25">
        <f t="shared" si="147"/>
        <v>0</v>
      </c>
      <c r="R323" s="25">
        <f t="shared" si="148"/>
        <v>1411200</v>
      </c>
      <c r="S323" s="25">
        <f>'3.ВС (2)'!L316</f>
        <v>1411200</v>
      </c>
      <c r="T323" s="25">
        <f t="shared" si="149"/>
        <v>0</v>
      </c>
      <c r="U323" s="25">
        <f t="shared" si="150"/>
        <v>1411200</v>
      </c>
    </row>
    <row r="324" spans="1:21" ht="30" x14ac:dyDescent="0.25">
      <c r="A324" s="358" t="s">
        <v>97</v>
      </c>
      <c r="B324" s="38"/>
      <c r="C324" s="38"/>
      <c r="D324" s="38"/>
      <c r="E324" s="3">
        <v>852</v>
      </c>
      <c r="F324" s="2" t="s">
        <v>86</v>
      </c>
      <c r="G324" s="2" t="s">
        <v>42</v>
      </c>
      <c r="H324" s="3" t="s">
        <v>347</v>
      </c>
      <c r="I324" s="2" t="s">
        <v>98</v>
      </c>
      <c r="J324" s="17">
        <v>1411200</v>
      </c>
      <c r="K324" s="17">
        <v>1411200</v>
      </c>
      <c r="L324" s="17">
        <v>1411200</v>
      </c>
      <c r="M324" s="361">
        <f>'3.ВС (2)'!J317</f>
        <v>1411200</v>
      </c>
      <c r="N324" s="25">
        <f t="shared" si="145"/>
        <v>0</v>
      </c>
      <c r="O324" s="25">
        <f t="shared" si="146"/>
        <v>1411200</v>
      </c>
      <c r="P324" s="25">
        <f>'3.ВС (2)'!K317</f>
        <v>1411200</v>
      </c>
      <c r="Q324" s="25">
        <f t="shared" si="147"/>
        <v>0</v>
      </c>
      <c r="R324" s="25">
        <f t="shared" si="148"/>
        <v>1411200</v>
      </c>
      <c r="S324" s="25">
        <f>'3.ВС (2)'!L317</f>
        <v>1411200</v>
      </c>
      <c r="T324" s="25">
        <f t="shared" si="149"/>
        <v>0</v>
      </c>
      <c r="U324" s="25">
        <f t="shared" si="150"/>
        <v>1411200</v>
      </c>
    </row>
    <row r="325" spans="1:21" x14ac:dyDescent="0.25">
      <c r="A325" s="5" t="s">
        <v>94</v>
      </c>
      <c r="B325" s="38"/>
      <c r="C325" s="38"/>
      <c r="D325" s="38"/>
      <c r="E325" s="3">
        <v>852</v>
      </c>
      <c r="F325" s="15" t="s">
        <v>86</v>
      </c>
      <c r="G325" s="15" t="s">
        <v>12</v>
      </c>
      <c r="H325" s="3" t="s">
        <v>44</v>
      </c>
      <c r="I325" s="15"/>
      <c r="J325" s="18">
        <f t="shared" ref="J325" si="177">J326+J329+J332</f>
        <v>10067426</v>
      </c>
      <c r="K325" s="18">
        <f t="shared" ref="K325:L325" si="178">K326+K329+K332</f>
        <v>10067426</v>
      </c>
      <c r="L325" s="18">
        <f t="shared" si="178"/>
        <v>10067426</v>
      </c>
      <c r="M325" s="361">
        <f>'3.ВС (2)'!J318</f>
        <v>10067426</v>
      </c>
      <c r="N325" s="25">
        <f t="shared" si="145"/>
        <v>0</v>
      </c>
      <c r="O325" s="25">
        <f t="shared" si="146"/>
        <v>10067426</v>
      </c>
      <c r="P325" s="25">
        <f>'3.ВС (2)'!K318</f>
        <v>10067426</v>
      </c>
      <c r="Q325" s="25">
        <f t="shared" si="147"/>
        <v>0</v>
      </c>
      <c r="R325" s="25">
        <f t="shared" si="148"/>
        <v>10067426</v>
      </c>
      <c r="S325" s="25">
        <f>'3.ВС (2)'!L318</f>
        <v>10067426</v>
      </c>
      <c r="T325" s="25">
        <f t="shared" si="149"/>
        <v>0</v>
      </c>
      <c r="U325" s="25">
        <f t="shared" si="150"/>
        <v>10067426</v>
      </c>
    </row>
    <row r="326" spans="1:21" ht="75" x14ac:dyDescent="0.25">
      <c r="A326" s="360" t="s">
        <v>120</v>
      </c>
      <c r="B326" s="38"/>
      <c r="C326" s="38"/>
      <c r="D326" s="38"/>
      <c r="E326" s="3">
        <v>852</v>
      </c>
      <c r="F326" s="2" t="s">
        <v>86</v>
      </c>
      <c r="G326" s="2" t="s">
        <v>12</v>
      </c>
      <c r="H326" s="3" t="s">
        <v>358</v>
      </c>
      <c r="I326" s="15"/>
      <c r="J326" s="17">
        <f t="shared" ref="J326:L327" si="179">J327</f>
        <v>1178278</v>
      </c>
      <c r="K326" s="17">
        <f t="shared" si="179"/>
        <v>1178278</v>
      </c>
      <c r="L326" s="17">
        <f t="shared" si="179"/>
        <v>1178278</v>
      </c>
      <c r="M326" s="361">
        <f>'3.ВС (2)'!J319</f>
        <v>1178278</v>
      </c>
      <c r="N326" s="25">
        <f t="shared" si="145"/>
        <v>0</v>
      </c>
      <c r="O326" s="25">
        <f t="shared" si="146"/>
        <v>1178278</v>
      </c>
      <c r="P326" s="25">
        <f>'3.ВС (2)'!K319</f>
        <v>1178278</v>
      </c>
      <c r="Q326" s="25">
        <f t="shared" si="147"/>
        <v>0</v>
      </c>
      <c r="R326" s="25">
        <f t="shared" si="148"/>
        <v>1178278</v>
      </c>
      <c r="S326" s="25">
        <f>'3.ВС (2)'!L319</f>
        <v>1178278</v>
      </c>
      <c r="T326" s="25">
        <f t="shared" si="149"/>
        <v>0</v>
      </c>
      <c r="U326" s="25">
        <f t="shared" si="150"/>
        <v>1178278</v>
      </c>
    </row>
    <row r="327" spans="1:21" s="19" customFormat="1" ht="30" x14ac:dyDescent="0.25">
      <c r="A327" s="360" t="s">
        <v>89</v>
      </c>
      <c r="B327" s="358"/>
      <c r="C327" s="358"/>
      <c r="D327" s="358"/>
      <c r="E327" s="3">
        <v>852</v>
      </c>
      <c r="F327" s="2" t="s">
        <v>86</v>
      </c>
      <c r="G327" s="2" t="s">
        <v>12</v>
      </c>
      <c r="H327" s="3" t="s">
        <v>358</v>
      </c>
      <c r="I327" s="2" t="s">
        <v>90</v>
      </c>
      <c r="J327" s="17">
        <f t="shared" si="179"/>
        <v>1178278</v>
      </c>
      <c r="K327" s="17">
        <f t="shared" si="179"/>
        <v>1178278</v>
      </c>
      <c r="L327" s="17">
        <f t="shared" si="179"/>
        <v>1178278</v>
      </c>
      <c r="M327" s="361">
        <f>'3.ВС (2)'!J320</f>
        <v>1178278</v>
      </c>
      <c r="N327" s="25">
        <f t="shared" si="145"/>
        <v>0</v>
      </c>
      <c r="O327" s="25">
        <f t="shared" si="146"/>
        <v>1178278</v>
      </c>
      <c r="P327" s="25">
        <f>'3.ВС (2)'!K320</f>
        <v>1178278</v>
      </c>
      <c r="Q327" s="25">
        <f t="shared" si="147"/>
        <v>0</v>
      </c>
      <c r="R327" s="25">
        <f t="shared" si="148"/>
        <v>1178278</v>
      </c>
      <c r="S327" s="25">
        <f>'3.ВС (2)'!L320</f>
        <v>1178278</v>
      </c>
      <c r="T327" s="25">
        <f t="shared" si="149"/>
        <v>0</v>
      </c>
      <c r="U327" s="25">
        <f t="shared" si="150"/>
        <v>1178278</v>
      </c>
    </row>
    <row r="328" spans="1:21" s="19" customFormat="1" ht="30" x14ac:dyDescent="0.25">
      <c r="A328" s="358" t="s">
        <v>97</v>
      </c>
      <c r="B328" s="358"/>
      <c r="C328" s="358"/>
      <c r="D328" s="358"/>
      <c r="E328" s="3">
        <v>852</v>
      </c>
      <c r="F328" s="2" t="s">
        <v>86</v>
      </c>
      <c r="G328" s="2" t="s">
        <v>12</v>
      </c>
      <c r="H328" s="3" t="s">
        <v>358</v>
      </c>
      <c r="I328" s="2" t="s">
        <v>98</v>
      </c>
      <c r="J328" s="17">
        <v>1178278</v>
      </c>
      <c r="K328" s="17">
        <v>1178278</v>
      </c>
      <c r="L328" s="17">
        <v>1178278</v>
      </c>
      <c r="M328" s="361">
        <f>'3.ВС (2)'!J321</f>
        <v>1178278</v>
      </c>
      <c r="N328" s="25">
        <f t="shared" ref="N328:N391" si="180">O328-M328</f>
        <v>0</v>
      </c>
      <c r="O328" s="25">
        <f t="shared" ref="O328:O391" si="181">J328</f>
        <v>1178278</v>
      </c>
      <c r="P328" s="25">
        <f>'3.ВС (2)'!K321</f>
        <v>1178278</v>
      </c>
      <c r="Q328" s="25">
        <f t="shared" ref="Q328:Q391" si="182">R328-P328</f>
        <v>0</v>
      </c>
      <c r="R328" s="25">
        <f t="shared" ref="R328:R391" si="183">K328</f>
        <v>1178278</v>
      </c>
      <c r="S328" s="25">
        <f>'3.ВС (2)'!L321</f>
        <v>1178278</v>
      </c>
      <c r="T328" s="25">
        <f t="shared" ref="T328:T391" si="184">U328-S328</f>
        <v>0</v>
      </c>
      <c r="U328" s="25">
        <f t="shared" ref="U328:U391" si="185">L328</f>
        <v>1178278</v>
      </c>
    </row>
    <row r="329" spans="1:21" ht="60" x14ac:dyDescent="0.25">
      <c r="A329" s="360" t="s">
        <v>119</v>
      </c>
      <c r="B329" s="38"/>
      <c r="C329" s="38"/>
      <c r="D329" s="38"/>
      <c r="E329" s="3">
        <v>852</v>
      </c>
      <c r="F329" s="2" t="s">
        <v>86</v>
      </c>
      <c r="G329" s="2" t="s">
        <v>12</v>
      </c>
      <c r="H329" s="3" t="s">
        <v>357</v>
      </c>
      <c r="I329" s="15"/>
      <c r="J329" s="17">
        <f t="shared" ref="J329:L330" si="186">J330</f>
        <v>128000</v>
      </c>
      <c r="K329" s="17">
        <f t="shared" si="186"/>
        <v>128000</v>
      </c>
      <c r="L329" s="17">
        <f t="shared" si="186"/>
        <v>128000</v>
      </c>
      <c r="M329" s="361">
        <f>'3.ВС (2)'!J322</f>
        <v>128000</v>
      </c>
      <c r="N329" s="25">
        <f t="shared" si="180"/>
        <v>0</v>
      </c>
      <c r="O329" s="25">
        <f t="shared" si="181"/>
        <v>128000</v>
      </c>
      <c r="P329" s="25">
        <f>'3.ВС (2)'!K322</f>
        <v>128000</v>
      </c>
      <c r="Q329" s="25">
        <f t="shared" si="182"/>
        <v>0</v>
      </c>
      <c r="R329" s="25">
        <f t="shared" si="183"/>
        <v>128000</v>
      </c>
      <c r="S329" s="25">
        <f>'3.ВС (2)'!L322</f>
        <v>128000</v>
      </c>
      <c r="T329" s="25">
        <f t="shared" si="184"/>
        <v>0</v>
      </c>
      <c r="U329" s="25">
        <f t="shared" si="185"/>
        <v>128000</v>
      </c>
    </row>
    <row r="330" spans="1:21" ht="30" x14ac:dyDescent="0.25">
      <c r="A330" s="360" t="s">
        <v>89</v>
      </c>
      <c r="B330" s="358"/>
      <c r="C330" s="358"/>
      <c r="D330" s="358"/>
      <c r="E330" s="3">
        <v>852</v>
      </c>
      <c r="F330" s="2" t="s">
        <v>86</v>
      </c>
      <c r="G330" s="2" t="s">
        <v>12</v>
      </c>
      <c r="H330" s="3" t="s">
        <v>357</v>
      </c>
      <c r="I330" s="2" t="s">
        <v>90</v>
      </c>
      <c r="J330" s="17">
        <f t="shared" si="186"/>
        <v>128000</v>
      </c>
      <c r="K330" s="17">
        <f t="shared" si="186"/>
        <v>128000</v>
      </c>
      <c r="L330" s="17">
        <f t="shared" si="186"/>
        <v>128000</v>
      </c>
      <c r="M330" s="361">
        <f>'3.ВС (2)'!J323</f>
        <v>128000</v>
      </c>
      <c r="N330" s="25">
        <f t="shared" si="180"/>
        <v>0</v>
      </c>
      <c r="O330" s="25">
        <f t="shared" si="181"/>
        <v>128000</v>
      </c>
      <c r="P330" s="25">
        <f>'3.ВС (2)'!K323</f>
        <v>128000</v>
      </c>
      <c r="Q330" s="25">
        <f t="shared" si="182"/>
        <v>0</v>
      </c>
      <c r="R330" s="25">
        <f t="shared" si="183"/>
        <v>128000</v>
      </c>
      <c r="S330" s="25">
        <f>'3.ВС (2)'!L323</f>
        <v>128000</v>
      </c>
      <c r="T330" s="25">
        <f t="shared" si="184"/>
        <v>0</v>
      </c>
      <c r="U330" s="25">
        <f t="shared" si="185"/>
        <v>128000</v>
      </c>
    </row>
    <row r="331" spans="1:21" ht="30" x14ac:dyDescent="0.25">
      <c r="A331" s="358" t="s">
        <v>97</v>
      </c>
      <c r="B331" s="358"/>
      <c r="C331" s="358"/>
      <c r="D331" s="358"/>
      <c r="E331" s="3">
        <v>852</v>
      </c>
      <c r="F331" s="2" t="s">
        <v>86</v>
      </c>
      <c r="G331" s="2" t="s">
        <v>12</v>
      </c>
      <c r="H331" s="3" t="s">
        <v>357</v>
      </c>
      <c r="I331" s="2" t="s">
        <v>98</v>
      </c>
      <c r="J331" s="17">
        <v>128000</v>
      </c>
      <c r="K331" s="17">
        <v>128000</v>
      </c>
      <c r="L331" s="17">
        <v>128000</v>
      </c>
      <c r="M331" s="361">
        <f>'3.ВС (2)'!J324</f>
        <v>128000</v>
      </c>
      <c r="N331" s="25">
        <f t="shared" si="180"/>
        <v>0</v>
      </c>
      <c r="O331" s="25">
        <f t="shared" si="181"/>
        <v>128000</v>
      </c>
      <c r="P331" s="25">
        <f>'3.ВС (2)'!K324</f>
        <v>128000</v>
      </c>
      <c r="Q331" s="25">
        <f t="shared" si="182"/>
        <v>0</v>
      </c>
      <c r="R331" s="25">
        <f t="shared" si="183"/>
        <v>128000</v>
      </c>
      <c r="S331" s="25">
        <f>'3.ВС (2)'!L324</f>
        <v>128000</v>
      </c>
      <c r="T331" s="25">
        <f t="shared" si="184"/>
        <v>0</v>
      </c>
      <c r="U331" s="25">
        <f t="shared" si="185"/>
        <v>128000</v>
      </c>
    </row>
    <row r="332" spans="1:21" s="19" customFormat="1" ht="135" x14ac:dyDescent="0.25">
      <c r="A332" s="360" t="s">
        <v>401</v>
      </c>
      <c r="B332" s="358"/>
      <c r="C332" s="358"/>
      <c r="D332" s="358"/>
      <c r="E332" s="3">
        <v>852</v>
      </c>
      <c r="F332" s="2" t="s">
        <v>86</v>
      </c>
      <c r="G332" s="2" t="s">
        <v>12</v>
      </c>
      <c r="H332" s="3" t="s">
        <v>359</v>
      </c>
      <c r="I332" s="2"/>
      <c r="J332" s="17">
        <f t="shared" ref="J332:L332" si="187">J333</f>
        <v>8761148</v>
      </c>
      <c r="K332" s="17">
        <f t="shared" si="187"/>
        <v>8761148</v>
      </c>
      <c r="L332" s="17">
        <f t="shared" si="187"/>
        <v>8761148</v>
      </c>
      <c r="M332" s="361">
        <f>'3.ВС (2)'!J325</f>
        <v>8761148</v>
      </c>
      <c r="N332" s="25">
        <f t="shared" si="180"/>
        <v>0</v>
      </c>
      <c r="O332" s="25">
        <f t="shared" si="181"/>
        <v>8761148</v>
      </c>
      <c r="P332" s="25">
        <f>'3.ВС (2)'!K325</f>
        <v>8761148</v>
      </c>
      <c r="Q332" s="25">
        <f t="shared" si="182"/>
        <v>0</v>
      </c>
      <c r="R332" s="25">
        <f t="shared" si="183"/>
        <v>8761148</v>
      </c>
      <c r="S332" s="25">
        <f>'3.ВС (2)'!L325</f>
        <v>8761148</v>
      </c>
      <c r="T332" s="25">
        <f t="shared" si="184"/>
        <v>0</v>
      </c>
      <c r="U332" s="25">
        <f t="shared" si="185"/>
        <v>8761148</v>
      </c>
    </row>
    <row r="333" spans="1:21" ht="30" x14ac:dyDescent="0.25">
      <c r="A333" s="360" t="s">
        <v>89</v>
      </c>
      <c r="B333" s="358"/>
      <c r="C333" s="358"/>
      <c r="D333" s="358"/>
      <c r="E333" s="3">
        <v>852</v>
      </c>
      <c r="F333" s="2" t="s">
        <v>86</v>
      </c>
      <c r="G333" s="2" t="s">
        <v>12</v>
      </c>
      <c r="H333" s="3" t="s">
        <v>359</v>
      </c>
      <c r="I333" s="2" t="s">
        <v>90</v>
      </c>
      <c r="J333" s="17">
        <f t="shared" ref="J333" si="188">J334+J335</f>
        <v>8761148</v>
      </c>
      <c r="K333" s="17">
        <f t="shared" ref="K333:L333" si="189">K334+K335</f>
        <v>8761148</v>
      </c>
      <c r="L333" s="17">
        <f t="shared" si="189"/>
        <v>8761148</v>
      </c>
      <c r="M333" s="361">
        <f>'3.ВС (2)'!J326</f>
        <v>8761148</v>
      </c>
      <c r="N333" s="25">
        <f t="shared" si="180"/>
        <v>0</v>
      </c>
      <c r="O333" s="25">
        <f t="shared" si="181"/>
        <v>8761148</v>
      </c>
      <c r="P333" s="25">
        <f>'3.ВС (2)'!K326</f>
        <v>8761148</v>
      </c>
      <c r="Q333" s="25">
        <f t="shared" si="182"/>
        <v>0</v>
      </c>
      <c r="R333" s="25">
        <f t="shared" si="183"/>
        <v>8761148</v>
      </c>
      <c r="S333" s="25">
        <f>'3.ВС (2)'!L326</f>
        <v>8761148</v>
      </c>
      <c r="T333" s="25">
        <f t="shared" si="184"/>
        <v>0</v>
      </c>
      <c r="U333" s="25">
        <f t="shared" si="185"/>
        <v>8761148</v>
      </c>
    </row>
    <row r="334" spans="1:21" ht="30" x14ac:dyDescent="0.25">
      <c r="A334" s="360" t="s">
        <v>97</v>
      </c>
      <c r="B334" s="358"/>
      <c r="C334" s="358"/>
      <c r="D334" s="358"/>
      <c r="E334" s="3">
        <v>852</v>
      </c>
      <c r="F334" s="2" t="s">
        <v>86</v>
      </c>
      <c r="G334" s="2" t="s">
        <v>12</v>
      </c>
      <c r="H334" s="3" t="s">
        <v>359</v>
      </c>
      <c r="I334" s="2" t="s">
        <v>98</v>
      </c>
      <c r="J334" s="17">
        <v>4781666</v>
      </c>
      <c r="K334" s="17">
        <v>4781666</v>
      </c>
      <c r="L334" s="17">
        <v>4781666</v>
      </c>
      <c r="M334" s="361">
        <f>'3.ВС (2)'!J327</f>
        <v>4781666</v>
      </c>
      <c r="N334" s="25">
        <f t="shared" si="180"/>
        <v>0</v>
      </c>
      <c r="O334" s="25">
        <f t="shared" si="181"/>
        <v>4781666</v>
      </c>
      <c r="P334" s="25">
        <f>'3.ВС (2)'!K327</f>
        <v>4781666</v>
      </c>
      <c r="Q334" s="25">
        <f t="shared" si="182"/>
        <v>0</v>
      </c>
      <c r="R334" s="25">
        <f t="shared" si="183"/>
        <v>4781666</v>
      </c>
      <c r="S334" s="25">
        <f>'3.ВС (2)'!L327</f>
        <v>4781666</v>
      </c>
      <c r="T334" s="25">
        <f t="shared" si="184"/>
        <v>0</v>
      </c>
      <c r="U334" s="25">
        <f t="shared" si="185"/>
        <v>4781666</v>
      </c>
    </row>
    <row r="335" spans="1:21" ht="45" x14ac:dyDescent="0.25">
      <c r="A335" s="360" t="s">
        <v>91</v>
      </c>
      <c r="B335" s="358"/>
      <c r="C335" s="358"/>
      <c r="D335" s="358"/>
      <c r="E335" s="3">
        <v>852</v>
      </c>
      <c r="F335" s="2" t="s">
        <v>86</v>
      </c>
      <c r="G335" s="2" t="s">
        <v>12</v>
      </c>
      <c r="H335" s="3" t="s">
        <v>359</v>
      </c>
      <c r="I335" s="2" t="s">
        <v>92</v>
      </c>
      <c r="J335" s="17">
        <v>3979482</v>
      </c>
      <c r="K335" s="17">
        <v>3979482</v>
      </c>
      <c r="L335" s="17">
        <v>3979482</v>
      </c>
      <c r="M335" s="361">
        <f>'3.ВС (2)'!J328</f>
        <v>3979482</v>
      </c>
      <c r="N335" s="25">
        <f t="shared" si="180"/>
        <v>0</v>
      </c>
      <c r="O335" s="25">
        <f t="shared" si="181"/>
        <v>3979482</v>
      </c>
      <c r="P335" s="25">
        <f>'3.ВС (2)'!K328</f>
        <v>3979482</v>
      </c>
      <c r="Q335" s="25">
        <f t="shared" si="182"/>
        <v>0</v>
      </c>
      <c r="R335" s="25">
        <f t="shared" si="183"/>
        <v>3979482</v>
      </c>
      <c r="S335" s="25">
        <f>'3.ВС (2)'!L328</f>
        <v>3979482</v>
      </c>
      <c r="T335" s="25">
        <f t="shared" si="184"/>
        <v>0</v>
      </c>
      <c r="U335" s="25">
        <f t="shared" si="185"/>
        <v>3979482</v>
      </c>
    </row>
    <row r="336" spans="1:21" ht="28.5" x14ac:dyDescent="0.25">
      <c r="A336" s="5" t="s">
        <v>95</v>
      </c>
      <c r="B336" s="38"/>
      <c r="C336" s="38"/>
      <c r="D336" s="38"/>
      <c r="E336" s="3">
        <v>852</v>
      </c>
      <c r="F336" s="15" t="s">
        <v>86</v>
      </c>
      <c r="G336" s="15" t="s">
        <v>96</v>
      </c>
      <c r="H336" s="3" t="s">
        <v>44</v>
      </c>
      <c r="I336" s="15"/>
      <c r="J336" s="18">
        <f t="shared" ref="J336:L338" si="190">J337</f>
        <v>54000</v>
      </c>
      <c r="K336" s="18">
        <f t="shared" si="190"/>
        <v>54000</v>
      </c>
      <c r="L336" s="18">
        <f t="shared" si="190"/>
        <v>54000</v>
      </c>
      <c r="M336" s="361">
        <f>'3.ВС (2)'!J329</f>
        <v>54000</v>
      </c>
      <c r="N336" s="25">
        <f t="shared" si="180"/>
        <v>0</v>
      </c>
      <c r="O336" s="25">
        <f t="shared" si="181"/>
        <v>54000</v>
      </c>
      <c r="P336" s="25">
        <f>'3.ВС (2)'!K329</f>
        <v>54000</v>
      </c>
      <c r="Q336" s="25">
        <f t="shared" si="182"/>
        <v>0</v>
      </c>
      <c r="R336" s="25">
        <f t="shared" si="183"/>
        <v>54000</v>
      </c>
      <c r="S336" s="25">
        <f>'3.ВС (2)'!L329</f>
        <v>54000</v>
      </c>
      <c r="T336" s="25">
        <f t="shared" si="184"/>
        <v>0</v>
      </c>
      <c r="U336" s="25">
        <f t="shared" si="185"/>
        <v>54000</v>
      </c>
    </row>
    <row r="337" spans="1:21" ht="150" x14ac:dyDescent="0.25">
      <c r="A337" s="360" t="s">
        <v>403</v>
      </c>
      <c r="B337" s="360"/>
      <c r="C337" s="360"/>
      <c r="D337" s="360"/>
      <c r="E337" s="3">
        <v>852</v>
      </c>
      <c r="F337" s="3" t="s">
        <v>86</v>
      </c>
      <c r="G337" s="3" t="s">
        <v>96</v>
      </c>
      <c r="H337" s="3" t="s">
        <v>361</v>
      </c>
      <c r="I337" s="2"/>
      <c r="J337" s="17">
        <f t="shared" si="190"/>
        <v>54000</v>
      </c>
      <c r="K337" s="17">
        <f t="shared" si="190"/>
        <v>54000</v>
      </c>
      <c r="L337" s="17">
        <f t="shared" si="190"/>
        <v>54000</v>
      </c>
      <c r="M337" s="361">
        <f>'3.ВС (2)'!J330</f>
        <v>54000</v>
      </c>
      <c r="N337" s="25">
        <f t="shared" si="180"/>
        <v>0</v>
      </c>
      <c r="O337" s="25">
        <f t="shared" si="181"/>
        <v>54000</v>
      </c>
      <c r="P337" s="25">
        <f>'3.ВС (2)'!K330</f>
        <v>54000</v>
      </c>
      <c r="Q337" s="25">
        <f t="shared" si="182"/>
        <v>0</v>
      </c>
      <c r="R337" s="25">
        <f t="shared" si="183"/>
        <v>54000</v>
      </c>
      <c r="S337" s="25">
        <f>'3.ВС (2)'!L330</f>
        <v>54000</v>
      </c>
      <c r="T337" s="25">
        <f t="shared" si="184"/>
        <v>0</v>
      </c>
      <c r="U337" s="25">
        <f t="shared" si="185"/>
        <v>54000</v>
      </c>
    </row>
    <row r="338" spans="1:21" ht="45" x14ac:dyDescent="0.25">
      <c r="A338" s="360" t="s">
        <v>19</v>
      </c>
      <c r="B338" s="360"/>
      <c r="C338" s="360"/>
      <c r="D338" s="360"/>
      <c r="E338" s="3">
        <v>852</v>
      </c>
      <c r="F338" s="3" t="s">
        <v>86</v>
      </c>
      <c r="G338" s="3" t="s">
        <v>96</v>
      </c>
      <c r="H338" s="3" t="s">
        <v>361</v>
      </c>
      <c r="I338" s="2" t="s">
        <v>20</v>
      </c>
      <c r="J338" s="17">
        <f t="shared" si="190"/>
        <v>54000</v>
      </c>
      <c r="K338" s="17">
        <f t="shared" si="190"/>
        <v>54000</v>
      </c>
      <c r="L338" s="17">
        <f t="shared" si="190"/>
        <v>54000</v>
      </c>
      <c r="M338" s="361">
        <f>'3.ВС (2)'!J331</f>
        <v>54000</v>
      </c>
      <c r="N338" s="25">
        <f t="shared" si="180"/>
        <v>0</v>
      </c>
      <c r="O338" s="25">
        <f t="shared" si="181"/>
        <v>54000</v>
      </c>
      <c r="P338" s="25">
        <f>'3.ВС (2)'!K331</f>
        <v>54000</v>
      </c>
      <c r="Q338" s="25">
        <f t="shared" si="182"/>
        <v>0</v>
      </c>
      <c r="R338" s="25">
        <f t="shared" si="183"/>
        <v>54000</v>
      </c>
      <c r="S338" s="25">
        <f>'3.ВС (2)'!L331</f>
        <v>54000</v>
      </c>
      <c r="T338" s="25">
        <f t="shared" si="184"/>
        <v>0</v>
      </c>
      <c r="U338" s="25">
        <f t="shared" si="185"/>
        <v>54000</v>
      </c>
    </row>
    <row r="339" spans="1:21" ht="45" x14ac:dyDescent="0.25">
      <c r="A339" s="360" t="s">
        <v>9</v>
      </c>
      <c r="B339" s="360"/>
      <c r="C339" s="360"/>
      <c r="D339" s="360"/>
      <c r="E339" s="3">
        <v>852</v>
      </c>
      <c r="F339" s="3" t="s">
        <v>86</v>
      </c>
      <c r="G339" s="3" t="s">
        <v>96</v>
      </c>
      <c r="H339" s="3" t="s">
        <v>361</v>
      </c>
      <c r="I339" s="2" t="s">
        <v>21</v>
      </c>
      <c r="J339" s="17">
        <v>54000</v>
      </c>
      <c r="K339" s="17">
        <v>54000</v>
      </c>
      <c r="L339" s="17">
        <v>54000</v>
      </c>
      <c r="M339" s="361">
        <f>'3.ВС (2)'!J332</f>
        <v>54000</v>
      </c>
      <c r="N339" s="25">
        <f t="shared" si="180"/>
        <v>0</v>
      </c>
      <c r="O339" s="25">
        <f t="shared" si="181"/>
        <v>54000</v>
      </c>
      <c r="P339" s="25">
        <f>'3.ВС (2)'!K332</f>
        <v>54000</v>
      </c>
      <c r="Q339" s="25">
        <f t="shared" si="182"/>
        <v>0</v>
      </c>
      <c r="R339" s="25">
        <f t="shared" si="183"/>
        <v>54000</v>
      </c>
      <c r="S339" s="25">
        <f>'3.ВС (2)'!L332</f>
        <v>54000</v>
      </c>
      <c r="T339" s="25">
        <f t="shared" si="184"/>
        <v>0</v>
      </c>
      <c r="U339" s="25">
        <f t="shared" si="185"/>
        <v>54000</v>
      </c>
    </row>
    <row r="340" spans="1:21" x14ac:dyDescent="0.25">
      <c r="A340" s="5" t="s">
        <v>99</v>
      </c>
      <c r="B340" s="38"/>
      <c r="C340" s="38"/>
      <c r="D340" s="38"/>
      <c r="E340" s="3" t="s">
        <v>293</v>
      </c>
      <c r="F340" s="15" t="s">
        <v>100</v>
      </c>
      <c r="G340" s="3"/>
      <c r="H340" s="3"/>
      <c r="I340" s="2"/>
      <c r="J340" s="17">
        <f t="shared" ref="J340" si="191">J341+J348</f>
        <v>9808730</v>
      </c>
      <c r="K340" s="17">
        <f t="shared" ref="K340:L340" si="192">K341+K348</f>
        <v>9517900</v>
      </c>
      <c r="L340" s="17">
        <f t="shared" si="192"/>
        <v>9517900</v>
      </c>
      <c r="M340" s="361">
        <f>'3.ВС (2)'!J333</f>
        <v>9808730</v>
      </c>
      <c r="N340" s="25">
        <f t="shared" si="180"/>
        <v>0</v>
      </c>
      <c r="O340" s="25">
        <f t="shared" si="181"/>
        <v>9808730</v>
      </c>
      <c r="P340" s="25">
        <f>'3.ВС (2)'!K333</f>
        <v>9517900</v>
      </c>
      <c r="Q340" s="25">
        <f t="shared" si="182"/>
        <v>0</v>
      </c>
      <c r="R340" s="25">
        <f t="shared" si="183"/>
        <v>9517900</v>
      </c>
      <c r="S340" s="25">
        <f>'3.ВС (2)'!L333</f>
        <v>9517900</v>
      </c>
      <c r="T340" s="25">
        <f t="shared" si="184"/>
        <v>0</v>
      </c>
      <c r="U340" s="25">
        <f t="shared" si="185"/>
        <v>9517900</v>
      </c>
    </row>
    <row r="341" spans="1:21" x14ac:dyDescent="0.25">
      <c r="A341" s="39" t="s">
        <v>101</v>
      </c>
      <c r="B341" s="360"/>
      <c r="C341" s="360"/>
      <c r="D341" s="360"/>
      <c r="E341" s="3">
        <v>852</v>
      </c>
      <c r="F341" s="3" t="s">
        <v>100</v>
      </c>
      <c r="G341" s="3" t="s">
        <v>40</v>
      </c>
      <c r="H341" s="3"/>
      <c r="I341" s="2"/>
      <c r="J341" s="17">
        <f>J345</f>
        <v>252480</v>
      </c>
      <c r="K341" s="17">
        <f>K345</f>
        <v>0</v>
      </c>
      <c r="L341" s="17">
        <f>L345</f>
        <v>0</v>
      </c>
      <c r="M341" s="361">
        <f>'3.ВС (2)'!J334</f>
        <v>252480</v>
      </c>
      <c r="N341" s="25">
        <f t="shared" si="180"/>
        <v>0</v>
      </c>
      <c r="O341" s="25">
        <f t="shared" si="181"/>
        <v>252480</v>
      </c>
      <c r="P341" s="25">
        <f>'3.ВС (2)'!K334</f>
        <v>0</v>
      </c>
      <c r="Q341" s="25">
        <f t="shared" si="182"/>
        <v>0</v>
      </c>
      <c r="R341" s="25">
        <f t="shared" si="183"/>
        <v>0</v>
      </c>
      <c r="S341" s="25">
        <f>'3.ВС (2)'!L334</f>
        <v>0</v>
      </c>
      <c r="T341" s="25">
        <f t="shared" si="184"/>
        <v>0</v>
      </c>
      <c r="U341" s="25">
        <f t="shared" si="185"/>
        <v>0</v>
      </c>
    </row>
    <row r="342" spans="1:21" ht="30" x14ac:dyDescent="0.25">
      <c r="A342" s="360" t="s">
        <v>771</v>
      </c>
      <c r="B342" s="360"/>
      <c r="C342" s="360"/>
      <c r="D342" s="360"/>
      <c r="E342" s="3" t="s">
        <v>293</v>
      </c>
      <c r="F342" s="3" t="s">
        <v>100</v>
      </c>
      <c r="G342" s="3" t="s">
        <v>42</v>
      </c>
      <c r="H342" s="3" t="s">
        <v>772</v>
      </c>
      <c r="I342" s="21"/>
      <c r="J342" s="17">
        <f t="shared" ref="J342:L343" si="193">J343</f>
        <v>9445900</v>
      </c>
      <c r="K342" s="17">
        <f t="shared" si="193"/>
        <v>9445900</v>
      </c>
      <c r="L342" s="17">
        <f t="shared" si="193"/>
        <v>9445900</v>
      </c>
      <c r="M342" s="361">
        <f>'3.ВС (2)'!J335</f>
        <v>9445900</v>
      </c>
      <c r="N342" s="25">
        <f t="shared" si="180"/>
        <v>0</v>
      </c>
      <c r="O342" s="25">
        <f t="shared" si="181"/>
        <v>9445900</v>
      </c>
      <c r="P342" s="25">
        <f>'3.ВС (2)'!K335</f>
        <v>9445900</v>
      </c>
      <c r="Q342" s="25">
        <f t="shared" si="182"/>
        <v>0</v>
      </c>
      <c r="R342" s="25">
        <f t="shared" si="183"/>
        <v>9445900</v>
      </c>
      <c r="S342" s="25">
        <f>'3.ВС (2)'!L335</f>
        <v>9445900</v>
      </c>
      <c r="T342" s="25">
        <f t="shared" si="184"/>
        <v>0</v>
      </c>
      <c r="U342" s="25">
        <f t="shared" si="185"/>
        <v>9445900</v>
      </c>
    </row>
    <row r="343" spans="1:21" ht="60" x14ac:dyDescent="0.25">
      <c r="A343" s="360" t="s">
        <v>37</v>
      </c>
      <c r="B343" s="360"/>
      <c r="C343" s="360"/>
      <c r="D343" s="360"/>
      <c r="E343" s="3" t="s">
        <v>293</v>
      </c>
      <c r="F343" s="3" t="s">
        <v>100</v>
      </c>
      <c r="G343" s="3" t="s">
        <v>42</v>
      </c>
      <c r="H343" s="3" t="s">
        <v>772</v>
      </c>
      <c r="I343" s="2" t="s">
        <v>76</v>
      </c>
      <c r="J343" s="17">
        <f t="shared" si="193"/>
        <v>9445900</v>
      </c>
      <c r="K343" s="17">
        <f t="shared" si="193"/>
        <v>9445900</v>
      </c>
      <c r="L343" s="17">
        <f t="shared" si="193"/>
        <v>9445900</v>
      </c>
      <c r="M343" s="361">
        <f>'3.ВС (2)'!J336</f>
        <v>9445900</v>
      </c>
      <c r="N343" s="25">
        <f t="shared" si="180"/>
        <v>0</v>
      </c>
      <c r="O343" s="25">
        <f t="shared" si="181"/>
        <v>9445900</v>
      </c>
      <c r="P343" s="25">
        <f>'3.ВС (2)'!K336</f>
        <v>9445900</v>
      </c>
      <c r="Q343" s="25">
        <f t="shared" si="182"/>
        <v>0</v>
      </c>
      <c r="R343" s="25">
        <f t="shared" si="183"/>
        <v>9445900</v>
      </c>
      <c r="S343" s="25">
        <f>'3.ВС (2)'!L336</f>
        <v>9445900</v>
      </c>
      <c r="T343" s="25">
        <f t="shared" si="184"/>
        <v>0</v>
      </c>
      <c r="U343" s="25">
        <f t="shared" si="185"/>
        <v>9445900</v>
      </c>
    </row>
    <row r="344" spans="1:21" x14ac:dyDescent="0.25">
      <c r="A344" s="360" t="s">
        <v>77</v>
      </c>
      <c r="B344" s="360"/>
      <c r="C344" s="360"/>
      <c r="D344" s="360"/>
      <c r="E344" s="3" t="s">
        <v>293</v>
      </c>
      <c r="F344" s="3" t="s">
        <v>100</v>
      </c>
      <c r="G344" s="3" t="s">
        <v>42</v>
      </c>
      <c r="H344" s="3" t="s">
        <v>352</v>
      </c>
      <c r="I344" s="2" t="s">
        <v>78</v>
      </c>
      <c r="J344" s="17">
        <v>9445900</v>
      </c>
      <c r="K344" s="17">
        <v>9445900</v>
      </c>
      <c r="L344" s="17">
        <v>9445900</v>
      </c>
      <c r="M344" s="361">
        <f>'3.ВС (2)'!J337</f>
        <v>9445900</v>
      </c>
      <c r="N344" s="25">
        <f t="shared" si="180"/>
        <v>0</v>
      </c>
      <c r="O344" s="25">
        <f t="shared" si="181"/>
        <v>9445900</v>
      </c>
      <c r="P344" s="25">
        <f>'3.ВС (2)'!K337</f>
        <v>9445900</v>
      </c>
      <c r="Q344" s="25">
        <f t="shared" si="182"/>
        <v>0</v>
      </c>
      <c r="R344" s="25">
        <f t="shared" si="183"/>
        <v>9445900</v>
      </c>
      <c r="S344" s="25">
        <f>'3.ВС (2)'!L337</f>
        <v>9445900</v>
      </c>
      <c r="T344" s="25">
        <f t="shared" si="184"/>
        <v>0</v>
      </c>
      <c r="U344" s="25">
        <f t="shared" si="185"/>
        <v>9445900</v>
      </c>
    </row>
    <row r="345" spans="1:21" ht="30" x14ac:dyDescent="0.25">
      <c r="A345" s="358" t="s">
        <v>102</v>
      </c>
      <c r="B345" s="360"/>
      <c r="C345" s="360"/>
      <c r="D345" s="360"/>
      <c r="E345" s="3">
        <v>852</v>
      </c>
      <c r="F345" s="3" t="s">
        <v>100</v>
      </c>
      <c r="G345" s="3" t="s">
        <v>40</v>
      </c>
      <c r="H345" s="3" t="s">
        <v>454</v>
      </c>
      <c r="I345" s="2"/>
      <c r="J345" s="17">
        <f t="shared" ref="J345:L346" si="194">J346</f>
        <v>252480</v>
      </c>
      <c r="K345" s="17">
        <f t="shared" si="194"/>
        <v>0</v>
      </c>
      <c r="L345" s="17">
        <f t="shared" si="194"/>
        <v>0</v>
      </c>
      <c r="M345" s="361">
        <f>'3.ВС (2)'!J338</f>
        <v>252480</v>
      </c>
      <c r="N345" s="25">
        <f t="shared" si="180"/>
        <v>0</v>
      </c>
      <c r="O345" s="25">
        <f t="shared" si="181"/>
        <v>252480</v>
      </c>
      <c r="P345" s="25">
        <f>'3.ВС (2)'!K338</f>
        <v>0</v>
      </c>
      <c r="Q345" s="25">
        <f t="shared" si="182"/>
        <v>0</v>
      </c>
      <c r="R345" s="25">
        <f t="shared" si="183"/>
        <v>0</v>
      </c>
      <c r="S345" s="25">
        <f>'3.ВС (2)'!L338</f>
        <v>0</v>
      </c>
      <c r="T345" s="25">
        <f t="shared" si="184"/>
        <v>0</v>
      </c>
      <c r="U345" s="25">
        <f t="shared" si="185"/>
        <v>0</v>
      </c>
    </row>
    <row r="346" spans="1:21" ht="45" x14ac:dyDescent="0.25">
      <c r="A346" s="360" t="s">
        <v>19</v>
      </c>
      <c r="B346" s="360"/>
      <c r="C346" s="360"/>
      <c r="D346" s="360"/>
      <c r="E346" s="3">
        <v>852</v>
      </c>
      <c r="F346" s="3" t="s">
        <v>100</v>
      </c>
      <c r="G346" s="3" t="s">
        <v>40</v>
      </c>
      <c r="H346" s="3" t="s">
        <v>454</v>
      </c>
      <c r="I346" s="2" t="s">
        <v>20</v>
      </c>
      <c r="J346" s="17">
        <f t="shared" si="194"/>
        <v>252480</v>
      </c>
      <c r="K346" s="17">
        <f t="shared" si="194"/>
        <v>0</v>
      </c>
      <c r="L346" s="17">
        <f t="shared" si="194"/>
        <v>0</v>
      </c>
      <c r="M346" s="361">
        <f>'3.ВС (2)'!J339</f>
        <v>252480</v>
      </c>
      <c r="N346" s="25">
        <f t="shared" si="180"/>
        <v>0</v>
      </c>
      <c r="O346" s="25">
        <f t="shared" si="181"/>
        <v>252480</v>
      </c>
      <c r="P346" s="25">
        <f>'3.ВС (2)'!K339</f>
        <v>0</v>
      </c>
      <c r="Q346" s="25">
        <f t="shared" si="182"/>
        <v>0</v>
      </c>
      <c r="R346" s="25">
        <f t="shared" si="183"/>
        <v>0</v>
      </c>
      <c r="S346" s="25">
        <f>'3.ВС (2)'!L339</f>
        <v>0</v>
      </c>
      <c r="T346" s="25">
        <f t="shared" si="184"/>
        <v>0</v>
      </c>
      <c r="U346" s="25">
        <f t="shared" si="185"/>
        <v>0</v>
      </c>
    </row>
    <row r="347" spans="1:21" ht="45" x14ac:dyDescent="0.25">
      <c r="A347" s="360" t="s">
        <v>9</v>
      </c>
      <c r="B347" s="360"/>
      <c r="C347" s="360"/>
      <c r="D347" s="360"/>
      <c r="E347" s="3">
        <v>852</v>
      </c>
      <c r="F347" s="3" t="s">
        <v>100</v>
      </c>
      <c r="G347" s="3" t="s">
        <v>40</v>
      </c>
      <c r="H347" s="3" t="s">
        <v>454</v>
      </c>
      <c r="I347" s="2" t="s">
        <v>21</v>
      </c>
      <c r="J347" s="17">
        <v>252480</v>
      </c>
      <c r="K347" s="17"/>
      <c r="L347" s="17"/>
      <c r="M347" s="361">
        <f>'3.ВС (2)'!J340</f>
        <v>252480</v>
      </c>
      <c r="N347" s="25">
        <f t="shared" si="180"/>
        <v>0</v>
      </c>
      <c r="O347" s="25">
        <f t="shared" si="181"/>
        <v>252480</v>
      </c>
      <c r="P347" s="25">
        <f>'3.ВС (2)'!K340</f>
        <v>0</v>
      </c>
      <c r="Q347" s="25">
        <f t="shared" si="182"/>
        <v>0</v>
      </c>
      <c r="R347" s="25">
        <f t="shared" si="183"/>
        <v>0</v>
      </c>
      <c r="S347" s="25">
        <f>'3.ВС (2)'!L340</f>
        <v>0</v>
      </c>
      <c r="T347" s="25">
        <f t="shared" si="184"/>
        <v>0</v>
      </c>
      <c r="U347" s="25">
        <f t="shared" si="185"/>
        <v>0</v>
      </c>
    </row>
    <row r="348" spans="1:21" x14ac:dyDescent="0.25">
      <c r="A348" s="38" t="s">
        <v>449</v>
      </c>
      <c r="B348" s="360"/>
      <c r="C348" s="360"/>
      <c r="D348" s="360"/>
      <c r="E348" s="3" t="s">
        <v>293</v>
      </c>
      <c r="F348" s="3" t="s">
        <v>100</v>
      </c>
      <c r="G348" s="3" t="s">
        <v>42</v>
      </c>
      <c r="H348" s="3"/>
      <c r="I348" s="2"/>
      <c r="J348" s="17">
        <f>J349+J352+J355+J358</f>
        <v>9556250</v>
      </c>
      <c r="K348" s="17">
        <f t="shared" ref="K348:L348" si="195">K349+K352+K355+K358</f>
        <v>9517900</v>
      </c>
      <c r="L348" s="17">
        <f t="shared" si="195"/>
        <v>9517900</v>
      </c>
      <c r="M348" s="361">
        <f>'3.ВС (2)'!J341</f>
        <v>9556250</v>
      </c>
      <c r="N348" s="25">
        <f t="shared" si="180"/>
        <v>0</v>
      </c>
      <c r="O348" s="25">
        <f t="shared" si="181"/>
        <v>9556250</v>
      </c>
      <c r="P348" s="25">
        <f>'3.ВС (2)'!K341</f>
        <v>9517900</v>
      </c>
      <c r="Q348" s="25">
        <f t="shared" si="182"/>
        <v>0</v>
      </c>
      <c r="R348" s="25">
        <f t="shared" si="183"/>
        <v>9517900</v>
      </c>
      <c r="S348" s="25">
        <f>'3.ВС (2)'!L341</f>
        <v>9517900</v>
      </c>
      <c r="T348" s="25">
        <f t="shared" si="184"/>
        <v>0</v>
      </c>
      <c r="U348" s="25">
        <f t="shared" si="185"/>
        <v>9517900</v>
      </c>
    </row>
    <row r="349" spans="1:21" ht="30" x14ac:dyDescent="0.25">
      <c r="A349" s="360" t="s">
        <v>114</v>
      </c>
      <c r="B349" s="360"/>
      <c r="C349" s="360"/>
      <c r="D349" s="360"/>
      <c r="E349" s="3" t="s">
        <v>293</v>
      </c>
      <c r="F349" s="3" t="s">
        <v>100</v>
      </c>
      <c r="G349" s="3" t="s">
        <v>42</v>
      </c>
      <c r="H349" s="3" t="s">
        <v>352</v>
      </c>
      <c r="I349" s="21"/>
      <c r="J349" s="17">
        <f t="shared" ref="J349:L350" si="196">J350</f>
        <v>9445900</v>
      </c>
      <c r="K349" s="17">
        <f t="shared" si="196"/>
        <v>9445900</v>
      </c>
      <c r="L349" s="17">
        <f t="shared" si="196"/>
        <v>9445900</v>
      </c>
      <c r="M349" s="361">
        <f>'3.ВС (2)'!J342</f>
        <v>9445900</v>
      </c>
      <c r="N349" s="25">
        <f t="shared" si="180"/>
        <v>0</v>
      </c>
      <c r="O349" s="25">
        <f t="shared" si="181"/>
        <v>9445900</v>
      </c>
      <c r="P349" s="25">
        <f>'3.ВС (2)'!K342</f>
        <v>9445900</v>
      </c>
      <c r="Q349" s="25">
        <f t="shared" si="182"/>
        <v>0</v>
      </c>
      <c r="R349" s="25">
        <f t="shared" si="183"/>
        <v>9445900</v>
      </c>
      <c r="S349" s="25">
        <f>'3.ВС (2)'!L342</f>
        <v>9445900</v>
      </c>
      <c r="T349" s="25">
        <f t="shared" si="184"/>
        <v>0</v>
      </c>
      <c r="U349" s="25">
        <f t="shared" si="185"/>
        <v>9445900</v>
      </c>
    </row>
    <row r="350" spans="1:21" ht="60" x14ac:dyDescent="0.25">
      <c r="A350" s="360" t="s">
        <v>37</v>
      </c>
      <c r="B350" s="360"/>
      <c r="C350" s="360"/>
      <c r="D350" s="360"/>
      <c r="E350" s="3" t="s">
        <v>293</v>
      </c>
      <c r="F350" s="3" t="s">
        <v>100</v>
      </c>
      <c r="G350" s="3" t="s">
        <v>42</v>
      </c>
      <c r="H350" s="3" t="s">
        <v>352</v>
      </c>
      <c r="I350" s="2" t="s">
        <v>76</v>
      </c>
      <c r="J350" s="17">
        <f t="shared" si="196"/>
        <v>9445900</v>
      </c>
      <c r="K350" s="17">
        <f t="shared" si="196"/>
        <v>9445900</v>
      </c>
      <c r="L350" s="17">
        <f t="shared" si="196"/>
        <v>9445900</v>
      </c>
      <c r="M350" s="361">
        <f>'3.ВС (2)'!J343</f>
        <v>9445900</v>
      </c>
      <c r="N350" s="25">
        <f t="shared" si="180"/>
        <v>0</v>
      </c>
      <c r="O350" s="25">
        <f t="shared" si="181"/>
        <v>9445900</v>
      </c>
      <c r="P350" s="25">
        <f>'3.ВС (2)'!K343</f>
        <v>9445900</v>
      </c>
      <c r="Q350" s="25">
        <f t="shared" si="182"/>
        <v>0</v>
      </c>
      <c r="R350" s="25">
        <f t="shared" si="183"/>
        <v>9445900</v>
      </c>
      <c r="S350" s="25">
        <f>'3.ВС (2)'!L343</f>
        <v>9445900</v>
      </c>
      <c r="T350" s="25">
        <f t="shared" si="184"/>
        <v>0</v>
      </c>
      <c r="U350" s="25">
        <f t="shared" si="185"/>
        <v>9445900</v>
      </c>
    </row>
    <row r="351" spans="1:21" x14ac:dyDescent="0.25">
      <c r="A351" s="360" t="s">
        <v>77</v>
      </c>
      <c r="B351" s="360"/>
      <c r="C351" s="360"/>
      <c r="D351" s="360"/>
      <c r="E351" s="3" t="s">
        <v>293</v>
      </c>
      <c r="F351" s="3" t="s">
        <v>100</v>
      </c>
      <c r="G351" s="3" t="s">
        <v>42</v>
      </c>
      <c r="H351" s="3" t="s">
        <v>352</v>
      </c>
      <c r="I351" s="2" t="s">
        <v>78</v>
      </c>
      <c r="J351" s="17">
        <v>9445900</v>
      </c>
      <c r="K351" s="17">
        <v>9445900</v>
      </c>
      <c r="L351" s="17">
        <v>9445900</v>
      </c>
      <c r="M351" s="361">
        <f>'3.ВС (2)'!J344</f>
        <v>9445900</v>
      </c>
      <c r="N351" s="25">
        <f t="shared" si="180"/>
        <v>0</v>
      </c>
      <c r="O351" s="25">
        <f t="shared" si="181"/>
        <v>9445900</v>
      </c>
      <c r="P351" s="25">
        <f>'3.ВС (2)'!K344</f>
        <v>9445900</v>
      </c>
      <c r="Q351" s="25">
        <f t="shared" si="182"/>
        <v>0</v>
      </c>
      <c r="R351" s="25">
        <f t="shared" si="183"/>
        <v>9445900</v>
      </c>
      <c r="S351" s="25">
        <f>'3.ВС (2)'!L344</f>
        <v>9445900</v>
      </c>
      <c r="T351" s="25">
        <f t="shared" si="184"/>
        <v>0</v>
      </c>
      <c r="U351" s="25">
        <f t="shared" si="185"/>
        <v>9445900</v>
      </c>
    </row>
    <row r="352" spans="1:21" x14ac:dyDescent="0.25">
      <c r="A352" s="360" t="s">
        <v>109</v>
      </c>
      <c r="B352" s="360"/>
      <c r="C352" s="360"/>
      <c r="D352" s="360"/>
      <c r="E352" s="3">
        <v>852</v>
      </c>
      <c r="F352" s="3" t="s">
        <v>100</v>
      </c>
      <c r="G352" s="3" t="s">
        <v>42</v>
      </c>
      <c r="H352" s="3" t="s">
        <v>345</v>
      </c>
      <c r="I352" s="2"/>
      <c r="J352" s="17">
        <f t="shared" ref="J352:L353" si="197">J353</f>
        <v>28350</v>
      </c>
      <c r="K352" s="17">
        <f t="shared" si="197"/>
        <v>0</v>
      </c>
      <c r="L352" s="17">
        <f t="shared" si="197"/>
        <v>0</v>
      </c>
      <c r="M352" s="361">
        <f>'3.ВС (2)'!J345</f>
        <v>28350</v>
      </c>
      <c r="N352" s="25">
        <f t="shared" si="180"/>
        <v>0</v>
      </c>
      <c r="O352" s="25">
        <f t="shared" si="181"/>
        <v>28350</v>
      </c>
      <c r="P352" s="25">
        <f>'3.ВС (2)'!K345</f>
        <v>0</v>
      </c>
      <c r="Q352" s="25">
        <f t="shared" si="182"/>
        <v>0</v>
      </c>
      <c r="R352" s="25">
        <f t="shared" si="183"/>
        <v>0</v>
      </c>
      <c r="S352" s="25">
        <f>'3.ВС (2)'!L345</f>
        <v>0</v>
      </c>
      <c r="T352" s="25">
        <f t="shared" si="184"/>
        <v>0</v>
      </c>
      <c r="U352" s="25">
        <f t="shared" si="185"/>
        <v>0</v>
      </c>
    </row>
    <row r="353" spans="1:21" ht="60" x14ac:dyDescent="0.25">
      <c r="A353" s="360" t="s">
        <v>37</v>
      </c>
      <c r="B353" s="360"/>
      <c r="C353" s="360"/>
      <c r="D353" s="360"/>
      <c r="E353" s="3">
        <v>852</v>
      </c>
      <c r="F353" s="3" t="s">
        <v>100</v>
      </c>
      <c r="G353" s="3" t="s">
        <v>42</v>
      </c>
      <c r="H353" s="3" t="s">
        <v>345</v>
      </c>
      <c r="I353" s="2" t="s">
        <v>76</v>
      </c>
      <c r="J353" s="17">
        <f t="shared" si="197"/>
        <v>28350</v>
      </c>
      <c r="K353" s="17">
        <f t="shared" si="197"/>
        <v>0</v>
      </c>
      <c r="L353" s="17">
        <f t="shared" si="197"/>
        <v>0</v>
      </c>
      <c r="M353" s="361">
        <f>'3.ВС (2)'!J346</f>
        <v>28350</v>
      </c>
      <c r="N353" s="25">
        <f t="shared" si="180"/>
        <v>0</v>
      </c>
      <c r="O353" s="25">
        <f t="shared" si="181"/>
        <v>28350</v>
      </c>
      <c r="P353" s="25">
        <f>'3.ВС (2)'!K346</f>
        <v>0</v>
      </c>
      <c r="Q353" s="25">
        <f t="shared" si="182"/>
        <v>0</v>
      </c>
      <c r="R353" s="25">
        <f t="shared" si="183"/>
        <v>0</v>
      </c>
      <c r="S353" s="25">
        <f>'3.ВС (2)'!L346</f>
        <v>0</v>
      </c>
      <c r="T353" s="25">
        <f t="shared" si="184"/>
        <v>0</v>
      </c>
      <c r="U353" s="25">
        <f t="shared" si="185"/>
        <v>0</v>
      </c>
    </row>
    <row r="354" spans="1:21" x14ac:dyDescent="0.25">
      <c r="A354" s="360" t="s">
        <v>77</v>
      </c>
      <c r="B354" s="360"/>
      <c r="C354" s="360"/>
      <c r="D354" s="360"/>
      <c r="E354" s="3">
        <v>852</v>
      </c>
      <c r="F354" s="3" t="s">
        <v>100</v>
      </c>
      <c r="G354" s="3" t="s">
        <v>42</v>
      </c>
      <c r="H354" s="3" t="s">
        <v>345</v>
      </c>
      <c r="I354" s="2" t="s">
        <v>78</v>
      </c>
      <c r="J354" s="17">
        <v>28350</v>
      </c>
      <c r="K354" s="17"/>
      <c r="L354" s="17"/>
      <c r="M354" s="361">
        <f>'3.ВС (2)'!J347</f>
        <v>28350</v>
      </c>
      <c r="N354" s="25">
        <f t="shared" si="180"/>
        <v>0</v>
      </c>
      <c r="O354" s="25">
        <f t="shared" si="181"/>
        <v>28350</v>
      </c>
      <c r="P354" s="25">
        <f>'3.ВС (2)'!K347</f>
        <v>0</v>
      </c>
      <c r="Q354" s="25">
        <f t="shared" si="182"/>
        <v>0</v>
      </c>
      <c r="R354" s="25">
        <f t="shared" si="183"/>
        <v>0</v>
      </c>
      <c r="S354" s="25">
        <f>'3.ВС (2)'!L347</f>
        <v>0</v>
      </c>
      <c r="T354" s="25">
        <f t="shared" si="184"/>
        <v>0</v>
      </c>
      <c r="U354" s="25">
        <f t="shared" si="185"/>
        <v>0</v>
      </c>
    </row>
    <row r="355" spans="1:21" ht="60" x14ac:dyDescent="0.25">
      <c r="A355" s="360" t="s">
        <v>302</v>
      </c>
      <c r="B355" s="360"/>
      <c r="C355" s="360"/>
      <c r="D355" s="360"/>
      <c r="E355" s="3">
        <v>852</v>
      </c>
      <c r="F355" s="3" t="s">
        <v>100</v>
      </c>
      <c r="G355" s="3" t="s">
        <v>42</v>
      </c>
      <c r="H355" s="3" t="s">
        <v>353</v>
      </c>
      <c r="I355" s="2"/>
      <c r="J355" s="17">
        <f t="shared" ref="J355:L356" si="198">J356</f>
        <v>10000</v>
      </c>
      <c r="K355" s="17">
        <f t="shared" si="198"/>
        <v>0</v>
      </c>
      <c r="L355" s="17">
        <f t="shared" si="198"/>
        <v>0</v>
      </c>
      <c r="M355" s="361">
        <f>'3.ВС (2)'!J348</f>
        <v>10000</v>
      </c>
      <c r="N355" s="25">
        <f t="shared" si="180"/>
        <v>0</v>
      </c>
      <c r="O355" s="25">
        <f t="shared" si="181"/>
        <v>10000</v>
      </c>
      <c r="P355" s="25">
        <f>'3.ВС (2)'!K348</f>
        <v>0</v>
      </c>
      <c r="Q355" s="25">
        <f t="shared" si="182"/>
        <v>0</v>
      </c>
      <c r="R355" s="25">
        <f t="shared" si="183"/>
        <v>0</v>
      </c>
      <c r="S355" s="25">
        <f>'3.ВС (2)'!L348</f>
        <v>0</v>
      </c>
      <c r="T355" s="25">
        <f t="shared" si="184"/>
        <v>0</v>
      </c>
      <c r="U355" s="25">
        <f t="shared" si="185"/>
        <v>0</v>
      </c>
    </row>
    <row r="356" spans="1:21" ht="60" x14ac:dyDescent="0.25">
      <c r="A356" s="360" t="s">
        <v>37</v>
      </c>
      <c r="B356" s="360"/>
      <c r="C356" s="360"/>
      <c r="D356" s="360"/>
      <c r="E356" s="3">
        <v>852</v>
      </c>
      <c r="F356" s="3" t="s">
        <v>100</v>
      </c>
      <c r="G356" s="3" t="s">
        <v>42</v>
      </c>
      <c r="H356" s="3" t="s">
        <v>353</v>
      </c>
      <c r="I356" s="2" t="s">
        <v>76</v>
      </c>
      <c r="J356" s="17">
        <f t="shared" si="198"/>
        <v>10000</v>
      </c>
      <c r="K356" s="17">
        <f t="shared" si="198"/>
        <v>0</v>
      </c>
      <c r="L356" s="17">
        <f t="shared" si="198"/>
        <v>0</v>
      </c>
      <c r="M356" s="361">
        <f>'3.ВС (2)'!J349</f>
        <v>10000</v>
      </c>
      <c r="N356" s="25">
        <f t="shared" si="180"/>
        <v>0</v>
      </c>
      <c r="O356" s="25">
        <f t="shared" si="181"/>
        <v>10000</v>
      </c>
      <c r="P356" s="25">
        <f>'3.ВС (2)'!K349</f>
        <v>0</v>
      </c>
      <c r="Q356" s="25">
        <f t="shared" si="182"/>
        <v>0</v>
      </c>
      <c r="R356" s="25">
        <f t="shared" si="183"/>
        <v>0</v>
      </c>
      <c r="S356" s="25">
        <f>'3.ВС (2)'!L349</f>
        <v>0</v>
      </c>
      <c r="T356" s="25">
        <f t="shared" si="184"/>
        <v>0</v>
      </c>
      <c r="U356" s="25">
        <f t="shared" si="185"/>
        <v>0</v>
      </c>
    </row>
    <row r="357" spans="1:21" x14ac:dyDescent="0.25">
      <c r="A357" s="360" t="s">
        <v>77</v>
      </c>
      <c r="B357" s="360"/>
      <c r="C357" s="360"/>
      <c r="D357" s="360"/>
      <c r="E357" s="3">
        <v>852</v>
      </c>
      <c r="F357" s="2" t="s">
        <v>100</v>
      </c>
      <c r="G357" s="3" t="s">
        <v>42</v>
      </c>
      <c r="H357" s="3" t="s">
        <v>353</v>
      </c>
      <c r="I357" s="2" t="s">
        <v>78</v>
      </c>
      <c r="J357" s="17">
        <v>10000</v>
      </c>
      <c r="K357" s="17"/>
      <c r="L357" s="17"/>
      <c r="M357" s="361">
        <f>'3.ВС (2)'!J350</f>
        <v>10000</v>
      </c>
      <c r="N357" s="25">
        <f t="shared" si="180"/>
        <v>0</v>
      </c>
      <c r="O357" s="25">
        <f t="shared" si="181"/>
        <v>10000</v>
      </c>
      <c r="P357" s="25">
        <f>'3.ВС (2)'!K350</f>
        <v>0</v>
      </c>
      <c r="Q357" s="25">
        <f t="shared" si="182"/>
        <v>0</v>
      </c>
      <c r="R357" s="25">
        <f t="shared" si="183"/>
        <v>0</v>
      </c>
      <c r="S357" s="25">
        <f>'3.ВС (2)'!L350</f>
        <v>0</v>
      </c>
      <c r="T357" s="25">
        <f t="shared" si="184"/>
        <v>0</v>
      </c>
      <c r="U357" s="25">
        <f t="shared" si="185"/>
        <v>0</v>
      </c>
    </row>
    <row r="358" spans="1:21" ht="150" x14ac:dyDescent="0.25">
      <c r="A358" s="360" t="s">
        <v>270</v>
      </c>
      <c r="B358" s="38"/>
      <c r="C358" s="38"/>
      <c r="D358" s="38"/>
      <c r="E358" s="3">
        <v>852</v>
      </c>
      <c r="F358" s="3" t="s">
        <v>100</v>
      </c>
      <c r="G358" s="3" t="s">
        <v>42</v>
      </c>
      <c r="H358" s="3" t="s">
        <v>347</v>
      </c>
      <c r="I358" s="2"/>
      <c r="J358" s="17">
        <f t="shared" ref="J358:L359" si="199">J359</f>
        <v>72000</v>
      </c>
      <c r="K358" s="17">
        <f t="shared" si="199"/>
        <v>72000</v>
      </c>
      <c r="L358" s="17">
        <f t="shared" si="199"/>
        <v>72000</v>
      </c>
      <c r="M358" s="361">
        <f>'3.ВС (2)'!J351</f>
        <v>72000</v>
      </c>
      <c r="N358" s="25">
        <f t="shared" si="180"/>
        <v>0</v>
      </c>
      <c r="O358" s="25">
        <f t="shared" si="181"/>
        <v>72000</v>
      </c>
      <c r="P358" s="25">
        <f>'3.ВС (2)'!K351</f>
        <v>72000</v>
      </c>
      <c r="Q358" s="25">
        <f t="shared" si="182"/>
        <v>0</v>
      </c>
      <c r="R358" s="25">
        <f t="shared" si="183"/>
        <v>72000</v>
      </c>
      <c r="S358" s="25">
        <f>'3.ВС (2)'!L351</f>
        <v>72000</v>
      </c>
      <c r="T358" s="25">
        <f t="shared" si="184"/>
        <v>0</v>
      </c>
      <c r="U358" s="25">
        <f t="shared" si="185"/>
        <v>72000</v>
      </c>
    </row>
    <row r="359" spans="1:21" ht="60" x14ac:dyDescent="0.25">
      <c r="A359" s="360" t="s">
        <v>37</v>
      </c>
      <c r="B359" s="38"/>
      <c r="C359" s="38"/>
      <c r="D359" s="38"/>
      <c r="E359" s="3">
        <v>852</v>
      </c>
      <c r="F359" s="3" t="s">
        <v>100</v>
      </c>
      <c r="G359" s="3" t="s">
        <v>42</v>
      </c>
      <c r="H359" s="3" t="s">
        <v>347</v>
      </c>
      <c r="I359" s="2" t="s">
        <v>76</v>
      </c>
      <c r="J359" s="17">
        <f t="shared" si="199"/>
        <v>72000</v>
      </c>
      <c r="K359" s="17">
        <f t="shared" si="199"/>
        <v>72000</v>
      </c>
      <c r="L359" s="17">
        <f t="shared" si="199"/>
        <v>72000</v>
      </c>
      <c r="M359" s="361">
        <f>'3.ВС (2)'!J352</f>
        <v>72000</v>
      </c>
      <c r="N359" s="25">
        <f t="shared" si="180"/>
        <v>0</v>
      </c>
      <c r="O359" s="25">
        <f t="shared" si="181"/>
        <v>72000</v>
      </c>
      <c r="P359" s="25">
        <f>'3.ВС (2)'!K352</f>
        <v>72000</v>
      </c>
      <c r="Q359" s="25">
        <f t="shared" si="182"/>
        <v>0</v>
      </c>
      <c r="R359" s="25">
        <f t="shared" si="183"/>
        <v>72000</v>
      </c>
      <c r="S359" s="25">
        <f>'3.ВС (2)'!L352</f>
        <v>72000</v>
      </c>
      <c r="T359" s="25">
        <f t="shared" si="184"/>
        <v>0</v>
      </c>
      <c r="U359" s="25">
        <f t="shared" si="185"/>
        <v>72000</v>
      </c>
    </row>
    <row r="360" spans="1:21" x14ac:dyDescent="0.25">
      <c r="A360" s="360" t="s">
        <v>77</v>
      </c>
      <c r="B360" s="38"/>
      <c r="C360" s="38"/>
      <c r="D360" s="38"/>
      <c r="E360" s="3">
        <v>852</v>
      </c>
      <c r="F360" s="3" t="s">
        <v>100</v>
      </c>
      <c r="G360" s="3" t="s">
        <v>42</v>
      </c>
      <c r="H360" s="3" t="s">
        <v>347</v>
      </c>
      <c r="I360" s="2" t="s">
        <v>78</v>
      </c>
      <c r="J360" s="17">
        <v>72000</v>
      </c>
      <c r="K360" s="17">
        <v>72000</v>
      </c>
      <c r="L360" s="17">
        <v>72000</v>
      </c>
      <c r="M360" s="361">
        <f>'3.ВС (2)'!J353</f>
        <v>72000</v>
      </c>
      <c r="N360" s="25">
        <f t="shared" si="180"/>
        <v>0</v>
      </c>
      <c r="O360" s="25">
        <f t="shared" si="181"/>
        <v>72000</v>
      </c>
      <c r="P360" s="25">
        <f>'3.ВС (2)'!K353</f>
        <v>72000</v>
      </c>
      <c r="Q360" s="25">
        <f t="shared" si="182"/>
        <v>0</v>
      </c>
      <c r="R360" s="25">
        <f t="shared" si="183"/>
        <v>72000</v>
      </c>
      <c r="S360" s="25">
        <f>'3.ВС (2)'!L353</f>
        <v>72000</v>
      </c>
      <c r="T360" s="25">
        <f t="shared" si="184"/>
        <v>0</v>
      </c>
      <c r="U360" s="25">
        <f t="shared" si="185"/>
        <v>72000</v>
      </c>
    </row>
    <row r="361" spans="1:21" ht="42.75" x14ac:dyDescent="0.25">
      <c r="A361" s="38" t="s">
        <v>121</v>
      </c>
      <c r="B361" s="69"/>
      <c r="C361" s="69"/>
      <c r="D361" s="69"/>
      <c r="E361" s="20">
        <v>853</v>
      </c>
      <c r="F361" s="2"/>
      <c r="G361" s="2"/>
      <c r="H361" s="336" t="s">
        <v>44</v>
      </c>
      <c r="I361" s="2"/>
      <c r="J361" s="18">
        <f>J362+J380</f>
        <v>19801439.09</v>
      </c>
      <c r="K361" s="18">
        <f>K362+K380</f>
        <v>19157093.84</v>
      </c>
      <c r="L361" s="18">
        <f>L362+L380</f>
        <v>23940293.02</v>
      </c>
      <c r="M361" s="361">
        <f>'3.ВС (2)'!J354</f>
        <v>19800367</v>
      </c>
      <c r="N361" s="25">
        <f t="shared" si="180"/>
        <v>1072.089999999851</v>
      </c>
      <c r="O361" s="25">
        <f t="shared" si="181"/>
        <v>19801439.09</v>
      </c>
      <c r="P361" s="25">
        <f>'3.ВС (2)'!K354</f>
        <v>19155180.620000001</v>
      </c>
      <c r="Q361" s="25">
        <f t="shared" si="182"/>
        <v>1913.2199999988079</v>
      </c>
      <c r="R361" s="25">
        <f t="shared" si="183"/>
        <v>19157093.84</v>
      </c>
      <c r="S361" s="25">
        <f>'3.ВС (2)'!L354</f>
        <v>23955203.619999997</v>
      </c>
      <c r="T361" s="25">
        <f t="shared" si="184"/>
        <v>-14910.599999997765</v>
      </c>
      <c r="U361" s="25">
        <f t="shared" si="185"/>
        <v>23940293.02</v>
      </c>
    </row>
    <row r="362" spans="1:21" x14ac:dyDescent="0.25">
      <c r="A362" s="5" t="s">
        <v>10</v>
      </c>
      <c r="B362" s="38"/>
      <c r="C362" s="38"/>
      <c r="D362" s="38"/>
      <c r="E362" s="2">
        <v>853</v>
      </c>
      <c r="F362" s="15" t="s">
        <v>11</v>
      </c>
      <c r="G362" s="15"/>
      <c r="H362" s="3" t="s">
        <v>44</v>
      </c>
      <c r="I362" s="15"/>
      <c r="J362" s="18">
        <f>J363+J372+J376</f>
        <v>11305939.09</v>
      </c>
      <c r="K362" s="18">
        <f>K363+K372+K376</f>
        <v>15161593.84</v>
      </c>
      <c r="L362" s="18">
        <f>L363+L372+L376</f>
        <v>19944793.02</v>
      </c>
      <c r="M362" s="361">
        <f>'3.ВС (2)'!J355</f>
        <v>11304867</v>
      </c>
      <c r="N362" s="25">
        <f t="shared" si="180"/>
        <v>1072.089999999851</v>
      </c>
      <c r="O362" s="25">
        <f t="shared" si="181"/>
        <v>11305939.09</v>
      </c>
      <c r="P362" s="25">
        <f>'3.ВС (2)'!K355</f>
        <v>15159680.620000001</v>
      </c>
      <c r="Q362" s="25">
        <f t="shared" si="182"/>
        <v>1913.2199999988079</v>
      </c>
      <c r="R362" s="25">
        <f t="shared" si="183"/>
        <v>15161593.84</v>
      </c>
      <c r="S362" s="25">
        <f>'3.ВС (2)'!L355</f>
        <v>19959703.619999997</v>
      </c>
      <c r="T362" s="25">
        <f t="shared" si="184"/>
        <v>-14910.599999997765</v>
      </c>
      <c r="U362" s="25">
        <f t="shared" si="185"/>
        <v>19944793.02</v>
      </c>
    </row>
    <row r="363" spans="1:21" ht="71.25" x14ac:dyDescent="0.25">
      <c r="A363" s="5" t="s">
        <v>122</v>
      </c>
      <c r="B363" s="38"/>
      <c r="C363" s="38"/>
      <c r="D363" s="38"/>
      <c r="E363" s="2">
        <v>853</v>
      </c>
      <c r="F363" s="15" t="s">
        <v>11</v>
      </c>
      <c r="G363" s="15" t="s">
        <v>96</v>
      </c>
      <c r="H363" s="3" t="s">
        <v>44</v>
      </c>
      <c r="I363" s="15"/>
      <c r="J363" s="18">
        <f>J364+J369</f>
        <v>10305939.09</v>
      </c>
      <c r="K363" s="18">
        <f t="shared" ref="K363:L363" si="200">K364+K369</f>
        <v>9425400</v>
      </c>
      <c r="L363" s="18">
        <f t="shared" si="200"/>
        <v>9425400</v>
      </c>
      <c r="M363" s="361">
        <f>'3.ВС (2)'!J356</f>
        <v>10304867</v>
      </c>
      <c r="N363" s="25">
        <f t="shared" si="180"/>
        <v>1072.089999999851</v>
      </c>
      <c r="O363" s="25">
        <f t="shared" si="181"/>
        <v>10305939.09</v>
      </c>
      <c r="P363" s="25">
        <f>'3.ВС (2)'!K356</f>
        <v>9425400</v>
      </c>
      <c r="Q363" s="25">
        <f t="shared" si="182"/>
        <v>0</v>
      </c>
      <c r="R363" s="25">
        <f t="shared" si="183"/>
        <v>9425400</v>
      </c>
      <c r="S363" s="25">
        <f>'3.ВС (2)'!L356</f>
        <v>9425400</v>
      </c>
      <c r="T363" s="25">
        <f t="shared" si="184"/>
        <v>0</v>
      </c>
      <c r="U363" s="25">
        <f t="shared" si="185"/>
        <v>9425400</v>
      </c>
    </row>
    <row r="364" spans="1:21" ht="45" x14ac:dyDescent="0.25">
      <c r="A364" s="360" t="s">
        <v>18</v>
      </c>
      <c r="B364" s="287"/>
      <c r="C364" s="287"/>
      <c r="D364" s="287"/>
      <c r="E364" s="2">
        <v>853</v>
      </c>
      <c r="F364" s="2" t="s">
        <v>15</v>
      </c>
      <c r="G364" s="2" t="s">
        <v>96</v>
      </c>
      <c r="H364" s="3" t="s">
        <v>362</v>
      </c>
      <c r="I364" s="2"/>
      <c r="J364" s="17">
        <f t="shared" ref="J364" si="201">J365+J367</f>
        <v>10303539.09</v>
      </c>
      <c r="K364" s="17">
        <f t="shared" ref="K364:L364" si="202">K365+K367</f>
        <v>9423000</v>
      </c>
      <c r="L364" s="17">
        <f t="shared" si="202"/>
        <v>9423000</v>
      </c>
      <c r="M364" s="361">
        <f>'3.ВС (2)'!J357</f>
        <v>10302467</v>
      </c>
      <c r="N364" s="25">
        <f t="shared" si="180"/>
        <v>1072.089999999851</v>
      </c>
      <c r="O364" s="25">
        <f t="shared" si="181"/>
        <v>10303539.09</v>
      </c>
      <c r="P364" s="25">
        <f>'3.ВС (2)'!K357</f>
        <v>9423000</v>
      </c>
      <c r="Q364" s="25">
        <f t="shared" si="182"/>
        <v>0</v>
      </c>
      <c r="R364" s="25">
        <f t="shared" si="183"/>
        <v>9423000</v>
      </c>
      <c r="S364" s="25">
        <f>'3.ВС (2)'!L357</f>
        <v>9423000</v>
      </c>
      <c r="T364" s="25">
        <f t="shared" si="184"/>
        <v>0</v>
      </c>
      <c r="U364" s="25">
        <f t="shared" si="185"/>
        <v>9423000</v>
      </c>
    </row>
    <row r="365" spans="1:21" ht="105" x14ac:dyDescent="0.25">
      <c r="A365" s="360" t="s">
        <v>14</v>
      </c>
      <c r="B365" s="287"/>
      <c r="C365" s="287"/>
      <c r="D365" s="287"/>
      <c r="E365" s="2">
        <v>853</v>
      </c>
      <c r="F365" s="2" t="s">
        <v>11</v>
      </c>
      <c r="G365" s="2" t="s">
        <v>96</v>
      </c>
      <c r="H365" s="3" t="s">
        <v>362</v>
      </c>
      <c r="I365" s="2" t="s">
        <v>16</v>
      </c>
      <c r="J365" s="17">
        <f t="shared" ref="J365:L365" si="203">J366</f>
        <v>10029200</v>
      </c>
      <c r="K365" s="17">
        <f t="shared" si="203"/>
        <v>9379000</v>
      </c>
      <c r="L365" s="17">
        <f t="shared" si="203"/>
        <v>9379000</v>
      </c>
      <c r="M365" s="361">
        <f>'3.ВС (2)'!J358</f>
        <v>10029200</v>
      </c>
      <c r="N365" s="25">
        <f t="shared" si="180"/>
        <v>0</v>
      </c>
      <c r="O365" s="25">
        <f t="shared" si="181"/>
        <v>10029200</v>
      </c>
      <c r="P365" s="25">
        <f>'3.ВС (2)'!K358</f>
        <v>9379000</v>
      </c>
      <c r="Q365" s="25">
        <f t="shared" si="182"/>
        <v>0</v>
      </c>
      <c r="R365" s="25">
        <f t="shared" si="183"/>
        <v>9379000</v>
      </c>
      <c r="S365" s="25">
        <f>'3.ВС (2)'!L358</f>
        <v>9379000</v>
      </c>
      <c r="T365" s="25">
        <f t="shared" si="184"/>
        <v>0</v>
      </c>
      <c r="U365" s="25">
        <f t="shared" si="185"/>
        <v>9379000</v>
      </c>
    </row>
    <row r="366" spans="1:21" ht="45" x14ac:dyDescent="0.25">
      <c r="A366" s="360" t="s">
        <v>257</v>
      </c>
      <c r="B366" s="287"/>
      <c r="C366" s="287"/>
      <c r="D366" s="287"/>
      <c r="E366" s="2">
        <v>853</v>
      </c>
      <c r="F366" s="2" t="s">
        <v>11</v>
      </c>
      <c r="G366" s="2" t="s">
        <v>96</v>
      </c>
      <c r="H366" s="3" t="s">
        <v>362</v>
      </c>
      <c r="I366" s="2" t="s">
        <v>17</v>
      </c>
      <c r="J366" s="17">
        <v>10029200</v>
      </c>
      <c r="K366" s="17">
        <v>9379000</v>
      </c>
      <c r="L366" s="17">
        <v>9379000</v>
      </c>
      <c r="M366" s="361">
        <f>'3.ВС (2)'!J359</f>
        <v>10029200</v>
      </c>
      <c r="N366" s="25">
        <f t="shared" si="180"/>
        <v>0</v>
      </c>
      <c r="O366" s="25">
        <f t="shared" si="181"/>
        <v>10029200</v>
      </c>
      <c r="P366" s="25">
        <f>'3.ВС (2)'!K359</f>
        <v>9379000</v>
      </c>
      <c r="Q366" s="25">
        <f t="shared" si="182"/>
        <v>0</v>
      </c>
      <c r="R366" s="25">
        <f t="shared" si="183"/>
        <v>9379000</v>
      </c>
      <c r="S366" s="25">
        <f>'3.ВС (2)'!L359</f>
        <v>9379000</v>
      </c>
      <c r="T366" s="25">
        <f t="shared" si="184"/>
        <v>0</v>
      </c>
      <c r="U366" s="25">
        <f t="shared" si="185"/>
        <v>9379000</v>
      </c>
    </row>
    <row r="367" spans="1:21" ht="45" x14ac:dyDescent="0.25">
      <c r="A367" s="360" t="s">
        <v>19</v>
      </c>
      <c r="B367" s="287"/>
      <c r="C367" s="287"/>
      <c r="D367" s="287"/>
      <c r="E367" s="2">
        <v>853</v>
      </c>
      <c r="F367" s="2" t="s">
        <v>11</v>
      </c>
      <c r="G367" s="2" t="s">
        <v>96</v>
      </c>
      <c r="H367" s="3" t="s">
        <v>362</v>
      </c>
      <c r="I367" s="2" t="s">
        <v>20</v>
      </c>
      <c r="J367" s="17">
        <f t="shared" ref="J367:L367" si="204">J368</f>
        <v>274339.09000000003</v>
      </c>
      <c r="K367" s="17">
        <f t="shared" si="204"/>
        <v>44000</v>
      </c>
      <c r="L367" s="17">
        <f t="shared" si="204"/>
        <v>44000</v>
      </c>
      <c r="M367" s="361">
        <f>'3.ВС (2)'!J360</f>
        <v>273267</v>
      </c>
      <c r="N367" s="25">
        <f t="shared" si="180"/>
        <v>1072.0900000000256</v>
      </c>
      <c r="O367" s="25">
        <f t="shared" si="181"/>
        <v>274339.09000000003</v>
      </c>
      <c r="P367" s="25">
        <f>'3.ВС (2)'!K360</f>
        <v>44000</v>
      </c>
      <c r="Q367" s="25">
        <f t="shared" si="182"/>
        <v>0</v>
      </c>
      <c r="R367" s="25">
        <f t="shared" si="183"/>
        <v>44000</v>
      </c>
      <c r="S367" s="25">
        <f>'3.ВС (2)'!L360</f>
        <v>44000</v>
      </c>
      <c r="T367" s="25">
        <f t="shared" si="184"/>
        <v>0</v>
      </c>
      <c r="U367" s="25">
        <f t="shared" si="185"/>
        <v>44000</v>
      </c>
    </row>
    <row r="368" spans="1:21" ht="45" x14ac:dyDescent="0.25">
      <c r="A368" s="360" t="s">
        <v>9</v>
      </c>
      <c r="B368" s="287"/>
      <c r="C368" s="287"/>
      <c r="D368" s="287"/>
      <c r="E368" s="2">
        <v>853</v>
      </c>
      <c r="F368" s="2" t="s">
        <v>11</v>
      </c>
      <c r="G368" s="2" t="s">
        <v>96</v>
      </c>
      <c r="H368" s="3" t="s">
        <v>362</v>
      </c>
      <c r="I368" s="2" t="s">
        <v>21</v>
      </c>
      <c r="J368" s="17">
        <v>274339.09000000003</v>
      </c>
      <c r="K368" s="17">
        <v>44000</v>
      </c>
      <c r="L368" s="17">
        <v>44000</v>
      </c>
      <c r="M368" s="361">
        <f>'3.ВС (2)'!J361</f>
        <v>273267</v>
      </c>
      <c r="N368" s="25">
        <f t="shared" si="180"/>
        <v>1072.0900000000256</v>
      </c>
      <c r="O368" s="25">
        <f t="shared" si="181"/>
        <v>274339.09000000003</v>
      </c>
      <c r="P368" s="25">
        <f>'3.ВС (2)'!K361</f>
        <v>44000</v>
      </c>
      <c r="Q368" s="25">
        <f t="shared" si="182"/>
        <v>0</v>
      </c>
      <c r="R368" s="25">
        <f t="shared" si="183"/>
        <v>44000</v>
      </c>
      <c r="S368" s="25">
        <f>'3.ВС (2)'!L361</f>
        <v>44000</v>
      </c>
      <c r="T368" s="25">
        <f t="shared" si="184"/>
        <v>0</v>
      </c>
      <c r="U368" s="25">
        <f t="shared" si="185"/>
        <v>44000</v>
      </c>
    </row>
    <row r="369" spans="1:21" ht="105" x14ac:dyDescent="0.25">
      <c r="A369" s="360" t="s">
        <v>234</v>
      </c>
      <c r="B369" s="287"/>
      <c r="C369" s="287"/>
      <c r="D369" s="287"/>
      <c r="E369" s="2">
        <v>853</v>
      </c>
      <c r="F369" s="2" t="s">
        <v>11</v>
      </c>
      <c r="G369" s="2" t="s">
        <v>96</v>
      </c>
      <c r="H369" s="3" t="s">
        <v>363</v>
      </c>
      <c r="I369" s="2"/>
      <c r="J369" s="17">
        <f t="shared" ref="J369:L370" si="205">J370</f>
        <v>2400</v>
      </c>
      <c r="K369" s="17">
        <f t="shared" si="205"/>
        <v>2400</v>
      </c>
      <c r="L369" s="17">
        <f t="shared" si="205"/>
        <v>2400</v>
      </c>
      <c r="M369" s="361">
        <f>'3.ВС (2)'!J362</f>
        <v>2400</v>
      </c>
      <c r="N369" s="25">
        <f t="shared" si="180"/>
        <v>0</v>
      </c>
      <c r="O369" s="25">
        <f t="shared" si="181"/>
        <v>2400</v>
      </c>
      <c r="P369" s="25">
        <f>'3.ВС (2)'!K362</f>
        <v>2400</v>
      </c>
      <c r="Q369" s="25">
        <f t="shared" si="182"/>
        <v>0</v>
      </c>
      <c r="R369" s="25">
        <f t="shared" si="183"/>
        <v>2400</v>
      </c>
      <c r="S369" s="25">
        <f>'3.ВС (2)'!L362</f>
        <v>2400</v>
      </c>
      <c r="T369" s="25">
        <f t="shared" si="184"/>
        <v>0</v>
      </c>
      <c r="U369" s="25">
        <f t="shared" si="185"/>
        <v>2400</v>
      </c>
    </row>
    <row r="370" spans="1:21" ht="45" x14ac:dyDescent="0.25">
      <c r="A370" s="360" t="s">
        <v>19</v>
      </c>
      <c r="B370" s="287"/>
      <c r="C370" s="287"/>
      <c r="D370" s="287"/>
      <c r="E370" s="2">
        <v>853</v>
      </c>
      <c r="F370" s="2" t="s">
        <v>11</v>
      </c>
      <c r="G370" s="2" t="s">
        <v>96</v>
      </c>
      <c r="H370" s="3" t="s">
        <v>363</v>
      </c>
      <c r="I370" s="2" t="s">
        <v>20</v>
      </c>
      <c r="J370" s="17">
        <f t="shared" si="205"/>
        <v>2400</v>
      </c>
      <c r="K370" s="17">
        <f t="shared" si="205"/>
        <v>2400</v>
      </c>
      <c r="L370" s="17">
        <f t="shared" si="205"/>
        <v>2400</v>
      </c>
      <c r="M370" s="361">
        <f>'3.ВС (2)'!J363</f>
        <v>2400</v>
      </c>
      <c r="N370" s="25">
        <f t="shared" si="180"/>
        <v>0</v>
      </c>
      <c r="O370" s="25">
        <f t="shared" si="181"/>
        <v>2400</v>
      </c>
      <c r="P370" s="25">
        <f>'3.ВС (2)'!K363</f>
        <v>2400</v>
      </c>
      <c r="Q370" s="25">
        <f t="shared" si="182"/>
        <v>0</v>
      </c>
      <c r="R370" s="25">
        <f t="shared" si="183"/>
        <v>2400</v>
      </c>
      <c r="S370" s="25">
        <f>'3.ВС (2)'!L363</f>
        <v>2400</v>
      </c>
      <c r="T370" s="25">
        <f t="shared" si="184"/>
        <v>0</v>
      </c>
      <c r="U370" s="25">
        <f t="shared" si="185"/>
        <v>2400</v>
      </c>
    </row>
    <row r="371" spans="1:21" ht="45" x14ac:dyDescent="0.25">
      <c r="A371" s="360" t="s">
        <v>9</v>
      </c>
      <c r="B371" s="287"/>
      <c r="C371" s="287"/>
      <c r="D371" s="287"/>
      <c r="E371" s="2">
        <v>853</v>
      </c>
      <c r="F371" s="2" t="s">
        <v>11</v>
      </c>
      <c r="G371" s="2" t="s">
        <v>96</v>
      </c>
      <c r="H371" s="3" t="s">
        <v>363</v>
      </c>
      <c r="I371" s="2" t="s">
        <v>21</v>
      </c>
      <c r="J371" s="17">
        <v>2400</v>
      </c>
      <c r="K371" s="17">
        <v>2400</v>
      </c>
      <c r="L371" s="17">
        <v>2400</v>
      </c>
      <c r="M371" s="361">
        <f>'3.ВС (2)'!J364</f>
        <v>2400</v>
      </c>
      <c r="N371" s="25">
        <f t="shared" si="180"/>
        <v>0</v>
      </c>
      <c r="O371" s="25">
        <f t="shared" si="181"/>
        <v>2400</v>
      </c>
      <c r="P371" s="25">
        <f>'3.ВС (2)'!K364</f>
        <v>2400</v>
      </c>
      <c r="Q371" s="25">
        <f t="shared" si="182"/>
        <v>0</v>
      </c>
      <c r="R371" s="25">
        <f t="shared" si="183"/>
        <v>2400</v>
      </c>
      <c r="S371" s="25">
        <f>'3.ВС (2)'!L364</f>
        <v>2400</v>
      </c>
      <c r="T371" s="25">
        <f t="shared" si="184"/>
        <v>0</v>
      </c>
      <c r="U371" s="25">
        <f t="shared" si="185"/>
        <v>2400</v>
      </c>
    </row>
    <row r="372" spans="1:21" x14ac:dyDescent="0.25">
      <c r="A372" s="5" t="s">
        <v>123</v>
      </c>
      <c r="B372" s="38"/>
      <c r="C372" s="38"/>
      <c r="D372" s="38"/>
      <c r="E372" s="2">
        <v>853</v>
      </c>
      <c r="F372" s="15" t="s">
        <v>11</v>
      </c>
      <c r="G372" s="15" t="s">
        <v>100</v>
      </c>
      <c r="H372" s="3" t="s">
        <v>44</v>
      </c>
      <c r="I372" s="15"/>
      <c r="J372" s="18">
        <f t="shared" ref="J372:L374" si="206">J373</f>
        <v>1000000</v>
      </c>
      <c r="K372" s="18">
        <f t="shared" si="206"/>
        <v>0</v>
      </c>
      <c r="L372" s="18">
        <f t="shared" si="206"/>
        <v>0</v>
      </c>
      <c r="M372" s="361">
        <f>'3.ВС (2)'!J365</f>
        <v>1000000</v>
      </c>
      <c r="N372" s="25">
        <f t="shared" si="180"/>
        <v>0</v>
      </c>
      <c r="O372" s="25">
        <f t="shared" si="181"/>
        <v>1000000</v>
      </c>
      <c r="P372" s="25">
        <f>'3.ВС (2)'!K365</f>
        <v>0</v>
      </c>
      <c r="Q372" s="25">
        <f t="shared" si="182"/>
        <v>0</v>
      </c>
      <c r="R372" s="25">
        <f t="shared" si="183"/>
        <v>0</v>
      </c>
      <c r="S372" s="25">
        <f>'3.ВС (2)'!L365</f>
        <v>0</v>
      </c>
      <c r="T372" s="25">
        <f t="shared" si="184"/>
        <v>0</v>
      </c>
      <c r="U372" s="25">
        <f t="shared" si="185"/>
        <v>0</v>
      </c>
    </row>
    <row r="373" spans="1:21" ht="30" x14ac:dyDescent="0.25">
      <c r="A373" s="360" t="s">
        <v>266</v>
      </c>
      <c r="B373" s="360"/>
      <c r="C373" s="360"/>
      <c r="D373" s="360"/>
      <c r="E373" s="2">
        <v>853</v>
      </c>
      <c r="F373" s="2" t="s">
        <v>11</v>
      </c>
      <c r="G373" s="2" t="s">
        <v>100</v>
      </c>
      <c r="H373" s="3" t="s">
        <v>212</v>
      </c>
      <c r="I373" s="2"/>
      <c r="J373" s="17">
        <f t="shared" si="206"/>
        <v>1000000</v>
      </c>
      <c r="K373" s="17">
        <f t="shared" si="206"/>
        <v>0</v>
      </c>
      <c r="L373" s="17">
        <f t="shared" si="206"/>
        <v>0</v>
      </c>
      <c r="M373" s="361">
        <f>'3.ВС (2)'!J366</f>
        <v>1000000</v>
      </c>
      <c r="N373" s="25">
        <f t="shared" si="180"/>
        <v>0</v>
      </c>
      <c r="O373" s="25">
        <f t="shared" si="181"/>
        <v>1000000</v>
      </c>
      <c r="P373" s="25">
        <f>'3.ВС (2)'!K366</f>
        <v>0</v>
      </c>
      <c r="Q373" s="25">
        <f t="shared" si="182"/>
        <v>0</v>
      </c>
      <c r="R373" s="25">
        <f t="shared" si="183"/>
        <v>0</v>
      </c>
      <c r="S373" s="25">
        <f>'3.ВС (2)'!L366</f>
        <v>0</v>
      </c>
      <c r="T373" s="25">
        <f t="shared" si="184"/>
        <v>0</v>
      </c>
      <c r="U373" s="25">
        <f t="shared" si="185"/>
        <v>0</v>
      </c>
    </row>
    <row r="374" spans="1:21" x14ac:dyDescent="0.25">
      <c r="A374" s="360" t="s">
        <v>22</v>
      </c>
      <c r="B374" s="360"/>
      <c r="C374" s="360"/>
      <c r="D374" s="360"/>
      <c r="E374" s="2">
        <v>853</v>
      </c>
      <c r="F374" s="2" t="s">
        <v>11</v>
      </c>
      <c r="G374" s="2" t="s">
        <v>100</v>
      </c>
      <c r="H374" s="3" t="s">
        <v>212</v>
      </c>
      <c r="I374" s="2" t="s">
        <v>23</v>
      </c>
      <c r="J374" s="17">
        <f t="shared" si="206"/>
        <v>1000000</v>
      </c>
      <c r="K374" s="17">
        <f t="shared" si="206"/>
        <v>0</v>
      </c>
      <c r="L374" s="17">
        <f t="shared" si="206"/>
        <v>0</v>
      </c>
      <c r="M374" s="361">
        <f>'3.ВС (2)'!J367</f>
        <v>1000000</v>
      </c>
      <c r="N374" s="25">
        <f t="shared" si="180"/>
        <v>0</v>
      </c>
      <c r="O374" s="25">
        <f t="shared" si="181"/>
        <v>1000000</v>
      </c>
      <c r="P374" s="25">
        <f>'3.ВС (2)'!K367</f>
        <v>0</v>
      </c>
      <c r="Q374" s="25">
        <f t="shared" si="182"/>
        <v>0</v>
      </c>
      <c r="R374" s="25">
        <f t="shared" si="183"/>
        <v>0</v>
      </c>
      <c r="S374" s="25">
        <f>'3.ВС (2)'!L367</f>
        <v>0</v>
      </c>
      <c r="T374" s="25">
        <f t="shared" si="184"/>
        <v>0</v>
      </c>
      <c r="U374" s="25">
        <f t="shared" si="185"/>
        <v>0</v>
      </c>
    </row>
    <row r="375" spans="1:21" s="19" customFormat="1" x14ac:dyDescent="0.25">
      <c r="A375" s="360" t="s">
        <v>124</v>
      </c>
      <c r="B375" s="358"/>
      <c r="C375" s="358"/>
      <c r="D375" s="358"/>
      <c r="E375" s="2">
        <v>853</v>
      </c>
      <c r="F375" s="2" t="s">
        <v>11</v>
      </c>
      <c r="G375" s="2" t="s">
        <v>100</v>
      </c>
      <c r="H375" s="3" t="s">
        <v>212</v>
      </c>
      <c r="I375" s="2" t="s">
        <v>125</v>
      </c>
      <c r="J375" s="17">
        <v>1000000</v>
      </c>
      <c r="K375" s="17"/>
      <c r="L375" s="17"/>
      <c r="M375" s="361">
        <f>'3.ВС (2)'!J368</f>
        <v>1000000</v>
      </c>
      <c r="N375" s="25">
        <f t="shared" si="180"/>
        <v>0</v>
      </c>
      <c r="O375" s="25">
        <f t="shared" si="181"/>
        <v>1000000</v>
      </c>
      <c r="P375" s="25">
        <f>'3.ВС (2)'!K368</f>
        <v>0</v>
      </c>
      <c r="Q375" s="25">
        <f t="shared" si="182"/>
        <v>0</v>
      </c>
      <c r="R375" s="25">
        <f t="shared" si="183"/>
        <v>0</v>
      </c>
      <c r="S375" s="25">
        <f>'3.ВС (2)'!L368</f>
        <v>0</v>
      </c>
      <c r="T375" s="25">
        <f t="shared" si="184"/>
        <v>0</v>
      </c>
      <c r="U375" s="25">
        <f t="shared" si="185"/>
        <v>0</v>
      </c>
    </row>
    <row r="376" spans="1:21" ht="28.5" x14ac:dyDescent="0.25">
      <c r="A376" s="5" t="s">
        <v>31</v>
      </c>
      <c r="B376" s="38"/>
      <c r="C376" s="38"/>
      <c r="D376" s="38"/>
      <c r="E376" s="15">
        <v>853</v>
      </c>
      <c r="F376" s="15" t="s">
        <v>11</v>
      </c>
      <c r="G376" s="15" t="s">
        <v>32</v>
      </c>
      <c r="H376" s="3" t="s">
        <v>44</v>
      </c>
      <c r="I376" s="15"/>
      <c r="J376" s="18">
        <f t="shared" ref="J376:L376" si="207">J377</f>
        <v>0</v>
      </c>
      <c r="K376" s="18">
        <f t="shared" si="207"/>
        <v>5736193.8399999999</v>
      </c>
      <c r="L376" s="18">
        <f t="shared" si="207"/>
        <v>10519393.02</v>
      </c>
      <c r="M376" s="361">
        <f>'3.ВС (2)'!J369</f>
        <v>0</v>
      </c>
      <c r="N376" s="25">
        <f t="shared" si="180"/>
        <v>0</v>
      </c>
      <c r="O376" s="25">
        <f t="shared" si="181"/>
        <v>0</v>
      </c>
      <c r="P376" s="25">
        <f>'3.ВС (2)'!K369</f>
        <v>5734280.6200000001</v>
      </c>
      <c r="Q376" s="25">
        <f t="shared" si="182"/>
        <v>1913.2199999997392</v>
      </c>
      <c r="R376" s="25">
        <f t="shared" si="183"/>
        <v>5736193.8399999999</v>
      </c>
      <c r="S376" s="25">
        <f>'3.ВС (2)'!L369</f>
        <v>10534303.619999999</v>
      </c>
      <c r="T376" s="25">
        <f t="shared" si="184"/>
        <v>-14910.599999999627</v>
      </c>
      <c r="U376" s="25">
        <f t="shared" si="185"/>
        <v>10519393.02</v>
      </c>
    </row>
    <row r="377" spans="1:21" x14ac:dyDescent="0.25">
      <c r="A377" s="360" t="s">
        <v>235</v>
      </c>
      <c r="B377" s="360"/>
      <c r="C377" s="360"/>
      <c r="D377" s="360"/>
      <c r="E377" s="2">
        <v>853</v>
      </c>
      <c r="F377" s="2" t="s">
        <v>11</v>
      </c>
      <c r="G377" s="2" t="s">
        <v>32</v>
      </c>
      <c r="H377" s="3" t="s">
        <v>239</v>
      </c>
      <c r="I377" s="2"/>
      <c r="J377" s="17">
        <f t="shared" ref="J377" si="208">J379</f>
        <v>0</v>
      </c>
      <c r="K377" s="17">
        <f t="shared" ref="K377:L377" si="209">K379</f>
        <v>5736193.8399999999</v>
      </c>
      <c r="L377" s="17">
        <f t="shared" si="209"/>
        <v>10519393.02</v>
      </c>
      <c r="M377" s="361">
        <f>'3.ВС (2)'!J370</f>
        <v>0</v>
      </c>
      <c r="N377" s="25">
        <f t="shared" si="180"/>
        <v>0</v>
      </c>
      <c r="O377" s="25">
        <f t="shared" si="181"/>
        <v>0</v>
      </c>
      <c r="P377" s="25">
        <f>'3.ВС (2)'!K370</f>
        <v>5734280.6200000001</v>
      </c>
      <c r="Q377" s="25">
        <f t="shared" si="182"/>
        <v>1913.2199999997392</v>
      </c>
      <c r="R377" s="25">
        <f t="shared" si="183"/>
        <v>5736193.8399999999</v>
      </c>
      <c r="S377" s="25">
        <f>'3.ВС (2)'!L370</f>
        <v>10534303.619999999</v>
      </c>
      <c r="T377" s="25">
        <f t="shared" si="184"/>
        <v>-14910.599999999627</v>
      </c>
      <c r="U377" s="25">
        <f t="shared" si="185"/>
        <v>10519393.02</v>
      </c>
    </row>
    <row r="378" spans="1:21" x14ac:dyDescent="0.25">
      <c r="A378" s="360" t="s">
        <v>22</v>
      </c>
      <c r="B378" s="21"/>
      <c r="C378" s="21"/>
      <c r="D378" s="21"/>
      <c r="E378" s="2">
        <v>853</v>
      </c>
      <c r="F378" s="2" t="s">
        <v>11</v>
      </c>
      <c r="G378" s="2" t="s">
        <v>32</v>
      </c>
      <c r="H378" s="3" t="s">
        <v>239</v>
      </c>
      <c r="I378" s="2">
        <v>800</v>
      </c>
      <c r="J378" s="17">
        <f t="shared" ref="J378:L378" si="210">J379</f>
        <v>0</v>
      </c>
      <c r="K378" s="17">
        <f t="shared" si="210"/>
        <v>5736193.8399999999</v>
      </c>
      <c r="L378" s="17">
        <f t="shared" si="210"/>
        <v>10519393.02</v>
      </c>
      <c r="M378" s="361">
        <f>'3.ВС (2)'!J371</f>
        <v>0</v>
      </c>
      <c r="N378" s="25">
        <f t="shared" si="180"/>
        <v>0</v>
      </c>
      <c r="O378" s="25">
        <f t="shared" si="181"/>
        <v>0</v>
      </c>
      <c r="P378" s="25">
        <f>'3.ВС (2)'!K371</f>
        <v>5734280.6200000001</v>
      </c>
      <c r="Q378" s="25">
        <f t="shared" si="182"/>
        <v>1913.2199999997392</v>
      </c>
      <c r="R378" s="25">
        <f t="shared" si="183"/>
        <v>5736193.8399999999</v>
      </c>
      <c r="S378" s="25">
        <f>'3.ВС (2)'!L371</f>
        <v>10534303.619999999</v>
      </c>
      <c r="T378" s="25">
        <f t="shared" si="184"/>
        <v>-14910.599999999627</v>
      </c>
      <c r="U378" s="25">
        <f t="shared" si="185"/>
        <v>10519393.02</v>
      </c>
    </row>
    <row r="379" spans="1:21" x14ac:dyDescent="0.25">
      <c r="A379" s="360" t="s">
        <v>124</v>
      </c>
      <c r="B379" s="360"/>
      <c r="C379" s="360"/>
      <c r="D379" s="360"/>
      <c r="E379" s="2">
        <v>853</v>
      </c>
      <c r="F379" s="2" t="s">
        <v>11</v>
      </c>
      <c r="G379" s="2" t="s">
        <v>32</v>
      </c>
      <c r="H379" s="3" t="s">
        <v>239</v>
      </c>
      <c r="I379" s="2" t="s">
        <v>125</v>
      </c>
      <c r="J379" s="17"/>
      <c r="K379" s="17">
        <v>5736193.8399999999</v>
      </c>
      <c r="L379" s="17">
        <v>10519393.02</v>
      </c>
      <c r="M379" s="361">
        <f>'3.ВС (2)'!J372</f>
        <v>0</v>
      </c>
      <c r="N379" s="25">
        <f t="shared" si="180"/>
        <v>0</v>
      </c>
      <c r="O379" s="25">
        <f t="shared" si="181"/>
        <v>0</v>
      </c>
      <c r="P379" s="25">
        <f>'3.ВС (2)'!K372</f>
        <v>5734280.6200000001</v>
      </c>
      <c r="Q379" s="25">
        <f t="shared" si="182"/>
        <v>1913.2199999997392</v>
      </c>
      <c r="R379" s="25">
        <f t="shared" si="183"/>
        <v>5736193.8399999999</v>
      </c>
      <c r="S379" s="25">
        <f>'3.ВС (2)'!L372</f>
        <v>10534303.619999999</v>
      </c>
      <c r="T379" s="25">
        <f t="shared" si="184"/>
        <v>-14910.599999999627</v>
      </c>
      <c r="U379" s="25">
        <f t="shared" si="185"/>
        <v>10519393.02</v>
      </c>
    </row>
    <row r="380" spans="1:21" ht="57" x14ac:dyDescent="0.25">
      <c r="A380" s="5" t="s">
        <v>267</v>
      </c>
      <c r="B380" s="38"/>
      <c r="C380" s="38"/>
      <c r="D380" s="38"/>
      <c r="E380" s="2">
        <v>853</v>
      </c>
      <c r="F380" s="20" t="s">
        <v>127</v>
      </c>
      <c r="G380" s="20"/>
      <c r="H380" s="3" t="s">
        <v>44</v>
      </c>
      <c r="I380" s="20"/>
      <c r="J380" s="114">
        <f t="shared" ref="J380" si="211">J381+J385</f>
        <v>8495500</v>
      </c>
      <c r="K380" s="114">
        <f t="shared" ref="K380:L380" si="212">K381+K385</f>
        <v>3995500</v>
      </c>
      <c r="L380" s="114">
        <f t="shared" si="212"/>
        <v>3995500</v>
      </c>
      <c r="M380" s="361">
        <f>'3.ВС (2)'!J373</f>
        <v>8495500</v>
      </c>
      <c r="N380" s="25">
        <f t="shared" si="180"/>
        <v>0</v>
      </c>
      <c r="O380" s="25">
        <f t="shared" si="181"/>
        <v>8495500</v>
      </c>
      <c r="P380" s="25">
        <f>'3.ВС (2)'!K373</f>
        <v>3995500</v>
      </c>
      <c r="Q380" s="25">
        <f t="shared" si="182"/>
        <v>0</v>
      </c>
      <c r="R380" s="25">
        <f t="shared" si="183"/>
        <v>3995500</v>
      </c>
      <c r="S380" s="25">
        <f>'3.ВС (2)'!L373</f>
        <v>3995500</v>
      </c>
      <c r="T380" s="25">
        <f t="shared" si="184"/>
        <v>0</v>
      </c>
      <c r="U380" s="25">
        <f t="shared" si="185"/>
        <v>3995500</v>
      </c>
    </row>
    <row r="381" spans="1:21" ht="57" x14ac:dyDescent="0.25">
      <c r="A381" s="5" t="s">
        <v>128</v>
      </c>
      <c r="B381" s="38"/>
      <c r="C381" s="38"/>
      <c r="D381" s="38"/>
      <c r="E381" s="2">
        <v>853</v>
      </c>
      <c r="F381" s="20" t="s">
        <v>127</v>
      </c>
      <c r="G381" s="20" t="s">
        <v>11</v>
      </c>
      <c r="H381" s="3" t="s">
        <v>44</v>
      </c>
      <c r="I381" s="20"/>
      <c r="J381" s="16">
        <f t="shared" ref="J381:L383" si="213">J382</f>
        <v>995500</v>
      </c>
      <c r="K381" s="16">
        <f t="shared" si="213"/>
        <v>995500</v>
      </c>
      <c r="L381" s="16">
        <f t="shared" si="213"/>
        <v>995500</v>
      </c>
      <c r="M381" s="361">
        <f>'3.ВС (2)'!J374</f>
        <v>995500</v>
      </c>
      <c r="N381" s="25">
        <f t="shared" si="180"/>
        <v>0</v>
      </c>
      <c r="O381" s="25">
        <f t="shared" si="181"/>
        <v>995500</v>
      </c>
      <c r="P381" s="25">
        <f>'3.ВС (2)'!K374</f>
        <v>995500</v>
      </c>
      <c r="Q381" s="25">
        <f t="shared" si="182"/>
        <v>0</v>
      </c>
      <c r="R381" s="25">
        <f t="shared" si="183"/>
        <v>995500</v>
      </c>
      <c r="S381" s="25">
        <f>'3.ВС (2)'!L374</f>
        <v>995500</v>
      </c>
      <c r="T381" s="25">
        <f t="shared" si="184"/>
        <v>0</v>
      </c>
      <c r="U381" s="25">
        <f t="shared" si="185"/>
        <v>995500</v>
      </c>
    </row>
    <row r="382" spans="1:21" ht="28.5" x14ac:dyDescent="0.25">
      <c r="A382" s="38" t="s">
        <v>268</v>
      </c>
      <c r="B382" s="38"/>
      <c r="C382" s="38"/>
      <c r="D382" s="38"/>
      <c r="E382" s="2">
        <v>853</v>
      </c>
      <c r="F382" s="20" t="s">
        <v>127</v>
      </c>
      <c r="G382" s="20" t="s">
        <v>11</v>
      </c>
      <c r="H382" s="3" t="s">
        <v>364</v>
      </c>
      <c r="I382" s="20"/>
      <c r="J382" s="17">
        <f t="shared" si="213"/>
        <v>995500</v>
      </c>
      <c r="K382" s="17">
        <f t="shared" si="213"/>
        <v>995500</v>
      </c>
      <c r="L382" s="17">
        <f t="shared" si="213"/>
        <v>995500</v>
      </c>
      <c r="M382" s="361">
        <f>'3.ВС (2)'!J375</f>
        <v>995500</v>
      </c>
      <c r="N382" s="25">
        <f t="shared" si="180"/>
        <v>0</v>
      </c>
      <c r="O382" s="25">
        <f t="shared" si="181"/>
        <v>995500</v>
      </c>
      <c r="P382" s="25">
        <f>'3.ВС (2)'!K375</f>
        <v>995500</v>
      </c>
      <c r="Q382" s="25">
        <f t="shared" si="182"/>
        <v>0</v>
      </c>
      <c r="R382" s="25">
        <f t="shared" si="183"/>
        <v>995500</v>
      </c>
      <c r="S382" s="25">
        <f>'3.ВС (2)'!L375</f>
        <v>995500</v>
      </c>
      <c r="T382" s="25">
        <f t="shared" si="184"/>
        <v>0</v>
      </c>
      <c r="U382" s="25">
        <f t="shared" si="185"/>
        <v>995500</v>
      </c>
    </row>
    <row r="383" spans="1:21" x14ac:dyDescent="0.25">
      <c r="A383" s="360" t="s">
        <v>33</v>
      </c>
      <c r="B383" s="358"/>
      <c r="C383" s="358"/>
      <c r="D383" s="358"/>
      <c r="E383" s="2">
        <v>853</v>
      </c>
      <c r="F383" s="2" t="s">
        <v>127</v>
      </c>
      <c r="G383" s="2" t="s">
        <v>11</v>
      </c>
      <c r="H383" s="3" t="s">
        <v>364</v>
      </c>
      <c r="I383" s="2" t="s">
        <v>34</v>
      </c>
      <c r="J383" s="17">
        <f t="shared" si="213"/>
        <v>995500</v>
      </c>
      <c r="K383" s="17">
        <f t="shared" si="213"/>
        <v>995500</v>
      </c>
      <c r="L383" s="17">
        <f t="shared" si="213"/>
        <v>995500</v>
      </c>
      <c r="M383" s="361">
        <f>'3.ВС (2)'!J376</f>
        <v>995500</v>
      </c>
      <c r="N383" s="25">
        <f t="shared" si="180"/>
        <v>0</v>
      </c>
      <c r="O383" s="25">
        <f t="shared" si="181"/>
        <v>995500</v>
      </c>
      <c r="P383" s="25">
        <f>'3.ВС (2)'!K376</f>
        <v>995500</v>
      </c>
      <c r="Q383" s="25">
        <f t="shared" si="182"/>
        <v>0</v>
      </c>
      <c r="R383" s="25">
        <f t="shared" si="183"/>
        <v>995500</v>
      </c>
      <c r="S383" s="25">
        <f>'3.ВС (2)'!L376</f>
        <v>995500</v>
      </c>
      <c r="T383" s="25">
        <f t="shared" si="184"/>
        <v>0</v>
      </c>
      <c r="U383" s="25">
        <f t="shared" si="185"/>
        <v>995500</v>
      </c>
    </row>
    <row r="384" spans="1:21" x14ac:dyDescent="0.25">
      <c r="A384" s="360" t="s">
        <v>132</v>
      </c>
      <c r="B384" s="358"/>
      <c r="C384" s="358"/>
      <c r="D384" s="358"/>
      <c r="E384" s="2">
        <v>853</v>
      </c>
      <c r="F384" s="2" t="s">
        <v>127</v>
      </c>
      <c r="G384" s="2" t="s">
        <v>11</v>
      </c>
      <c r="H384" s="3" t="s">
        <v>364</v>
      </c>
      <c r="I384" s="2" t="s">
        <v>130</v>
      </c>
      <c r="J384" s="17">
        <v>995500</v>
      </c>
      <c r="K384" s="17">
        <v>995500</v>
      </c>
      <c r="L384" s="17">
        <v>995500</v>
      </c>
      <c r="M384" s="361">
        <f>'3.ВС (2)'!J377</f>
        <v>995500</v>
      </c>
      <c r="N384" s="25">
        <f t="shared" si="180"/>
        <v>0</v>
      </c>
      <c r="O384" s="25">
        <f t="shared" si="181"/>
        <v>995500</v>
      </c>
      <c r="P384" s="25">
        <f>'3.ВС (2)'!K377</f>
        <v>995500</v>
      </c>
      <c r="Q384" s="25">
        <f t="shared" si="182"/>
        <v>0</v>
      </c>
      <c r="R384" s="25">
        <f t="shared" si="183"/>
        <v>995500</v>
      </c>
      <c r="S384" s="25">
        <f>'3.ВС (2)'!L377</f>
        <v>995500</v>
      </c>
      <c r="T384" s="25">
        <f t="shared" si="184"/>
        <v>0</v>
      </c>
      <c r="U384" s="25">
        <f t="shared" si="185"/>
        <v>995500</v>
      </c>
    </row>
    <row r="385" spans="1:21" ht="28.5" x14ac:dyDescent="0.25">
      <c r="A385" s="5" t="s">
        <v>453</v>
      </c>
      <c r="B385" s="36"/>
      <c r="C385" s="36"/>
      <c r="D385" s="36"/>
      <c r="E385" s="2">
        <v>853</v>
      </c>
      <c r="F385" s="15" t="s">
        <v>127</v>
      </c>
      <c r="G385" s="15" t="s">
        <v>42</v>
      </c>
      <c r="H385" s="3" t="s">
        <v>44</v>
      </c>
      <c r="I385" s="15"/>
      <c r="J385" s="18">
        <f t="shared" ref="J385:L387" si="214">J386</f>
        <v>7500000</v>
      </c>
      <c r="K385" s="18">
        <f t="shared" si="214"/>
        <v>3000000</v>
      </c>
      <c r="L385" s="18">
        <f t="shared" si="214"/>
        <v>3000000</v>
      </c>
      <c r="M385" s="361">
        <f>'3.ВС (2)'!J378</f>
        <v>7500000</v>
      </c>
      <c r="N385" s="25">
        <f t="shared" si="180"/>
        <v>0</v>
      </c>
      <c r="O385" s="25">
        <f t="shared" si="181"/>
        <v>7500000</v>
      </c>
      <c r="P385" s="25">
        <f>'3.ВС (2)'!K378</f>
        <v>3000000</v>
      </c>
      <c r="Q385" s="25">
        <f t="shared" si="182"/>
        <v>0</v>
      </c>
      <c r="R385" s="25">
        <f t="shared" si="183"/>
        <v>3000000</v>
      </c>
      <c r="S385" s="25">
        <f>'3.ВС (2)'!L378</f>
        <v>3000000</v>
      </c>
      <c r="T385" s="25">
        <f t="shared" si="184"/>
        <v>0</v>
      </c>
      <c r="U385" s="25">
        <f t="shared" si="185"/>
        <v>3000000</v>
      </c>
    </row>
    <row r="386" spans="1:21" ht="45" x14ac:dyDescent="0.25">
      <c r="A386" s="360" t="s">
        <v>176</v>
      </c>
      <c r="B386" s="360"/>
      <c r="C386" s="360"/>
      <c r="D386" s="360"/>
      <c r="E386" s="2">
        <v>853</v>
      </c>
      <c r="F386" s="2" t="s">
        <v>127</v>
      </c>
      <c r="G386" s="2" t="s">
        <v>42</v>
      </c>
      <c r="H386" s="3" t="s">
        <v>365</v>
      </c>
      <c r="I386" s="2"/>
      <c r="J386" s="17">
        <f t="shared" si="214"/>
        <v>7500000</v>
      </c>
      <c r="K386" s="17">
        <f t="shared" si="214"/>
        <v>3000000</v>
      </c>
      <c r="L386" s="17">
        <f t="shared" si="214"/>
        <v>3000000</v>
      </c>
      <c r="M386" s="361">
        <f>'3.ВС (2)'!J379</f>
        <v>7500000</v>
      </c>
      <c r="N386" s="25">
        <f t="shared" si="180"/>
        <v>0</v>
      </c>
      <c r="O386" s="25">
        <f t="shared" si="181"/>
        <v>7500000</v>
      </c>
      <c r="P386" s="25">
        <f>'3.ВС (2)'!K379</f>
        <v>3000000</v>
      </c>
      <c r="Q386" s="25">
        <f t="shared" si="182"/>
        <v>0</v>
      </c>
      <c r="R386" s="25">
        <f t="shared" si="183"/>
        <v>3000000</v>
      </c>
      <c r="S386" s="25">
        <f>'3.ВС (2)'!L379</f>
        <v>3000000</v>
      </c>
      <c r="T386" s="25">
        <f t="shared" si="184"/>
        <v>0</v>
      </c>
      <c r="U386" s="25">
        <f t="shared" si="185"/>
        <v>3000000</v>
      </c>
    </row>
    <row r="387" spans="1:21" s="19" customFormat="1" x14ac:dyDescent="0.25">
      <c r="A387" s="360" t="s">
        <v>33</v>
      </c>
      <c r="B387" s="360"/>
      <c r="C387" s="360"/>
      <c r="D387" s="360"/>
      <c r="E387" s="2">
        <v>853</v>
      </c>
      <c r="F387" s="2" t="s">
        <v>127</v>
      </c>
      <c r="G387" s="2" t="s">
        <v>42</v>
      </c>
      <c r="H387" s="3" t="s">
        <v>365</v>
      </c>
      <c r="I387" s="2" t="s">
        <v>34</v>
      </c>
      <c r="J387" s="17">
        <f t="shared" si="214"/>
        <v>7500000</v>
      </c>
      <c r="K387" s="17">
        <f t="shared" si="214"/>
        <v>3000000</v>
      </c>
      <c r="L387" s="17">
        <f t="shared" si="214"/>
        <v>3000000</v>
      </c>
      <c r="M387" s="361">
        <f>'3.ВС (2)'!J380</f>
        <v>7500000</v>
      </c>
      <c r="N387" s="25">
        <f t="shared" si="180"/>
        <v>0</v>
      </c>
      <c r="O387" s="25">
        <f t="shared" si="181"/>
        <v>7500000</v>
      </c>
      <c r="P387" s="25">
        <f>'3.ВС (2)'!K380</f>
        <v>3000000</v>
      </c>
      <c r="Q387" s="25">
        <f t="shared" si="182"/>
        <v>0</v>
      </c>
      <c r="R387" s="25">
        <f t="shared" si="183"/>
        <v>3000000</v>
      </c>
      <c r="S387" s="25">
        <f>'3.ВС (2)'!L380</f>
        <v>3000000</v>
      </c>
      <c r="T387" s="25">
        <f t="shared" si="184"/>
        <v>0</v>
      </c>
      <c r="U387" s="25">
        <f t="shared" si="185"/>
        <v>3000000</v>
      </c>
    </row>
    <row r="388" spans="1:21" s="19" customFormat="1" x14ac:dyDescent="0.25">
      <c r="A388" s="360" t="s">
        <v>55</v>
      </c>
      <c r="B388" s="360"/>
      <c r="C388" s="360"/>
      <c r="D388" s="360"/>
      <c r="E388" s="2">
        <v>853</v>
      </c>
      <c r="F388" s="2" t="s">
        <v>127</v>
      </c>
      <c r="G388" s="2" t="s">
        <v>42</v>
      </c>
      <c r="H388" s="3" t="s">
        <v>365</v>
      </c>
      <c r="I388" s="2" t="s">
        <v>56</v>
      </c>
      <c r="J388" s="17">
        <v>7500000</v>
      </c>
      <c r="K388" s="17">
        <v>3000000</v>
      </c>
      <c r="L388" s="17">
        <v>3000000</v>
      </c>
      <c r="M388" s="361">
        <f>'3.ВС (2)'!J381</f>
        <v>7500000</v>
      </c>
      <c r="N388" s="25">
        <f t="shared" si="180"/>
        <v>0</v>
      </c>
      <c r="O388" s="25">
        <f t="shared" si="181"/>
        <v>7500000</v>
      </c>
      <c r="P388" s="25">
        <f>'3.ВС (2)'!K381</f>
        <v>3000000</v>
      </c>
      <c r="Q388" s="25">
        <f t="shared" si="182"/>
        <v>0</v>
      </c>
      <c r="R388" s="25">
        <f t="shared" si="183"/>
        <v>3000000</v>
      </c>
      <c r="S388" s="25">
        <f>'3.ВС (2)'!L381</f>
        <v>3000000</v>
      </c>
      <c r="T388" s="25">
        <f t="shared" si="184"/>
        <v>0</v>
      </c>
      <c r="U388" s="25">
        <f t="shared" si="185"/>
        <v>3000000</v>
      </c>
    </row>
    <row r="389" spans="1:21" s="19" customFormat="1" ht="28.5" x14ac:dyDescent="0.25">
      <c r="A389" s="38" t="s">
        <v>133</v>
      </c>
      <c r="B389" s="115"/>
      <c r="C389" s="115"/>
      <c r="D389" s="115"/>
      <c r="E389" s="15">
        <v>854</v>
      </c>
      <c r="F389" s="15"/>
      <c r="G389" s="15"/>
      <c r="H389" s="336" t="s">
        <v>44</v>
      </c>
      <c r="I389" s="15"/>
      <c r="J389" s="18">
        <f t="shared" ref="J389:L391" si="215">J390</f>
        <v>648000</v>
      </c>
      <c r="K389" s="18">
        <f t="shared" si="215"/>
        <v>648000</v>
      </c>
      <c r="L389" s="18">
        <f t="shared" si="215"/>
        <v>648000</v>
      </c>
      <c r="M389" s="361">
        <f>'3.ВС (2)'!J382</f>
        <v>648000</v>
      </c>
      <c r="N389" s="25">
        <f t="shared" si="180"/>
        <v>0</v>
      </c>
      <c r="O389" s="25">
        <f t="shared" si="181"/>
        <v>648000</v>
      </c>
      <c r="P389" s="25">
        <f>'3.ВС (2)'!K382</f>
        <v>648000</v>
      </c>
      <c r="Q389" s="25">
        <f t="shared" si="182"/>
        <v>0</v>
      </c>
      <c r="R389" s="25">
        <f t="shared" si="183"/>
        <v>648000</v>
      </c>
      <c r="S389" s="25">
        <f>'3.ВС (2)'!L382</f>
        <v>648000</v>
      </c>
      <c r="T389" s="25">
        <f t="shared" si="184"/>
        <v>0</v>
      </c>
      <c r="U389" s="25">
        <f t="shared" si="185"/>
        <v>648000</v>
      </c>
    </row>
    <row r="390" spans="1:21" x14ac:dyDescent="0.25">
      <c r="A390" s="5" t="s">
        <v>10</v>
      </c>
      <c r="B390" s="38"/>
      <c r="C390" s="38"/>
      <c r="D390" s="38"/>
      <c r="E390" s="3">
        <v>854</v>
      </c>
      <c r="F390" s="15" t="s">
        <v>11</v>
      </c>
      <c r="G390" s="15"/>
      <c r="H390" s="3" t="s">
        <v>44</v>
      </c>
      <c r="I390" s="15"/>
      <c r="J390" s="18">
        <f t="shared" si="215"/>
        <v>648000</v>
      </c>
      <c r="K390" s="18">
        <f t="shared" si="215"/>
        <v>648000</v>
      </c>
      <c r="L390" s="18">
        <f t="shared" si="215"/>
        <v>648000</v>
      </c>
      <c r="M390" s="361">
        <f>'3.ВС (2)'!J383</f>
        <v>648000</v>
      </c>
      <c r="N390" s="25">
        <f t="shared" si="180"/>
        <v>0</v>
      </c>
      <c r="O390" s="25">
        <f t="shared" si="181"/>
        <v>648000</v>
      </c>
      <c r="P390" s="25">
        <f>'3.ВС (2)'!K383</f>
        <v>648000</v>
      </c>
      <c r="Q390" s="25">
        <f t="shared" si="182"/>
        <v>0</v>
      </c>
      <c r="R390" s="25">
        <f t="shared" si="183"/>
        <v>648000</v>
      </c>
      <c r="S390" s="25">
        <f>'3.ВС (2)'!L383</f>
        <v>648000</v>
      </c>
      <c r="T390" s="25">
        <f t="shared" si="184"/>
        <v>0</v>
      </c>
      <c r="U390" s="25">
        <f t="shared" si="185"/>
        <v>648000</v>
      </c>
    </row>
    <row r="391" spans="1:21" ht="85.5" x14ac:dyDescent="0.25">
      <c r="A391" s="5" t="s">
        <v>134</v>
      </c>
      <c r="B391" s="38"/>
      <c r="C391" s="38"/>
      <c r="D391" s="38"/>
      <c r="E391" s="3">
        <v>854</v>
      </c>
      <c r="F391" s="15" t="s">
        <v>11</v>
      </c>
      <c r="G391" s="15" t="s">
        <v>42</v>
      </c>
      <c r="H391" s="3" t="s">
        <v>44</v>
      </c>
      <c r="I391" s="15"/>
      <c r="J391" s="18">
        <f t="shared" si="215"/>
        <v>648000</v>
      </c>
      <c r="K391" s="18">
        <f t="shared" si="215"/>
        <v>648000</v>
      </c>
      <c r="L391" s="18">
        <f t="shared" si="215"/>
        <v>648000</v>
      </c>
      <c r="M391" s="361">
        <f>'3.ВС (2)'!J384</f>
        <v>648000</v>
      </c>
      <c r="N391" s="25">
        <f t="shared" si="180"/>
        <v>0</v>
      </c>
      <c r="O391" s="25">
        <f t="shared" si="181"/>
        <v>648000</v>
      </c>
      <c r="P391" s="25">
        <f>'3.ВС (2)'!K384</f>
        <v>648000</v>
      </c>
      <c r="Q391" s="25">
        <f t="shared" si="182"/>
        <v>0</v>
      </c>
      <c r="R391" s="25">
        <f t="shared" si="183"/>
        <v>648000</v>
      </c>
      <c r="S391" s="25">
        <f>'3.ВС (2)'!L384</f>
        <v>648000</v>
      </c>
      <c r="T391" s="25">
        <f t="shared" si="184"/>
        <v>0</v>
      </c>
      <c r="U391" s="25">
        <f t="shared" si="185"/>
        <v>648000</v>
      </c>
    </row>
    <row r="392" spans="1:21" ht="45" x14ac:dyDescent="0.25">
      <c r="A392" s="360" t="s">
        <v>18</v>
      </c>
      <c r="B392" s="287"/>
      <c r="C392" s="287"/>
      <c r="D392" s="287"/>
      <c r="E392" s="3">
        <v>854</v>
      </c>
      <c r="F392" s="2" t="s">
        <v>15</v>
      </c>
      <c r="G392" s="2" t="s">
        <v>42</v>
      </c>
      <c r="H392" s="3" t="s">
        <v>135</v>
      </c>
      <c r="I392" s="2"/>
      <c r="J392" s="17">
        <f t="shared" ref="J392" si="216">J393+J395</f>
        <v>648000</v>
      </c>
      <c r="K392" s="17">
        <f t="shared" ref="K392:L392" si="217">K393+K395</f>
        <v>648000</v>
      </c>
      <c r="L392" s="17">
        <f t="shared" si="217"/>
        <v>648000</v>
      </c>
      <c r="M392" s="361">
        <f>'3.ВС (2)'!J385</f>
        <v>648000</v>
      </c>
      <c r="N392" s="25">
        <f t="shared" ref="N392:N409" si="218">O392-M392</f>
        <v>0</v>
      </c>
      <c r="O392" s="25">
        <f t="shared" ref="O392:O409" si="219">J392</f>
        <v>648000</v>
      </c>
      <c r="P392" s="25">
        <f>'3.ВС (2)'!K385</f>
        <v>648000</v>
      </c>
      <c r="Q392" s="25">
        <f t="shared" ref="Q392:Q409" si="220">R392-P392</f>
        <v>0</v>
      </c>
      <c r="R392" s="25">
        <f t="shared" ref="R392:R409" si="221">K392</f>
        <v>648000</v>
      </c>
      <c r="S392" s="25">
        <f>'3.ВС (2)'!L385</f>
        <v>648000</v>
      </c>
      <c r="T392" s="25">
        <f t="shared" ref="T392:T409" si="222">U392-S392</f>
        <v>0</v>
      </c>
      <c r="U392" s="25">
        <f t="shared" ref="U392:U409" si="223">L392</f>
        <v>648000</v>
      </c>
    </row>
    <row r="393" spans="1:21" ht="105" x14ac:dyDescent="0.25">
      <c r="A393" s="360" t="s">
        <v>14</v>
      </c>
      <c r="B393" s="287"/>
      <c r="C393" s="287"/>
      <c r="D393" s="287"/>
      <c r="E393" s="3">
        <v>854</v>
      </c>
      <c r="F393" s="2" t="s">
        <v>11</v>
      </c>
      <c r="G393" s="2" t="s">
        <v>42</v>
      </c>
      <c r="H393" s="3" t="s">
        <v>135</v>
      </c>
      <c r="I393" s="2" t="s">
        <v>16</v>
      </c>
      <c r="J393" s="17">
        <f t="shared" ref="J393:L393" si="224">J394</f>
        <v>593700</v>
      </c>
      <c r="K393" s="17">
        <f t="shared" si="224"/>
        <v>593700</v>
      </c>
      <c r="L393" s="17">
        <f t="shared" si="224"/>
        <v>593700</v>
      </c>
      <c r="M393" s="361">
        <f>'3.ВС (2)'!J386</f>
        <v>593700</v>
      </c>
      <c r="N393" s="25">
        <f t="shared" si="218"/>
        <v>0</v>
      </c>
      <c r="O393" s="25">
        <f t="shared" si="219"/>
        <v>593700</v>
      </c>
      <c r="P393" s="25">
        <f>'3.ВС (2)'!K386</f>
        <v>593700</v>
      </c>
      <c r="Q393" s="25">
        <f t="shared" si="220"/>
        <v>0</v>
      </c>
      <c r="R393" s="25">
        <f t="shared" si="221"/>
        <v>593700</v>
      </c>
      <c r="S393" s="25">
        <f>'3.ВС (2)'!L386</f>
        <v>593700</v>
      </c>
      <c r="T393" s="25">
        <f t="shared" si="222"/>
        <v>0</v>
      </c>
      <c r="U393" s="25">
        <f t="shared" si="223"/>
        <v>593700</v>
      </c>
    </row>
    <row r="394" spans="1:21" ht="45" x14ac:dyDescent="0.25">
      <c r="A394" s="360" t="s">
        <v>257</v>
      </c>
      <c r="B394" s="287"/>
      <c r="C394" s="287"/>
      <c r="D394" s="287"/>
      <c r="E394" s="3">
        <v>854</v>
      </c>
      <c r="F394" s="2" t="s">
        <v>11</v>
      </c>
      <c r="G394" s="2" t="s">
        <v>42</v>
      </c>
      <c r="H394" s="3" t="s">
        <v>135</v>
      </c>
      <c r="I394" s="2" t="s">
        <v>17</v>
      </c>
      <c r="J394" s="17">
        <v>593700</v>
      </c>
      <c r="K394" s="17">
        <v>593700</v>
      </c>
      <c r="L394" s="17">
        <v>593700</v>
      </c>
      <c r="M394" s="361">
        <f>'3.ВС (2)'!J387</f>
        <v>593700</v>
      </c>
      <c r="N394" s="25">
        <f t="shared" si="218"/>
        <v>0</v>
      </c>
      <c r="O394" s="25">
        <f t="shared" si="219"/>
        <v>593700</v>
      </c>
      <c r="P394" s="25">
        <f>'3.ВС (2)'!K387</f>
        <v>593700</v>
      </c>
      <c r="Q394" s="25">
        <f t="shared" si="220"/>
        <v>0</v>
      </c>
      <c r="R394" s="25">
        <f t="shared" si="221"/>
        <v>593700</v>
      </c>
      <c r="S394" s="25">
        <f>'3.ВС (2)'!L387</f>
        <v>593700</v>
      </c>
      <c r="T394" s="25">
        <f t="shared" si="222"/>
        <v>0</v>
      </c>
      <c r="U394" s="25">
        <f t="shared" si="223"/>
        <v>593700</v>
      </c>
    </row>
    <row r="395" spans="1:21" ht="45" x14ac:dyDescent="0.25">
      <c r="A395" s="360" t="s">
        <v>19</v>
      </c>
      <c r="B395" s="287"/>
      <c r="C395" s="287"/>
      <c r="D395" s="287"/>
      <c r="E395" s="3">
        <v>854</v>
      </c>
      <c r="F395" s="2" t="s">
        <v>11</v>
      </c>
      <c r="G395" s="2" t="s">
        <v>42</v>
      </c>
      <c r="H395" s="3" t="s">
        <v>135</v>
      </c>
      <c r="I395" s="2" t="s">
        <v>20</v>
      </c>
      <c r="J395" s="17">
        <f t="shared" ref="J395:L395" si="225">J396</f>
        <v>54300</v>
      </c>
      <c r="K395" s="17">
        <f t="shared" si="225"/>
        <v>54300</v>
      </c>
      <c r="L395" s="17">
        <f t="shared" si="225"/>
        <v>54300</v>
      </c>
      <c r="M395" s="361">
        <f>'3.ВС (2)'!J388</f>
        <v>54300</v>
      </c>
      <c r="N395" s="25">
        <f t="shared" si="218"/>
        <v>0</v>
      </c>
      <c r="O395" s="25">
        <f t="shared" si="219"/>
        <v>54300</v>
      </c>
      <c r="P395" s="25">
        <f>'3.ВС (2)'!K388</f>
        <v>54300</v>
      </c>
      <c r="Q395" s="25">
        <f t="shared" si="220"/>
        <v>0</v>
      </c>
      <c r="R395" s="25">
        <f t="shared" si="221"/>
        <v>54300</v>
      </c>
      <c r="S395" s="25">
        <f>'3.ВС (2)'!L388</f>
        <v>54300</v>
      </c>
      <c r="T395" s="25">
        <f t="shared" si="222"/>
        <v>0</v>
      </c>
      <c r="U395" s="25">
        <f t="shared" si="223"/>
        <v>54300</v>
      </c>
    </row>
    <row r="396" spans="1:21" ht="45" x14ac:dyDescent="0.25">
      <c r="A396" s="360" t="s">
        <v>9</v>
      </c>
      <c r="B396" s="287"/>
      <c r="C396" s="287"/>
      <c r="D396" s="287"/>
      <c r="E396" s="3">
        <v>854</v>
      </c>
      <c r="F396" s="2" t="s">
        <v>11</v>
      </c>
      <c r="G396" s="2" t="s">
        <v>42</v>
      </c>
      <c r="H396" s="3" t="s">
        <v>135</v>
      </c>
      <c r="I396" s="2" t="s">
        <v>21</v>
      </c>
      <c r="J396" s="17">
        <v>54300</v>
      </c>
      <c r="K396" s="17">
        <v>54300</v>
      </c>
      <c r="L396" s="17">
        <v>54300</v>
      </c>
      <c r="M396" s="361">
        <f>'3.ВС (2)'!J389</f>
        <v>54300</v>
      </c>
      <c r="N396" s="25">
        <f t="shared" si="218"/>
        <v>0</v>
      </c>
      <c r="O396" s="25">
        <f t="shared" si="219"/>
        <v>54300</v>
      </c>
      <c r="P396" s="25">
        <f>'3.ВС (2)'!K389</f>
        <v>54300</v>
      </c>
      <c r="Q396" s="25">
        <f t="shared" si="220"/>
        <v>0</v>
      </c>
      <c r="R396" s="25">
        <f t="shared" si="221"/>
        <v>54300</v>
      </c>
      <c r="S396" s="25">
        <f>'3.ВС (2)'!L389</f>
        <v>54300</v>
      </c>
      <c r="T396" s="25">
        <f t="shared" si="222"/>
        <v>0</v>
      </c>
      <c r="U396" s="25">
        <f t="shared" si="223"/>
        <v>54300</v>
      </c>
    </row>
    <row r="397" spans="1:21" s="19" customFormat="1" ht="42.75" x14ac:dyDescent="0.25">
      <c r="A397" s="38" t="s">
        <v>136</v>
      </c>
      <c r="B397" s="115"/>
      <c r="C397" s="115"/>
      <c r="D397" s="115"/>
      <c r="E397" s="20">
        <v>857</v>
      </c>
      <c r="F397" s="15"/>
      <c r="G397" s="15"/>
      <c r="H397" s="336" t="s">
        <v>44</v>
      </c>
      <c r="I397" s="15"/>
      <c r="J397" s="18">
        <f t="shared" ref="J397:L398" si="226">J398</f>
        <v>1294200</v>
      </c>
      <c r="K397" s="18">
        <f t="shared" si="226"/>
        <v>1294200</v>
      </c>
      <c r="L397" s="18">
        <f t="shared" si="226"/>
        <v>1294200</v>
      </c>
      <c r="M397" s="361">
        <f>'3.ВС (2)'!J390</f>
        <v>1294200</v>
      </c>
      <c r="N397" s="25">
        <f t="shared" si="218"/>
        <v>0</v>
      </c>
      <c r="O397" s="25">
        <f t="shared" si="219"/>
        <v>1294200</v>
      </c>
      <c r="P397" s="25">
        <f>'3.ВС (2)'!K390</f>
        <v>1294200</v>
      </c>
      <c r="Q397" s="25">
        <f t="shared" si="220"/>
        <v>0</v>
      </c>
      <c r="R397" s="25">
        <f t="shared" si="221"/>
        <v>1294200</v>
      </c>
      <c r="S397" s="25">
        <f>'3.ВС (2)'!L390</f>
        <v>1294200</v>
      </c>
      <c r="T397" s="25">
        <f t="shared" si="222"/>
        <v>0</v>
      </c>
      <c r="U397" s="25">
        <f t="shared" si="223"/>
        <v>1294200</v>
      </c>
    </row>
    <row r="398" spans="1:21" s="19" customFormat="1" x14ac:dyDescent="0.25">
      <c r="A398" s="5" t="s">
        <v>10</v>
      </c>
      <c r="B398" s="38"/>
      <c r="C398" s="38"/>
      <c r="D398" s="38"/>
      <c r="E398" s="20">
        <v>857</v>
      </c>
      <c r="F398" s="15" t="s">
        <v>11</v>
      </c>
      <c r="G398" s="15"/>
      <c r="H398" s="3" t="s">
        <v>44</v>
      </c>
      <c r="I398" s="15"/>
      <c r="J398" s="18">
        <f t="shared" si="226"/>
        <v>1294200</v>
      </c>
      <c r="K398" s="18">
        <f t="shared" si="226"/>
        <v>1294200</v>
      </c>
      <c r="L398" s="18">
        <f t="shared" si="226"/>
        <v>1294200</v>
      </c>
      <c r="M398" s="361">
        <f>'3.ВС (2)'!J391</f>
        <v>1294200</v>
      </c>
      <c r="N398" s="25">
        <f t="shared" si="218"/>
        <v>0</v>
      </c>
      <c r="O398" s="25">
        <f t="shared" si="219"/>
        <v>1294200</v>
      </c>
      <c r="P398" s="25">
        <f>'3.ВС (2)'!K391</f>
        <v>1294200</v>
      </c>
      <c r="Q398" s="25">
        <f t="shared" si="220"/>
        <v>0</v>
      </c>
      <c r="R398" s="25">
        <f t="shared" si="221"/>
        <v>1294200</v>
      </c>
      <c r="S398" s="25">
        <f>'3.ВС (2)'!L391</f>
        <v>1294200</v>
      </c>
      <c r="T398" s="25">
        <f t="shared" si="222"/>
        <v>0</v>
      </c>
      <c r="U398" s="25">
        <f t="shared" si="223"/>
        <v>1294200</v>
      </c>
    </row>
    <row r="399" spans="1:21" s="19" customFormat="1" ht="71.25" x14ac:dyDescent="0.25">
      <c r="A399" s="5" t="s">
        <v>122</v>
      </c>
      <c r="B399" s="38"/>
      <c r="C399" s="38"/>
      <c r="D399" s="38"/>
      <c r="E399" s="3">
        <v>857</v>
      </c>
      <c r="F399" s="15" t="s">
        <v>11</v>
      </c>
      <c r="G399" s="15" t="s">
        <v>96</v>
      </c>
      <c r="H399" s="3" t="s">
        <v>44</v>
      </c>
      <c r="I399" s="15"/>
      <c r="J399" s="18">
        <f t="shared" ref="J399" si="227">J400+J403+J407</f>
        <v>1294200</v>
      </c>
      <c r="K399" s="18">
        <f t="shared" ref="K399:L399" si="228">K400+K403+K407</f>
        <v>1294200</v>
      </c>
      <c r="L399" s="18">
        <f t="shared" si="228"/>
        <v>1294200</v>
      </c>
      <c r="M399" s="361">
        <f>'3.ВС (2)'!J392</f>
        <v>1294200</v>
      </c>
      <c r="N399" s="25">
        <f t="shared" si="218"/>
        <v>0</v>
      </c>
      <c r="O399" s="25">
        <f t="shared" si="219"/>
        <v>1294200</v>
      </c>
      <c r="P399" s="25">
        <f>'3.ВС (2)'!K392</f>
        <v>1294200</v>
      </c>
      <c r="Q399" s="25">
        <f t="shared" si="220"/>
        <v>0</v>
      </c>
      <c r="R399" s="25">
        <f t="shared" si="221"/>
        <v>1294200</v>
      </c>
      <c r="S399" s="25">
        <f>'3.ВС (2)'!L392</f>
        <v>1294200</v>
      </c>
      <c r="T399" s="25">
        <f t="shared" si="222"/>
        <v>0</v>
      </c>
      <c r="U399" s="25">
        <f t="shared" si="223"/>
        <v>1294200</v>
      </c>
    </row>
    <row r="400" spans="1:21" s="19" customFormat="1" ht="45" x14ac:dyDescent="0.25">
      <c r="A400" s="360" t="s">
        <v>18</v>
      </c>
      <c r="B400" s="38"/>
      <c r="C400" s="38"/>
      <c r="D400" s="38"/>
      <c r="E400" s="3">
        <v>857</v>
      </c>
      <c r="F400" s="2" t="s">
        <v>11</v>
      </c>
      <c r="G400" s="2" t="s">
        <v>96</v>
      </c>
      <c r="H400" s="3" t="s">
        <v>135</v>
      </c>
      <c r="I400" s="2"/>
      <c r="J400" s="17">
        <f t="shared" ref="J400:L401" si="229">J401</f>
        <v>4500</v>
      </c>
      <c r="K400" s="17">
        <f t="shared" si="229"/>
        <v>4500</v>
      </c>
      <c r="L400" s="17">
        <f t="shared" si="229"/>
        <v>4500</v>
      </c>
      <c r="M400" s="361">
        <f>'3.ВС (2)'!J393</f>
        <v>4500</v>
      </c>
      <c r="N400" s="25">
        <f t="shared" si="218"/>
        <v>0</v>
      </c>
      <c r="O400" s="25">
        <f t="shared" si="219"/>
        <v>4500</v>
      </c>
      <c r="P400" s="25">
        <f>'3.ВС (2)'!K393</f>
        <v>4500</v>
      </c>
      <c r="Q400" s="25">
        <f t="shared" si="220"/>
        <v>0</v>
      </c>
      <c r="R400" s="25">
        <f t="shared" si="221"/>
        <v>4500</v>
      </c>
      <c r="S400" s="25">
        <f>'3.ВС (2)'!L393</f>
        <v>4500</v>
      </c>
      <c r="T400" s="25">
        <f t="shared" si="222"/>
        <v>0</v>
      </c>
      <c r="U400" s="25">
        <f t="shared" si="223"/>
        <v>4500</v>
      </c>
    </row>
    <row r="401" spans="1:21" s="19" customFormat="1" ht="45" x14ac:dyDescent="0.25">
      <c r="A401" s="360" t="s">
        <v>19</v>
      </c>
      <c r="B401" s="358"/>
      <c r="C401" s="358"/>
      <c r="D401" s="2" t="s">
        <v>11</v>
      </c>
      <c r="E401" s="3">
        <v>857</v>
      </c>
      <c r="F401" s="2" t="s">
        <v>11</v>
      </c>
      <c r="G401" s="2" t="s">
        <v>96</v>
      </c>
      <c r="H401" s="3" t="s">
        <v>135</v>
      </c>
      <c r="I401" s="2" t="s">
        <v>20</v>
      </c>
      <c r="J401" s="17">
        <f t="shared" si="229"/>
        <v>4500</v>
      </c>
      <c r="K401" s="17">
        <f t="shared" si="229"/>
        <v>4500</v>
      </c>
      <c r="L401" s="17">
        <f t="shared" si="229"/>
        <v>4500</v>
      </c>
      <c r="M401" s="361">
        <f>'3.ВС (2)'!J394</f>
        <v>4500</v>
      </c>
      <c r="N401" s="25">
        <f t="shared" si="218"/>
        <v>0</v>
      </c>
      <c r="O401" s="25">
        <f t="shared" si="219"/>
        <v>4500</v>
      </c>
      <c r="P401" s="25">
        <f>'3.ВС (2)'!K394</f>
        <v>4500</v>
      </c>
      <c r="Q401" s="25">
        <f t="shared" si="220"/>
        <v>0</v>
      </c>
      <c r="R401" s="25">
        <f t="shared" si="221"/>
        <v>4500</v>
      </c>
      <c r="S401" s="25">
        <f>'3.ВС (2)'!L394</f>
        <v>4500</v>
      </c>
      <c r="T401" s="25">
        <f t="shared" si="222"/>
        <v>0</v>
      </c>
      <c r="U401" s="25">
        <f t="shared" si="223"/>
        <v>4500</v>
      </c>
    </row>
    <row r="402" spans="1:21" s="19" customFormat="1" ht="45" x14ac:dyDescent="0.25">
      <c r="A402" s="360" t="s">
        <v>9</v>
      </c>
      <c r="B402" s="360"/>
      <c r="C402" s="360"/>
      <c r="D402" s="2" t="s">
        <v>11</v>
      </c>
      <c r="E402" s="3">
        <v>857</v>
      </c>
      <c r="F402" s="2" t="s">
        <v>11</v>
      </c>
      <c r="G402" s="2" t="s">
        <v>96</v>
      </c>
      <c r="H402" s="3" t="s">
        <v>135</v>
      </c>
      <c r="I402" s="2" t="s">
        <v>21</v>
      </c>
      <c r="J402" s="17">
        <v>4500</v>
      </c>
      <c r="K402" s="17">
        <v>4500</v>
      </c>
      <c r="L402" s="17">
        <v>4500</v>
      </c>
      <c r="M402" s="361">
        <f>'3.ВС (2)'!J395</f>
        <v>4500</v>
      </c>
      <c r="N402" s="25">
        <f t="shared" si="218"/>
        <v>0</v>
      </c>
      <c r="O402" s="25">
        <f t="shared" si="219"/>
        <v>4500</v>
      </c>
      <c r="P402" s="25">
        <f>'3.ВС (2)'!K395</f>
        <v>4500</v>
      </c>
      <c r="Q402" s="25">
        <f t="shared" si="220"/>
        <v>0</v>
      </c>
      <c r="R402" s="25">
        <f t="shared" si="221"/>
        <v>4500</v>
      </c>
      <c r="S402" s="25">
        <f>'3.ВС (2)'!L395</f>
        <v>4500</v>
      </c>
      <c r="T402" s="25">
        <f t="shared" si="222"/>
        <v>0</v>
      </c>
      <c r="U402" s="25">
        <f t="shared" si="223"/>
        <v>4500</v>
      </c>
    </row>
    <row r="403" spans="1:21" ht="60" x14ac:dyDescent="0.25">
      <c r="A403" s="360" t="s">
        <v>137</v>
      </c>
      <c r="B403" s="360"/>
      <c r="C403" s="360"/>
      <c r="D403" s="360"/>
      <c r="E403" s="3">
        <v>857</v>
      </c>
      <c r="F403" s="2" t="s">
        <v>11</v>
      </c>
      <c r="G403" s="2" t="s">
        <v>96</v>
      </c>
      <c r="H403" s="3" t="s">
        <v>138</v>
      </c>
      <c r="I403" s="2"/>
      <c r="J403" s="17">
        <f t="shared" ref="J403:L404" si="230">J404</f>
        <v>1271700</v>
      </c>
      <c r="K403" s="17">
        <f t="shared" si="230"/>
        <v>1271700</v>
      </c>
      <c r="L403" s="17">
        <f t="shared" si="230"/>
        <v>1271700</v>
      </c>
      <c r="M403" s="361">
        <f>'3.ВС (2)'!J396</f>
        <v>1271700</v>
      </c>
      <c r="N403" s="25">
        <f t="shared" si="218"/>
        <v>0</v>
      </c>
      <c r="O403" s="25">
        <f t="shared" si="219"/>
        <v>1271700</v>
      </c>
      <c r="P403" s="25">
        <f>'3.ВС (2)'!K396</f>
        <v>1271700</v>
      </c>
      <c r="Q403" s="25">
        <f t="shared" si="220"/>
        <v>0</v>
      </c>
      <c r="R403" s="25">
        <f t="shared" si="221"/>
        <v>1271700</v>
      </c>
      <c r="S403" s="25">
        <f>'3.ВС (2)'!L396</f>
        <v>1271700</v>
      </c>
      <c r="T403" s="25">
        <f t="shared" si="222"/>
        <v>0</v>
      </c>
      <c r="U403" s="25">
        <f t="shared" si="223"/>
        <v>1271700</v>
      </c>
    </row>
    <row r="404" spans="1:21" ht="105" x14ac:dyDescent="0.25">
      <c r="A404" s="360" t="s">
        <v>14</v>
      </c>
      <c r="B404" s="360"/>
      <c r="C404" s="360"/>
      <c r="D404" s="360"/>
      <c r="E404" s="3">
        <v>857</v>
      </c>
      <c r="F404" s="2" t="s">
        <v>15</v>
      </c>
      <c r="G404" s="2" t="s">
        <v>96</v>
      </c>
      <c r="H404" s="3" t="s">
        <v>138</v>
      </c>
      <c r="I404" s="2" t="s">
        <v>16</v>
      </c>
      <c r="J404" s="17">
        <f t="shared" si="230"/>
        <v>1271700</v>
      </c>
      <c r="K404" s="17">
        <f t="shared" si="230"/>
        <v>1271700</v>
      </c>
      <c r="L404" s="17">
        <f t="shared" si="230"/>
        <v>1271700</v>
      </c>
      <c r="M404" s="361">
        <f>'3.ВС (2)'!J397</f>
        <v>1271700</v>
      </c>
      <c r="N404" s="25">
        <f t="shared" si="218"/>
        <v>0</v>
      </c>
      <c r="O404" s="25">
        <f t="shared" si="219"/>
        <v>1271700</v>
      </c>
      <c r="P404" s="25">
        <f>'3.ВС (2)'!K397</f>
        <v>1271700</v>
      </c>
      <c r="Q404" s="25">
        <f t="shared" si="220"/>
        <v>0</v>
      </c>
      <c r="R404" s="25">
        <f t="shared" si="221"/>
        <v>1271700</v>
      </c>
      <c r="S404" s="25">
        <f>'3.ВС (2)'!L397</f>
        <v>1271700</v>
      </c>
      <c r="T404" s="25">
        <f t="shared" si="222"/>
        <v>0</v>
      </c>
      <c r="U404" s="25">
        <f t="shared" si="223"/>
        <v>1271700</v>
      </c>
    </row>
    <row r="405" spans="1:21" ht="45" x14ac:dyDescent="0.25">
      <c r="A405" s="360" t="s">
        <v>257</v>
      </c>
      <c r="B405" s="358"/>
      <c r="C405" s="358"/>
      <c r="D405" s="358"/>
      <c r="E405" s="3">
        <v>857</v>
      </c>
      <c r="F405" s="2" t="s">
        <v>11</v>
      </c>
      <c r="G405" s="2" t="s">
        <v>96</v>
      </c>
      <c r="H405" s="3" t="s">
        <v>138</v>
      </c>
      <c r="I405" s="2" t="s">
        <v>17</v>
      </c>
      <c r="J405" s="17">
        <v>1271700</v>
      </c>
      <c r="K405" s="17">
        <v>1271700</v>
      </c>
      <c r="L405" s="17">
        <v>1271700</v>
      </c>
      <c r="M405" s="361">
        <f>'3.ВС (2)'!J398</f>
        <v>1271700</v>
      </c>
      <c r="N405" s="25">
        <f t="shared" si="218"/>
        <v>0</v>
      </c>
      <c r="O405" s="25">
        <f t="shared" si="219"/>
        <v>1271700</v>
      </c>
      <c r="P405" s="25">
        <f>'3.ВС (2)'!K398</f>
        <v>1271700</v>
      </c>
      <c r="Q405" s="25">
        <f t="shared" si="220"/>
        <v>0</v>
      </c>
      <c r="R405" s="25">
        <f t="shared" si="221"/>
        <v>1271700</v>
      </c>
      <c r="S405" s="25">
        <f>'3.ВС (2)'!L398</f>
        <v>1271700</v>
      </c>
      <c r="T405" s="25">
        <f t="shared" si="222"/>
        <v>0</v>
      </c>
      <c r="U405" s="25">
        <f t="shared" si="223"/>
        <v>1271700</v>
      </c>
    </row>
    <row r="406" spans="1:21" ht="105" x14ac:dyDescent="0.25">
      <c r="A406" s="360" t="s">
        <v>139</v>
      </c>
      <c r="B406" s="360"/>
      <c r="C406" s="360"/>
      <c r="D406" s="2" t="s">
        <v>11</v>
      </c>
      <c r="E406" s="3">
        <v>857</v>
      </c>
      <c r="F406" s="2" t="s">
        <v>15</v>
      </c>
      <c r="G406" s="2" t="s">
        <v>96</v>
      </c>
      <c r="H406" s="3" t="s">
        <v>140</v>
      </c>
      <c r="I406" s="2"/>
      <c r="J406" s="17">
        <f t="shared" ref="J406:L407" si="231">J407</f>
        <v>18000</v>
      </c>
      <c r="K406" s="17">
        <f t="shared" si="231"/>
        <v>18000</v>
      </c>
      <c r="L406" s="17">
        <f t="shared" si="231"/>
        <v>18000</v>
      </c>
      <c r="M406" s="361">
        <f>'3.ВС (2)'!J399</f>
        <v>18000</v>
      </c>
      <c r="N406" s="25">
        <f t="shared" si="218"/>
        <v>0</v>
      </c>
      <c r="O406" s="25">
        <f t="shared" si="219"/>
        <v>18000</v>
      </c>
      <c r="P406" s="25">
        <f>'3.ВС (2)'!K399</f>
        <v>18000</v>
      </c>
      <c r="Q406" s="25">
        <f t="shared" si="220"/>
        <v>0</v>
      </c>
      <c r="R406" s="25">
        <f t="shared" si="221"/>
        <v>18000</v>
      </c>
      <c r="S406" s="25">
        <f>'3.ВС (2)'!L399</f>
        <v>18000</v>
      </c>
      <c r="T406" s="25">
        <f t="shared" si="222"/>
        <v>0</v>
      </c>
      <c r="U406" s="25">
        <f t="shared" si="223"/>
        <v>18000</v>
      </c>
    </row>
    <row r="407" spans="1:21" ht="45" x14ac:dyDescent="0.25">
      <c r="A407" s="360" t="s">
        <v>19</v>
      </c>
      <c r="B407" s="358"/>
      <c r="C407" s="358"/>
      <c r="D407" s="2" t="s">
        <v>11</v>
      </c>
      <c r="E407" s="3">
        <v>857</v>
      </c>
      <c r="F407" s="2" t="s">
        <v>11</v>
      </c>
      <c r="G407" s="2" t="s">
        <v>96</v>
      </c>
      <c r="H407" s="3" t="s">
        <v>140</v>
      </c>
      <c r="I407" s="2" t="s">
        <v>20</v>
      </c>
      <c r="J407" s="17">
        <f t="shared" si="231"/>
        <v>18000</v>
      </c>
      <c r="K407" s="17">
        <f t="shared" si="231"/>
        <v>18000</v>
      </c>
      <c r="L407" s="17">
        <f t="shared" si="231"/>
        <v>18000</v>
      </c>
      <c r="M407" s="361">
        <f>'3.ВС (2)'!J400</f>
        <v>18000</v>
      </c>
      <c r="N407" s="25">
        <f t="shared" si="218"/>
        <v>0</v>
      </c>
      <c r="O407" s="25">
        <f t="shared" si="219"/>
        <v>18000</v>
      </c>
      <c r="P407" s="25">
        <f>'3.ВС (2)'!K400</f>
        <v>18000</v>
      </c>
      <c r="Q407" s="25">
        <f t="shared" si="220"/>
        <v>0</v>
      </c>
      <c r="R407" s="25">
        <f t="shared" si="221"/>
        <v>18000</v>
      </c>
      <c r="S407" s="25">
        <f>'3.ВС (2)'!L400</f>
        <v>18000</v>
      </c>
      <c r="T407" s="25">
        <f t="shared" si="222"/>
        <v>0</v>
      </c>
      <c r="U407" s="25">
        <f t="shared" si="223"/>
        <v>18000</v>
      </c>
    </row>
    <row r="408" spans="1:21" ht="45" x14ac:dyDescent="0.25">
      <c r="A408" s="360" t="s">
        <v>9</v>
      </c>
      <c r="B408" s="360"/>
      <c r="C408" s="360"/>
      <c r="D408" s="2" t="s">
        <v>11</v>
      </c>
      <c r="E408" s="3">
        <v>857</v>
      </c>
      <c r="F408" s="2" t="s">
        <v>11</v>
      </c>
      <c r="G408" s="2" t="s">
        <v>96</v>
      </c>
      <c r="H408" s="3" t="s">
        <v>140</v>
      </c>
      <c r="I408" s="2" t="s">
        <v>21</v>
      </c>
      <c r="J408" s="17">
        <v>18000</v>
      </c>
      <c r="K408" s="17">
        <v>18000</v>
      </c>
      <c r="L408" s="17">
        <v>18000</v>
      </c>
      <c r="M408" s="361">
        <f>'3.ВС (2)'!J401</f>
        <v>18000</v>
      </c>
      <c r="N408" s="25">
        <f t="shared" si="218"/>
        <v>0</v>
      </c>
      <c r="O408" s="25">
        <f t="shared" si="219"/>
        <v>18000</v>
      </c>
      <c r="P408" s="25">
        <f>'3.ВС (2)'!K401</f>
        <v>18000</v>
      </c>
      <c r="Q408" s="25">
        <f t="shared" si="220"/>
        <v>0</v>
      </c>
      <c r="R408" s="25">
        <f t="shared" si="221"/>
        <v>18000</v>
      </c>
      <c r="S408" s="25">
        <f>'3.ВС (2)'!L401</f>
        <v>18000</v>
      </c>
      <c r="T408" s="25">
        <f t="shared" si="222"/>
        <v>0</v>
      </c>
      <c r="U408" s="25">
        <f t="shared" si="223"/>
        <v>18000</v>
      </c>
    </row>
    <row r="409" spans="1:21" x14ac:dyDescent="0.25">
      <c r="A409" s="5" t="s">
        <v>141</v>
      </c>
      <c r="B409" s="5"/>
      <c r="C409" s="5"/>
      <c r="D409" s="5"/>
      <c r="E409" s="20"/>
      <c r="F409" s="15"/>
      <c r="G409" s="15"/>
      <c r="H409" s="20"/>
      <c r="I409" s="15"/>
      <c r="J409" s="18">
        <f>J7+J248+J361+J389+J397</f>
        <v>634634957.46000004</v>
      </c>
      <c r="K409" s="18">
        <f>K7+K248+K361+K389+K397</f>
        <v>484100049.81999999</v>
      </c>
      <c r="L409" s="18">
        <f>L7+L248+L361+L389+L397</f>
        <v>456797181.99000001</v>
      </c>
      <c r="M409" s="361">
        <f>'3.ВС (2)'!J402</f>
        <v>469713478.5</v>
      </c>
      <c r="N409" s="25">
        <f t="shared" si="218"/>
        <v>164921478.96000004</v>
      </c>
      <c r="O409" s="25">
        <f t="shared" si="219"/>
        <v>634634957.46000004</v>
      </c>
      <c r="P409" s="25">
        <f>'3.ВС (2)'!K402</f>
        <v>484289773.73000002</v>
      </c>
      <c r="Q409" s="25">
        <f t="shared" si="220"/>
        <v>-189723.91000002623</v>
      </c>
      <c r="R409" s="25">
        <f t="shared" si="221"/>
        <v>484100049.81999999</v>
      </c>
      <c r="S409" s="25">
        <f>'3.ВС (2)'!L402</f>
        <v>455436234.86000001</v>
      </c>
      <c r="T409" s="25">
        <f t="shared" si="222"/>
        <v>1360947.1299999952</v>
      </c>
      <c r="U409" s="25">
        <f t="shared" si="223"/>
        <v>456797181.99000001</v>
      </c>
    </row>
    <row r="410" spans="1:21" x14ac:dyDescent="0.25">
      <c r="A410" s="9"/>
      <c r="E410" s="28"/>
      <c r="F410" s="28"/>
      <c r="G410" s="28"/>
      <c r="I410" s="28"/>
      <c r="J410" s="28"/>
      <c r="K410" s="28"/>
      <c r="L410" s="28"/>
      <c r="N410" s="25">
        <f>'[1]1.Дох'!$V$99</f>
        <v>164921478.95999998</v>
      </c>
      <c r="Q410" s="25">
        <f>'[1]1.Дох'!$W$99</f>
        <v>-189723.91000002623</v>
      </c>
      <c r="T410" s="25">
        <f>'[1]1.Дох'!$X$99</f>
        <v>1360947.1299999952</v>
      </c>
    </row>
    <row r="411" spans="1:21" x14ac:dyDescent="0.25">
      <c r="A411" s="9"/>
      <c r="E411" s="28"/>
      <c r="F411" s="28"/>
      <c r="G411" s="28"/>
      <c r="I411" s="28"/>
      <c r="J411" s="361"/>
      <c r="K411" s="361"/>
      <c r="L411" s="361"/>
      <c r="N411" s="25">
        <f>N409-N410</f>
        <v>0</v>
      </c>
      <c r="O411" s="25"/>
      <c r="P411" s="25"/>
      <c r="Q411" s="25">
        <f t="shared" ref="Q411:T411" si="232">Q409-Q410</f>
        <v>0</v>
      </c>
      <c r="R411" s="25"/>
      <c r="S411" s="25"/>
      <c r="T411" s="25">
        <f t="shared" si="232"/>
        <v>0</v>
      </c>
      <c r="U411" s="25"/>
    </row>
    <row r="412" spans="1:21" x14ac:dyDescent="0.25">
      <c r="A412" s="9"/>
      <c r="E412" s="28"/>
      <c r="F412" s="28"/>
      <c r="G412" s="28"/>
      <c r="I412" s="28"/>
      <c r="J412" s="28"/>
      <c r="K412" s="28"/>
      <c r="L412" s="28"/>
      <c r="Q412" s="25"/>
    </row>
    <row r="413" spans="1:21" x14ac:dyDescent="0.25">
      <c r="A413" s="9"/>
      <c r="E413" s="28"/>
      <c r="F413" s="28"/>
      <c r="G413" s="28"/>
      <c r="I413" s="28"/>
      <c r="J413" s="361"/>
      <c r="K413" s="361"/>
      <c r="L413" s="361"/>
    </row>
    <row r="414" spans="1:21" x14ac:dyDescent="0.25">
      <c r="A414" s="9"/>
      <c r="E414" s="28"/>
      <c r="F414" s="28"/>
      <c r="G414" s="28"/>
      <c r="I414" s="28"/>
      <c r="J414" s="361"/>
      <c r="K414" s="28"/>
      <c r="L414" s="28"/>
    </row>
    <row r="415" spans="1:21" x14ac:dyDescent="0.25">
      <c r="A415" s="9"/>
      <c r="E415" s="28"/>
      <c r="F415" s="28"/>
      <c r="G415" s="28"/>
      <c r="I415" s="28"/>
      <c r="J415" s="28"/>
      <c r="K415" s="28"/>
      <c r="L415" s="28"/>
    </row>
    <row r="416" spans="1:21" x14ac:dyDescent="0.25">
      <c r="A416" s="9"/>
      <c r="E416" s="28"/>
      <c r="F416" s="28"/>
      <c r="G416" s="28"/>
      <c r="I416" s="28"/>
      <c r="J416" s="28"/>
      <c r="K416" s="28"/>
      <c r="L416" s="28"/>
    </row>
    <row r="417" spans="1:12" x14ac:dyDescent="0.25">
      <c r="A417" s="9"/>
      <c r="E417" s="28"/>
      <c r="F417" s="28"/>
      <c r="G417" s="28"/>
      <c r="I417" s="28"/>
      <c r="J417" s="28"/>
      <c r="K417" s="28"/>
      <c r="L417" s="28"/>
    </row>
    <row r="418" spans="1:12" x14ac:dyDescent="0.25">
      <c r="A418" s="9"/>
      <c r="E418" s="28"/>
      <c r="F418" s="28"/>
      <c r="G418" s="28"/>
      <c r="I418" s="28"/>
      <c r="J418" s="28"/>
      <c r="K418" s="28"/>
      <c r="L418" s="28"/>
    </row>
    <row r="419" spans="1:12" x14ac:dyDescent="0.25">
      <c r="A419" s="9"/>
      <c r="E419" s="28"/>
      <c r="F419" s="28"/>
      <c r="G419" s="28"/>
      <c r="I419" s="28"/>
      <c r="J419" s="28"/>
      <c r="K419" s="28"/>
      <c r="L419" s="28"/>
    </row>
    <row r="420" spans="1:12" x14ac:dyDescent="0.25">
      <c r="A420" s="9"/>
      <c r="E420" s="28"/>
      <c r="F420" s="28"/>
      <c r="G420" s="28"/>
      <c r="I420" s="28"/>
      <c r="J420" s="28"/>
      <c r="K420" s="28"/>
      <c r="L420" s="28"/>
    </row>
    <row r="421" spans="1:12" x14ac:dyDescent="0.25">
      <c r="A421" s="9"/>
      <c r="E421" s="28"/>
      <c r="F421" s="28"/>
      <c r="G421" s="28"/>
      <c r="I421" s="28"/>
      <c r="J421" s="28"/>
      <c r="K421" s="28"/>
      <c r="L421" s="28"/>
    </row>
    <row r="422" spans="1:12" x14ac:dyDescent="0.25">
      <c r="A422" s="9"/>
      <c r="E422" s="28"/>
      <c r="F422" s="28"/>
      <c r="G422" s="28"/>
      <c r="I422" s="28"/>
      <c r="J422" s="28"/>
      <c r="K422" s="28"/>
      <c r="L422" s="28"/>
    </row>
    <row r="423" spans="1:12" x14ac:dyDescent="0.25">
      <c r="A423" s="9"/>
      <c r="E423" s="28"/>
      <c r="F423" s="28"/>
      <c r="G423" s="28"/>
      <c r="I423" s="28"/>
      <c r="J423" s="28"/>
      <c r="K423" s="28"/>
      <c r="L423" s="28"/>
    </row>
    <row r="424" spans="1:12" x14ac:dyDescent="0.25">
      <c r="A424" s="9"/>
      <c r="E424" s="28"/>
      <c r="F424" s="28"/>
      <c r="G424" s="28"/>
      <c r="I424" s="28"/>
      <c r="J424" s="28"/>
      <c r="K424" s="28"/>
      <c r="L424" s="28"/>
    </row>
    <row r="425" spans="1:12" x14ac:dyDescent="0.25">
      <c r="A425" s="9"/>
      <c r="E425" s="28"/>
      <c r="F425" s="28"/>
      <c r="G425" s="28"/>
      <c r="I425" s="28"/>
      <c r="J425" s="28"/>
      <c r="K425" s="28"/>
      <c r="L425" s="28"/>
    </row>
    <row r="426" spans="1:12" x14ac:dyDescent="0.25">
      <c r="A426" s="9"/>
      <c r="E426" s="28"/>
      <c r="F426" s="28"/>
      <c r="G426" s="28"/>
      <c r="I426" s="28"/>
      <c r="J426" s="28"/>
      <c r="K426" s="28"/>
      <c r="L426" s="28"/>
    </row>
    <row r="427" spans="1:12" x14ac:dyDescent="0.25">
      <c r="A427" s="9"/>
      <c r="E427" s="28"/>
      <c r="F427" s="28"/>
      <c r="G427" s="28"/>
      <c r="I427" s="28"/>
      <c r="J427" s="28"/>
      <c r="K427" s="28"/>
      <c r="L427" s="28"/>
    </row>
    <row r="428" spans="1:12" x14ac:dyDescent="0.25">
      <c r="A428" s="9"/>
      <c r="E428" s="28"/>
      <c r="F428" s="28"/>
      <c r="G428" s="28"/>
      <c r="I428" s="28"/>
      <c r="J428" s="28"/>
      <c r="K428" s="28"/>
      <c r="L428" s="28"/>
    </row>
    <row r="429" spans="1:12" x14ac:dyDescent="0.25">
      <c r="A429" s="9"/>
      <c r="E429" s="28"/>
      <c r="F429" s="28"/>
      <c r="G429" s="28"/>
      <c r="I429" s="28"/>
      <c r="J429" s="28"/>
      <c r="K429" s="28"/>
      <c r="L429" s="28"/>
    </row>
    <row r="430" spans="1:12" x14ac:dyDescent="0.25">
      <c r="A430" s="9"/>
      <c r="E430" s="28"/>
      <c r="F430" s="28"/>
      <c r="G430" s="28"/>
      <c r="I430" s="28"/>
      <c r="J430" s="28"/>
      <c r="K430" s="28"/>
      <c r="L430" s="28"/>
    </row>
    <row r="431" spans="1:12" x14ac:dyDescent="0.25">
      <c r="A431" s="9"/>
      <c r="E431" s="28"/>
      <c r="F431" s="28"/>
      <c r="G431" s="28"/>
      <c r="I431" s="28"/>
      <c r="J431" s="28"/>
      <c r="K431" s="28"/>
      <c r="L431" s="28"/>
    </row>
    <row r="432" spans="1:12" x14ac:dyDescent="0.25">
      <c r="A432" s="9"/>
      <c r="E432" s="28"/>
      <c r="F432" s="28"/>
      <c r="G432" s="28"/>
      <c r="I432" s="28"/>
      <c r="J432" s="28"/>
      <c r="K432" s="28"/>
      <c r="L432" s="28"/>
    </row>
    <row r="433" spans="1:12" x14ac:dyDescent="0.25">
      <c r="A433" s="9"/>
      <c r="E433" s="28"/>
      <c r="F433" s="28"/>
      <c r="G433" s="28"/>
      <c r="I433" s="28"/>
      <c r="J433" s="28"/>
      <c r="K433" s="28"/>
      <c r="L433" s="28"/>
    </row>
    <row r="434" spans="1:12" x14ac:dyDescent="0.25">
      <c r="A434" s="9"/>
      <c r="E434" s="28"/>
      <c r="F434" s="28"/>
      <c r="G434" s="28"/>
      <c r="I434" s="28"/>
      <c r="J434" s="28"/>
      <c r="K434" s="28"/>
      <c r="L434" s="28"/>
    </row>
    <row r="435" spans="1:12" x14ac:dyDescent="0.25">
      <c r="A435" s="9"/>
      <c r="E435" s="28"/>
      <c r="F435" s="28"/>
      <c r="G435" s="28"/>
      <c r="I435" s="28"/>
      <c r="J435" s="28"/>
      <c r="K435" s="28"/>
      <c r="L435" s="28"/>
    </row>
    <row r="436" spans="1:12" x14ac:dyDescent="0.25">
      <c r="A436" s="9"/>
      <c r="E436" s="28"/>
      <c r="F436" s="28"/>
      <c r="G436" s="28"/>
      <c r="I436" s="28"/>
      <c r="J436" s="28"/>
      <c r="K436" s="28"/>
      <c r="L436" s="28"/>
    </row>
    <row r="437" spans="1:12" x14ac:dyDescent="0.25">
      <c r="A437" s="9"/>
      <c r="E437" s="28"/>
      <c r="F437" s="28"/>
      <c r="G437" s="28"/>
      <c r="I437" s="28"/>
      <c r="J437" s="28"/>
      <c r="K437" s="28"/>
      <c r="L437" s="28"/>
    </row>
    <row r="438" spans="1:12" x14ac:dyDescent="0.25">
      <c r="A438" s="9"/>
      <c r="E438" s="28"/>
      <c r="F438" s="28"/>
      <c r="G438" s="28"/>
      <c r="I438" s="28"/>
      <c r="J438" s="28"/>
      <c r="K438" s="28"/>
      <c r="L438" s="28"/>
    </row>
    <row r="439" spans="1:12" x14ac:dyDescent="0.25">
      <c r="A439" s="9"/>
      <c r="E439" s="28"/>
      <c r="F439" s="28"/>
      <c r="G439" s="28"/>
      <c r="I439" s="28"/>
      <c r="J439" s="28"/>
      <c r="K439" s="28"/>
      <c r="L439" s="28"/>
    </row>
    <row r="440" spans="1:12" x14ac:dyDescent="0.25">
      <c r="A440" s="9"/>
      <c r="E440" s="28"/>
      <c r="F440" s="28"/>
      <c r="G440" s="28"/>
      <c r="I440" s="28"/>
      <c r="J440" s="28"/>
      <c r="K440" s="28"/>
      <c r="L440" s="28"/>
    </row>
    <row r="441" spans="1:12" x14ac:dyDescent="0.25">
      <c r="A441" s="9"/>
      <c r="E441" s="28"/>
      <c r="F441" s="28"/>
      <c r="G441" s="28"/>
      <c r="I441" s="28"/>
      <c r="J441" s="28"/>
      <c r="K441" s="28"/>
      <c r="L441" s="28"/>
    </row>
    <row r="442" spans="1:12" x14ac:dyDescent="0.25">
      <c r="A442" s="9"/>
      <c r="E442" s="28"/>
      <c r="F442" s="28"/>
      <c r="G442" s="28"/>
      <c r="I442" s="28"/>
      <c r="J442" s="28"/>
      <c r="K442" s="28"/>
      <c r="L442" s="28"/>
    </row>
    <row r="443" spans="1:12" x14ac:dyDescent="0.25">
      <c r="A443" s="9"/>
      <c r="E443" s="28"/>
      <c r="F443" s="28"/>
      <c r="G443" s="28"/>
      <c r="I443" s="28"/>
      <c r="J443" s="28"/>
      <c r="K443" s="28"/>
      <c r="L443" s="28"/>
    </row>
    <row r="444" spans="1:12" x14ac:dyDescent="0.25">
      <c r="A444" s="9"/>
      <c r="E444" s="28"/>
      <c r="F444" s="28"/>
      <c r="G444" s="28"/>
      <c r="I444" s="28"/>
      <c r="J444" s="28"/>
      <c r="K444" s="28"/>
      <c r="L444" s="28"/>
    </row>
    <row r="445" spans="1:12" x14ac:dyDescent="0.25">
      <c r="A445" s="9"/>
      <c r="E445" s="28"/>
      <c r="F445" s="28"/>
      <c r="G445" s="28"/>
      <c r="I445" s="28"/>
      <c r="J445" s="28"/>
      <c r="K445" s="28"/>
      <c r="L445" s="28"/>
    </row>
    <row r="446" spans="1:12" x14ac:dyDescent="0.25">
      <c r="A446" s="9"/>
      <c r="E446" s="28"/>
      <c r="F446" s="28"/>
      <c r="G446" s="28"/>
      <c r="I446" s="28"/>
      <c r="J446" s="28"/>
      <c r="K446" s="28"/>
      <c r="L446" s="28"/>
    </row>
    <row r="447" spans="1:12" x14ac:dyDescent="0.25">
      <c r="A447" s="9"/>
      <c r="E447" s="28"/>
      <c r="F447" s="28"/>
      <c r="G447" s="28"/>
      <c r="I447" s="28"/>
      <c r="J447" s="28"/>
      <c r="K447" s="28"/>
      <c r="L447" s="28"/>
    </row>
    <row r="448" spans="1:12" x14ac:dyDescent="0.25">
      <c r="A448" s="9"/>
      <c r="E448" s="28"/>
      <c r="F448" s="28"/>
      <c r="G448" s="28"/>
      <c r="I448" s="28"/>
      <c r="J448" s="28"/>
      <c r="K448" s="28"/>
      <c r="L448" s="28"/>
    </row>
    <row r="449" spans="1:12" x14ac:dyDescent="0.25">
      <c r="A449" s="9"/>
      <c r="E449" s="28"/>
      <c r="F449" s="28"/>
      <c r="G449" s="28"/>
      <c r="I449" s="28"/>
      <c r="J449" s="28"/>
      <c r="K449" s="28"/>
      <c r="L449" s="28"/>
    </row>
    <row r="450" spans="1:12" x14ac:dyDescent="0.25">
      <c r="A450" s="9"/>
      <c r="E450" s="28"/>
      <c r="F450" s="28"/>
      <c r="G450" s="28"/>
      <c r="I450" s="28"/>
      <c r="J450" s="28"/>
      <c r="K450" s="28"/>
      <c r="L450" s="28"/>
    </row>
    <row r="451" spans="1:12" x14ac:dyDescent="0.25">
      <c r="A451" s="9"/>
      <c r="E451" s="28"/>
      <c r="F451" s="28"/>
      <c r="G451" s="28"/>
      <c r="I451" s="28"/>
      <c r="J451" s="28"/>
      <c r="K451" s="28"/>
      <c r="L451" s="28"/>
    </row>
    <row r="452" spans="1:12" x14ac:dyDescent="0.25">
      <c r="A452" s="9"/>
      <c r="E452" s="28"/>
      <c r="F452" s="28"/>
      <c r="G452" s="28"/>
      <c r="I452" s="28"/>
      <c r="J452" s="28"/>
      <c r="K452" s="28"/>
      <c r="L452" s="28"/>
    </row>
    <row r="453" spans="1:12" x14ac:dyDescent="0.25">
      <c r="A453" s="9"/>
      <c r="E453" s="28"/>
      <c r="F453" s="28"/>
      <c r="G453" s="28"/>
      <c r="I453" s="28"/>
      <c r="J453" s="28"/>
      <c r="K453" s="28"/>
      <c r="L453" s="28"/>
    </row>
    <row r="454" spans="1:12" x14ac:dyDescent="0.25">
      <c r="A454" s="9"/>
      <c r="E454" s="28"/>
      <c r="F454" s="28"/>
      <c r="G454" s="28"/>
      <c r="I454" s="28"/>
      <c r="J454" s="28"/>
      <c r="K454" s="28"/>
      <c r="L454" s="28"/>
    </row>
    <row r="455" spans="1:12" x14ac:dyDescent="0.25">
      <c r="A455" s="9"/>
      <c r="E455" s="28"/>
      <c r="F455" s="28"/>
      <c r="G455" s="28"/>
      <c r="I455" s="28"/>
      <c r="J455" s="28"/>
      <c r="K455" s="28"/>
      <c r="L455" s="28"/>
    </row>
    <row r="456" spans="1:12" x14ac:dyDescent="0.25">
      <c r="A456" s="9"/>
      <c r="E456" s="28"/>
      <c r="F456" s="28"/>
      <c r="G456" s="28"/>
      <c r="I456" s="28"/>
      <c r="J456" s="28"/>
      <c r="K456" s="28"/>
      <c r="L456" s="28"/>
    </row>
    <row r="457" spans="1:12" x14ac:dyDescent="0.25">
      <c r="A457" s="9"/>
      <c r="E457" s="28"/>
      <c r="F457" s="28"/>
      <c r="G457" s="28"/>
      <c r="I457" s="28"/>
      <c r="J457" s="28"/>
      <c r="K457" s="28"/>
      <c r="L457" s="28"/>
    </row>
    <row r="458" spans="1:12" x14ac:dyDescent="0.25">
      <c r="A458" s="9"/>
      <c r="E458" s="28"/>
      <c r="F458" s="28"/>
      <c r="G458" s="28"/>
      <c r="I458" s="28"/>
      <c r="J458" s="28"/>
      <c r="K458" s="28"/>
      <c r="L458" s="28"/>
    </row>
    <row r="459" spans="1:12" x14ac:dyDescent="0.25">
      <c r="A459" s="9"/>
      <c r="E459" s="28"/>
      <c r="F459" s="28"/>
      <c r="G459" s="28"/>
      <c r="I459" s="28"/>
      <c r="J459" s="28"/>
      <c r="K459" s="28"/>
      <c r="L459" s="28"/>
    </row>
    <row r="460" spans="1:12" x14ac:dyDescent="0.25">
      <c r="A460" s="9"/>
      <c r="E460" s="28"/>
      <c r="F460" s="28"/>
      <c r="G460" s="28"/>
      <c r="I460" s="28"/>
      <c r="J460" s="28"/>
      <c r="K460" s="28"/>
      <c r="L460" s="28"/>
    </row>
    <row r="461" spans="1:12" x14ac:dyDescent="0.25">
      <c r="A461" s="9"/>
      <c r="E461" s="28"/>
      <c r="F461" s="28"/>
      <c r="G461" s="28"/>
      <c r="I461" s="28"/>
      <c r="J461" s="28"/>
      <c r="K461" s="28"/>
      <c r="L461" s="28"/>
    </row>
    <row r="462" spans="1:12" x14ac:dyDescent="0.25">
      <c r="A462" s="9"/>
      <c r="E462" s="28"/>
      <c r="F462" s="28"/>
      <c r="G462" s="28"/>
      <c r="I462" s="28"/>
      <c r="J462" s="28"/>
      <c r="K462" s="28"/>
      <c r="L462" s="28"/>
    </row>
    <row r="463" spans="1:12" x14ac:dyDescent="0.25">
      <c r="A463" s="9"/>
      <c r="E463" s="28"/>
      <c r="F463" s="28"/>
      <c r="G463" s="28"/>
      <c r="I463" s="28"/>
      <c r="J463" s="28"/>
      <c r="K463" s="28"/>
      <c r="L463" s="28"/>
    </row>
    <row r="464" spans="1:12" x14ac:dyDescent="0.25">
      <c r="A464" s="9"/>
      <c r="E464" s="28"/>
      <c r="F464" s="28"/>
      <c r="G464" s="28"/>
      <c r="I464" s="28"/>
      <c r="J464" s="28"/>
      <c r="K464" s="28"/>
      <c r="L464" s="28"/>
    </row>
    <row r="465" spans="1:12" x14ac:dyDescent="0.25">
      <c r="A465" s="9"/>
      <c r="E465" s="28"/>
      <c r="F465" s="28"/>
      <c r="G465" s="28"/>
      <c r="I465" s="28"/>
      <c r="J465" s="28"/>
      <c r="K465" s="28"/>
      <c r="L465" s="28"/>
    </row>
    <row r="466" spans="1:12" x14ac:dyDescent="0.25">
      <c r="A466" s="9"/>
      <c r="E466" s="28"/>
      <c r="F466" s="28"/>
      <c r="G466" s="28"/>
      <c r="I466" s="28"/>
      <c r="J466" s="28"/>
      <c r="K466" s="28"/>
      <c r="L466" s="28"/>
    </row>
    <row r="467" spans="1:12" x14ac:dyDescent="0.25">
      <c r="A467" s="9"/>
      <c r="E467" s="28"/>
      <c r="F467" s="28"/>
      <c r="G467" s="28"/>
      <c r="I467" s="28"/>
      <c r="J467" s="28"/>
      <c r="K467" s="28"/>
      <c r="L467" s="28"/>
    </row>
    <row r="468" spans="1:12" x14ac:dyDescent="0.25">
      <c r="A468" s="9"/>
      <c r="E468" s="28"/>
      <c r="F468" s="28"/>
      <c r="G468" s="28"/>
      <c r="I468" s="28"/>
      <c r="J468" s="28"/>
      <c r="K468" s="28"/>
      <c r="L468" s="28"/>
    </row>
    <row r="469" spans="1:12" x14ac:dyDescent="0.25">
      <c r="A469" s="9"/>
      <c r="E469" s="28"/>
      <c r="F469" s="28"/>
      <c r="G469" s="28"/>
      <c r="I469" s="28"/>
      <c r="J469" s="28"/>
      <c r="K469" s="28"/>
      <c r="L469" s="28"/>
    </row>
    <row r="470" spans="1:12" x14ac:dyDescent="0.25">
      <c r="A470" s="9"/>
      <c r="E470" s="28"/>
      <c r="F470" s="28"/>
      <c r="G470" s="28"/>
      <c r="I470" s="28"/>
      <c r="J470" s="28"/>
      <c r="K470" s="28"/>
      <c r="L470" s="28"/>
    </row>
    <row r="471" spans="1:12" x14ac:dyDescent="0.25">
      <c r="A471" s="9"/>
      <c r="E471" s="28"/>
      <c r="F471" s="28"/>
      <c r="G471" s="28"/>
      <c r="I471" s="28"/>
      <c r="J471" s="28"/>
      <c r="K471" s="28"/>
      <c r="L471" s="28"/>
    </row>
    <row r="472" spans="1:12" x14ac:dyDescent="0.25">
      <c r="A472" s="9"/>
      <c r="E472" s="28"/>
      <c r="F472" s="28"/>
      <c r="G472" s="28"/>
      <c r="I472" s="28"/>
      <c r="J472" s="28"/>
      <c r="K472" s="28"/>
      <c r="L472" s="28"/>
    </row>
    <row r="473" spans="1:12" x14ac:dyDescent="0.25">
      <c r="A473" s="9"/>
      <c r="E473" s="28"/>
      <c r="F473" s="28"/>
      <c r="G473" s="28"/>
      <c r="I473" s="28"/>
      <c r="J473" s="28"/>
      <c r="K473" s="28"/>
      <c r="L473" s="28"/>
    </row>
    <row r="474" spans="1:12" x14ac:dyDescent="0.25">
      <c r="A474" s="9"/>
      <c r="E474" s="28"/>
      <c r="F474" s="28"/>
      <c r="G474" s="28"/>
      <c r="I474" s="28"/>
      <c r="J474" s="28"/>
      <c r="K474" s="28"/>
      <c r="L474" s="28"/>
    </row>
    <row r="475" spans="1:12" x14ac:dyDescent="0.25">
      <c r="A475" s="9"/>
      <c r="E475" s="28"/>
      <c r="F475" s="28"/>
      <c r="G475" s="28"/>
      <c r="I475" s="28"/>
      <c r="J475" s="28"/>
      <c r="K475" s="28"/>
      <c r="L475" s="28"/>
    </row>
    <row r="476" spans="1:12" x14ac:dyDescent="0.25">
      <c r="A476" s="9"/>
      <c r="E476" s="28"/>
      <c r="F476" s="28"/>
      <c r="G476" s="28"/>
      <c r="I476" s="28"/>
      <c r="J476" s="28"/>
      <c r="K476" s="28"/>
      <c r="L476" s="28"/>
    </row>
    <row r="477" spans="1:12" x14ac:dyDescent="0.25">
      <c r="A477" s="9"/>
      <c r="E477" s="28"/>
      <c r="F477" s="28"/>
      <c r="G477" s="28"/>
      <c r="I477" s="28"/>
      <c r="J477" s="28"/>
      <c r="K477" s="28"/>
      <c r="L477" s="28"/>
    </row>
    <row r="478" spans="1:12" x14ac:dyDescent="0.25">
      <c r="A478" s="9"/>
      <c r="E478" s="28"/>
      <c r="F478" s="28"/>
      <c r="G478" s="28"/>
      <c r="I478" s="28"/>
      <c r="J478" s="28"/>
      <c r="K478" s="28"/>
      <c r="L478" s="28"/>
    </row>
    <row r="479" spans="1:12" x14ac:dyDescent="0.25">
      <c r="A479" s="9"/>
      <c r="E479" s="28"/>
      <c r="F479" s="28"/>
      <c r="G479" s="28"/>
      <c r="I479" s="28"/>
      <c r="J479" s="28"/>
      <c r="K479" s="28"/>
      <c r="L479" s="28"/>
    </row>
    <row r="480" spans="1:12" x14ac:dyDescent="0.25">
      <c r="A480" s="9"/>
      <c r="E480" s="28"/>
      <c r="F480" s="28"/>
      <c r="G480" s="28"/>
      <c r="I480" s="28"/>
      <c r="J480" s="28"/>
      <c r="K480" s="28"/>
      <c r="L480" s="28"/>
    </row>
    <row r="481" spans="1:12" x14ac:dyDescent="0.25">
      <c r="A481" s="9"/>
      <c r="E481" s="28"/>
      <c r="F481" s="28"/>
      <c r="G481" s="28"/>
      <c r="I481" s="28"/>
      <c r="J481" s="28"/>
      <c r="K481" s="28"/>
      <c r="L481" s="28"/>
    </row>
    <row r="482" spans="1:12" x14ac:dyDescent="0.25">
      <c r="A482" s="9"/>
      <c r="E482" s="28"/>
      <c r="F482" s="28"/>
      <c r="G482" s="28"/>
      <c r="I482" s="28"/>
      <c r="J482" s="28"/>
      <c r="K482" s="28"/>
      <c r="L482" s="28"/>
    </row>
    <row r="483" spans="1:12" x14ac:dyDescent="0.25">
      <c r="A483" s="9"/>
      <c r="E483" s="28"/>
      <c r="F483" s="28"/>
      <c r="G483" s="28"/>
      <c r="I483" s="28"/>
      <c r="J483" s="28"/>
      <c r="K483" s="28"/>
      <c r="L483" s="28"/>
    </row>
    <row r="484" spans="1:12" x14ac:dyDescent="0.25">
      <c r="A484" s="9"/>
      <c r="E484" s="28"/>
      <c r="F484" s="28"/>
      <c r="G484" s="28"/>
      <c r="I484" s="28"/>
      <c r="J484" s="28"/>
      <c r="K484" s="28"/>
      <c r="L484" s="28"/>
    </row>
    <row r="485" spans="1:12" x14ac:dyDescent="0.25">
      <c r="A485" s="9"/>
      <c r="E485" s="28"/>
      <c r="F485" s="28"/>
      <c r="G485" s="28"/>
      <c r="I485" s="28"/>
      <c r="J485" s="28"/>
      <c r="K485" s="28"/>
      <c r="L485" s="28"/>
    </row>
    <row r="486" spans="1:12" x14ac:dyDescent="0.25">
      <c r="A486" s="9"/>
      <c r="E486" s="28"/>
      <c r="F486" s="28"/>
      <c r="G486" s="28"/>
      <c r="I486" s="28"/>
      <c r="J486" s="28"/>
      <c r="K486" s="28"/>
      <c r="L486" s="28"/>
    </row>
    <row r="487" spans="1:12" x14ac:dyDescent="0.25">
      <c r="A487" s="9"/>
      <c r="E487" s="28"/>
      <c r="F487" s="28"/>
      <c r="G487" s="28"/>
      <c r="I487" s="28"/>
      <c r="J487" s="28"/>
      <c r="K487" s="28"/>
      <c r="L487" s="28"/>
    </row>
    <row r="488" spans="1:12" x14ac:dyDescent="0.25">
      <c r="A488" s="9"/>
      <c r="E488" s="28"/>
      <c r="F488" s="28"/>
      <c r="G488" s="28"/>
      <c r="I488" s="28"/>
      <c r="J488" s="28"/>
      <c r="K488" s="28"/>
      <c r="L488" s="28"/>
    </row>
    <row r="489" spans="1:12" x14ac:dyDescent="0.25">
      <c r="A489" s="9"/>
      <c r="E489" s="28"/>
      <c r="F489" s="28"/>
      <c r="G489" s="28"/>
      <c r="I489" s="28"/>
      <c r="J489" s="28"/>
      <c r="K489" s="28"/>
      <c r="L489" s="28"/>
    </row>
    <row r="490" spans="1:12" x14ac:dyDescent="0.25">
      <c r="A490" s="9"/>
      <c r="E490" s="28"/>
      <c r="F490" s="28"/>
      <c r="G490" s="28"/>
      <c r="I490" s="28"/>
      <c r="J490" s="28"/>
      <c r="K490" s="28"/>
      <c r="L490" s="28"/>
    </row>
    <row r="491" spans="1:12" x14ac:dyDescent="0.25">
      <c r="A491" s="9"/>
      <c r="E491" s="28"/>
      <c r="F491" s="28"/>
      <c r="G491" s="28"/>
      <c r="I491" s="28"/>
      <c r="J491" s="28"/>
      <c r="K491" s="28"/>
      <c r="L491" s="28"/>
    </row>
    <row r="492" spans="1:12" x14ac:dyDescent="0.25">
      <c r="A492" s="9"/>
      <c r="E492" s="28"/>
      <c r="F492" s="28"/>
      <c r="G492" s="28"/>
      <c r="I492" s="28"/>
      <c r="J492" s="28"/>
      <c r="K492" s="28"/>
      <c r="L492" s="28"/>
    </row>
    <row r="493" spans="1:12" x14ac:dyDescent="0.25">
      <c r="A493" s="9"/>
      <c r="E493" s="28"/>
      <c r="F493" s="28"/>
      <c r="G493" s="28"/>
      <c r="I493" s="28"/>
      <c r="J493" s="28"/>
      <c r="K493" s="28"/>
      <c r="L493" s="28"/>
    </row>
    <row r="494" spans="1:12" x14ac:dyDescent="0.25">
      <c r="A494" s="9"/>
      <c r="E494" s="28"/>
      <c r="F494" s="28"/>
      <c r="G494" s="28"/>
      <c r="I494" s="28"/>
      <c r="J494" s="28"/>
      <c r="K494" s="28"/>
      <c r="L494" s="28"/>
    </row>
    <row r="495" spans="1:12" x14ac:dyDescent="0.25">
      <c r="A495" s="9"/>
      <c r="E495" s="28"/>
      <c r="F495" s="28"/>
      <c r="G495" s="28"/>
      <c r="I495" s="28"/>
      <c r="J495" s="28"/>
      <c r="K495" s="28"/>
      <c r="L495" s="28"/>
    </row>
    <row r="496" spans="1:12" x14ac:dyDescent="0.25">
      <c r="A496" s="9"/>
      <c r="E496" s="28"/>
      <c r="F496" s="28"/>
      <c r="G496" s="28"/>
      <c r="I496" s="28"/>
      <c r="J496" s="28"/>
      <c r="K496" s="28"/>
      <c r="L496" s="28"/>
    </row>
    <row r="497" spans="1:12" x14ac:dyDescent="0.25">
      <c r="A497" s="9"/>
      <c r="E497" s="28"/>
      <c r="F497" s="28"/>
      <c r="G497" s="28"/>
      <c r="I497" s="28"/>
      <c r="J497" s="28"/>
      <c r="K497" s="28"/>
      <c r="L497" s="28"/>
    </row>
    <row r="498" spans="1:12" x14ac:dyDescent="0.25">
      <c r="A498" s="9"/>
      <c r="E498" s="28"/>
      <c r="F498" s="28"/>
      <c r="G498" s="28"/>
      <c r="I498" s="28"/>
      <c r="J498" s="28"/>
      <c r="K498" s="28"/>
      <c r="L498" s="28"/>
    </row>
    <row r="499" spans="1:12" x14ac:dyDescent="0.25">
      <c r="A499" s="9"/>
      <c r="E499" s="28"/>
      <c r="F499" s="28"/>
      <c r="G499" s="28"/>
      <c r="I499" s="28"/>
      <c r="J499" s="28"/>
      <c r="K499" s="28"/>
      <c r="L499" s="28"/>
    </row>
    <row r="500" spans="1:12" x14ac:dyDescent="0.25">
      <c r="A500" s="9"/>
      <c r="E500" s="28"/>
      <c r="F500" s="28"/>
      <c r="G500" s="28"/>
      <c r="I500" s="28"/>
      <c r="J500" s="28"/>
      <c r="K500" s="28"/>
      <c r="L500" s="28"/>
    </row>
    <row r="501" spans="1:12" x14ac:dyDescent="0.25">
      <c r="A501" s="9"/>
      <c r="E501" s="28"/>
      <c r="F501" s="28"/>
      <c r="G501" s="28"/>
      <c r="I501" s="28"/>
      <c r="J501" s="28"/>
      <c r="K501" s="28"/>
      <c r="L501" s="28"/>
    </row>
    <row r="502" spans="1:12" x14ac:dyDescent="0.25">
      <c r="A502" s="9"/>
      <c r="E502" s="28"/>
      <c r="F502" s="28"/>
      <c r="G502" s="28"/>
      <c r="I502" s="28"/>
      <c r="J502" s="28"/>
      <c r="K502" s="28"/>
      <c r="L502" s="28"/>
    </row>
    <row r="503" spans="1:12" x14ac:dyDescent="0.25">
      <c r="A503" s="9"/>
      <c r="E503" s="28"/>
      <c r="F503" s="28"/>
      <c r="G503" s="28"/>
      <c r="I503" s="28"/>
      <c r="J503" s="28"/>
      <c r="K503" s="28"/>
      <c r="L503" s="28"/>
    </row>
    <row r="504" spans="1:12" x14ac:dyDescent="0.25">
      <c r="A504" s="9"/>
      <c r="E504" s="28"/>
      <c r="F504" s="28"/>
      <c r="G504" s="28"/>
      <c r="I504" s="28"/>
      <c r="J504" s="28"/>
      <c r="K504" s="28"/>
      <c r="L504" s="28"/>
    </row>
    <row r="505" spans="1:12" x14ac:dyDescent="0.25">
      <c r="A505" s="9"/>
      <c r="E505" s="28"/>
      <c r="F505" s="28"/>
      <c r="G505" s="28"/>
      <c r="I505" s="28"/>
      <c r="J505" s="28"/>
      <c r="K505" s="28"/>
      <c r="L505" s="28"/>
    </row>
    <row r="506" spans="1:12" x14ac:dyDescent="0.25">
      <c r="A506" s="9"/>
      <c r="E506" s="28"/>
      <c r="F506" s="28"/>
      <c r="G506" s="28"/>
      <c r="I506" s="28"/>
      <c r="J506" s="28"/>
      <c r="K506" s="28"/>
      <c r="L506" s="28"/>
    </row>
    <row r="507" spans="1:12" x14ac:dyDescent="0.25">
      <c r="A507" s="9"/>
      <c r="E507" s="28"/>
      <c r="F507" s="28"/>
      <c r="G507" s="28"/>
      <c r="I507" s="28"/>
      <c r="J507" s="28"/>
      <c r="K507" s="28"/>
      <c r="L507" s="28"/>
    </row>
    <row r="508" spans="1:12" x14ac:dyDescent="0.25">
      <c r="A508" s="9"/>
      <c r="E508" s="28"/>
      <c r="F508" s="28"/>
      <c r="G508" s="28"/>
      <c r="I508" s="28"/>
      <c r="J508" s="28"/>
      <c r="K508" s="28"/>
      <c r="L508" s="28"/>
    </row>
    <row r="509" spans="1:12" x14ac:dyDescent="0.25">
      <c r="A509" s="9"/>
      <c r="E509" s="28"/>
      <c r="F509" s="28"/>
      <c r="G509" s="28"/>
      <c r="I509" s="28"/>
      <c r="J509" s="28"/>
      <c r="K509" s="28"/>
      <c r="L509" s="28"/>
    </row>
    <row r="510" spans="1:12" x14ac:dyDescent="0.25">
      <c r="A510" s="9"/>
      <c r="E510" s="28"/>
      <c r="F510" s="28"/>
      <c r="G510" s="28"/>
      <c r="I510" s="28"/>
      <c r="J510" s="28"/>
      <c r="K510" s="28"/>
      <c r="L510" s="28"/>
    </row>
    <row r="511" spans="1:12" x14ac:dyDescent="0.25">
      <c r="A511" s="9"/>
      <c r="E511" s="28"/>
      <c r="F511" s="28"/>
      <c r="G511" s="28"/>
      <c r="I511" s="28"/>
      <c r="J511" s="28"/>
      <c r="K511" s="28"/>
      <c r="L511" s="28"/>
    </row>
    <row r="512" spans="1:12" x14ac:dyDescent="0.25">
      <c r="A512" s="9"/>
      <c r="E512" s="28"/>
      <c r="F512" s="28"/>
      <c r="G512" s="28"/>
      <c r="I512" s="28"/>
      <c r="J512" s="28"/>
      <c r="K512" s="28"/>
      <c r="L512" s="28"/>
    </row>
    <row r="513" spans="1:12" x14ac:dyDescent="0.25">
      <c r="A513" s="9"/>
      <c r="E513" s="28"/>
      <c r="F513" s="28"/>
      <c r="G513" s="28"/>
      <c r="I513" s="28"/>
      <c r="J513" s="28"/>
      <c r="K513" s="28"/>
      <c r="L513" s="28"/>
    </row>
    <row r="514" spans="1:12" x14ac:dyDescent="0.25">
      <c r="A514" s="9"/>
      <c r="E514" s="28"/>
      <c r="F514" s="28"/>
      <c r="G514" s="28"/>
      <c r="I514" s="28"/>
      <c r="J514" s="28"/>
      <c r="K514" s="28"/>
      <c r="L514" s="28"/>
    </row>
    <row r="515" spans="1:12" x14ac:dyDescent="0.25">
      <c r="A515" s="9"/>
      <c r="E515" s="28"/>
      <c r="F515" s="28"/>
      <c r="G515" s="28"/>
      <c r="I515" s="28"/>
      <c r="J515" s="28"/>
      <c r="K515" s="28"/>
      <c r="L515" s="28"/>
    </row>
    <row r="516" spans="1:12" x14ac:dyDescent="0.25">
      <c r="A516" s="9"/>
      <c r="E516" s="28"/>
      <c r="F516" s="28"/>
      <c r="G516" s="28"/>
      <c r="I516" s="28"/>
      <c r="J516" s="28"/>
      <c r="K516" s="28"/>
      <c r="L516" s="28"/>
    </row>
    <row r="517" spans="1:12" x14ac:dyDescent="0.25">
      <c r="A517" s="9"/>
      <c r="E517" s="28"/>
      <c r="F517" s="28"/>
      <c r="G517" s="28"/>
      <c r="I517" s="28"/>
      <c r="J517" s="28"/>
      <c r="K517" s="28"/>
      <c r="L517" s="28"/>
    </row>
    <row r="518" spans="1:12" x14ac:dyDescent="0.25">
      <c r="A518" s="9"/>
      <c r="E518" s="28"/>
      <c r="F518" s="28"/>
      <c r="G518" s="28"/>
      <c r="I518" s="28"/>
      <c r="J518" s="28"/>
      <c r="K518" s="28"/>
      <c r="L518" s="28"/>
    </row>
    <row r="519" spans="1:12" x14ac:dyDescent="0.25">
      <c r="A519" s="9"/>
      <c r="E519" s="28"/>
      <c r="F519" s="28"/>
      <c r="G519" s="28"/>
      <c r="I519" s="28"/>
      <c r="J519" s="28"/>
      <c r="K519" s="28"/>
      <c r="L519" s="28"/>
    </row>
    <row r="520" spans="1:12" x14ac:dyDescent="0.25">
      <c r="A520" s="9"/>
      <c r="E520" s="28"/>
      <c r="F520" s="28"/>
      <c r="G520" s="28"/>
      <c r="I520" s="28"/>
      <c r="J520" s="28"/>
      <c r="K520" s="28"/>
      <c r="L520" s="28"/>
    </row>
    <row r="521" spans="1:12" x14ac:dyDescent="0.25">
      <c r="A521" s="9"/>
      <c r="E521" s="28"/>
      <c r="F521" s="28"/>
      <c r="G521" s="28"/>
      <c r="I521" s="28"/>
      <c r="J521" s="28"/>
      <c r="K521" s="28"/>
      <c r="L521" s="28"/>
    </row>
    <row r="522" spans="1:12" x14ac:dyDescent="0.25">
      <c r="A522" s="9"/>
      <c r="E522" s="28"/>
      <c r="F522" s="28"/>
      <c r="G522" s="28"/>
      <c r="I522" s="28"/>
      <c r="J522" s="28"/>
      <c r="K522" s="28"/>
      <c r="L522" s="28"/>
    </row>
    <row r="523" spans="1:12" x14ac:dyDescent="0.25">
      <c r="A523" s="9"/>
      <c r="E523" s="28"/>
      <c r="F523" s="28"/>
      <c r="G523" s="28"/>
      <c r="I523" s="28"/>
      <c r="J523" s="28"/>
      <c r="K523" s="28"/>
      <c r="L523" s="28"/>
    </row>
    <row r="524" spans="1:12" x14ac:dyDescent="0.25">
      <c r="A524" s="9"/>
      <c r="E524" s="28"/>
      <c r="F524" s="28"/>
      <c r="G524" s="28"/>
      <c r="I524" s="28"/>
      <c r="J524" s="28"/>
      <c r="K524" s="28"/>
      <c r="L524" s="28"/>
    </row>
    <row r="525" spans="1:12" x14ac:dyDescent="0.25">
      <c r="A525" s="9"/>
      <c r="E525" s="28"/>
      <c r="F525" s="28"/>
      <c r="G525" s="28"/>
      <c r="I525" s="28"/>
      <c r="J525" s="28"/>
      <c r="K525" s="28"/>
      <c r="L525" s="28"/>
    </row>
    <row r="526" spans="1:12" x14ac:dyDescent="0.25">
      <c r="A526" s="9"/>
      <c r="E526" s="28"/>
      <c r="F526" s="28"/>
      <c r="G526" s="28"/>
      <c r="I526" s="28"/>
      <c r="J526" s="28"/>
      <c r="K526" s="28"/>
      <c r="L526" s="28"/>
    </row>
    <row r="527" spans="1:12" x14ac:dyDescent="0.25">
      <c r="A527" s="9"/>
      <c r="E527" s="28"/>
      <c r="F527" s="28"/>
      <c r="G527" s="28"/>
      <c r="I527" s="28"/>
      <c r="J527" s="28"/>
      <c r="K527" s="28"/>
      <c r="L527" s="28"/>
    </row>
    <row r="528" spans="1:12" x14ac:dyDescent="0.25">
      <c r="A528" s="9"/>
      <c r="E528" s="28"/>
      <c r="F528" s="28"/>
      <c r="G528" s="28"/>
      <c r="I528" s="28"/>
      <c r="J528" s="28"/>
      <c r="K528" s="28"/>
      <c r="L528" s="28"/>
    </row>
    <row r="529" spans="1:12" x14ac:dyDescent="0.25">
      <c r="A529" s="9"/>
      <c r="E529" s="28"/>
      <c r="F529" s="28"/>
      <c r="G529" s="28"/>
      <c r="I529" s="28"/>
      <c r="J529" s="28"/>
      <c r="K529" s="28"/>
      <c r="L529" s="28"/>
    </row>
    <row r="530" spans="1:12" x14ac:dyDescent="0.25">
      <c r="A530" s="9"/>
      <c r="E530" s="28"/>
      <c r="F530" s="28"/>
      <c r="G530" s="28"/>
      <c r="I530" s="28"/>
      <c r="J530" s="28"/>
      <c r="K530" s="28"/>
      <c r="L530" s="28"/>
    </row>
    <row r="531" spans="1:12" x14ac:dyDescent="0.25">
      <c r="A531" s="9"/>
      <c r="E531" s="28"/>
      <c r="F531" s="28"/>
      <c r="G531" s="28"/>
      <c r="I531" s="28"/>
      <c r="J531" s="28"/>
      <c r="K531" s="28"/>
      <c r="L531" s="28"/>
    </row>
    <row r="532" spans="1:12" x14ac:dyDescent="0.25">
      <c r="A532" s="9"/>
      <c r="E532" s="28"/>
      <c r="F532" s="28"/>
      <c r="G532" s="28"/>
      <c r="I532" s="28"/>
      <c r="J532" s="28"/>
      <c r="K532" s="28"/>
      <c r="L532" s="28"/>
    </row>
    <row r="533" spans="1:12" x14ac:dyDescent="0.25">
      <c r="A533" s="9"/>
      <c r="E533" s="28"/>
      <c r="F533" s="28"/>
      <c r="G533" s="28"/>
      <c r="I533" s="28"/>
      <c r="J533" s="28"/>
      <c r="K533" s="28"/>
      <c r="L533" s="28"/>
    </row>
    <row r="534" spans="1:12" x14ac:dyDescent="0.25">
      <c r="A534" s="9"/>
      <c r="E534" s="28"/>
      <c r="F534" s="28"/>
      <c r="G534" s="28"/>
      <c r="I534" s="28"/>
      <c r="J534" s="28"/>
      <c r="K534" s="28"/>
      <c r="L534" s="28"/>
    </row>
    <row r="535" spans="1:12" x14ac:dyDescent="0.25">
      <c r="A535" s="9"/>
      <c r="E535" s="28"/>
      <c r="F535" s="28"/>
      <c r="G535" s="28"/>
      <c r="I535" s="28"/>
      <c r="J535" s="28"/>
      <c r="K535" s="28"/>
      <c r="L535" s="28"/>
    </row>
    <row r="536" spans="1:12" x14ac:dyDescent="0.25">
      <c r="A536" s="9"/>
      <c r="E536" s="28"/>
      <c r="F536" s="28"/>
      <c r="G536" s="28"/>
      <c r="I536" s="28"/>
      <c r="J536" s="28"/>
      <c r="K536" s="28"/>
      <c r="L536" s="28"/>
    </row>
    <row r="537" spans="1:12" x14ac:dyDescent="0.25">
      <c r="A537" s="9"/>
      <c r="E537" s="28"/>
      <c r="F537" s="28"/>
      <c r="G537" s="28"/>
      <c r="I537" s="28"/>
      <c r="J537" s="28"/>
      <c r="K537" s="28"/>
      <c r="L537" s="28"/>
    </row>
    <row r="538" spans="1:12" x14ac:dyDescent="0.25">
      <c r="A538" s="9"/>
      <c r="E538" s="28"/>
      <c r="F538" s="28"/>
      <c r="G538" s="28"/>
      <c r="I538" s="28"/>
      <c r="J538" s="28"/>
      <c r="K538" s="28"/>
      <c r="L538" s="28"/>
    </row>
    <row r="539" spans="1:12" x14ac:dyDescent="0.25">
      <c r="A539" s="9"/>
      <c r="E539" s="28"/>
      <c r="F539" s="28"/>
      <c r="G539" s="28"/>
      <c r="I539" s="28"/>
      <c r="J539" s="28"/>
      <c r="K539" s="28"/>
      <c r="L539" s="28"/>
    </row>
    <row r="540" spans="1:12" x14ac:dyDescent="0.25">
      <c r="A540" s="9"/>
      <c r="E540" s="28"/>
      <c r="F540" s="28"/>
      <c r="G540" s="28"/>
      <c r="I540" s="28"/>
      <c r="J540" s="28"/>
      <c r="K540" s="28"/>
      <c r="L540" s="28"/>
    </row>
    <row r="541" spans="1:12" x14ac:dyDescent="0.25">
      <c r="A541" s="9"/>
      <c r="E541" s="28"/>
      <c r="F541" s="28"/>
      <c r="G541" s="28"/>
      <c r="I541" s="28"/>
      <c r="J541" s="28"/>
      <c r="K541" s="28"/>
      <c r="L541" s="28"/>
    </row>
    <row r="542" spans="1:12" x14ac:dyDescent="0.25">
      <c r="A542" s="9"/>
      <c r="E542" s="28"/>
      <c r="F542" s="28"/>
      <c r="G542" s="28"/>
      <c r="I542" s="28"/>
      <c r="J542" s="28"/>
      <c r="K542" s="28"/>
      <c r="L542" s="28"/>
    </row>
    <row r="543" spans="1:12" x14ac:dyDescent="0.25">
      <c r="A543" s="9"/>
      <c r="E543" s="28"/>
      <c r="F543" s="28"/>
      <c r="G543" s="28"/>
      <c r="I543" s="28"/>
      <c r="J543" s="28"/>
      <c r="K543" s="28"/>
      <c r="L543" s="28"/>
    </row>
    <row r="544" spans="1:12" x14ac:dyDescent="0.25">
      <c r="A544" s="9"/>
      <c r="E544" s="28"/>
      <c r="F544" s="28"/>
      <c r="G544" s="28"/>
      <c r="I544" s="28"/>
      <c r="J544" s="28"/>
      <c r="K544" s="28"/>
      <c r="L544" s="28"/>
    </row>
    <row r="545" spans="1:12" x14ac:dyDescent="0.25">
      <c r="A545" s="9"/>
      <c r="E545" s="28"/>
      <c r="F545" s="28"/>
      <c r="G545" s="28"/>
      <c r="I545" s="28"/>
      <c r="J545" s="28"/>
      <c r="K545" s="28"/>
      <c r="L545" s="28"/>
    </row>
    <row r="546" spans="1:12" x14ac:dyDescent="0.25">
      <c r="A546" s="9"/>
      <c r="E546" s="28"/>
      <c r="F546" s="28"/>
      <c r="G546" s="28"/>
      <c r="I546" s="28"/>
      <c r="J546" s="28"/>
      <c r="K546" s="28"/>
      <c r="L546" s="28"/>
    </row>
    <row r="547" spans="1:12" x14ac:dyDescent="0.25">
      <c r="A547" s="9"/>
      <c r="E547" s="28"/>
      <c r="F547" s="28"/>
      <c r="G547" s="28"/>
      <c r="I547" s="28"/>
      <c r="J547" s="28"/>
      <c r="K547" s="28"/>
      <c r="L547" s="28"/>
    </row>
    <row r="548" spans="1:12" x14ac:dyDescent="0.25">
      <c r="A548" s="9"/>
      <c r="E548" s="28"/>
      <c r="F548" s="28"/>
      <c r="G548" s="28"/>
      <c r="I548" s="28"/>
      <c r="J548" s="28"/>
      <c r="K548" s="28"/>
      <c r="L548" s="28"/>
    </row>
    <row r="549" spans="1:12" x14ac:dyDescent="0.25">
      <c r="A549" s="9"/>
      <c r="E549" s="28"/>
      <c r="F549" s="28"/>
      <c r="G549" s="28"/>
      <c r="I549" s="28"/>
      <c r="J549" s="28"/>
      <c r="K549" s="28"/>
      <c r="L549" s="28"/>
    </row>
    <row r="550" spans="1:12" x14ac:dyDescent="0.25">
      <c r="A550" s="9"/>
      <c r="E550" s="28"/>
      <c r="F550" s="28"/>
      <c r="G550" s="28"/>
      <c r="I550" s="28"/>
      <c r="J550" s="28"/>
      <c r="K550" s="28"/>
      <c r="L550" s="28"/>
    </row>
    <row r="551" spans="1:12" x14ac:dyDescent="0.25">
      <c r="A551" s="9"/>
      <c r="E551" s="28"/>
      <c r="F551" s="28"/>
      <c r="G551" s="28"/>
      <c r="I551" s="28"/>
      <c r="J551" s="28"/>
      <c r="K551" s="28"/>
      <c r="L551" s="28"/>
    </row>
    <row r="552" spans="1:12" x14ac:dyDescent="0.25">
      <c r="A552" s="9"/>
      <c r="E552" s="28"/>
      <c r="F552" s="28"/>
      <c r="G552" s="28"/>
      <c r="I552" s="28"/>
      <c r="J552" s="28"/>
      <c r="K552" s="28"/>
      <c r="L552" s="28"/>
    </row>
    <row r="553" spans="1:12" x14ac:dyDescent="0.25">
      <c r="A553" s="9"/>
      <c r="E553" s="28"/>
      <c r="F553" s="28"/>
      <c r="G553" s="28"/>
      <c r="I553" s="28"/>
      <c r="J553" s="28"/>
      <c r="K553" s="28"/>
      <c r="L553" s="28"/>
    </row>
    <row r="554" spans="1:12" x14ac:dyDescent="0.25">
      <c r="A554" s="9"/>
      <c r="E554" s="28"/>
      <c r="F554" s="28"/>
      <c r="G554" s="28"/>
      <c r="I554" s="28"/>
      <c r="J554" s="28"/>
      <c r="K554" s="28"/>
      <c r="L554" s="28"/>
    </row>
    <row r="555" spans="1:12" x14ac:dyDescent="0.25">
      <c r="A555" s="9"/>
      <c r="E555" s="28"/>
      <c r="F555" s="28"/>
      <c r="G555" s="28"/>
      <c r="I555" s="28"/>
      <c r="J555" s="28"/>
      <c r="K555" s="28"/>
      <c r="L555" s="28"/>
    </row>
    <row r="556" spans="1:12" x14ac:dyDescent="0.25">
      <c r="A556" s="9"/>
      <c r="E556" s="28"/>
      <c r="F556" s="28"/>
      <c r="G556" s="28"/>
      <c r="I556" s="28"/>
      <c r="J556" s="28"/>
      <c r="K556" s="28"/>
      <c r="L556" s="28"/>
    </row>
    <row r="557" spans="1:12" x14ac:dyDescent="0.25">
      <c r="A557" s="9"/>
      <c r="E557" s="28"/>
      <c r="F557" s="28"/>
      <c r="G557" s="28"/>
      <c r="I557" s="28"/>
      <c r="J557" s="28"/>
      <c r="K557" s="28"/>
      <c r="L557" s="28"/>
    </row>
    <row r="558" spans="1:12" x14ac:dyDescent="0.25">
      <c r="A558" s="9"/>
      <c r="E558" s="28"/>
      <c r="F558" s="28"/>
      <c r="G558" s="28"/>
      <c r="I558" s="28"/>
      <c r="J558" s="28"/>
      <c r="K558" s="28"/>
      <c r="L558" s="28"/>
    </row>
    <row r="559" spans="1:12" x14ac:dyDescent="0.25">
      <c r="A559" s="9"/>
      <c r="E559" s="28"/>
      <c r="F559" s="28"/>
      <c r="G559" s="28"/>
      <c r="I559" s="28"/>
      <c r="J559" s="28"/>
      <c r="K559" s="28"/>
      <c r="L559" s="28"/>
    </row>
    <row r="560" spans="1:12" x14ac:dyDescent="0.25">
      <c r="A560" s="9"/>
      <c r="E560" s="28"/>
      <c r="F560" s="28"/>
      <c r="G560" s="28"/>
      <c r="I560" s="28"/>
      <c r="J560" s="28"/>
      <c r="K560" s="28"/>
      <c r="L560" s="28"/>
    </row>
    <row r="561" spans="1:12" x14ac:dyDescent="0.25">
      <c r="A561" s="9"/>
      <c r="E561" s="28"/>
      <c r="F561" s="28"/>
      <c r="G561" s="28"/>
      <c r="I561" s="28"/>
      <c r="J561" s="28"/>
      <c r="K561" s="28"/>
      <c r="L561" s="28"/>
    </row>
    <row r="562" spans="1:12" x14ac:dyDescent="0.25">
      <c r="A562" s="9"/>
      <c r="E562" s="28"/>
      <c r="F562" s="28"/>
      <c r="G562" s="28"/>
      <c r="I562" s="28"/>
      <c r="J562" s="28"/>
      <c r="K562" s="28"/>
      <c r="L562" s="28"/>
    </row>
    <row r="563" spans="1:12" x14ac:dyDescent="0.25">
      <c r="A563" s="9"/>
      <c r="E563" s="28"/>
      <c r="F563" s="28"/>
      <c r="G563" s="28"/>
      <c r="I563" s="28"/>
      <c r="J563" s="28"/>
      <c r="K563" s="28"/>
      <c r="L563" s="28"/>
    </row>
    <row r="564" spans="1:12" x14ac:dyDescent="0.25">
      <c r="A564" s="9"/>
      <c r="E564" s="28"/>
      <c r="F564" s="28"/>
      <c r="G564" s="28"/>
      <c r="I564" s="28"/>
      <c r="J564" s="28"/>
      <c r="K564" s="28"/>
      <c r="L564" s="28"/>
    </row>
    <row r="565" spans="1:12" x14ac:dyDescent="0.25">
      <c r="A565" s="9"/>
      <c r="E565" s="28"/>
      <c r="F565" s="28"/>
      <c r="G565" s="28"/>
      <c r="I565" s="28"/>
      <c r="J565" s="28"/>
      <c r="K565" s="28"/>
      <c r="L565" s="28"/>
    </row>
    <row r="566" spans="1:12" x14ac:dyDescent="0.25">
      <c r="A566" s="9"/>
      <c r="E566" s="28"/>
      <c r="F566" s="28"/>
      <c r="G566" s="28"/>
      <c r="I566" s="28"/>
      <c r="J566" s="28"/>
      <c r="K566" s="28"/>
      <c r="L566" s="28"/>
    </row>
    <row r="567" spans="1:12" x14ac:dyDescent="0.25">
      <c r="A567" s="9"/>
      <c r="E567" s="28"/>
      <c r="F567" s="28"/>
      <c r="G567" s="28"/>
      <c r="I567" s="28"/>
      <c r="J567" s="28"/>
      <c r="K567" s="28"/>
      <c r="L567" s="28"/>
    </row>
    <row r="568" spans="1:12" x14ac:dyDescent="0.25">
      <c r="A568" s="9"/>
      <c r="E568" s="28"/>
      <c r="F568" s="28"/>
      <c r="G568" s="28"/>
      <c r="I568" s="28"/>
      <c r="J568" s="28"/>
      <c r="K568" s="28"/>
      <c r="L568" s="28"/>
    </row>
    <row r="569" spans="1:12" x14ac:dyDescent="0.25">
      <c r="A569" s="9"/>
      <c r="E569" s="28"/>
      <c r="F569" s="28"/>
      <c r="G569" s="28"/>
      <c r="I569" s="28"/>
      <c r="J569" s="28"/>
      <c r="K569" s="28"/>
      <c r="L569" s="28"/>
    </row>
    <row r="570" spans="1:12" x14ac:dyDescent="0.25">
      <c r="A570" s="9"/>
      <c r="E570" s="28"/>
      <c r="F570" s="28"/>
      <c r="G570" s="28"/>
      <c r="I570" s="28"/>
      <c r="J570" s="28"/>
      <c r="K570" s="28"/>
      <c r="L570" s="28"/>
    </row>
    <row r="571" spans="1:12" x14ac:dyDescent="0.25">
      <c r="A571" s="9"/>
      <c r="E571" s="28"/>
      <c r="F571" s="28"/>
      <c r="G571" s="28"/>
      <c r="I571" s="28"/>
      <c r="J571" s="28"/>
      <c r="K571" s="28"/>
      <c r="L571" s="28"/>
    </row>
    <row r="572" spans="1:12" x14ac:dyDescent="0.25">
      <c r="A572" s="9"/>
      <c r="E572" s="28"/>
      <c r="F572" s="28"/>
      <c r="G572" s="28"/>
      <c r="I572" s="28"/>
      <c r="J572" s="28"/>
      <c r="K572" s="28"/>
      <c r="L572" s="28"/>
    </row>
    <row r="573" spans="1:12" x14ac:dyDescent="0.25">
      <c r="A573" s="9"/>
      <c r="E573" s="28"/>
      <c r="F573" s="28"/>
      <c r="G573" s="28"/>
      <c r="I573" s="28"/>
      <c r="J573" s="28"/>
      <c r="K573" s="28"/>
      <c r="L573" s="28"/>
    </row>
    <row r="574" spans="1:12" x14ac:dyDescent="0.25">
      <c r="A574" s="9"/>
      <c r="E574" s="28"/>
      <c r="F574" s="28"/>
      <c r="G574" s="28"/>
      <c r="I574" s="28"/>
      <c r="J574" s="28"/>
      <c r="K574" s="28"/>
      <c r="L574" s="28"/>
    </row>
    <row r="575" spans="1:12" x14ac:dyDescent="0.25">
      <c r="A575" s="9"/>
      <c r="E575" s="28"/>
      <c r="F575" s="28"/>
      <c r="G575" s="28"/>
      <c r="I575" s="28"/>
      <c r="J575" s="28"/>
      <c r="K575" s="28"/>
      <c r="L575" s="28"/>
    </row>
    <row r="576" spans="1:12" x14ac:dyDescent="0.25">
      <c r="A576" s="9"/>
      <c r="E576" s="28"/>
      <c r="F576" s="28"/>
      <c r="G576" s="28"/>
      <c r="I576" s="28"/>
      <c r="J576" s="28"/>
      <c r="K576" s="28"/>
      <c r="L576" s="28"/>
    </row>
    <row r="577" spans="1:12" x14ac:dyDescent="0.25">
      <c r="A577" s="9"/>
      <c r="E577" s="28"/>
      <c r="F577" s="28"/>
      <c r="G577" s="28"/>
      <c r="I577" s="28"/>
      <c r="J577" s="28"/>
      <c r="K577" s="28"/>
      <c r="L577" s="28"/>
    </row>
    <row r="578" spans="1:12" x14ac:dyDescent="0.25">
      <c r="A578" s="9"/>
      <c r="E578" s="28"/>
      <c r="F578" s="28"/>
      <c r="G578" s="28"/>
      <c r="I578" s="28"/>
      <c r="J578" s="28"/>
      <c r="K578" s="28"/>
      <c r="L578" s="28"/>
    </row>
    <row r="579" spans="1:12" x14ac:dyDescent="0.25">
      <c r="A579" s="9"/>
      <c r="E579" s="28"/>
      <c r="F579" s="28"/>
      <c r="G579" s="28"/>
      <c r="I579" s="28"/>
      <c r="J579" s="28"/>
      <c r="K579" s="28"/>
      <c r="L579" s="28"/>
    </row>
    <row r="580" spans="1:12" x14ac:dyDescent="0.25">
      <c r="A580" s="9"/>
      <c r="E580" s="28"/>
      <c r="F580" s="28"/>
      <c r="G580" s="28"/>
      <c r="I580" s="28"/>
      <c r="J580" s="28"/>
      <c r="K580" s="28"/>
      <c r="L580" s="28"/>
    </row>
    <row r="581" spans="1:12" x14ac:dyDescent="0.25">
      <c r="A581" s="9"/>
      <c r="E581" s="28"/>
      <c r="F581" s="28"/>
      <c r="G581" s="28"/>
      <c r="I581" s="28"/>
      <c r="J581" s="28"/>
      <c r="K581" s="28"/>
      <c r="L581" s="28"/>
    </row>
    <row r="582" spans="1:12" x14ac:dyDescent="0.25">
      <c r="A582" s="9"/>
      <c r="E582" s="28"/>
      <c r="F582" s="28"/>
      <c r="G582" s="28"/>
      <c r="I582" s="28"/>
      <c r="J582" s="28"/>
      <c r="K582" s="28"/>
      <c r="L582" s="28"/>
    </row>
    <row r="583" spans="1:12" x14ac:dyDescent="0.25">
      <c r="A583" s="9"/>
      <c r="E583" s="28"/>
      <c r="F583" s="28"/>
      <c r="G583" s="28"/>
      <c r="I583" s="28"/>
      <c r="J583" s="28"/>
      <c r="K583" s="28"/>
      <c r="L583" s="28"/>
    </row>
    <row r="584" spans="1:12" x14ac:dyDescent="0.25">
      <c r="A584" s="9"/>
      <c r="E584" s="28"/>
      <c r="F584" s="28"/>
      <c r="G584" s="28"/>
      <c r="I584" s="28"/>
      <c r="J584" s="28"/>
      <c r="K584" s="28"/>
      <c r="L584" s="28"/>
    </row>
    <row r="585" spans="1:12" x14ac:dyDescent="0.25">
      <c r="A585" s="9"/>
      <c r="E585" s="28"/>
      <c r="F585" s="28"/>
      <c r="G585" s="28"/>
      <c r="I585" s="28"/>
      <c r="J585" s="28"/>
      <c r="K585" s="28"/>
      <c r="L585" s="28"/>
    </row>
    <row r="586" spans="1:12" x14ac:dyDescent="0.25">
      <c r="A586" s="9"/>
      <c r="E586" s="28"/>
      <c r="F586" s="28"/>
      <c r="G586" s="28"/>
      <c r="I586" s="28"/>
      <c r="J586" s="28"/>
      <c r="K586" s="28"/>
      <c r="L586" s="28"/>
    </row>
    <row r="587" spans="1:12" x14ac:dyDescent="0.25">
      <c r="A587" s="9"/>
      <c r="E587" s="28"/>
      <c r="F587" s="28"/>
      <c r="G587" s="28"/>
      <c r="I587" s="28"/>
      <c r="J587" s="28"/>
      <c r="K587" s="28"/>
      <c r="L587" s="28"/>
    </row>
    <row r="588" spans="1:12" x14ac:dyDescent="0.25">
      <c r="A588" s="9"/>
      <c r="E588" s="28"/>
      <c r="F588" s="28"/>
      <c r="G588" s="28"/>
      <c r="I588" s="28"/>
      <c r="J588" s="28"/>
      <c r="K588" s="28"/>
      <c r="L588" s="28"/>
    </row>
    <row r="589" spans="1:12" x14ac:dyDescent="0.25">
      <c r="A589" s="9"/>
      <c r="E589" s="28"/>
      <c r="F589" s="28"/>
      <c r="G589" s="28"/>
      <c r="I589" s="28"/>
      <c r="J589" s="28"/>
      <c r="K589" s="28"/>
      <c r="L589" s="28"/>
    </row>
    <row r="590" spans="1:12" x14ac:dyDescent="0.25">
      <c r="A590" s="9"/>
      <c r="E590" s="28"/>
      <c r="F590" s="28"/>
      <c r="G590" s="28"/>
      <c r="I590" s="28"/>
      <c r="J590" s="28"/>
      <c r="K590" s="28"/>
      <c r="L590" s="28"/>
    </row>
    <row r="591" spans="1:12" x14ac:dyDescent="0.25">
      <c r="A591" s="9"/>
      <c r="E591" s="28"/>
      <c r="F591" s="28"/>
      <c r="G591" s="28"/>
      <c r="I591" s="28"/>
      <c r="J591" s="28"/>
      <c r="K591" s="28"/>
      <c r="L591" s="28"/>
    </row>
    <row r="592" spans="1:12" x14ac:dyDescent="0.25">
      <c r="A592" s="9"/>
      <c r="E592" s="28"/>
      <c r="F592" s="28"/>
      <c r="G592" s="28"/>
      <c r="I592" s="28"/>
      <c r="J592" s="28"/>
      <c r="K592" s="28"/>
      <c r="L592" s="28"/>
    </row>
    <row r="593" spans="1:12" x14ac:dyDescent="0.25">
      <c r="A593" s="9"/>
      <c r="E593" s="28"/>
      <c r="F593" s="28"/>
      <c r="G593" s="28"/>
      <c r="I593" s="28"/>
      <c r="J593" s="28"/>
      <c r="K593" s="28"/>
      <c r="L593" s="28"/>
    </row>
    <row r="594" spans="1:12" x14ac:dyDescent="0.25">
      <c r="A594" s="9"/>
      <c r="E594" s="28"/>
      <c r="F594" s="28"/>
      <c r="G594" s="28"/>
      <c r="I594" s="28"/>
      <c r="J594" s="28"/>
      <c r="K594" s="28"/>
      <c r="L594" s="28"/>
    </row>
    <row r="595" spans="1:12" x14ac:dyDescent="0.25">
      <c r="A595" s="9"/>
      <c r="E595" s="28"/>
      <c r="F595" s="28"/>
      <c r="G595" s="28"/>
      <c r="I595" s="28"/>
      <c r="J595" s="28"/>
      <c r="K595" s="28"/>
      <c r="L595" s="28"/>
    </row>
    <row r="596" spans="1:12" x14ac:dyDescent="0.25">
      <c r="A596" s="9"/>
      <c r="E596" s="28"/>
      <c r="F596" s="28"/>
      <c r="G596" s="28"/>
      <c r="I596" s="28"/>
      <c r="J596" s="28"/>
      <c r="K596" s="28"/>
      <c r="L596" s="28"/>
    </row>
    <row r="597" spans="1:12" x14ac:dyDescent="0.25">
      <c r="A597" s="9"/>
      <c r="E597" s="28"/>
      <c r="F597" s="28"/>
      <c r="G597" s="28"/>
      <c r="I597" s="28"/>
      <c r="J597" s="28"/>
      <c r="K597" s="28"/>
      <c r="L597" s="28"/>
    </row>
    <row r="598" spans="1:12" x14ac:dyDescent="0.25">
      <c r="A598" s="9"/>
      <c r="E598" s="28"/>
      <c r="F598" s="28"/>
      <c r="G598" s="28"/>
      <c r="I598" s="28"/>
      <c r="J598" s="28"/>
      <c r="K598" s="28"/>
      <c r="L598" s="28"/>
    </row>
    <row r="599" spans="1:12" x14ac:dyDescent="0.25">
      <c r="A599" s="9"/>
      <c r="E599" s="28"/>
      <c r="F599" s="28"/>
      <c r="G599" s="28"/>
      <c r="I599" s="28"/>
      <c r="J599" s="28"/>
      <c r="K599" s="28"/>
      <c r="L599" s="28"/>
    </row>
    <row r="600" spans="1:12" x14ac:dyDescent="0.25">
      <c r="A600" s="9"/>
      <c r="E600" s="28"/>
      <c r="F600" s="28"/>
      <c r="G600" s="28"/>
      <c r="I600" s="28"/>
      <c r="J600" s="28"/>
      <c r="K600" s="28"/>
      <c r="L600" s="28"/>
    </row>
    <row r="601" spans="1:12" x14ac:dyDescent="0.25">
      <c r="A601" s="9"/>
      <c r="E601" s="28"/>
      <c r="F601" s="28"/>
      <c r="G601" s="28"/>
      <c r="I601" s="28"/>
      <c r="J601" s="28"/>
      <c r="K601" s="28"/>
      <c r="L601" s="28"/>
    </row>
    <row r="602" spans="1:12" x14ac:dyDescent="0.25">
      <c r="A602" s="9"/>
      <c r="E602" s="28"/>
      <c r="F602" s="28"/>
      <c r="G602" s="28"/>
      <c r="I602" s="28"/>
      <c r="J602" s="28"/>
      <c r="K602" s="28"/>
      <c r="L602" s="28"/>
    </row>
    <row r="603" spans="1:12" x14ac:dyDescent="0.25">
      <c r="A603" s="9"/>
      <c r="E603" s="28"/>
      <c r="F603" s="28"/>
      <c r="G603" s="28"/>
      <c r="I603" s="28"/>
      <c r="J603" s="28"/>
      <c r="K603" s="28"/>
      <c r="L603" s="28"/>
    </row>
    <row r="604" spans="1:12" x14ac:dyDescent="0.25">
      <c r="A604" s="9"/>
      <c r="E604" s="28"/>
      <c r="F604" s="28"/>
      <c r="G604" s="28"/>
      <c r="I604" s="28"/>
      <c r="J604" s="28"/>
      <c r="K604" s="28"/>
      <c r="L604" s="28"/>
    </row>
    <row r="605" spans="1:12" x14ac:dyDescent="0.25">
      <c r="A605" s="9"/>
      <c r="E605" s="28"/>
      <c r="F605" s="28"/>
      <c r="G605" s="28"/>
      <c r="I605" s="28"/>
      <c r="J605" s="28"/>
      <c r="K605" s="28"/>
      <c r="L605" s="28"/>
    </row>
    <row r="606" spans="1:12" x14ac:dyDescent="0.25">
      <c r="A606" s="9"/>
      <c r="E606" s="28"/>
      <c r="F606" s="28"/>
      <c r="G606" s="28"/>
      <c r="I606" s="28"/>
      <c r="J606" s="28"/>
      <c r="K606" s="28"/>
      <c r="L606" s="28"/>
    </row>
    <row r="607" spans="1:12" x14ac:dyDescent="0.25">
      <c r="A607" s="9"/>
      <c r="E607" s="28"/>
      <c r="F607" s="28"/>
      <c r="G607" s="28"/>
      <c r="I607" s="28"/>
      <c r="J607" s="28"/>
      <c r="K607" s="28"/>
      <c r="L607" s="28"/>
    </row>
    <row r="608" spans="1:12" x14ac:dyDescent="0.25">
      <c r="A608" s="9"/>
      <c r="E608" s="28"/>
      <c r="F608" s="28"/>
      <c r="G608" s="28"/>
      <c r="I608" s="28"/>
      <c r="J608" s="28"/>
      <c r="K608" s="28"/>
      <c r="L608" s="28"/>
    </row>
    <row r="609" spans="1:12" x14ac:dyDescent="0.25">
      <c r="A609" s="9"/>
      <c r="E609" s="28"/>
      <c r="F609" s="28"/>
      <c r="G609" s="28"/>
      <c r="I609" s="28"/>
      <c r="J609" s="28"/>
      <c r="K609" s="28"/>
      <c r="L609" s="28"/>
    </row>
    <row r="610" spans="1:12" x14ac:dyDescent="0.25">
      <c r="A610" s="9"/>
      <c r="E610" s="28"/>
      <c r="F610" s="28"/>
      <c r="G610" s="28"/>
      <c r="I610" s="28"/>
      <c r="J610" s="28"/>
      <c r="K610" s="28"/>
      <c r="L610" s="28"/>
    </row>
    <row r="611" spans="1:12" x14ac:dyDescent="0.25">
      <c r="A611" s="9"/>
      <c r="E611" s="28"/>
      <c r="F611" s="28"/>
      <c r="G611" s="28"/>
      <c r="I611" s="28"/>
      <c r="J611" s="28"/>
      <c r="K611" s="28"/>
      <c r="L611" s="28"/>
    </row>
    <row r="612" spans="1:12" x14ac:dyDescent="0.25">
      <c r="A612" s="9"/>
      <c r="E612" s="28"/>
      <c r="F612" s="28"/>
      <c r="G612" s="28"/>
      <c r="I612" s="28"/>
      <c r="J612" s="28"/>
      <c r="K612" s="28"/>
      <c r="L612" s="28"/>
    </row>
    <row r="613" spans="1:12" x14ac:dyDescent="0.25">
      <c r="A613" s="9"/>
      <c r="E613" s="28"/>
      <c r="F613" s="28"/>
      <c r="G613" s="28"/>
      <c r="I613" s="28"/>
      <c r="J613" s="28"/>
      <c r="K613" s="28"/>
      <c r="L613" s="28"/>
    </row>
    <row r="614" spans="1:12" x14ac:dyDescent="0.25">
      <c r="A614" s="9"/>
      <c r="E614" s="28"/>
      <c r="F614" s="28"/>
      <c r="G614" s="28"/>
      <c r="I614" s="28"/>
      <c r="J614" s="28"/>
      <c r="K614" s="28"/>
      <c r="L614" s="28"/>
    </row>
    <row r="615" spans="1:12" x14ac:dyDescent="0.25">
      <c r="A615" s="9"/>
      <c r="E615" s="28"/>
      <c r="F615" s="28"/>
      <c r="G615" s="28"/>
      <c r="I615" s="28"/>
      <c r="J615" s="28"/>
      <c r="K615" s="28"/>
      <c r="L615" s="28"/>
    </row>
    <row r="616" spans="1:12" x14ac:dyDescent="0.25">
      <c r="A616" s="9"/>
      <c r="E616" s="28"/>
      <c r="F616" s="28"/>
      <c r="G616" s="28"/>
      <c r="I616" s="28"/>
      <c r="J616" s="28"/>
      <c r="K616" s="28"/>
      <c r="L616" s="28"/>
    </row>
    <row r="617" spans="1:12" x14ac:dyDescent="0.25">
      <c r="A617" s="9"/>
      <c r="E617" s="28"/>
      <c r="F617" s="28"/>
      <c r="G617" s="28"/>
      <c r="I617" s="28"/>
      <c r="J617" s="28"/>
      <c r="K617" s="28"/>
      <c r="L617" s="28"/>
    </row>
    <row r="618" spans="1:12" x14ac:dyDescent="0.25">
      <c r="A618" s="9"/>
      <c r="E618" s="28"/>
      <c r="F618" s="28"/>
      <c r="G618" s="28"/>
      <c r="I618" s="28"/>
      <c r="J618" s="28"/>
      <c r="K618" s="28"/>
      <c r="L618" s="28"/>
    </row>
    <row r="619" spans="1:12" x14ac:dyDescent="0.25">
      <c r="A619" s="9"/>
      <c r="E619" s="28"/>
      <c r="F619" s="28"/>
      <c r="G619" s="28"/>
      <c r="I619" s="28"/>
      <c r="J619" s="28"/>
      <c r="K619" s="28"/>
      <c r="L619" s="28"/>
    </row>
    <row r="620" spans="1:12" x14ac:dyDescent="0.25">
      <c r="A620" s="9"/>
      <c r="E620" s="28"/>
      <c r="F620" s="28"/>
      <c r="G620" s="28"/>
      <c r="I620" s="28"/>
      <c r="J620" s="28"/>
      <c r="K620" s="28"/>
      <c r="L620" s="28"/>
    </row>
    <row r="621" spans="1:12" x14ac:dyDescent="0.25">
      <c r="A621" s="9"/>
      <c r="E621" s="28"/>
      <c r="F621" s="28"/>
      <c r="G621" s="28"/>
      <c r="I621" s="28"/>
      <c r="J621" s="28"/>
      <c r="K621" s="28"/>
      <c r="L621" s="28"/>
    </row>
    <row r="622" spans="1:12" x14ac:dyDescent="0.25">
      <c r="A622" s="9"/>
      <c r="E622" s="28"/>
      <c r="F622" s="28"/>
      <c r="G622" s="28"/>
      <c r="I622" s="28"/>
      <c r="J622" s="28"/>
      <c r="K622" s="28"/>
      <c r="L622" s="28"/>
    </row>
    <row r="623" spans="1:12" x14ac:dyDescent="0.25">
      <c r="A623" s="9"/>
      <c r="E623" s="28"/>
      <c r="F623" s="28"/>
      <c r="G623" s="28"/>
      <c r="I623" s="28"/>
      <c r="J623" s="28"/>
      <c r="K623" s="28"/>
      <c r="L623" s="28"/>
    </row>
    <row r="624" spans="1:12" x14ac:dyDescent="0.25">
      <c r="A624" s="9"/>
      <c r="E624" s="28"/>
      <c r="F624" s="28"/>
      <c r="G624" s="28"/>
      <c r="I624" s="28"/>
      <c r="J624" s="28"/>
      <c r="K624" s="28"/>
      <c r="L624" s="28"/>
    </row>
    <row r="625" spans="1:12" x14ac:dyDescent="0.25">
      <c r="A625" s="9"/>
      <c r="E625" s="28"/>
      <c r="F625" s="28"/>
      <c r="G625" s="28"/>
      <c r="I625" s="28"/>
      <c r="J625" s="28"/>
      <c r="K625" s="28"/>
      <c r="L625" s="28"/>
    </row>
    <row r="626" spans="1:12" x14ac:dyDescent="0.25">
      <c r="A626" s="9"/>
      <c r="E626" s="28"/>
      <c r="F626" s="28"/>
      <c r="G626" s="28"/>
      <c r="I626" s="28"/>
      <c r="J626" s="28"/>
      <c r="K626" s="28"/>
      <c r="L626" s="28"/>
    </row>
    <row r="627" spans="1:12" x14ac:dyDescent="0.25">
      <c r="A627" s="9"/>
      <c r="E627" s="28"/>
      <c r="F627" s="28"/>
      <c r="G627" s="28"/>
      <c r="I627" s="28"/>
      <c r="J627" s="28"/>
      <c r="K627" s="28"/>
      <c r="L627" s="28"/>
    </row>
    <row r="628" spans="1:12" x14ac:dyDescent="0.25">
      <c r="A628" s="9"/>
      <c r="E628" s="28"/>
      <c r="F628" s="28"/>
      <c r="G628" s="28"/>
      <c r="I628" s="28"/>
      <c r="J628" s="28"/>
      <c r="K628" s="28"/>
      <c r="L628" s="28"/>
    </row>
    <row r="629" spans="1:12" x14ac:dyDescent="0.25">
      <c r="A629" s="9"/>
      <c r="E629" s="28"/>
      <c r="F629" s="28"/>
      <c r="G629" s="28"/>
      <c r="I629" s="28"/>
      <c r="J629" s="28"/>
      <c r="K629" s="28"/>
      <c r="L629" s="28"/>
    </row>
  </sheetData>
  <mergeCells count="6">
    <mergeCell ref="S3:U3"/>
    <mergeCell ref="H2:L2"/>
    <mergeCell ref="H1:L1"/>
    <mergeCell ref="A3:L3"/>
    <mergeCell ref="M3:O3"/>
    <mergeCell ref="P3:R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392"/>
  <sheetViews>
    <sheetView zoomScale="90" zoomScaleNormal="90" workbookViewId="0">
      <pane xSplit="9" ySplit="5" topLeftCell="J265" activePane="bottomRight" state="frozen"/>
      <selection activeCell="U74" sqref="U74"/>
      <selection pane="topRight" activeCell="U74" sqref="U74"/>
      <selection pane="bottomLeft" activeCell="U74" sqref="U74"/>
      <selection pane="bottomRight" activeCell="K273" sqref="K273"/>
    </sheetView>
  </sheetViews>
  <sheetFormatPr defaultRowHeight="15" x14ac:dyDescent="0.25"/>
  <cols>
    <col min="1" max="1" width="43.140625" style="59" customWidth="1"/>
    <col min="2" max="4" width="4" style="9" hidden="1" customWidth="1"/>
    <col min="5" max="5" width="4.5703125" style="8" hidden="1" customWidth="1"/>
    <col min="6" max="7" width="4.28515625" style="8" customWidth="1"/>
    <col min="8" max="8" width="14.140625" style="1" customWidth="1"/>
    <col min="9" max="9" width="5" style="9" customWidth="1"/>
    <col min="10" max="10" width="14.42578125" style="25" customWidth="1"/>
    <col min="11" max="11" width="14.5703125" style="25" customWidth="1"/>
    <col min="12" max="12" width="14.7109375" style="25" customWidth="1"/>
    <col min="13" max="215" width="9.140625" style="9"/>
    <col min="216" max="216" width="1.42578125" style="9" customWidth="1"/>
    <col min="217" max="217" width="59.5703125" style="9" customWidth="1"/>
    <col min="218" max="218" width="9.140625" style="9" customWidth="1"/>
    <col min="219" max="220" width="3.85546875" style="9" customWidth="1"/>
    <col min="221" max="221" width="10.5703125" style="9" customWidth="1"/>
    <col min="222" max="222" width="3.85546875" style="9" customWidth="1"/>
    <col min="223" max="225" width="14.42578125" style="9" customWidth="1"/>
    <col min="226" max="226" width="4.140625" style="9" customWidth="1"/>
    <col min="227" max="227" width="15" style="9" customWidth="1"/>
    <col min="228" max="229" width="9.140625" style="9" customWidth="1"/>
    <col min="230" max="230" width="11.5703125" style="9" customWidth="1"/>
    <col min="231" max="231" width="18.140625" style="9" customWidth="1"/>
    <col min="232" max="232" width="13.140625" style="9" customWidth="1"/>
    <col min="233" max="233" width="12.28515625" style="9" customWidth="1"/>
    <col min="234" max="471" width="9.140625" style="9"/>
    <col min="472" max="472" width="1.42578125" style="9" customWidth="1"/>
    <col min="473" max="473" width="59.5703125" style="9" customWidth="1"/>
    <col min="474" max="474" width="9.140625" style="9" customWidth="1"/>
    <col min="475" max="476" width="3.85546875" style="9" customWidth="1"/>
    <col min="477" max="477" width="10.5703125" style="9" customWidth="1"/>
    <col min="478" max="478" width="3.85546875" style="9" customWidth="1"/>
    <col min="479" max="481" width="14.42578125" style="9" customWidth="1"/>
    <col min="482" max="482" width="4.140625" style="9" customWidth="1"/>
    <col min="483" max="483" width="15" style="9" customWidth="1"/>
    <col min="484" max="485" width="9.140625" style="9" customWidth="1"/>
    <col min="486" max="486" width="11.5703125" style="9" customWidth="1"/>
    <col min="487" max="487" width="18.140625" style="9" customWidth="1"/>
    <col min="488" max="488" width="13.140625" style="9" customWidth="1"/>
    <col min="489" max="489" width="12.28515625" style="9" customWidth="1"/>
    <col min="490" max="727" width="9.140625" style="9"/>
    <col min="728" max="728" width="1.42578125" style="9" customWidth="1"/>
    <col min="729" max="729" width="59.5703125" style="9" customWidth="1"/>
    <col min="730" max="730" width="9.140625" style="9" customWidth="1"/>
    <col min="731" max="732" width="3.85546875" style="9" customWidth="1"/>
    <col min="733" max="733" width="10.5703125" style="9" customWidth="1"/>
    <col min="734" max="734" width="3.85546875" style="9" customWidth="1"/>
    <col min="735" max="737" width="14.42578125" style="9" customWidth="1"/>
    <col min="738" max="738" width="4.140625" style="9" customWidth="1"/>
    <col min="739" max="739" width="15" style="9" customWidth="1"/>
    <col min="740" max="741" width="9.140625" style="9" customWidth="1"/>
    <col min="742" max="742" width="11.5703125" style="9" customWidth="1"/>
    <col min="743" max="743" width="18.140625" style="9" customWidth="1"/>
    <col min="744" max="744" width="13.140625" style="9" customWidth="1"/>
    <col min="745" max="745" width="12.28515625" style="9" customWidth="1"/>
    <col min="746" max="983" width="9.140625" style="9"/>
    <col min="984" max="984" width="1.42578125" style="9" customWidth="1"/>
    <col min="985" max="985" width="59.5703125" style="9" customWidth="1"/>
    <col min="986" max="986" width="9.140625" style="9" customWidth="1"/>
    <col min="987" max="988" width="3.85546875" style="9" customWidth="1"/>
    <col min="989" max="989" width="10.5703125" style="9" customWidth="1"/>
    <col min="990" max="990" width="3.85546875" style="9" customWidth="1"/>
    <col min="991" max="993" width="14.42578125" style="9" customWidth="1"/>
    <col min="994" max="994" width="4.140625" style="9" customWidth="1"/>
    <col min="995" max="995" width="15" style="9" customWidth="1"/>
    <col min="996" max="997" width="9.140625" style="9" customWidth="1"/>
    <col min="998" max="998" width="11.5703125" style="9" customWidth="1"/>
    <col min="999" max="999" width="18.140625" style="9" customWidth="1"/>
    <col min="1000" max="1000" width="13.140625" style="9" customWidth="1"/>
    <col min="1001" max="1001" width="12.28515625" style="9" customWidth="1"/>
    <col min="1002" max="1239" width="9.140625" style="9"/>
    <col min="1240" max="1240" width="1.42578125" style="9" customWidth="1"/>
    <col min="1241" max="1241" width="59.5703125" style="9" customWidth="1"/>
    <col min="1242" max="1242" width="9.140625" style="9" customWidth="1"/>
    <col min="1243" max="1244" width="3.85546875" style="9" customWidth="1"/>
    <col min="1245" max="1245" width="10.5703125" style="9" customWidth="1"/>
    <col min="1246" max="1246" width="3.85546875" style="9" customWidth="1"/>
    <col min="1247" max="1249" width="14.42578125" style="9" customWidth="1"/>
    <col min="1250" max="1250" width="4.140625" style="9" customWidth="1"/>
    <col min="1251" max="1251" width="15" style="9" customWidth="1"/>
    <col min="1252" max="1253" width="9.140625" style="9" customWidth="1"/>
    <col min="1254" max="1254" width="11.5703125" style="9" customWidth="1"/>
    <col min="1255" max="1255" width="18.140625" style="9" customWidth="1"/>
    <col min="1256" max="1256" width="13.140625" style="9" customWidth="1"/>
    <col min="1257" max="1257" width="12.28515625" style="9" customWidth="1"/>
    <col min="1258" max="1495" width="9.140625" style="9"/>
    <col min="1496" max="1496" width="1.42578125" style="9" customWidth="1"/>
    <col min="1497" max="1497" width="59.5703125" style="9" customWidth="1"/>
    <col min="1498" max="1498" width="9.140625" style="9" customWidth="1"/>
    <col min="1499" max="1500" width="3.85546875" style="9" customWidth="1"/>
    <col min="1501" max="1501" width="10.5703125" style="9" customWidth="1"/>
    <col min="1502" max="1502" width="3.85546875" style="9" customWidth="1"/>
    <col min="1503" max="1505" width="14.42578125" style="9" customWidth="1"/>
    <col min="1506" max="1506" width="4.140625" style="9" customWidth="1"/>
    <col min="1507" max="1507" width="15" style="9" customWidth="1"/>
    <col min="1508" max="1509" width="9.140625" style="9" customWidth="1"/>
    <col min="1510" max="1510" width="11.5703125" style="9" customWidth="1"/>
    <col min="1511" max="1511" width="18.140625" style="9" customWidth="1"/>
    <col min="1512" max="1512" width="13.140625" style="9" customWidth="1"/>
    <col min="1513" max="1513" width="12.28515625" style="9" customWidth="1"/>
    <col min="1514" max="1751" width="9.140625" style="9"/>
    <col min="1752" max="1752" width="1.42578125" style="9" customWidth="1"/>
    <col min="1753" max="1753" width="59.5703125" style="9" customWidth="1"/>
    <col min="1754" max="1754" width="9.140625" style="9" customWidth="1"/>
    <col min="1755" max="1756" width="3.85546875" style="9" customWidth="1"/>
    <col min="1757" max="1757" width="10.5703125" style="9" customWidth="1"/>
    <col min="1758" max="1758" width="3.85546875" style="9" customWidth="1"/>
    <col min="1759" max="1761" width="14.42578125" style="9" customWidth="1"/>
    <col min="1762" max="1762" width="4.140625" style="9" customWidth="1"/>
    <col min="1763" max="1763" width="15" style="9" customWidth="1"/>
    <col min="1764" max="1765" width="9.140625" style="9" customWidth="1"/>
    <col min="1766" max="1766" width="11.5703125" style="9" customWidth="1"/>
    <col min="1767" max="1767" width="18.140625" style="9" customWidth="1"/>
    <col min="1768" max="1768" width="13.140625" style="9" customWidth="1"/>
    <col min="1769" max="1769" width="12.28515625" style="9" customWidth="1"/>
    <col min="1770" max="2007" width="9.140625" style="9"/>
    <col min="2008" max="2008" width="1.42578125" style="9" customWidth="1"/>
    <col min="2009" max="2009" width="59.5703125" style="9" customWidth="1"/>
    <col min="2010" max="2010" width="9.140625" style="9" customWidth="1"/>
    <col min="2011" max="2012" width="3.85546875" style="9" customWidth="1"/>
    <col min="2013" max="2013" width="10.5703125" style="9" customWidth="1"/>
    <col min="2014" max="2014" width="3.85546875" style="9" customWidth="1"/>
    <col min="2015" max="2017" width="14.42578125" style="9" customWidth="1"/>
    <col min="2018" max="2018" width="4.140625" style="9" customWidth="1"/>
    <col min="2019" max="2019" width="15" style="9" customWidth="1"/>
    <col min="2020" max="2021" width="9.140625" style="9" customWidth="1"/>
    <col min="2022" max="2022" width="11.5703125" style="9" customWidth="1"/>
    <col min="2023" max="2023" width="18.140625" style="9" customWidth="1"/>
    <col min="2024" max="2024" width="13.140625" style="9" customWidth="1"/>
    <col min="2025" max="2025" width="12.28515625" style="9" customWidth="1"/>
    <col min="2026" max="2263" width="9.140625" style="9"/>
    <col min="2264" max="2264" width="1.42578125" style="9" customWidth="1"/>
    <col min="2265" max="2265" width="59.5703125" style="9" customWidth="1"/>
    <col min="2266" max="2266" width="9.140625" style="9" customWidth="1"/>
    <col min="2267" max="2268" width="3.85546875" style="9" customWidth="1"/>
    <col min="2269" max="2269" width="10.5703125" style="9" customWidth="1"/>
    <col min="2270" max="2270" width="3.85546875" style="9" customWidth="1"/>
    <col min="2271" max="2273" width="14.42578125" style="9" customWidth="1"/>
    <col min="2274" max="2274" width="4.140625" style="9" customWidth="1"/>
    <col min="2275" max="2275" width="15" style="9" customWidth="1"/>
    <col min="2276" max="2277" width="9.140625" style="9" customWidth="1"/>
    <col min="2278" max="2278" width="11.5703125" style="9" customWidth="1"/>
    <col min="2279" max="2279" width="18.140625" style="9" customWidth="1"/>
    <col min="2280" max="2280" width="13.140625" style="9" customWidth="1"/>
    <col min="2281" max="2281" width="12.28515625" style="9" customWidth="1"/>
    <col min="2282" max="2519" width="9.140625" style="9"/>
    <col min="2520" max="2520" width="1.42578125" style="9" customWidth="1"/>
    <col min="2521" max="2521" width="59.5703125" style="9" customWidth="1"/>
    <col min="2522" max="2522" width="9.140625" style="9" customWidth="1"/>
    <col min="2523" max="2524" width="3.85546875" style="9" customWidth="1"/>
    <col min="2525" max="2525" width="10.5703125" style="9" customWidth="1"/>
    <col min="2526" max="2526" width="3.85546875" style="9" customWidth="1"/>
    <col min="2527" max="2529" width="14.42578125" style="9" customWidth="1"/>
    <col min="2530" max="2530" width="4.140625" style="9" customWidth="1"/>
    <col min="2531" max="2531" width="15" style="9" customWidth="1"/>
    <col min="2532" max="2533" width="9.140625" style="9" customWidth="1"/>
    <col min="2534" max="2534" width="11.5703125" style="9" customWidth="1"/>
    <col min="2535" max="2535" width="18.140625" style="9" customWidth="1"/>
    <col min="2536" max="2536" width="13.140625" style="9" customWidth="1"/>
    <col min="2537" max="2537" width="12.28515625" style="9" customWidth="1"/>
    <col min="2538" max="2775" width="9.140625" style="9"/>
    <col min="2776" max="2776" width="1.42578125" style="9" customWidth="1"/>
    <col min="2777" max="2777" width="59.5703125" style="9" customWidth="1"/>
    <col min="2778" max="2778" width="9.140625" style="9" customWidth="1"/>
    <col min="2779" max="2780" width="3.85546875" style="9" customWidth="1"/>
    <col min="2781" max="2781" width="10.5703125" style="9" customWidth="1"/>
    <col min="2782" max="2782" width="3.85546875" style="9" customWidth="1"/>
    <col min="2783" max="2785" width="14.42578125" style="9" customWidth="1"/>
    <col min="2786" max="2786" width="4.140625" style="9" customWidth="1"/>
    <col min="2787" max="2787" width="15" style="9" customWidth="1"/>
    <col min="2788" max="2789" width="9.140625" style="9" customWidth="1"/>
    <col min="2790" max="2790" width="11.5703125" style="9" customWidth="1"/>
    <col min="2791" max="2791" width="18.140625" style="9" customWidth="1"/>
    <col min="2792" max="2792" width="13.140625" style="9" customWidth="1"/>
    <col min="2793" max="2793" width="12.28515625" style="9" customWidth="1"/>
    <col min="2794" max="3031" width="9.140625" style="9"/>
    <col min="3032" max="3032" width="1.42578125" style="9" customWidth="1"/>
    <col min="3033" max="3033" width="59.5703125" style="9" customWidth="1"/>
    <col min="3034" max="3034" width="9.140625" style="9" customWidth="1"/>
    <col min="3035" max="3036" width="3.85546875" style="9" customWidth="1"/>
    <col min="3037" max="3037" width="10.5703125" style="9" customWidth="1"/>
    <col min="3038" max="3038" width="3.85546875" style="9" customWidth="1"/>
    <col min="3039" max="3041" width="14.42578125" style="9" customWidth="1"/>
    <col min="3042" max="3042" width="4.140625" style="9" customWidth="1"/>
    <col min="3043" max="3043" width="15" style="9" customWidth="1"/>
    <col min="3044" max="3045" width="9.140625" style="9" customWidth="1"/>
    <col min="3046" max="3046" width="11.5703125" style="9" customWidth="1"/>
    <col min="3047" max="3047" width="18.140625" style="9" customWidth="1"/>
    <col min="3048" max="3048" width="13.140625" style="9" customWidth="1"/>
    <col min="3049" max="3049" width="12.28515625" style="9" customWidth="1"/>
    <col min="3050" max="3287" width="9.140625" style="9"/>
    <col min="3288" max="3288" width="1.42578125" style="9" customWidth="1"/>
    <col min="3289" max="3289" width="59.5703125" style="9" customWidth="1"/>
    <col min="3290" max="3290" width="9.140625" style="9" customWidth="1"/>
    <col min="3291" max="3292" width="3.85546875" style="9" customWidth="1"/>
    <col min="3293" max="3293" width="10.5703125" style="9" customWidth="1"/>
    <col min="3294" max="3294" width="3.85546875" style="9" customWidth="1"/>
    <col min="3295" max="3297" width="14.42578125" style="9" customWidth="1"/>
    <col min="3298" max="3298" width="4.140625" style="9" customWidth="1"/>
    <col min="3299" max="3299" width="15" style="9" customWidth="1"/>
    <col min="3300" max="3301" width="9.140625" style="9" customWidth="1"/>
    <col min="3302" max="3302" width="11.5703125" style="9" customWidth="1"/>
    <col min="3303" max="3303" width="18.140625" style="9" customWidth="1"/>
    <col min="3304" max="3304" width="13.140625" style="9" customWidth="1"/>
    <col min="3305" max="3305" width="12.28515625" style="9" customWidth="1"/>
    <col min="3306" max="3543" width="9.140625" style="9"/>
    <col min="3544" max="3544" width="1.42578125" style="9" customWidth="1"/>
    <col min="3545" max="3545" width="59.5703125" style="9" customWidth="1"/>
    <col min="3546" max="3546" width="9.140625" style="9" customWidth="1"/>
    <col min="3547" max="3548" width="3.85546875" style="9" customWidth="1"/>
    <col min="3549" max="3549" width="10.5703125" style="9" customWidth="1"/>
    <col min="3550" max="3550" width="3.85546875" style="9" customWidth="1"/>
    <col min="3551" max="3553" width="14.42578125" style="9" customWidth="1"/>
    <col min="3554" max="3554" width="4.140625" style="9" customWidth="1"/>
    <col min="3555" max="3555" width="15" style="9" customWidth="1"/>
    <col min="3556" max="3557" width="9.140625" style="9" customWidth="1"/>
    <col min="3558" max="3558" width="11.5703125" style="9" customWidth="1"/>
    <col min="3559" max="3559" width="18.140625" style="9" customWidth="1"/>
    <col min="3560" max="3560" width="13.140625" style="9" customWidth="1"/>
    <col min="3561" max="3561" width="12.28515625" style="9" customWidth="1"/>
    <col min="3562" max="3799" width="9.140625" style="9"/>
    <col min="3800" max="3800" width="1.42578125" style="9" customWidth="1"/>
    <col min="3801" max="3801" width="59.5703125" style="9" customWidth="1"/>
    <col min="3802" max="3802" width="9.140625" style="9" customWidth="1"/>
    <col min="3803" max="3804" width="3.85546875" style="9" customWidth="1"/>
    <col min="3805" max="3805" width="10.5703125" style="9" customWidth="1"/>
    <col min="3806" max="3806" width="3.85546875" style="9" customWidth="1"/>
    <col min="3807" max="3809" width="14.42578125" style="9" customWidth="1"/>
    <col min="3810" max="3810" width="4.140625" style="9" customWidth="1"/>
    <col min="3811" max="3811" width="15" style="9" customWidth="1"/>
    <col min="3812" max="3813" width="9.140625" style="9" customWidth="1"/>
    <col min="3814" max="3814" width="11.5703125" style="9" customWidth="1"/>
    <col min="3815" max="3815" width="18.140625" style="9" customWidth="1"/>
    <col min="3816" max="3816" width="13.140625" style="9" customWidth="1"/>
    <col min="3817" max="3817" width="12.28515625" style="9" customWidth="1"/>
    <col min="3818" max="4055" width="9.140625" style="9"/>
    <col min="4056" max="4056" width="1.42578125" style="9" customWidth="1"/>
    <col min="4057" max="4057" width="59.5703125" style="9" customWidth="1"/>
    <col min="4058" max="4058" width="9.140625" style="9" customWidth="1"/>
    <col min="4059" max="4060" width="3.85546875" style="9" customWidth="1"/>
    <col min="4061" max="4061" width="10.5703125" style="9" customWidth="1"/>
    <col min="4062" max="4062" width="3.85546875" style="9" customWidth="1"/>
    <col min="4063" max="4065" width="14.42578125" style="9" customWidth="1"/>
    <col min="4066" max="4066" width="4.140625" style="9" customWidth="1"/>
    <col min="4067" max="4067" width="15" style="9" customWidth="1"/>
    <col min="4068" max="4069" width="9.140625" style="9" customWidth="1"/>
    <col min="4070" max="4070" width="11.5703125" style="9" customWidth="1"/>
    <col min="4071" max="4071" width="18.140625" style="9" customWidth="1"/>
    <col min="4072" max="4072" width="13.140625" style="9" customWidth="1"/>
    <col min="4073" max="4073" width="12.28515625" style="9" customWidth="1"/>
    <col min="4074" max="4311" width="9.140625" style="9"/>
    <col min="4312" max="4312" width="1.42578125" style="9" customWidth="1"/>
    <col min="4313" max="4313" width="59.5703125" style="9" customWidth="1"/>
    <col min="4314" max="4314" width="9.140625" style="9" customWidth="1"/>
    <col min="4315" max="4316" width="3.85546875" style="9" customWidth="1"/>
    <col min="4317" max="4317" width="10.5703125" style="9" customWidth="1"/>
    <col min="4318" max="4318" width="3.85546875" style="9" customWidth="1"/>
    <col min="4319" max="4321" width="14.42578125" style="9" customWidth="1"/>
    <col min="4322" max="4322" width="4.140625" style="9" customWidth="1"/>
    <col min="4323" max="4323" width="15" style="9" customWidth="1"/>
    <col min="4324" max="4325" width="9.140625" style="9" customWidth="1"/>
    <col min="4326" max="4326" width="11.5703125" style="9" customWidth="1"/>
    <col min="4327" max="4327" width="18.140625" style="9" customWidth="1"/>
    <col min="4328" max="4328" width="13.140625" style="9" customWidth="1"/>
    <col min="4329" max="4329" width="12.28515625" style="9" customWidth="1"/>
    <col min="4330" max="4567" width="9.140625" style="9"/>
    <col min="4568" max="4568" width="1.42578125" style="9" customWidth="1"/>
    <col min="4569" max="4569" width="59.5703125" style="9" customWidth="1"/>
    <col min="4570" max="4570" width="9.140625" style="9" customWidth="1"/>
    <col min="4571" max="4572" width="3.85546875" style="9" customWidth="1"/>
    <col min="4573" max="4573" width="10.5703125" style="9" customWidth="1"/>
    <col min="4574" max="4574" width="3.85546875" style="9" customWidth="1"/>
    <col min="4575" max="4577" width="14.42578125" style="9" customWidth="1"/>
    <col min="4578" max="4578" width="4.140625" style="9" customWidth="1"/>
    <col min="4579" max="4579" width="15" style="9" customWidth="1"/>
    <col min="4580" max="4581" width="9.140625" style="9" customWidth="1"/>
    <col min="4582" max="4582" width="11.5703125" style="9" customWidth="1"/>
    <col min="4583" max="4583" width="18.140625" style="9" customWidth="1"/>
    <col min="4584" max="4584" width="13.140625" style="9" customWidth="1"/>
    <col min="4585" max="4585" width="12.28515625" style="9" customWidth="1"/>
    <col min="4586" max="4823" width="9.140625" style="9"/>
    <col min="4824" max="4824" width="1.42578125" style="9" customWidth="1"/>
    <col min="4825" max="4825" width="59.5703125" style="9" customWidth="1"/>
    <col min="4826" max="4826" width="9.140625" style="9" customWidth="1"/>
    <col min="4827" max="4828" width="3.85546875" style="9" customWidth="1"/>
    <col min="4829" max="4829" width="10.5703125" style="9" customWidth="1"/>
    <col min="4830" max="4830" width="3.85546875" style="9" customWidth="1"/>
    <col min="4831" max="4833" width="14.42578125" style="9" customWidth="1"/>
    <col min="4834" max="4834" width="4.140625" style="9" customWidth="1"/>
    <col min="4835" max="4835" width="15" style="9" customWidth="1"/>
    <col min="4836" max="4837" width="9.140625" style="9" customWidth="1"/>
    <col min="4838" max="4838" width="11.5703125" style="9" customWidth="1"/>
    <col min="4839" max="4839" width="18.140625" style="9" customWidth="1"/>
    <col min="4840" max="4840" width="13.140625" style="9" customWidth="1"/>
    <col min="4841" max="4841" width="12.28515625" style="9" customWidth="1"/>
    <col min="4842" max="5079" width="9.140625" style="9"/>
    <col min="5080" max="5080" width="1.42578125" style="9" customWidth="1"/>
    <col min="5081" max="5081" width="59.5703125" style="9" customWidth="1"/>
    <col min="5082" max="5082" width="9.140625" style="9" customWidth="1"/>
    <col min="5083" max="5084" width="3.85546875" style="9" customWidth="1"/>
    <col min="5085" max="5085" width="10.5703125" style="9" customWidth="1"/>
    <col min="5086" max="5086" width="3.85546875" style="9" customWidth="1"/>
    <col min="5087" max="5089" width="14.42578125" style="9" customWidth="1"/>
    <col min="5090" max="5090" width="4.140625" style="9" customWidth="1"/>
    <col min="5091" max="5091" width="15" style="9" customWidth="1"/>
    <col min="5092" max="5093" width="9.140625" style="9" customWidth="1"/>
    <col min="5094" max="5094" width="11.5703125" style="9" customWidth="1"/>
    <col min="5095" max="5095" width="18.140625" style="9" customWidth="1"/>
    <col min="5096" max="5096" width="13.140625" style="9" customWidth="1"/>
    <col min="5097" max="5097" width="12.28515625" style="9" customWidth="1"/>
    <col min="5098" max="5335" width="9.140625" style="9"/>
    <col min="5336" max="5336" width="1.42578125" style="9" customWidth="1"/>
    <col min="5337" max="5337" width="59.5703125" style="9" customWidth="1"/>
    <col min="5338" max="5338" width="9.140625" style="9" customWidth="1"/>
    <col min="5339" max="5340" width="3.85546875" style="9" customWidth="1"/>
    <col min="5341" max="5341" width="10.5703125" style="9" customWidth="1"/>
    <col min="5342" max="5342" width="3.85546875" style="9" customWidth="1"/>
    <col min="5343" max="5345" width="14.42578125" style="9" customWidth="1"/>
    <col min="5346" max="5346" width="4.140625" style="9" customWidth="1"/>
    <col min="5347" max="5347" width="15" style="9" customWidth="1"/>
    <col min="5348" max="5349" width="9.140625" style="9" customWidth="1"/>
    <col min="5350" max="5350" width="11.5703125" style="9" customWidth="1"/>
    <col min="5351" max="5351" width="18.140625" style="9" customWidth="1"/>
    <col min="5352" max="5352" width="13.140625" style="9" customWidth="1"/>
    <col min="5353" max="5353" width="12.28515625" style="9" customWidth="1"/>
    <col min="5354" max="5591" width="9.140625" style="9"/>
    <col min="5592" max="5592" width="1.42578125" style="9" customWidth="1"/>
    <col min="5593" max="5593" width="59.5703125" style="9" customWidth="1"/>
    <col min="5594" max="5594" width="9.140625" style="9" customWidth="1"/>
    <col min="5595" max="5596" width="3.85546875" style="9" customWidth="1"/>
    <col min="5597" max="5597" width="10.5703125" style="9" customWidth="1"/>
    <col min="5598" max="5598" width="3.85546875" style="9" customWidth="1"/>
    <col min="5599" max="5601" width="14.42578125" style="9" customWidth="1"/>
    <col min="5602" max="5602" width="4.140625" style="9" customWidth="1"/>
    <col min="5603" max="5603" width="15" style="9" customWidth="1"/>
    <col min="5604" max="5605" width="9.140625" style="9" customWidth="1"/>
    <col min="5606" max="5606" width="11.5703125" style="9" customWidth="1"/>
    <col min="5607" max="5607" width="18.140625" style="9" customWidth="1"/>
    <col min="5608" max="5608" width="13.140625" style="9" customWidth="1"/>
    <col min="5609" max="5609" width="12.28515625" style="9" customWidth="1"/>
    <col min="5610" max="5847" width="9.140625" style="9"/>
    <col min="5848" max="5848" width="1.42578125" style="9" customWidth="1"/>
    <col min="5849" max="5849" width="59.5703125" style="9" customWidth="1"/>
    <col min="5850" max="5850" width="9.140625" style="9" customWidth="1"/>
    <col min="5851" max="5852" width="3.85546875" style="9" customWidth="1"/>
    <col min="5853" max="5853" width="10.5703125" style="9" customWidth="1"/>
    <col min="5854" max="5854" width="3.85546875" style="9" customWidth="1"/>
    <col min="5855" max="5857" width="14.42578125" style="9" customWidth="1"/>
    <col min="5858" max="5858" width="4.140625" style="9" customWidth="1"/>
    <col min="5859" max="5859" width="15" style="9" customWidth="1"/>
    <col min="5860" max="5861" width="9.140625" style="9" customWidth="1"/>
    <col min="5862" max="5862" width="11.5703125" style="9" customWidth="1"/>
    <col min="5863" max="5863" width="18.140625" style="9" customWidth="1"/>
    <col min="5864" max="5864" width="13.140625" style="9" customWidth="1"/>
    <col min="5865" max="5865" width="12.28515625" style="9" customWidth="1"/>
    <col min="5866" max="6103" width="9.140625" style="9"/>
    <col min="6104" max="6104" width="1.42578125" style="9" customWidth="1"/>
    <col min="6105" max="6105" width="59.5703125" style="9" customWidth="1"/>
    <col min="6106" max="6106" width="9.140625" style="9" customWidth="1"/>
    <col min="6107" max="6108" width="3.85546875" style="9" customWidth="1"/>
    <col min="6109" max="6109" width="10.5703125" style="9" customWidth="1"/>
    <col min="6110" max="6110" width="3.85546875" style="9" customWidth="1"/>
    <col min="6111" max="6113" width="14.42578125" style="9" customWidth="1"/>
    <col min="6114" max="6114" width="4.140625" style="9" customWidth="1"/>
    <col min="6115" max="6115" width="15" style="9" customWidth="1"/>
    <col min="6116" max="6117" width="9.140625" style="9" customWidth="1"/>
    <col min="6118" max="6118" width="11.5703125" style="9" customWidth="1"/>
    <col min="6119" max="6119" width="18.140625" style="9" customWidth="1"/>
    <col min="6120" max="6120" width="13.140625" style="9" customWidth="1"/>
    <col min="6121" max="6121" width="12.28515625" style="9" customWidth="1"/>
    <col min="6122" max="6359" width="9.140625" style="9"/>
    <col min="6360" max="6360" width="1.42578125" style="9" customWidth="1"/>
    <col min="6361" max="6361" width="59.5703125" style="9" customWidth="1"/>
    <col min="6362" max="6362" width="9.140625" style="9" customWidth="1"/>
    <col min="6363" max="6364" width="3.85546875" style="9" customWidth="1"/>
    <col min="6365" max="6365" width="10.5703125" style="9" customWidth="1"/>
    <col min="6366" max="6366" width="3.85546875" style="9" customWidth="1"/>
    <col min="6367" max="6369" width="14.42578125" style="9" customWidth="1"/>
    <col min="6370" max="6370" width="4.140625" style="9" customWidth="1"/>
    <col min="6371" max="6371" width="15" style="9" customWidth="1"/>
    <col min="6372" max="6373" width="9.140625" style="9" customWidth="1"/>
    <col min="6374" max="6374" width="11.5703125" style="9" customWidth="1"/>
    <col min="6375" max="6375" width="18.140625" style="9" customWidth="1"/>
    <col min="6376" max="6376" width="13.140625" style="9" customWidth="1"/>
    <col min="6377" max="6377" width="12.28515625" style="9" customWidth="1"/>
    <col min="6378" max="6615" width="9.140625" style="9"/>
    <col min="6616" max="6616" width="1.42578125" style="9" customWidth="1"/>
    <col min="6617" max="6617" width="59.5703125" style="9" customWidth="1"/>
    <col min="6618" max="6618" width="9.140625" style="9" customWidth="1"/>
    <col min="6619" max="6620" width="3.85546875" style="9" customWidth="1"/>
    <col min="6621" max="6621" width="10.5703125" style="9" customWidth="1"/>
    <col min="6622" max="6622" width="3.85546875" style="9" customWidth="1"/>
    <col min="6623" max="6625" width="14.42578125" style="9" customWidth="1"/>
    <col min="6626" max="6626" width="4.140625" style="9" customWidth="1"/>
    <col min="6627" max="6627" width="15" style="9" customWidth="1"/>
    <col min="6628" max="6629" width="9.140625" style="9" customWidth="1"/>
    <col min="6630" max="6630" width="11.5703125" style="9" customWidth="1"/>
    <col min="6631" max="6631" width="18.140625" style="9" customWidth="1"/>
    <col min="6632" max="6632" width="13.140625" style="9" customWidth="1"/>
    <col min="6633" max="6633" width="12.28515625" style="9" customWidth="1"/>
    <col min="6634" max="6871" width="9.140625" style="9"/>
    <col min="6872" max="6872" width="1.42578125" style="9" customWidth="1"/>
    <col min="6873" max="6873" width="59.5703125" style="9" customWidth="1"/>
    <col min="6874" max="6874" width="9.140625" style="9" customWidth="1"/>
    <col min="6875" max="6876" width="3.85546875" style="9" customWidth="1"/>
    <col min="6877" max="6877" width="10.5703125" style="9" customWidth="1"/>
    <col min="6878" max="6878" width="3.85546875" style="9" customWidth="1"/>
    <col min="6879" max="6881" width="14.42578125" style="9" customWidth="1"/>
    <col min="6882" max="6882" width="4.140625" style="9" customWidth="1"/>
    <col min="6883" max="6883" width="15" style="9" customWidth="1"/>
    <col min="6884" max="6885" width="9.140625" style="9" customWidth="1"/>
    <col min="6886" max="6886" width="11.5703125" style="9" customWidth="1"/>
    <col min="6887" max="6887" width="18.140625" style="9" customWidth="1"/>
    <col min="6888" max="6888" width="13.140625" style="9" customWidth="1"/>
    <col min="6889" max="6889" width="12.28515625" style="9" customWidth="1"/>
    <col min="6890" max="7127" width="9.140625" style="9"/>
    <col min="7128" max="7128" width="1.42578125" style="9" customWidth="1"/>
    <col min="7129" max="7129" width="59.5703125" style="9" customWidth="1"/>
    <col min="7130" max="7130" width="9.140625" style="9" customWidth="1"/>
    <col min="7131" max="7132" width="3.85546875" style="9" customWidth="1"/>
    <col min="7133" max="7133" width="10.5703125" style="9" customWidth="1"/>
    <col min="7134" max="7134" width="3.85546875" style="9" customWidth="1"/>
    <col min="7135" max="7137" width="14.42578125" style="9" customWidth="1"/>
    <col min="7138" max="7138" width="4.140625" style="9" customWidth="1"/>
    <col min="7139" max="7139" width="15" style="9" customWidth="1"/>
    <col min="7140" max="7141" width="9.140625" style="9" customWidth="1"/>
    <col min="7142" max="7142" width="11.5703125" style="9" customWidth="1"/>
    <col min="7143" max="7143" width="18.140625" style="9" customWidth="1"/>
    <col min="7144" max="7144" width="13.140625" style="9" customWidth="1"/>
    <col min="7145" max="7145" width="12.28515625" style="9" customWidth="1"/>
    <col min="7146" max="7383" width="9.140625" style="9"/>
    <col min="7384" max="7384" width="1.42578125" style="9" customWidth="1"/>
    <col min="7385" max="7385" width="59.5703125" style="9" customWidth="1"/>
    <col min="7386" max="7386" width="9.140625" style="9" customWidth="1"/>
    <col min="7387" max="7388" width="3.85546875" style="9" customWidth="1"/>
    <col min="7389" max="7389" width="10.5703125" style="9" customWidth="1"/>
    <col min="7390" max="7390" width="3.85546875" style="9" customWidth="1"/>
    <col min="7391" max="7393" width="14.42578125" style="9" customWidth="1"/>
    <col min="7394" max="7394" width="4.140625" style="9" customWidth="1"/>
    <col min="7395" max="7395" width="15" style="9" customWidth="1"/>
    <col min="7396" max="7397" width="9.140625" style="9" customWidth="1"/>
    <col min="7398" max="7398" width="11.5703125" style="9" customWidth="1"/>
    <col min="7399" max="7399" width="18.140625" style="9" customWidth="1"/>
    <col min="7400" max="7400" width="13.140625" style="9" customWidth="1"/>
    <col min="7401" max="7401" width="12.28515625" style="9" customWidth="1"/>
    <col min="7402" max="7639" width="9.140625" style="9"/>
    <col min="7640" max="7640" width="1.42578125" style="9" customWidth="1"/>
    <col min="7641" max="7641" width="59.5703125" style="9" customWidth="1"/>
    <col min="7642" max="7642" width="9.140625" style="9" customWidth="1"/>
    <col min="7643" max="7644" width="3.85546875" style="9" customWidth="1"/>
    <col min="7645" max="7645" width="10.5703125" style="9" customWidth="1"/>
    <col min="7646" max="7646" width="3.85546875" style="9" customWidth="1"/>
    <col min="7647" max="7649" width="14.42578125" style="9" customWidth="1"/>
    <col min="7650" max="7650" width="4.140625" style="9" customWidth="1"/>
    <col min="7651" max="7651" width="15" style="9" customWidth="1"/>
    <col min="7652" max="7653" width="9.140625" style="9" customWidth="1"/>
    <col min="7654" max="7654" width="11.5703125" style="9" customWidth="1"/>
    <col min="7655" max="7655" width="18.140625" style="9" customWidth="1"/>
    <col min="7656" max="7656" width="13.140625" style="9" customWidth="1"/>
    <col min="7657" max="7657" width="12.28515625" style="9" customWidth="1"/>
    <col min="7658" max="7895" width="9.140625" style="9"/>
    <col min="7896" max="7896" width="1.42578125" style="9" customWidth="1"/>
    <col min="7897" max="7897" width="59.5703125" style="9" customWidth="1"/>
    <col min="7898" max="7898" width="9.140625" style="9" customWidth="1"/>
    <col min="7899" max="7900" width="3.85546875" style="9" customWidth="1"/>
    <col min="7901" max="7901" width="10.5703125" style="9" customWidth="1"/>
    <col min="7902" max="7902" width="3.85546875" style="9" customWidth="1"/>
    <col min="7903" max="7905" width="14.42578125" style="9" customWidth="1"/>
    <col min="7906" max="7906" width="4.140625" style="9" customWidth="1"/>
    <col min="7907" max="7907" width="15" style="9" customWidth="1"/>
    <col min="7908" max="7909" width="9.140625" style="9" customWidth="1"/>
    <col min="7910" max="7910" width="11.5703125" style="9" customWidth="1"/>
    <col min="7911" max="7911" width="18.140625" style="9" customWidth="1"/>
    <col min="7912" max="7912" width="13.140625" style="9" customWidth="1"/>
    <col min="7913" max="7913" width="12.28515625" style="9" customWidth="1"/>
    <col min="7914" max="8151" width="9.140625" style="9"/>
    <col min="8152" max="8152" width="1.42578125" style="9" customWidth="1"/>
    <col min="8153" max="8153" width="59.5703125" style="9" customWidth="1"/>
    <col min="8154" max="8154" width="9.140625" style="9" customWidth="1"/>
    <col min="8155" max="8156" width="3.85546875" style="9" customWidth="1"/>
    <col min="8157" max="8157" width="10.5703125" style="9" customWidth="1"/>
    <col min="8158" max="8158" width="3.85546875" style="9" customWidth="1"/>
    <col min="8159" max="8161" width="14.42578125" style="9" customWidth="1"/>
    <col min="8162" max="8162" width="4.140625" style="9" customWidth="1"/>
    <col min="8163" max="8163" width="15" style="9" customWidth="1"/>
    <col min="8164" max="8165" width="9.140625" style="9" customWidth="1"/>
    <col min="8166" max="8166" width="11.5703125" style="9" customWidth="1"/>
    <col min="8167" max="8167" width="18.140625" style="9" customWidth="1"/>
    <col min="8168" max="8168" width="13.140625" style="9" customWidth="1"/>
    <col min="8169" max="8169" width="12.28515625" style="9" customWidth="1"/>
    <col min="8170" max="8407" width="9.140625" style="9"/>
    <col min="8408" max="8408" width="1.42578125" style="9" customWidth="1"/>
    <col min="8409" max="8409" width="59.5703125" style="9" customWidth="1"/>
    <col min="8410" max="8410" width="9.140625" style="9" customWidth="1"/>
    <col min="8411" max="8412" width="3.85546875" style="9" customWidth="1"/>
    <col min="8413" max="8413" width="10.5703125" style="9" customWidth="1"/>
    <col min="8414" max="8414" width="3.85546875" style="9" customWidth="1"/>
    <col min="8415" max="8417" width="14.42578125" style="9" customWidth="1"/>
    <col min="8418" max="8418" width="4.140625" style="9" customWidth="1"/>
    <col min="8419" max="8419" width="15" style="9" customWidth="1"/>
    <col min="8420" max="8421" width="9.140625" style="9" customWidth="1"/>
    <col min="8422" max="8422" width="11.5703125" style="9" customWidth="1"/>
    <col min="8423" max="8423" width="18.140625" style="9" customWidth="1"/>
    <col min="8424" max="8424" width="13.140625" style="9" customWidth="1"/>
    <col min="8425" max="8425" width="12.28515625" style="9" customWidth="1"/>
    <col min="8426" max="8663" width="9.140625" style="9"/>
    <col min="8664" max="8664" width="1.42578125" style="9" customWidth="1"/>
    <col min="8665" max="8665" width="59.5703125" style="9" customWidth="1"/>
    <col min="8666" max="8666" width="9.140625" style="9" customWidth="1"/>
    <col min="8667" max="8668" width="3.85546875" style="9" customWidth="1"/>
    <col min="8669" max="8669" width="10.5703125" style="9" customWidth="1"/>
    <col min="8670" max="8670" width="3.85546875" style="9" customWidth="1"/>
    <col min="8671" max="8673" width="14.42578125" style="9" customWidth="1"/>
    <col min="8674" max="8674" width="4.140625" style="9" customWidth="1"/>
    <col min="8675" max="8675" width="15" style="9" customWidth="1"/>
    <col min="8676" max="8677" width="9.140625" style="9" customWidth="1"/>
    <col min="8678" max="8678" width="11.5703125" style="9" customWidth="1"/>
    <col min="8679" max="8679" width="18.140625" style="9" customWidth="1"/>
    <col min="8680" max="8680" width="13.140625" style="9" customWidth="1"/>
    <col min="8681" max="8681" width="12.28515625" style="9" customWidth="1"/>
    <col min="8682" max="8919" width="9.140625" style="9"/>
    <col min="8920" max="8920" width="1.42578125" style="9" customWidth="1"/>
    <col min="8921" max="8921" width="59.5703125" style="9" customWidth="1"/>
    <col min="8922" max="8922" width="9.140625" style="9" customWidth="1"/>
    <col min="8923" max="8924" width="3.85546875" style="9" customWidth="1"/>
    <col min="8925" max="8925" width="10.5703125" style="9" customWidth="1"/>
    <col min="8926" max="8926" width="3.85546875" style="9" customWidth="1"/>
    <col min="8927" max="8929" width="14.42578125" style="9" customWidth="1"/>
    <col min="8930" max="8930" width="4.140625" style="9" customWidth="1"/>
    <col min="8931" max="8931" width="15" style="9" customWidth="1"/>
    <col min="8932" max="8933" width="9.140625" style="9" customWidth="1"/>
    <col min="8934" max="8934" width="11.5703125" style="9" customWidth="1"/>
    <col min="8935" max="8935" width="18.140625" style="9" customWidth="1"/>
    <col min="8936" max="8936" width="13.140625" style="9" customWidth="1"/>
    <col min="8937" max="8937" width="12.28515625" style="9" customWidth="1"/>
    <col min="8938" max="9175" width="9.140625" style="9"/>
    <col min="9176" max="9176" width="1.42578125" style="9" customWidth="1"/>
    <col min="9177" max="9177" width="59.5703125" style="9" customWidth="1"/>
    <col min="9178" max="9178" width="9.140625" style="9" customWidth="1"/>
    <col min="9179" max="9180" width="3.85546875" style="9" customWidth="1"/>
    <col min="9181" max="9181" width="10.5703125" style="9" customWidth="1"/>
    <col min="9182" max="9182" width="3.85546875" style="9" customWidth="1"/>
    <col min="9183" max="9185" width="14.42578125" style="9" customWidth="1"/>
    <col min="9186" max="9186" width="4.140625" style="9" customWidth="1"/>
    <col min="9187" max="9187" width="15" style="9" customWidth="1"/>
    <col min="9188" max="9189" width="9.140625" style="9" customWidth="1"/>
    <col min="9190" max="9190" width="11.5703125" style="9" customWidth="1"/>
    <col min="9191" max="9191" width="18.140625" style="9" customWidth="1"/>
    <col min="9192" max="9192" width="13.140625" style="9" customWidth="1"/>
    <col min="9193" max="9193" width="12.28515625" style="9" customWidth="1"/>
    <col min="9194" max="9431" width="9.140625" style="9"/>
    <col min="9432" max="9432" width="1.42578125" style="9" customWidth="1"/>
    <col min="9433" max="9433" width="59.5703125" style="9" customWidth="1"/>
    <col min="9434" max="9434" width="9.140625" style="9" customWidth="1"/>
    <col min="9435" max="9436" width="3.85546875" style="9" customWidth="1"/>
    <col min="9437" max="9437" width="10.5703125" style="9" customWidth="1"/>
    <col min="9438" max="9438" width="3.85546875" style="9" customWidth="1"/>
    <col min="9439" max="9441" width="14.42578125" style="9" customWidth="1"/>
    <col min="9442" max="9442" width="4.140625" style="9" customWidth="1"/>
    <col min="9443" max="9443" width="15" style="9" customWidth="1"/>
    <col min="9444" max="9445" width="9.140625" style="9" customWidth="1"/>
    <col min="9446" max="9446" width="11.5703125" style="9" customWidth="1"/>
    <col min="9447" max="9447" width="18.140625" style="9" customWidth="1"/>
    <col min="9448" max="9448" width="13.140625" style="9" customWidth="1"/>
    <col min="9449" max="9449" width="12.28515625" style="9" customWidth="1"/>
    <col min="9450" max="9687" width="9.140625" style="9"/>
    <col min="9688" max="9688" width="1.42578125" style="9" customWidth="1"/>
    <col min="9689" max="9689" width="59.5703125" style="9" customWidth="1"/>
    <col min="9690" max="9690" width="9.140625" style="9" customWidth="1"/>
    <col min="9691" max="9692" width="3.85546875" style="9" customWidth="1"/>
    <col min="9693" max="9693" width="10.5703125" style="9" customWidth="1"/>
    <col min="9694" max="9694" width="3.85546875" style="9" customWidth="1"/>
    <col min="9695" max="9697" width="14.42578125" style="9" customWidth="1"/>
    <col min="9698" max="9698" width="4.140625" style="9" customWidth="1"/>
    <col min="9699" max="9699" width="15" style="9" customWidth="1"/>
    <col min="9700" max="9701" width="9.140625" style="9" customWidth="1"/>
    <col min="9702" max="9702" width="11.5703125" style="9" customWidth="1"/>
    <col min="9703" max="9703" width="18.140625" style="9" customWidth="1"/>
    <col min="9704" max="9704" width="13.140625" style="9" customWidth="1"/>
    <col min="9705" max="9705" width="12.28515625" style="9" customWidth="1"/>
    <col min="9706" max="9943" width="9.140625" style="9"/>
    <col min="9944" max="9944" width="1.42578125" style="9" customWidth="1"/>
    <col min="9945" max="9945" width="59.5703125" style="9" customWidth="1"/>
    <col min="9946" max="9946" width="9.140625" style="9" customWidth="1"/>
    <col min="9947" max="9948" width="3.85546875" style="9" customWidth="1"/>
    <col min="9949" max="9949" width="10.5703125" style="9" customWidth="1"/>
    <col min="9950" max="9950" width="3.85546875" style="9" customWidth="1"/>
    <col min="9951" max="9953" width="14.42578125" style="9" customWidth="1"/>
    <col min="9954" max="9954" width="4.140625" style="9" customWidth="1"/>
    <col min="9955" max="9955" width="15" style="9" customWidth="1"/>
    <col min="9956" max="9957" width="9.140625" style="9" customWidth="1"/>
    <col min="9958" max="9958" width="11.5703125" style="9" customWidth="1"/>
    <col min="9959" max="9959" width="18.140625" style="9" customWidth="1"/>
    <col min="9960" max="9960" width="13.140625" style="9" customWidth="1"/>
    <col min="9961" max="9961" width="12.28515625" style="9" customWidth="1"/>
    <col min="9962" max="10199" width="9.140625" style="9"/>
    <col min="10200" max="10200" width="1.42578125" style="9" customWidth="1"/>
    <col min="10201" max="10201" width="59.5703125" style="9" customWidth="1"/>
    <col min="10202" max="10202" width="9.140625" style="9" customWidth="1"/>
    <col min="10203" max="10204" width="3.85546875" style="9" customWidth="1"/>
    <col min="10205" max="10205" width="10.5703125" style="9" customWidth="1"/>
    <col min="10206" max="10206" width="3.85546875" style="9" customWidth="1"/>
    <col min="10207" max="10209" width="14.42578125" style="9" customWidth="1"/>
    <col min="10210" max="10210" width="4.140625" style="9" customWidth="1"/>
    <col min="10211" max="10211" width="15" style="9" customWidth="1"/>
    <col min="10212" max="10213" width="9.140625" style="9" customWidth="1"/>
    <col min="10214" max="10214" width="11.5703125" style="9" customWidth="1"/>
    <col min="10215" max="10215" width="18.140625" style="9" customWidth="1"/>
    <col min="10216" max="10216" width="13.140625" style="9" customWidth="1"/>
    <col min="10217" max="10217" width="12.28515625" style="9" customWidth="1"/>
    <col min="10218" max="10455" width="9.140625" style="9"/>
    <col min="10456" max="10456" width="1.42578125" style="9" customWidth="1"/>
    <col min="10457" max="10457" width="59.5703125" style="9" customWidth="1"/>
    <col min="10458" max="10458" width="9.140625" style="9" customWidth="1"/>
    <col min="10459" max="10460" width="3.85546875" style="9" customWidth="1"/>
    <col min="10461" max="10461" width="10.5703125" style="9" customWidth="1"/>
    <col min="10462" max="10462" width="3.85546875" style="9" customWidth="1"/>
    <col min="10463" max="10465" width="14.42578125" style="9" customWidth="1"/>
    <col min="10466" max="10466" width="4.140625" style="9" customWidth="1"/>
    <col min="10467" max="10467" width="15" style="9" customWidth="1"/>
    <col min="10468" max="10469" width="9.140625" style="9" customWidth="1"/>
    <col min="10470" max="10470" width="11.5703125" style="9" customWidth="1"/>
    <col min="10471" max="10471" width="18.140625" style="9" customWidth="1"/>
    <col min="10472" max="10472" width="13.140625" style="9" customWidth="1"/>
    <col min="10473" max="10473" width="12.28515625" style="9" customWidth="1"/>
    <col min="10474" max="10711" width="9.140625" style="9"/>
    <col min="10712" max="10712" width="1.42578125" style="9" customWidth="1"/>
    <col min="10713" max="10713" width="59.5703125" style="9" customWidth="1"/>
    <col min="10714" max="10714" width="9.140625" style="9" customWidth="1"/>
    <col min="10715" max="10716" width="3.85546875" style="9" customWidth="1"/>
    <col min="10717" max="10717" width="10.5703125" style="9" customWidth="1"/>
    <col min="10718" max="10718" width="3.85546875" style="9" customWidth="1"/>
    <col min="10719" max="10721" width="14.42578125" style="9" customWidth="1"/>
    <col min="10722" max="10722" width="4.140625" style="9" customWidth="1"/>
    <col min="10723" max="10723" width="15" style="9" customWidth="1"/>
    <col min="10724" max="10725" width="9.140625" style="9" customWidth="1"/>
    <col min="10726" max="10726" width="11.5703125" style="9" customWidth="1"/>
    <col min="10727" max="10727" width="18.140625" style="9" customWidth="1"/>
    <col min="10728" max="10728" width="13.140625" style="9" customWidth="1"/>
    <col min="10729" max="10729" width="12.28515625" style="9" customWidth="1"/>
    <col min="10730" max="10967" width="9.140625" style="9"/>
    <col min="10968" max="10968" width="1.42578125" style="9" customWidth="1"/>
    <col min="10969" max="10969" width="59.5703125" style="9" customWidth="1"/>
    <col min="10970" max="10970" width="9.140625" style="9" customWidth="1"/>
    <col min="10971" max="10972" width="3.85546875" style="9" customWidth="1"/>
    <col min="10973" max="10973" width="10.5703125" style="9" customWidth="1"/>
    <col min="10974" max="10974" width="3.85546875" style="9" customWidth="1"/>
    <col min="10975" max="10977" width="14.42578125" style="9" customWidth="1"/>
    <col min="10978" max="10978" width="4.140625" style="9" customWidth="1"/>
    <col min="10979" max="10979" width="15" style="9" customWidth="1"/>
    <col min="10980" max="10981" width="9.140625" style="9" customWidth="1"/>
    <col min="10982" max="10982" width="11.5703125" style="9" customWidth="1"/>
    <col min="10983" max="10983" width="18.140625" style="9" customWidth="1"/>
    <col min="10984" max="10984" width="13.140625" style="9" customWidth="1"/>
    <col min="10985" max="10985" width="12.28515625" style="9" customWidth="1"/>
    <col min="10986" max="11223" width="9.140625" style="9"/>
    <col min="11224" max="11224" width="1.42578125" style="9" customWidth="1"/>
    <col min="11225" max="11225" width="59.5703125" style="9" customWidth="1"/>
    <col min="11226" max="11226" width="9.140625" style="9" customWidth="1"/>
    <col min="11227" max="11228" width="3.85546875" style="9" customWidth="1"/>
    <col min="11229" max="11229" width="10.5703125" style="9" customWidth="1"/>
    <col min="11230" max="11230" width="3.85546875" style="9" customWidth="1"/>
    <col min="11231" max="11233" width="14.42578125" style="9" customWidth="1"/>
    <col min="11234" max="11234" width="4.140625" style="9" customWidth="1"/>
    <col min="11235" max="11235" width="15" style="9" customWidth="1"/>
    <col min="11236" max="11237" width="9.140625" style="9" customWidth="1"/>
    <col min="11238" max="11238" width="11.5703125" style="9" customWidth="1"/>
    <col min="11239" max="11239" width="18.140625" style="9" customWidth="1"/>
    <col min="11240" max="11240" width="13.140625" style="9" customWidth="1"/>
    <col min="11241" max="11241" width="12.28515625" style="9" customWidth="1"/>
    <col min="11242" max="11479" width="9.140625" style="9"/>
    <col min="11480" max="11480" width="1.42578125" style="9" customWidth="1"/>
    <col min="11481" max="11481" width="59.5703125" style="9" customWidth="1"/>
    <col min="11482" max="11482" width="9.140625" style="9" customWidth="1"/>
    <col min="11483" max="11484" width="3.85546875" style="9" customWidth="1"/>
    <col min="11485" max="11485" width="10.5703125" style="9" customWidth="1"/>
    <col min="11486" max="11486" width="3.85546875" style="9" customWidth="1"/>
    <col min="11487" max="11489" width="14.42578125" style="9" customWidth="1"/>
    <col min="11490" max="11490" width="4.140625" style="9" customWidth="1"/>
    <col min="11491" max="11491" width="15" style="9" customWidth="1"/>
    <col min="11492" max="11493" width="9.140625" style="9" customWidth="1"/>
    <col min="11494" max="11494" width="11.5703125" style="9" customWidth="1"/>
    <col min="11495" max="11495" width="18.140625" style="9" customWidth="1"/>
    <col min="11496" max="11496" width="13.140625" style="9" customWidth="1"/>
    <col min="11497" max="11497" width="12.28515625" style="9" customWidth="1"/>
    <col min="11498" max="11735" width="9.140625" style="9"/>
    <col min="11736" max="11736" width="1.42578125" style="9" customWidth="1"/>
    <col min="11737" max="11737" width="59.5703125" style="9" customWidth="1"/>
    <col min="11738" max="11738" width="9.140625" style="9" customWidth="1"/>
    <col min="11739" max="11740" width="3.85546875" style="9" customWidth="1"/>
    <col min="11741" max="11741" width="10.5703125" style="9" customWidth="1"/>
    <col min="11742" max="11742" width="3.85546875" style="9" customWidth="1"/>
    <col min="11743" max="11745" width="14.42578125" style="9" customWidth="1"/>
    <col min="11746" max="11746" width="4.140625" style="9" customWidth="1"/>
    <col min="11747" max="11747" width="15" style="9" customWidth="1"/>
    <col min="11748" max="11749" width="9.140625" style="9" customWidth="1"/>
    <col min="11750" max="11750" width="11.5703125" style="9" customWidth="1"/>
    <col min="11751" max="11751" width="18.140625" style="9" customWidth="1"/>
    <col min="11752" max="11752" width="13.140625" style="9" customWidth="1"/>
    <col min="11753" max="11753" width="12.28515625" style="9" customWidth="1"/>
    <col min="11754" max="11991" width="9.140625" style="9"/>
    <col min="11992" max="11992" width="1.42578125" style="9" customWidth="1"/>
    <col min="11993" max="11993" width="59.5703125" style="9" customWidth="1"/>
    <col min="11994" max="11994" width="9.140625" style="9" customWidth="1"/>
    <col min="11995" max="11996" width="3.85546875" style="9" customWidth="1"/>
    <col min="11997" max="11997" width="10.5703125" style="9" customWidth="1"/>
    <col min="11998" max="11998" width="3.85546875" style="9" customWidth="1"/>
    <col min="11999" max="12001" width="14.42578125" style="9" customWidth="1"/>
    <col min="12002" max="12002" width="4.140625" style="9" customWidth="1"/>
    <col min="12003" max="12003" width="15" style="9" customWidth="1"/>
    <col min="12004" max="12005" width="9.140625" style="9" customWidth="1"/>
    <col min="12006" max="12006" width="11.5703125" style="9" customWidth="1"/>
    <col min="12007" max="12007" width="18.140625" style="9" customWidth="1"/>
    <col min="12008" max="12008" width="13.140625" style="9" customWidth="1"/>
    <col min="12009" max="12009" width="12.28515625" style="9" customWidth="1"/>
    <col min="12010" max="12247" width="9.140625" style="9"/>
    <col min="12248" max="12248" width="1.42578125" style="9" customWidth="1"/>
    <col min="12249" max="12249" width="59.5703125" style="9" customWidth="1"/>
    <col min="12250" max="12250" width="9.140625" style="9" customWidth="1"/>
    <col min="12251" max="12252" width="3.85546875" style="9" customWidth="1"/>
    <col min="12253" max="12253" width="10.5703125" style="9" customWidth="1"/>
    <col min="12254" max="12254" width="3.85546875" style="9" customWidth="1"/>
    <col min="12255" max="12257" width="14.42578125" style="9" customWidth="1"/>
    <col min="12258" max="12258" width="4.140625" style="9" customWidth="1"/>
    <col min="12259" max="12259" width="15" style="9" customWidth="1"/>
    <col min="12260" max="12261" width="9.140625" style="9" customWidth="1"/>
    <col min="12262" max="12262" width="11.5703125" style="9" customWidth="1"/>
    <col min="12263" max="12263" width="18.140625" style="9" customWidth="1"/>
    <col min="12264" max="12264" width="13.140625" style="9" customWidth="1"/>
    <col min="12265" max="12265" width="12.28515625" style="9" customWidth="1"/>
    <col min="12266" max="12503" width="9.140625" style="9"/>
    <col min="12504" max="12504" width="1.42578125" style="9" customWidth="1"/>
    <col min="12505" max="12505" width="59.5703125" style="9" customWidth="1"/>
    <col min="12506" max="12506" width="9.140625" style="9" customWidth="1"/>
    <col min="12507" max="12508" width="3.85546875" style="9" customWidth="1"/>
    <col min="12509" max="12509" width="10.5703125" style="9" customWidth="1"/>
    <col min="12510" max="12510" width="3.85546875" style="9" customWidth="1"/>
    <col min="12511" max="12513" width="14.42578125" style="9" customWidth="1"/>
    <col min="12514" max="12514" width="4.140625" style="9" customWidth="1"/>
    <col min="12515" max="12515" width="15" style="9" customWidth="1"/>
    <col min="12516" max="12517" width="9.140625" style="9" customWidth="1"/>
    <col min="12518" max="12518" width="11.5703125" style="9" customWidth="1"/>
    <col min="12519" max="12519" width="18.140625" style="9" customWidth="1"/>
    <col min="12520" max="12520" width="13.140625" style="9" customWidth="1"/>
    <col min="12521" max="12521" width="12.28515625" style="9" customWidth="1"/>
    <col min="12522" max="12759" width="9.140625" style="9"/>
    <col min="12760" max="12760" width="1.42578125" style="9" customWidth="1"/>
    <col min="12761" max="12761" width="59.5703125" style="9" customWidth="1"/>
    <col min="12762" max="12762" width="9.140625" style="9" customWidth="1"/>
    <col min="12763" max="12764" width="3.85546875" style="9" customWidth="1"/>
    <col min="12765" max="12765" width="10.5703125" style="9" customWidth="1"/>
    <col min="12766" max="12766" width="3.85546875" style="9" customWidth="1"/>
    <col min="12767" max="12769" width="14.42578125" style="9" customWidth="1"/>
    <col min="12770" max="12770" width="4.140625" style="9" customWidth="1"/>
    <col min="12771" max="12771" width="15" style="9" customWidth="1"/>
    <col min="12772" max="12773" width="9.140625" style="9" customWidth="1"/>
    <col min="12774" max="12774" width="11.5703125" style="9" customWidth="1"/>
    <col min="12775" max="12775" width="18.140625" style="9" customWidth="1"/>
    <col min="12776" max="12776" width="13.140625" style="9" customWidth="1"/>
    <col min="12777" max="12777" width="12.28515625" style="9" customWidth="1"/>
    <col min="12778" max="13015" width="9.140625" style="9"/>
    <col min="13016" max="13016" width="1.42578125" style="9" customWidth="1"/>
    <col min="13017" max="13017" width="59.5703125" style="9" customWidth="1"/>
    <col min="13018" max="13018" width="9.140625" style="9" customWidth="1"/>
    <col min="13019" max="13020" width="3.85546875" style="9" customWidth="1"/>
    <col min="13021" max="13021" width="10.5703125" style="9" customWidth="1"/>
    <col min="13022" max="13022" width="3.85546875" style="9" customWidth="1"/>
    <col min="13023" max="13025" width="14.42578125" style="9" customWidth="1"/>
    <col min="13026" max="13026" width="4.140625" style="9" customWidth="1"/>
    <col min="13027" max="13027" width="15" style="9" customWidth="1"/>
    <col min="13028" max="13029" width="9.140625" style="9" customWidth="1"/>
    <col min="13030" max="13030" width="11.5703125" style="9" customWidth="1"/>
    <col min="13031" max="13031" width="18.140625" style="9" customWidth="1"/>
    <col min="13032" max="13032" width="13.140625" style="9" customWidth="1"/>
    <col min="13033" max="13033" width="12.28515625" style="9" customWidth="1"/>
    <col min="13034" max="13271" width="9.140625" style="9"/>
    <col min="13272" max="13272" width="1.42578125" style="9" customWidth="1"/>
    <col min="13273" max="13273" width="59.5703125" style="9" customWidth="1"/>
    <col min="13274" max="13274" width="9.140625" style="9" customWidth="1"/>
    <col min="13275" max="13276" width="3.85546875" style="9" customWidth="1"/>
    <col min="13277" max="13277" width="10.5703125" style="9" customWidth="1"/>
    <col min="13278" max="13278" width="3.85546875" style="9" customWidth="1"/>
    <col min="13279" max="13281" width="14.42578125" style="9" customWidth="1"/>
    <col min="13282" max="13282" width="4.140625" style="9" customWidth="1"/>
    <col min="13283" max="13283" width="15" style="9" customWidth="1"/>
    <col min="13284" max="13285" width="9.140625" style="9" customWidth="1"/>
    <col min="13286" max="13286" width="11.5703125" style="9" customWidth="1"/>
    <col min="13287" max="13287" width="18.140625" style="9" customWidth="1"/>
    <col min="13288" max="13288" width="13.140625" style="9" customWidth="1"/>
    <col min="13289" max="13289" width="12.28515625" style="9" customWidth="1"/>
    <col min="13290" max="13527" width="9.140625" style="9"/>
    <col min="13528" max="13528" width="1.42578125" style="9" customWidth="1"/>
    <col min="13529" max="13529" width="59.5703125" style="9" customWidth="1"/>
    <col min="13530" max="13530" width="9.140625" style="9" customWidth="1"/>
    <col min="13531" max="13532" width="3.85546875" style="9" customWidth="1"/>
    <col min="13533" max="13533" width="10.5703125" style="9" customWidth="1"/>
    <col min="13534" max="13534" width="3.85546875" style="9" customWidth="1"/>
    <col min="13535" max="13537" width="14.42578125" style="9" customWidth="1"/>
    <col min="13538" max="13538" width="4.140625" style="9" customWidth="1"/>
    <col min="13539" max="13539" width="15" style="9" customWidth="1"/>
    <col min="13540" max="13541" width="9.140625" style="9" customWidth="1"/>
    <col min="13542" max="13542" width="11.5703125" style="9" customWidth="1"/>
    <col min="13543" max="13543" width="18.140625" style="9" customWidth="1"/>
    <col min="13544" max="13544" width="13.140625" style="9" customWidth="1"/>
    <col min="13545" max="13545" width="12.28515625" style="9" customWidth="1"/>
    <col min="13546" max="13783" width="9.140625" style="9"/>
    <col min="13784" max="13784" width="1.42578125" style="9" customWidth="1"/>
    <col min="13785" max="13785" width="59.5703125" style="9" customWidth="1"/>
    <col min="13786" max="13786" width="9.140625" style="9" customWidth="1"/>
    <col min="13787" max="13788" width="3.85546875" style="9" customWidth="1"/>
    <col min="13789" max="13789" width="10.5703125" style="9" customWidth="1"/>
    <col min="13790" max="13790" width="3.85546875" style="9" customWidth="1"/>
    <col min="13791" max="13793" width="14.42578125" style="9" customWidth="1"/>
    <col min="13794" max="13794" width="4.140625" style="9" customWidth="1"/>
    <col min="13795" max="13795" width="15" style="9" customWidth="1"/>
    <col min="13796" max="13797" width="9.140625" style="9" customWidth="1"/>
    <col min="13798" max="13798" width="11.5703125" style="9" customWidth="1"/>
    <col min="13799" max="13799" width="18.140625" style="9" customWidth="1"/>
    <col min="13800" max="13800" width="13.140625" style="9" customWidth="1"/>
    <col min="13801" max="13801" width="12.28515625" style="9" customWidth="1"/>
    <col min="13802" max="14039" width="9.140625" style="9"/>
    <col min="14040" max="14040" width="1.42578125" style="9" customWidth="1"/>
    <col min="14041" max="14041" width="59.5703125" style="9" customWidth="1"/>
    <col min="14042" max="14042" width="9.140625" style="9" customWidth="1"/>
    <col min="14043" max="14044" width="3.85546875" style="9" customWidth="1"/>
    <col min="14045" max="14045" width="10.5703125" style="9" customWidth="1"/>
    <col min="14046" max="14046" width="3.85546875" style="9" customWidth="1"/>
    <col min="14047" max="14049" width="14.42578125" style="9" customWidth="1"/>
    <col min="14050" max="14050" width="4.140625" style="9" customWidth="1"/>
    <col min="14051" max="14051" width="15" style="9" customWidth="1"/>
    <col min="14052" max="14053" width="9.140625" style="9" customWidth="1"/>
    <col min="14054" max="14054" width="11.5703125" style="9" customWidth="1"/>
    <col min="14055" max="14055" width="18.140625" style="9" customWidth="1"/>
    <col min="14056" max="14056" width="13.140625" style="9" customWidth="1"/>
    <col min="14057" max="14057" width="12.28515625" style="9" customWidth="1"/>
    <col min="14058" max="14295" width="9.140625" style="9"/>
    <col min="14296" max="14296" width="1.42578125" style="9" customWidth="1"/>
    <col min="14297" max="14297" width="59.5703125" style="9" customWidth="1"/>
    <col min="14298" max="14298" width="9.140625" style="9" customWidth="1"/>
    <col min="14299" max="14300" width="3.85546875" style="9" customWidth="1"/>
    <col min="14301" max="14301" width="10.5703125" style="9" customWidth="1"/>
    <col min="14302" max="14302" width="3.85546875" style="9" customWidth="1"/>
    <col min="14303" max="14305" width="14.42578125" style="9" customWidth="1"/>
    <col min="14306" max="14306" width="4.140625" style="9" customWidth="1"/>
    <col min="14307" max="14307" width="15" style="9" customWidth="1"/>
    <col min="14308" max="14309" width="9.140625" style="9" customWidth="1"/>
    <col min="14310" max="14310" width="11.5703125" style="9" customWidth="1"/>
    <col min="14311" max="14311" width="18.140625" style="9" customWidth="1"/>
    <col min="14312" max="14312" width="13.140625" style="9" customWidth="1"/>
    <col min="14313" max="14313" width="12.28515625" style="9" customWidth="1"/>
    <col min="14314" max="14551" width="9.140625" style="9"/>
    <col min="14552" max="14552" width="1.42578125" style="9" customWidth="1"/>
    <col min="14553" max="14553" width="59.5703125" style="9" customWidth="1"/>
    <col min="14554" max="14554" width="9.140625" style="9" customWidth="1"/>
    <col min="14555" max="14556" width="3.85546875" style="9" customWidth="1"/>
    <col min="14557" max="14557" width="10.5703125" style="9" customWidth="1"/>
    <col min="14558" max="14558" width="3.85546875" style="9" customWidth="1"/>
    <col min="14559" max="14561" width="14.42578125" style="9" customWidth="1"/>
    <col min="14562" max="14562" width="4.140625" style="9" customWidth="1"/>
    <col min="14563" max="14563" width="15" style="9" customWidth="1"/>
    <col min="14564" max="14565" width="9.140625" style="9" customWidth="1"/>
    <col min="14566" max="14566" width="11.5703125" style="9" customWidth="1"/>
    <col min="14567" max="14567" width="18.140625" style="9" customWidth="1"/>
    <col min="14568" max="14568" width="13.140625" style="9" customWidth="1"/>
    <col min="14569" max="14569" width="12.28515625" style="9" customWidth="1"/>
    <col min="14570" max="14807" width="9.140625" style="9"/>
    <col min="14808" max="14808" width="1.42578125" style="9" customWidth="1"/>
    <col min="14809" max="14809" width="59.5703125" style="9" customWidth="1"/>
    <col min="14810" max="14810" width="9.140625" style="9" customWidth="1"/>
    <col min="14811" max="14812" width="3.85546875" style="9" customWidth="1"/>
    <col min="14813" max="14813" width="10.5703125" style="9" customWidth="1"/>
    <col min="14814" max="14814" width="3.85546875" style="9" customWidth="1"/>
    <col min="14815" max="14817" width="14.42578125" style="9" customWidth="1"/>
    <col min="14818" max="14818" width="4.140625" style="9" customWidth="1"/>
    <col min="14819" max="14819" width="15" style="9" customWidth="1"/>
    <col min="14820" max="14821" width="9.140625" style="9" customWidth="1"/>
    <col min="14822" max="14822" width="11.5703125" style="9" customWidth="1"/>
    <col min="14823" max="14823" width="18.140625" style="9" customWidth="1"/>
    <col min="14824" max="14824" width="13.140625" style="9" customWidth="1"/>
    <col min="14825" max="14825" width="12.28515625" style="9" customWidth="1"/>
    <col min="14826" max="15063" width="9.140625" style="9"/>
    <col min="15064" max="15064" width="1.42578125" style="9" customWidth="1"/>
    <col min="15065" max="15065" width="59.5703125" style="9" customWidth="1"/>
    <col min="15066" max="15066" width="9.140625" style="9" customWidth="1"/>
    <col min="15067" max="15068" width="3.85546875" style="9" customWidth="1"/>
    <col min="15069" max="15069" width="10.5703125" style="9" customWidth="1"/>
    <col min="15070" max="15070" width="3.85546875" style="9" customWidth="1"/>
    <col min="15071" max="15073" width="14.42578125" style="9" customWidth="1"/>
    <col min="15074" max="15074" width="4.140625" style="9" customWidth="1"/>
    <col min="15075" max="15075" width="15" style="9" customWidth="1"/>
    <col min="15076" max="15077" width="9.140625" style="9" customWidth="1"/>
    <col min="15078" max="15078" width="11.5703125" style="9" customWidth="1"/>
    <col min="15079" max="15079" width="18.140625" style="9" customWidth="1"/>
    <col min="15080" max="15080" width="13.140625" style="9" customWidth="1"/>
    <col min="15081" max="15081" width="12.28515625" style="9" customWidth="1"/>
    <col min="15082" max="15319" width="9.140625" style="9"/>
    <col min="15320" max="15320" width="1.42578125" style="9" customWidth="1"/>
    <col min="15321" max="15321" width="59.5703125" style="9" customWidth="1"/>
    <col min="15322" max="15322" width="9.140625" style="9" customWidth="1"/>
    <col min="15323" max="15324" width="3.85546875" style="9" customWidth="1"/>
    <col min="15325" max="15325" width="10.5703125" style="9" customWidth="1"/>
    <col min="15326" max="15326" width="3.85546875" style="9" customWidth="1"/>
    <col min="15327" max="15329" width="14.42578125" style="9" customWidth="1"/>
    <col min="15330" max="15330" width="4.140625" style="9" customWidth="1"/>
    <col min="15331" max="15331" width="15" style="9" customWidth="1"/>
    <col min="15332" max="15333" width="9.140625" style="9" customWidth="1"/>
    <col min="15334" max="15334" width="11.5703125" style="9" customWidth="1"/>
    <col min="15335" max="15335" width="18.140625" style="9" customWidth="1"/>
    <col min="15336" max="15336" width="13.140625" style="9" customWidth="1"/>
    <col min="15337" max="15337" width="12.28515625" style="9" customWidth="1"/>
    <col min="15338" max="15575" width="9.140625" style="9"/>
    <col min="15576" max="15576" width="1.42578125" style="9" customWidth="1"/>
    <col min="15577" max="15577" width="59.5703125" style="9" customWidth="1"/>
    <col min="15578" max="15578" width="9.140625" style="9" customWidth="1"/>
    <col min="15579" max="15580" width="3.85546875" style="9" customWidth="1"/>
    <col min="15581" max="15581" width="10.5703125" style="9" customWidth="1"/>
    <col min="15582" max="15582" width="3.85546875" style="9" customWidth="1"/>
    <col min="15583" max="15585" width="14.42578125" style="9" customWidth="1"/>
    <col min="15586" max="15586" width="4.140625" style="9" customWidth="1"/>
    <col min="15587" max="15587" width="15" style="9" customWidth="1"/>
    <col min="15588" max="15589" width="9.140625" style="9" customWidth="1"/>
    <col min="15590" max="15590" width="11.5703125" style="9" customWidth="1"/>
    <col min="15591" max="15591" width="18.140625" style="9" customWidth="1"/>
    <col min="15592" max="15592" width="13.140625" style="9" customWidth="1"/>
    <col min="15593" max="15593" width="12.28515625" style="9" customWidth="1"/>
    <col min="15594" max="15831" width="9.140625" style="9"/>
    <col min="15832" max="15832" width="1.42578125" style="9" customWidth="1"/>
    <col min="15833" max="15833" width="59.5703125" style="9" customWidth="1"/>
    <col min="15834" max="15834" width="9.140625" style="9" customWidth="1"/>
    <col min="15835" max="15836" width="3.85546875" style="9" customWidth="1"/>
    <col min="15837" max="15837" width="10.5703125" style="9" customWidth="1"/>
    <col min="15838" max="15838" width="3.85546875" style="9" customWidth="1"/>
    <col min="15839" max="15841" width="14.42578125" style="9" customWidth="1"/>
    <col min="15842" max="15842" width="4.140625" style="9" customWidth="1"/>
    <col min="15843" max="15843" width="15" style="9" customWidth="1"/>
    <col min="15844" max="15845" width="9.140625" style="9" customWidth="1"/>
    <col min="15846" max="15846" width="11.5703125" style="9" customWidth="1"/>
    <col min="15847" max="15847" width="18.140625" style="9" customWidth="1"/>
    <col min="15848" max="15848" width="13.140625" style="9" customWidth="1"/>
    <col min="15849" max="15849" width="12.28515625" style="9" customWidth="1"/>
    <col min="15850" max="16384" width="9.140625" style="9"/>
  </cols>
  <sheetData>
    <row r="1" spans="1:12" s="10" customFormat="1" ht="16.5" customHeight="1" x14ac:dyDescent="0.25">
      <c r="A1" s="59"/>
      <c r="E1" s="11"/>
      <c r="F1" s="11"/>
      <c r="G1" s="92"/>
      <c r="H1" s="402" t="s">
        <v>408</v>
      </c>
      <c r="I1" s="402"/>
      <c r="J1" s="402"/>
      <c r="K1" s="402"/>
      <c r="L1" s="402"/>
    </row>
    <row r="2" spans="1:12" s="10" customFormat="1" ht="58.5" customHeight="1" x14ac:dyDescent="0.25">
      <c r="A2" s="59"/>
      <c r="E2" s="11"/>
      <c r="F2" s="11"/>
      <c r="G2" s="42"/>
      <c r="H2" s="402" t="s">
        <v>752</v>
      </c>
      <c r="I2" s="402"/>
      <c r="J2" s="402"/>
      <c r="K2" s="402"/>
      <c r="L2" s="402"/>
    </row>
    <row r="3" spans="1:12" ht="49.5" customHeight="1" x14ac:dyDescent="0.25">
      <c r="A3" s="405" t="s">
        <v>755</v>
      </c>
      <c r="B3" s="405"/>
      <c r="C3" s="405"/>
      <c r="D3" s="405"/>
      <c r="E3" s="405"/>
      <c r="F3" s="405"/>
      <c r="G3" s="405"/>
      <c r="H3" s="405"/>
      <c r="I3" s="405"/>
      <c r="J3" s="405"/>
      <c r="K3" s="405"/>
      <c r="L3" s="405"/>
    </row>
    <row r="4" spans="1:12" s="28" customFormat="1" ht="18" customHeight="1" x14ac:dyDescent="0.25">
      <c r="A4" s="339"/>
      <c r="B4" s="26"/>
      <c r="C4" s="26"/>
      <c r="D4" s="26"/>
      <c r="E4" s="27"/>
      <c r="F4" s="27"/>
      <c r="G4" s="27"/>
      <c r="H4" s="37"/>
      <c r="I4" s="26"/>
      <c r="J4" s="103"/>
      <c r="K4" s="103"/>
      <c r="L4" s="103" t="s">
        <v>216</v>
      </c>
    </row>
    <row r="5" spans="1:12" ht="17.25" customHeight="1" x14ac:dyDescent="0.25">
      <c r="A5" s="353" t="s">
        <v>0</v>
      </c>
      <c r="B5" s="287"/>
      <c r="C5" s="287"/>
      <c r="D5" s="287"/>
      <c r="E5" s="287" t="s">
        <v>1</v>
      </c>
      <c r="F5" s="2" t="s">
        <v>2</v>
      </c>
      <c r="G5" s="2" t="s">
        <v>3</v>
      </c>
      <c r="H5" s="3" t="s">
        <v>4</v>
      </c>
      <c r="I5" s="2" t="s">
        <v>5</v>
      </c>
      <c r="J5" s="69" t="s">
        <v>452</v>
      </c>
      <c r="K5" s="69" t="s">
        <v>672</v>
      </c>
      <c r="L5" s="69" t="s">
        <v>753</v>
      </c>
    </row>
    <row r="6" spans="1:12" s="29" customFormat="1" ht="14.25" x14ac:dyDescent="0.25">
      <c r="A6" s="340" t="s">
        <v>10</v>
      </c>
      <c r="B6" s="30"/>
      <c r="C6" s="30"/>
      <c r="D6" s="30"/>
      <c r="E6" s="48">
        <v>854</v>
      </c>
      <c r="F6" s="14" t="s">
        <v>11</v>
      </c>
      <c r="G6" s="14"/>
      <c r="H6" s="24"/>
      <c r="I6" s="14"/>
      <c r="J6" s="22">
        <f>J7+J13+J71+J75+J93+J97</f>
        <v>60514076.090000004</v>
      </c>
      <c r="K6" s="22">
        <f>K7+K13+K71+K75+K93+K97</f>
        <v>59758059.840000004</v>
      </c>
      <c r="L6" s="22">
        <f>L7+L13+L71+L75+L93+L97</f>
        <v>64541613.019999996</v>
      </c>
    </row>
    <row r="7" spans="1:12" ht="51" x14ac:dyDescent="0.25">
      <c r="A7" s="61" t="s">
        <v>134</v>
      </c>
      <c r="B7" s="354"/>
      <c r="C7" s="354"/>
      <c r="D7" s="354"/>
      <c r="E7" s="287">
        <v>854</v>
      </c>
      <c r="F7" s="2" t="s">
        <v>11</v>
      </c>
      <c r="G7" s="2" t="s">
        <v>42</v>
      </c>
      <c r="H7" s="3"/>
      <c r="I7" s="2"/>
      <c r="J7" s="17">
        <f t="shared" ref="J7:L7" si="0">J8</f>
        <v>648000</v>
      </c>
      <c r="K7" s="17">
        <f t="shared" si="0"/>
        <v>648000</v>
      </c>
      <c r="L7" s="17">
        <f t="shared" si="0"/>
        <v>648000</v>
      </c>
    </row>
    <row r="8" spans="1:12" ht="25.5" x14ac:dyDescent="0.25">
      <c r="A8" s="61" t="s">
        <v>18</v>
      </c>
      <c r="B8" s="287"/>
      <c r="C8" s="287"/>
      <c r="D8" s="287"/>
      <c r="E8" s="287">
        <v>854</v>
      </c>
      <c r="F8" s="2" t="s">
        <v>15</v>
      </c>
      <c r="G8" s="2" t="s">
        <v>42</v>
      </c>
      <c r="H8" s="3" t="s">
        <v>135</v>
      </c>
      <c r="I8" s="2"/>
      <c r="J8" s="17">
        <f t="shared" ref="J8:L8" si="1">J9+J11</f>
        <v>648000</v>
      </c>
      <c r="K8" s="17">
        <f t="shared" si="1"/>
        <v>648000</v>
      </c>
      <c r="L8" s="17">
        <f t="shared" si="1"/>
        <v>648000</v>
      </c>
    </row>
    <row r="9" spans="1:12" ht="63.75" x14ac:dyDescent="0.25">
      <c r="A9" s="61" t="s">
        <v>14</v>
      </c>
      <c r="B9" s="287"/>
      <c r="C9" s="287"/>
      <c r="D9" s="287"/>
      <c r="E9" s="287">
        <v>854</v>
      </c>
      <c r="F9" s="2" t="s">
        <v>11</v>
      </c>
      <c r="G9" s="2" t="s">
        <v>42</v>
      </c>
      <c r="H9" s="3" t="s">
        <v>135</v>
      </c>
      <c r="I9" s="2" t="s">
        <v>16</v>
      </c>
      <c r="J9" s="17">
        <f t="shared" ref="J9:L9" si="2">J10</f>
        <v>593700</v>
      </c>
      <c r="K9" s="17">
        <f t="shared" si="2"/>
        <v>593700</v>
      </c>
      <c r="L9" s="17">
        <f t="shared" si="2"/>
        <v>593700</v>
      </c>
    </row>
    <row r="10" spans="1:12" ht="25.5" x14ac:dyDescent="0.25">
      <c r="A10" s="61" t="s">
        <v>8</v>
      </c>
      <c r="B10" s="287"/>
      <c r="C10" s="287"/>
      <c r="D10" s="287"/>
      <c r="E10" s="287">
        <v>854</v>
      </c>
      <c r="F10" s="2" t="s">
        <v>11</v>
      </c>
      <c r="G10" s="2" t="s">
        <v>42</v>
      </c>
      <c r="H10" s="3" t="s">
        <v>135</v>
      </c>
      <c r="I10" s="2" t="s">
        <v>17</v>
      </c>
      <c r="J10" s="17">
        <f>'3.ВС'!J394</f>
        <v>593700</v>
      </c>
      <c r="K10" s="17">
        <f>'3.ВС'!K394</f>
        <v>593700</v>
      </c>
      <c r="L10" s="17">
        <f>'3.ВС'!L394</f>
        <v>593700</v>
      </c>
    </row>
    <row r="11" spans="1:12" ht="25.5" x14ac:dyDescent="0.25">
      <c r="A11" s="46" t="s">
        <v>19</v>
      </c>
      <c r="B11" s="287"/>
      <c r="C11" s="287"/>
      <c r="D11" s="287"/>
      <c r="E11" s="287">
        <v>854</v>
      </c>
      <c r="F11" s="2" t="s">
        <v>11</v>
      </c>
      <c r="G11" s="2" t="s">
        <v>42</v>
      </c>
      <c r="H11" s="3" t="s">
        <v>135</v>
      </c>
      <c r="I11" s="2" t="s">
        <v>20</v>
      </c>
      <c r="J11" s="17">
        <f t="shared" ref="J11:L11" si="3">J12</f>
        <v>54300</v>
      </c>
      <c r="K11" s="17">
        <f t="shared" si="3"/>
        <v>54300</v>
      </c>
      <c r="L11" s="17">
        <f t="shared" si="3"/>
        <v>54300</v>
      </c>
    </row>
    <row r="12" spans="1:12" ht="38.25" x14ac:dyDescent="0.25">
      <c r="A12" s="46" t="s">
        <v>9</v>
      </c>
      <c r="B12" s="287"/>
      <c r="C12" s="287"/>
      <c r="D12" s="287"/>
      <c r="E12" s="287">
        <v>854</v>
      </c>
      <c r="F12" s="2" t="s">
        <v>11</v>
      </c>
      <c r="G12" s="2" t="s">
        <v>42</v>
      </c>
      <c r="H12" s="3" t="s">
        <v>135</v>
      </c>
      <c r="I12" s="2" t="s">
        <v>21</v>
      </c>
      <c r="J12" s="17">
        <f>'3.ВС'!J396</f>
        <v>54300</v>
      </c>
      <c r="K12" s="17">
        <f>'3.ВС'!K396</f>
        <v>54300</v>
      </c>
      <c r="L12" s="17">
        <f>'3.ВС'!L396</f>
        <v>54300</v>
      </c>
    </row>
    <row r="13" spans="1:12" ht="51" x14ac:dyDescent="0.25">
      <c r="A13" s="61" t="s">
        <v>745</v>
      </c>
      <c r="B13" s="354"/>
      <c r="C13" s="354"/>
      <c r="D13" s="354"/>
      <c r="E13" s="287">
        <v>851</v>
      </c>
      <c r="F13" s="2" t="s">
        <v>11</v>
      </c>
      <c r="G13" s="2" t="s">
        <v>12</v>
      </c>
      <c r="H13" s="3"/>
      <c r="I13" s="2"/>
      <c r="J13" s="17">
        <f>J14+J19+J24+J27+J32+J37+J40+J56+J47+J50+J53+J59+J62+J65+J68</f>
        <v>41242558</v>
      </c>
      <c r="K13" s="17">
        <f t="shared" ref="K13:L13" si="4">K14+K19+K24+K27+K32+K37+K40+K56+K47+K50+K53+K59+K62+K65+K68</f>
        <v>37253558</v>
      </c>
      <c r="L13" s="17">
        <f t="shared" si="4"/>
        <v>37253558</v>
      </c>
    </row>
    <row r="14" spans="1:12" ht="165.75" x14ac:dyDescent="0.25">
      <c r="A14" s="46" t="s">
        <v>398</v>
      </c>
      <c r="B14" s="287"/>
      <c r="C14" s="287"/>
      <c r="D14" s="287"/>
      <c r="E14" s="3">
        <v>851</v>
      </c>
      <c r="F14" s="2" t="s">
        <v>11</v>
      </c>
      <c r="G14" s="2" t="s">
        <v>12</v>
      </c>
      <c r="H14" s="3" t="s">
        <v>392</v>
      </c>
      <c r="I14" s="2"/>
      <c r="J14" s="17">
        <f t="shared" ref="J14:L14" si="5">J15+J17</f>
        <v>766676</v>
      </c>
      <c r="K14" s="17">
        <f t="shared" si="5"/>
        <v>766676</v>
      </c>
      <c r="L14" s="17">
        <f t="shared" si="5"/>
        <v>766676</v>
      </c>
    </row>
    <row r="15" spans="1:12" ht="63.75" x14ac:dyDescent="0.25">
      <c r="A15" s="46" t="s">
        <v>14</v>
      </c>
      <c r="B15" s="287"/>
      <c r="C15" s="287"/>
      <c r="D15" s="287"/>
      <c r="E15" s="3">
        <v>851</v>
      </c>
      <c r="F15" s="2" t="s">
        <v>11</v>
      </c>
      <c r="G15" s="2" t="s">
        <v>12</v>
      </c>
      <c r="H15" s="3" t="s">
        <v>392</v>
      </c>
      <c r="I15" s="2" t="s">
        <v>16</v>
      </c>
      <c r="J15" s="17">
        <f t="shared" ref="J15:L15" si="6">J16</f>
        <v>747400</v>
      </c>
      <c r="K15" s="17">
        <f t="shared" si="6"/>
        <v>747400</v>
      </c>
      <c r="L15" s="17">
        <f t="shared" si="6"/>
        <v>747400</v>
      </c>
    </row>
    <row r="16" spans="1:12" ht="25.5" x14ac:dyDescent="0.25">
      <c r="A16" s="46" t="s">
        <v>257</v>
      </c>
      <c r="B16" s="287"/>
      <c r="C16" s="287"/>
      <c r="D16" s="287"/>
      <c r="E16" s="3">
        <v>851</v>
      </c>
      <c r="F16" s="2" t="s">
        <v>11</v>
      </c>
      <c r="G16" s="2" t="s">
        <v>12</v>
      </c>
      <c r="H16" s="3" t="s">
        <v>392</v>
      </c>
      <c r="I16" s="2" t="s">
        <v>17</v>
      </c>
      <c r="J16" s="17">
        <f>'3.ВС'!J12</f>
        <v>747400</v>
      </c>
      <c r="K16" s="17">
        <f>'3.ВС'!K12</f>
        <v>747400</v>
      </c>
      <c r="L16" s="17">
        <f>'3.ВС'!L12</f>
        <v>747400</v>
      </c>
    </row>
    <row r="17" spans="1:12" ht="25.5" x14ac:dyDescent="0.25">
      <c r="A17" s="46" t="s">
        <v>19</v>
      </c>
      <c r="B17" s="287"/>
      <c r="C17" s="287"/>
      <c r="D17" s="287"/>
      <c r="E17" s="3">
        <v>851</v>
      </c>
      <c r="F17" s="2" t="s">
        <v>11</v>
      </c>
      <c r="G17" s="2" t="s">
        <v>12</v>
      </c>
      <c r="H17" s="3" t="s">
        <v>392</v>
      </c>
      <c r="I17" s="2" t="s">
        <v>20</v>
      </c>
      <c r="J17" s="17">
        <f t="shared" ref="J17:L17" si="7">J18</f>
        <v>19276</v>
      </c>
      <c r="K17" s="17">
        <f t="shared" si="7"/>
        <v>19276</v>
      </c>
      <c r="L17" s="17">
        <f t="shared" si="7"/>
        <v>19276</v>
      </c>
    </row>
    <row r="18" spans="1:12" ht="38.25" x14ac:dyDescent="0.25">
      <c r="A18" s="46" t="s">
        <v>9</v>
      </c>
      <c r="B18" s="287"/>
      <c r="C18" s="287"/>
      <c r="D18" s="287"/>
      <c r="E18" s="3">
        <v>851</v>
      </c>
      <c r="F18" s="2" t="s">
        <v>11</v>
      </c>
      <c r="G18" s="2" t="s">
        <v>12</v>
      </c>
      <c r="H18" s="3" t="s">
        <v>392</v>
      </c>
      <c r="I18" s="2" t="s">
        <v>21</v>
      </c>
      <c r="J18" s="17">
        <f>'3.ВС'!J14</f>
        <v>19276</v>
      </c>
      <c r="K18" s="17">
        <f>'3.ВС'!K14</f>
        <v>19276</v>
      </c>
      <c r="L18" s="17">
        <f>'3.ВС'!L14</f>
        <v>19276</v>
      </c>
    </row>
    <row r="19" spans="1:12" ht="153" x14ac:dyDescent="0.25">
      <c r="A19" s="46" t="s">
        <v>399</v>
      </c>
      <c r="B19" s="287"/>
      <c r="C19" s="287"/>
      <c r="D19" s="287"/>
      <c r="E19" s="3">
        <v>851</v>
      </c>
      <c r="F19" s="2" t="s">
        <v>11</v>
      </c>
      <c r="G19" s="2" t="s">
        <v>12</v>
      </c>
      <c r="H19" s="3" t="s">
        <v>393</v>
      </c>
      <c r="I19" s="2"/>
      <c r="J19" s="17">
        <f t="shared" ref="J19:L19" si="8">J20+J22</f>
        <v>766676</v>
      </c>
      <c r="K19" s="17">
        <f t="shared" si="8"/>
        <v>766676</v>
      </c>
      <c r="L19" s="17">
        <f t="shared" si="8"/>
        <v>766676</v>
      </c>
    </row>
    <row r="20" spans="1:12" ht="63.75" x14ac:dyDescent="0.25">
      <c r="A20" s="46" t="s">
        <v>14</v>
      </c>
      <c r="B20" s="287"/>
      <c r="C20" s="287"/>
      <c r="D20" s="287"/>
      <c r="E20" s="3">
        <v>851</v>
      </c>
      <c r="F20" s="2" t="s">
        <v>11</v>
      </c>
      <c r="G20" s="2" t="s">
        <v>12</v>
      </c>
      <c r="H20" s="3" t="s">
        <v>393</v>
      </c>
      <c r="I20" s="2" t="s">
        <v>16</v>
      </c>
      <c r="J20" s="17">
        <f t="shared" ref="J20:L20" si="9">J21</f>
        <v>704100</v>
      </c>
      <c r="K20" s="17">
        <f t="shared" si="9"/>
        <v>704100</v>
      </c>
      <c r="L20" s="17">
        <f t="shared" si="9"/>
        <v>704100</v>
      </c>
    </row>
    <row r="21" spans="1:12" ht="25.5" x14ac:dyDescent="0.25">
      <c r="A21" s="46" t="s">
        <v>257</v>
      </c>
      <c r="B21" s="287"/>
      <c r="C21" s="287"/>
      <c r="D21" s="287"/>
      <c r="E21" s="3">
        <v>851</v>
      </c>
      <c r="F21" s="2" t="s">
        <v>11</v>
      </c>
      <c r="G21" s="2" t="s">
        <v>12</v>
      </c>
      <c r="H21" s="3" t="s">
        <v>393</v>
      </c>
      <c r="I21" s="2" t="s">
        <v>17</v>
      </c>
      <c r="J21" s="17">
        <f>'3.ВС'!J17</f>
        <v>704100</v>
      </c>
      <c r="K21" s="17">
        <f>'3.ВС'!K17</f>
        <v>704100</v>
      </c>
      <c r="L21" s="17">
        <f>'3.ВС'!L17</f>
        <v>704100</v>
      </c>
    </row>
    <row r="22" spans="1:12" ht="25.5" x14ac:dyDescent="0.25">
      <c r="A22" s="46" t="s">
        <v>19</v>
      </c>
      <c r="B22" s="287"/>
      <c r="C22" s="287"/>
      <c r="D22" s="287"/>
      <c r="E22" s="3">
        <v>851</v>
      </c>
      <c r="F22" s="2" t="s">
        <v>11</v>
      </c>
      <c r="G22" s="2" t="s">
        <v>12</v>
      </c>
      <c r="H22" s="3" t="s">
        <v>393</v>
      </c>
      <c r="I22" s="2" t="s">
        <v>20</v>
      </c>
      <c r="J22" s="17">
        <f t="shared" ref="J22:L22" si="10">J23</f>
        <v>62576</v>
      </c>
      <c r="K22" s="17">
        <f t="shared" si="10"/>
        <v>62576</v>
      </c>
      <c r="L22" s="17">
        <f t="shared" si="10"/>
        <v>62576</v>
      </c>
    </row>
    <row r="23" spans="1:12" ht="38.25" x14ac:dyDescent="0.25">
      <c r="A23" s="46" t="s">
        <v>9</v>
      </c>
      <c r="B23" s="287"/>
      <c r="C23" s="287"/>
      <c r="D23" s="287"/>
      <c r="E23" s="3">
        <v>851</v>
      </c>
      <c r="F23" s="2" t="s">
        <v>11</v>
      </c>
      <c r="G23" s="2" t="s">
        <v>12</v>
      </c>
      <c r="H23" s="3" t="s">
        <v>393</v>
      </c>
      <c r="I23" s="2" t="s">
        <v>21</v>
      </c>
      <c r="J23" s="17">
        <f>'3.ВС'!J19</f>
        <v>62576</v>
      </c>
      <c r="K23" s="17">
        <f>'3.ВС'!K19</f>
        <v>62576</v>
      </c>
      <c r="L23" s="17">
        <f>'3.ВС'!L19</f>
        <v>62576</v>
      </c>
    </row>
    <row r="24" spans="1:12" ht="191.25" x14ac:dyDescent="0.25">
      <c r="A24" s="46" t="s">
        <v>400</v>
      </c>
      <c r="B24" s="287"/>
      <c r="C24" s="287"/>
      <c r="D24" s="287"/>
      <c r="E24" s="3">
        <v>851</v>
      </c>
      <c r="F24" s="2" t="s">
        <v>11</v>
      </c>
      <c r="G24" s="2" t="s">
        <v>12</v>
      </c>
      <c r="H24" s="3" t="s">
        <v>394</v>
      </c>
      <c r="I24" s="2"/>
      <c r="J24" s="17">
        <f>J25</f>
        <v>400</v>
      </c>
      <c r="K24" s="17">
        <f t="shared" ref="K24:L24" si="11">K25</f>
        <v>400</v>
      </c>
      <c r="L24" s="17">
        <f t="shared" si="11"/>
        <v>400</v>
      </c>
    </row>
    <row r="25" spans="1:12" ht="25.5" x14ac:dyDescent="0.25">
      <c r="A25" s="46" t="s">
        <v>19</v>
      </c>
      <c r="B25" s="287"/>
      <c r="C25" s="287"/>
      <c r="D25" s="287"/>
      <c r="E25" s="3">
        <v>851</v>
      </c>
      <c r="F25" s="2" t="s">
        <v>11</v>
      </c>
      <c r="G25" s="2" t="s">
        <v>12</v>
      </c>
      <c r="H25" s="3" t="s">
        <v>394</v>
      </c>
      <c r="I25" s="2" t="s">
        <v>20</v>
      </c>
      <c r="J25" s="17">
        <f t="shared" ref="J25:L25" si="12">J26</f>
        <v>400</v>
      </c>
      <c r="K25" s="17">
        <f t="shared" si="12"/>
        <v>400</v>
      </c>
      <c r="L25" s="17">
        <f t="shared" si="12"/>
        <v>400</v>
      </c>
    </row>
    <row r="26" spans="1:12" ht="38.25" x14ac:dyDescent="0.25">
      <c r="A26" s="46" t="s">
        <v>9</v>
      </c>
      <c r="B26" s="287"/>
      <c r="C26" s="287"/>
      <c r="D26" s="287"/>
      <c r="E26" s="3">
        <v>851</v>
      </c>
      <c r="F26" s="2" t="s">
        <v>11</v>
      </c>
      <c r="G26" s="2" t="s">
        <v>12</v>
      </c>
      <c r="H26" s="3" t="s">
        <v>394</v>
      </c>
      <c r="I26" s="2" t="s">
        <v>21</v>
      </c>
      <c r="J26" s="17">
        <f>'3.ВС'!J22</f>
        <v>400</v>
      </c>
      <c r="K26" s="17">
        <f>'3.ВС'!K22</f>
        <v>400</v>
      </c>
      <c r="L26" s="17">
        <f>'3.ВС'!L22</f>
        <v>400</v>
      </c>
    </row>
    <row r="27" spans="1:12" ht="76.5" x14ac:dyDescent="0.25">
      <c r="A27" s="46" t="s">
        <v>416</v>
      </c>
      <c r="B27" s="354"/>
      <c r="C27" s="354"/>
      <c r="D27" s="354"/>
      <c r="E27" s="3">
        <v>851</v>
      </c>
      <c r="F27" s="2" t="s">
        <v>11</v>
      </c>
      <c r="G27" s="2" t="s">
        <v>12</v>
      </c>
      <c r="H27" s="3" t="s">
        <v>415</v>
      </c>
      <c r="I27" s="3"/>
      <c r="J27" s="17">
        <f t="shared" ref="J27:L27" si="13">J28+J30</f>
        <v>76668</v>
      </c>
      <c r="K27" s="17">
        <f t="shared" si="13"/>
        <v>76668</v>
      </c>
      <c r="L27" s="17">
        <f t="shared" si="13"/>
        <v>76668</v>
      </c>
    </row>
    <row r="28" spans="1:12" ht="63.75" x14ac:dyDescent="0.25">
      <c r="A28" s="46" t="s">
        <v>14</v>
      </c>
      <c r="B28" s="354"/>
      <c r="C28" s="354"/>
      <c r="D28" s="354"/>
      <c r="E28" s="3">
        <v>851</v>
      </c>
      <c r="F28" s="2" t="s">
        <v>11</v>
      </c>
      <c r="G28" s="2" t="s">
        <v>12</v>
      </c>
      <c r="H28" s="3" t="s">
        <v>415</v>
      </c>
      <c r="I28" s="2" t="s">
        <v>16</v>
      </c>
      <c r="J28" s="17">
        <f t="shared" ref="J28:L28" si="14">J29</f>
        <v>54850</v>
      </c>
      <c r="K28" s="17">
        <f t="shared" si="14"/>
        <v>54850</v>
      </c>
      <c r="L28" s="17">
        <f t="shared" si="14"/>
        <v>54850</v>
      </c>
    </row>
    <row r="29" spans="1:12" ht="25.5" x14ac:dyDescent="0.25">
      <c r="A29" s="46" t="s">
        <v>257</v>
      </c>
      <c r="B29" s="352"/>
      <c r="C29" s="352"/>
      <c r="D29" s="352"/>
      <c r="E29" s="3">
        <v>851</v>
      </c>
      <c r="F29" s="2" t="s">
        <v>11</v>
      </c>
      <c r="G29" s="2" t="s">
        <v>12</v>
      </c>
      <c r="H29" s="3" t="s">
        <v>415</v>
      </c>
      <c r="I29" s="2" t="s">
        <v>17</v>
      </c>
      <c r="J29" s="17">
        <f>'3.ВС'!J25</f>
        <v>54850</v>
      </c>
      <c r="K29" s="17">
        <f>'3.ВС'!K25</f>
        <v>54850</v>
      </c>
      <c r="L29" s="17">
        <f>'3.ВС'!L25</f>
        <v>54850</v>
      </c>
    </row>
    <row r="30" spans="1:12" ht="25.5" x14ac:dyDescent="0.25">
      <c r="A30" s="46" t="s">
        <v>19</v>
      </c>
      <c r="B30" s="352"/>
      <c r="C30" s="352"/>
      <c r="D30" s="352"/>
      <c r="E30" s="3">
        <v>851</v>
      </c>
      <c r="F30" s="2" t="s">
        <v>11</v>
      </c>
      <c r="G30" s="2" t="s">
        <v>12</v>
      </c>
      <c r="H30" s="3" t="s">
        <v>415</v>
      </c>
      <c r="I30" s="2" t="s">
        <v>20</v>
      </c>
      <c r="J30" s="17">
        <f t="shared" ref="J30:L30" si="15">J31</f>
        <v>21818</v>
      </c>
      <c r="K30" s="17">
        <f t="shared" si="15"/>
        <v>21818</v>
      </c>
      <c r="L30" s="17">
        <f t="shared" si="15"/>
        <v>21818</v>
      </c>
    </row>
    <row r="31" spans="1:12" ht="38.25" x14ac:dyDescent="0.25">
      <c r="A31" s="46" t="s">
        <v>9</v>
      </c>
      <c r="B31" s="354"/>
      <c r="C31" s="354"/>
      <c r="D31" s="354"/>
      <c r="E31" s="3">
        <v>851</v>
      </c>
      <c r="F31" s="2" t="s">
        <v>11</v>
      </c>
      <c r="G31" s="2" t="s">
        <v>12</v>
      </c>
      <c r="H31" s="3" t="s">
        <v>415</v>
      </c>
      <c r="I31" s="2" t="s">
        <v>21</v>
      </c>
      <c r="J31" s="17">
        <f>'3.ВС'!J27</f>
        <v>21818</v>
      </c>
      <c r="K31" s="17">
        <f>'3.ВС'!K27</f>
        <v>21818</v>
      </c>
      <c r="L31" s="17">
        <f>'3.ВС'!L27</f>
        <v>21818</v>
      </c>
    </row>
    <row r="32" spans="1:12" ht="51" x14ac:dyDescent="0.25">
      <c r="A32" s="61" t="s">
        <v>59</v>
      </c>
      <c r="B32" s="354"/>
      <c r="C32" s="354"/>
      <c r="D32" s="354"/>
      <c r="E32" s="287">
        <v>851</v>
      </c>
      <c r="F32" s="2" t="s">
        <v>11</v>
      </c>
      <c r="G32" s="2" t="s">
        <v>12</v>
      </c>
      <c r="H32" s="3" t="s">
        <v>322</v>
      </c>
      <c r="I32" s="3"/>
      <c r="J32" s="17">
        <f t="shared" ref="J32:L32" si="16">J33+J35</f>
        <v>383338</v>
      </c>
      <c r="K32" s="17">
        <f t="shared" si="16"/>
        <v>383338</v>
      </c>
      <c r="L32" s="17">
        <f t="shared" si="16"/>
        <v>383338</v>
      </c>
    </row>
    <row r="33" spans="1:12" ht="63.75" x14ac:dyDescent="0.25">
      <c r="A33" s="61" t="s">
        <v>14</v>
      </c>
      <c r="B33" s="354"/>
      <c r="C33" s="354"/>
      <c r="D33" s="354"/>
      <c r="E33" s="287">
        <v>851</v>
      </c>
      <c r="F33" s="2" t="s">
        <v>11</v>
      </c>
      <c r="G33" s="2" t="s">
        <v>12</v>
      </c>
      <c r="H33" s="3" t="s">
        <v>322</v>
      </c>
      <c r="I33" s="2" t="s">
        <v>16</v>
      </c>
      <c r="J33" s="17">
        <f t="shared" ref="J33:L33" si="17">J34</f>
        <v>288500</v>
      </c>
      <c r="K33" s="17">
        <f t="shared" si="17"/>
        <v>288500</v>
      </c>
      <c r="L33" s="17">
        <f t="shared" si="17"/>
        <v>288500</v>
      </c>
    </row>
    <row r="34" spans="1:12" ht="25.5" x14ac:dyDescent="0.25">
      <c r="A34" s="61" t="s">
        <v>8</v>
      </c>
      <c r="B34" s="352"/>
      <c r="C34" s="352"/>
      <c r="D34" s="352"/>
      <c r="E34" s="287">
        <v>851</v>
      </c>
      <c r="F34" s="2" t="s">
        <v>11</v>
      </c>
      <c r="G34" s="2" t="s">
        <v>12</v>
      </c>
      <c r="H34" s="3" t="s">
        <v>322</v>
      </c>
      <c r="I34" s="2" t="s">
        <v>17</v>
      </c>
      <c r="J34" s="17">
        <f>'3.ВС'!J30</f>
        <v>288500</v>
      </c>
      <c r="K34" s="17">
        <f>'3.ВС'!K30</f>
        <v>288500</v>
      </c>
      <c r="L34" s="17">
        <f>'3.ВС'!L30</f>
        <v>288500</v>
      </c>
    </row>
    <row r="35" spans="1:12" ht="25.5" x14ac:dyDescent="0.25">
      <c r="A35" s="46" t="s">
        <v>19</v>
      </c>
      <c r="B35" s="352"/>
      <c r="C35" s="352"/>
      <c r="D35" s="352"/>
      <c r="E35" s="287">
        <v>851</v>
      </c>
      <c r="F35" s="2" t="s">
        <v>11</v>
      </c>
      <c r="G35" s="2" t="s">
        <v>12</v>
      </c>
      <c r="H35" s="3" t="s">
        <v>322</v>
      </c>
      <c r="I35" s="2" t="s">
        <v>20</v>
      </c>
      <c r="J35" s="17">
        <f t="shared" ref="J35:L35" si="18">J36</f>
        <v>94838</v>
      </c>
      <c r="K35" s="17">
        <f t="shared" si="18"/>
        <v>94838</v>
      </c>
      <c r="L35" s="17">
        <f t="shared" si="18"/>
        <v>94838</v>
      </c>
    </row>
    <row r="36" spans="1:12" ht="38.25" x14ac:dyDescent="0.25">
      <c r="A36" s="46" t="s">
        <v>9</v>
      </c>
      <c r="B36" s="354"/>
      <c r="C36" s="354"/>
      <c r="D36" s="354"/>
      <c r="E36" s="287">
        <v>851</v>
      </c>
      <c r="F36" s="2" t="s">
        <v>11</v>
      </c>
      <c r="G36" s="2" t="s">
        <v>12</v>
      </c>
      <c r="H36" s="3" t="s">
        <v>322</v>
      </c>
      <c r="I36" s="2" t="s">
        <v>21</v>
      </c>
      <c r="J36" s="17">
        <f>'3.ВС'!J32</f>
        <v>94838</v>
      </c>
      <c r="K36" s="17">
        <f>'3.ВС'!K32</f>
        <v>94838</v>
      </c>
      <c r="L36" s="17">
        <f>'3.ВС'!L32</f>
        <v>94838</v>
      </c>
    </row>
    <row r="37" spans="1:12" ht="51" x14ac:dyDescent="0.25">
      <c r="A37" s="61" t="s">
        <v>13</v>
      </c>
      <c r="B37" s="354"/>
      <c r="C37" s="354"/>
      <c r="D37" s="354"/>
      <c r="E37" s="287">
        <v>851</v>
      </c>
      <c r="F37" s="2" t="s">
        <v>11</v>
      </c>
      <c r="G37" s="2" t="s">
        <v>12</v>
      </c>
      <c r="H37" s="3" t="s">
        <v>308</v>
      </c>
      <c r="I37" s="2"/>
      <c r="J37" s="17">
        <f t="shared" ref="J37:L38" si="19">J38</f>
        <v>2348200</v>
      </c>
      <c r="K37" s="17">
        <f t="shared" si="19"/>
        <v>2348200</v>
      </c>
      <c r="L37" s="17">
        <f t="shared" si="19"/>
        <v>2348200</v>
      </c>
    </row>
    <row r="38" spans="1:12" ht="63.75" x14ac:dyDescent="0.25">
      <c r="A38" s="61" t="s">
        <v>14</v>
      </c>
      <c r="B38" s="354"/>
      <c r="C38" s="354"/>
      <c r="D38" s="354"/>
      <c r="E38" s="287">
        <v>851</v>
      </c>
      <c r="F38" s="2" t="s">
        <v>15</v>
      </c>
      <c r="G38" s="2" t="s">
        <v>12</v>
      </c>
      <c r="H38" s="3" t="s">
        <v>308</v>
      </c>
      <c r="I38" s="2" t="s">
        <v>16</v>
      </c>
      <c r="J38" s="17">
        <f t="shared" si="19"/>
        <v>2348200</v>
      </c>
      <c r="K38" s="17">
        <f t="shared" si="19"/>
        <v>2348200</v>
      </c>
      <c r="L38" s="17">
        <f t="shared" si="19"/>
        <v>2348200</v>
      </c>
    </row>
    <row r="39" spans="1:12" ht="25.5" x14ac:dyDescent="0.25">
      <c r="A39" s="61" t="s">
        <v>8</v>
      </c>
      <c r="B39" s="352"/>
      <c r="C39" s="352"/>
      <c r="D39" s="352"/>
      <c r="E39" s="287">
        <v>851</v>
      </c>
      <c r="F39" s="2" t="s">
        <v>11</v>
      </c>
      <c r="G39" s="2" t="s">
        <v>12</v>
      </c>
      <c r="H39" s="3" t="s">
        <v>308</v>
      </c>
      <c r="I39" s="2" t="s">
        <v>17</v>
      </c>
      <c r="J39" s="17">
        <f>'3.ВС'!J35</f>
        <v>2348200</v>
      </c>
      <c r="K39" s="17">
        <f>'3.ВС'!K35</f>
        <v>2348200</v>
      </c>
      <c r="L39" s="17">
        <f>'3.ВС'!L35</f>
        <v>2348200</v>
      </c>
    </row>
    <row r="40" spans="1:12" ht="25.5" x14ac:dyDescent="0.25">
      <c r="A40" s="61" t="s">
        <v>18</v>
      </c>
      <c r="B40" s="352"/>
      <c r="C40" s="287"/>
      <c r="D40" s="287"/>
      <c r="E40" s="287">
        <v>851</v>
      </c>
      <c r="F40" s="2" t="s">
        <v>15</v>
      </c>
      <c r="G40" s="2" t="s">
        <v>12</v>
      </c>
      <c r="H40" s="3" t="s">
        <v>309</v>
      </c>
      <c r="I40" s="2"/>
      <c r="J40" s="17">
        <f t="shared" ref="J40:L40" si="20">J41+J43+J45</f>
        <v>36616200</v>
      </c>
      <c r="K40" s="17">
        <f t="shared" si="20"/>
        <v>32905200</v>
      </c>
      <c r="L40" s="17">
        <f t="shared" si="20"/>
        <v>32905200</v>
      </c>
    </row>
    <row r="41" spans="1:12" ht="63.75" x14ac:dyDescent="0.25">
      <c r="A41" s="61" t="s">
        <v>14</v>
      </c>
      <c r="B41" s="287"/>
      <c r="C41" s="287"/>
      <c r="D41" s="287"/>
      <c r="E41" s="287">
        <v>851</v>
      </c>
      <c r="F41" s="2" t="s">
        <v>11</v>
      </c>
      <c r="G41" s="2" t="s">
        <v>12</v>
      </c>
      <c r="H41" s="3" t="s">
        <v>309</v>
      </c>
      <c r="I41" s="2" t="s">
        <v>16</v>
      </c>
      <c r="J41" s="17">
        <f t="shared" ref="J41:L41" si="21">J42</f>
        <v>31483200</v>
      </c>
      <c r="K41" s="17">
        <f t="shared" si="21"/>
        <v>30067600</v>
      </c>
      <c r="L41" s="17">
        <f t="shared" si="21"/>
        <v>30067600</v>
      </c>
    </row>
    <row r="42" spans="1:12" ht="25.5" x14ac:dyDescent="0.25">
      <c r="A42" s="61" t="s">
        <v>8</v>
      </c>
      <c r="B42" s="287"/>
      <c r="C42" s="287"/>
      <c r="D42" s="287"/>
      <c r="E42" s="287">
        <v>851</v>
      </c>
      <c r="F42" s="2" t="s">
        <v>11</v>
      </c>
      <c r="G42" s="2" t="s">
        <v>12</v>
      </c>
      <c r="H42" s="3" t="s">
        <v>309</v>
      </c>
      <c r="I42" s="2" t="s">
        <v>17</v>
      </c>
      <c r="J42" s="17">
        <f>'3.ВС'!J38</f>
        <v>31483200</v>
      </c>
      <c r="K42" s="17">
        <f>'3.ВС'!K38</f>
        <v>30067600</v>
      </c>
      <c r="L42" s="17">
        <f>'3.ВС'!L38</f>
        <v>30067600</v>
      </c>
    </row>
    <row r="43" spans="1:12" ht="25.5" x14ac:dyDescent="0.25">
      <c r="A43" s="46" t="s">
        <v>19</v>
      </c>
      <c r="B43" s="287"/>
      <c r="C43" s="287"/>
      <c r="D43" s="287"/>
      <c r="E43" s="287">
        <v>851</v>
      </c>
      <c r="F43" s="2" t="s">
        <v>11</v>
      </c>
      <c r="G43" s="2" t="s">
        <v>12</v>
      </c>
      <c r="H43" s="3" t="s">
        <v>309</v>
      </c>
      <c r="I43" s="2" t="s">
        <v>20</v>
      </c>
      <c r="J43" s="17">
        <f t="shared" ref="J43:L43" si="22">J44</f>
        <v>5034700</v>
      </c>
      <c r="K43" s="17">
        <f t="shared" si="22"/>
        <v>2739300</v>
      </c>
      <c r="L43" s="17">
        <f t="shared" si="22"/>
        <v>2739300</v>
      </c>
    </row>
    <row r="44" spans="1:12" ht="38.25" x14ac:dyDescent="0.25">
      <c r="A44" s="46" t="s">
        <v>9</v>
      </c>
      <c r="B44" s="287"/>
      <c r="C44" s="287"/>
      <c r="D44" s="287"/>
      <c r="E44" s="287">
        <v>851</v>
      </c>
      <c r="F44" s="2" t="s">
        <v>11</v>
      </c>
      <c r="G44" s="2" t="s">
        <v>12</v>
      </c>
      <c r="H44" s="3" t="s">
        <v>309</v>
      </c>
      <c r="I44" s="2" t="s">
        <v>21</v>
      </c>
      <c r="J44" s="17">
        <f>'3.ВС'!J40</f>
        <v>5034700</v>
      </c>
      <c r="K44" s="17">
        <f>'3.ВС'!K40</f>
        <v>2739300</v>
      </c>
      <c r="L44" s="17">
        <f>'3.ВС'!L40</f>
        <v>2739300</v>
      </c>
    </row>
    <row r="45" spans="1:12" x14ac:dyDescent="0.25">
      <c r="A45" s="46" t="s">
        <v>22</v>
      </c>
      <c r="B45" s="287"/>
      <c r="C45" s="287"/>
      <c r="D45" s="287"/>
      <c r="E45" s="287">
        <v>851</v>
      </c>
      <c r="F45" s="2" t="s">
        <v>11</v>
      </c>
      <c r="G45" s="2" t="s">
        <v>12</v>
      </c>
      <c r="H45" s="3" t="s">
        <v>309</v>
      </c>
      <c r="I45" s="2" t="s">
        <v>23</v>
      </c>
      <c r="J45" s="17">
        <f t="shared" ref="J45:L45" si="23">J46</f>
        <v>98300</v>
      </c>
      <c r="K45" s="17">
        <f t="shared" si="23"/>
        <v>98300</v>
      </c>
      <c r="L45" s="17">
        <f t="shared" si="23"/>
        <v>98300</v>
      </c>
    </row>
    <row r="46" spans="1:12" x14ac:dyDescent="0.25">
      <c r="A46" s="46" t="s">
        <v>24</v>
      </c>
      <c r="B46" s="287"/>
      <c r="C46" s="287"/>
      <c r="D46" s="287"/>
      <c r="E46" s="287">
        <v>851</v>
      </c>
      <c r="F46" s="2" t="s">
        <v>11</v>
      </c>
      <c r="G46" s="2" t="s">
        <v>12</v>
      </c>
      <c r="H46" s="3" t="s">
        <v>309</v>
      </c>
      <c r="I46" s="2" t="s">
        <v>25</v>
      </c>
      <c r="J46" s="17">
        <f>'3.ВС'!J42</f>
        <v>98300</v>
      </c>
      <c r="K46" s="17">
        <f>'3.ВС'!K42</f>
        <v>98300</v>
      </c>
      <c r="L46" s="17">
        <f>'3.ВС'!L42</f>
        <v>98300</v>
      </c>
    </row>
    <row r="47" spans="1:12" ht="25.5" x14ac:dyDescent="0.25">
      <c r="A47" s="61" t="s">
        <v>387</v>
      </c>
      <c r="B47" s="352"/>
      <c r="C47" s="354"/>
      <c r="D47" s="354"/>
      <c r="E47" s="287">
        <v>851</v>
      </c>
      <c r="F47" s="2" t="s">
        <v>11</v>
      </c>
      <c r="G47" s="2" t="s">
        <v>12</v>
      </c>
      <c r="H47" s="3" t="s">
        <v>310</v>
      </c>
      <c r="I47" s="2"/>
      <c r="J47" s="17">
        <f t="shared" ref="J47:L48" si="24">J48</f>
        <v>100000</v>
      </c>
      <c r="K47" s="17">
        <f t="shared" si="24"/>
        <v>0</v>
      </c>
      <c r="L47" s="17">
        <f t="shared" si="24"/>
        <v>0</v>
      </c>
    </row>
    <row r="48" spans="1:12" ht="25.5" x14ac:dyDescent="0.25">
      <c r="A48" s="46" t="s">
        <v>19</v>
      </c>
      <c r="B48" s="354"/>
      <c r="C48" s="354"/>
      <c r="D48" s="354"/>
      <c r="E48" s="287">
        <v>851</v>
      </c>
      <c r="F48" s="2" t="s">
        <v>11</v>
      </c>
      <c r="G48" s="2" t="s">
        <v>12</v>
      </c>
      <c r="H48" s="3" t="s">
        <v>310</v>
      </c>
      <c r="I48" s="2" t="s">
        <v>20</v>
      </c>
      <c r="J48" s="17">
        <f t="shared" si="24"/>
        <v>100000</v>
      </c>
      <c r="K48" s="17">
        <f t="shared" si="24"/>
        <v>0</v>
      </c>
      <c r="L48" s="17">
        <f t="shared" si="24"/>
        <v>0</v>
      </c>
    </row>
    <row r="49" spans="1:12" ht="38.25" x14ac:dyDescent="0.25">
      <c r="A49" s="46" t="s">
        <v>9</v>
      </c>
      <c r="B49" s="354"/>
      <c r="C49" s="354"/>
      <c r="D49" s="354"/>
      <c r="E49" s="287">
        <v>851</v>
      </c>
      <c r="F49" s="2" t="s">
        <v>11</v>
      </c>
      <c r="G49" s="2" t="s">
        <v>12</v>
      </c>
      <c r="H49" s="3" t="s">
        <v>310</v>
      </c>
      <c r="I49" s="2" t="s">
        <v>21</v>
      </c>
      <c r="J49" s="17">
        <f>'3.ВС'!J45</f>
        <v>100000</v>
      </c>
      <c r="K49" s="17">
        <f>'3.ВС'!K45</f>
        <v>0</v>
      </c>
      <c r="L49" s="17">
        <f>'3.ВС'!L45</f>
        <v>0</v>
      </c>
    </row>
    <row r="50" spans="1:12" ht="38.25" x14ac:dyDescent="0.25">
      <c r="A50" s="61" t="s">
        <v>291</v>
      </c>
      <c r="B50" s="352"/>
      <c r="C50" s="352"/>
      <c r="D50" s="352"/>
      <c r="E50" s="287">
        <v>851</v>
      </c>
      <c r="F50" s="2" t="s">
        <v>11</v>
      </c>
      <c r="G50" s="2" t="s">
        <v>12</v>
      </c>
      <c r="H50" s="3" t="s">
        <v>311</v>
      </c>
      <c r="I50" s="2"/>
      <c r="J50" s="17">
        <f t="shared" ref="J50:L51" si="25">J51</f>
        <v>100000</v>
      </c>
      <c r="K50" s="17">
        <f t="shared" si="25"/>
        <v>0</v>
      </c>
      <c r="L50" s="17">
        <f t="shared" si="25"/>
        <v>0</v>
      </c>
    </row>
    <row r="51" spans="1:12" ht="25.5" x14ac:dyDescent="0.25">
      <c r="A51" s="46" t="s">
        <v>19</v>
      </c>
      <c r="B51" s="354"/>
      <c r="C51" s="354"/>
      <c r="D51" s="354"/>
      <c r="E51" s="287">
        <v>851</v>
      </c>
      <c r="F51" s="2" t="s">
        <v>11</v>
      </c>
      <c r="G51" s="2" t="s">
        <v>12</v>
      </c>
      <c r="H51" s="3" t="s">
        <v>311</v>
      </c>
      <c r="I51" s="2" t="s">
        <v>20</v>
      </c>
      <c r="J51" s="17">
        <f t="shared" si="25"/>
        <v>100000</v>
      </c>
      <c r="K51" s="17">
        <f t="shared" si="25"/>
        <v>0</v>
      </c>
      <c r="L51" s="17">
        <f t="shared" si="25"/>
        <v>0</v>
      </c>
    </row>
    <row r="52" spans="1:12" ht="38.25" x14ac:dyDescent="0.25">
      <c r="A52" s="46" t="s">
        <v>9</v>
      </c>
      <c r="B52" s="354"/>
      <c r="C52" s="354"/>
      <c r="D52" s="354"/>
      <c r="E52" s="287">
        <v>851</v>
      </c>
      <c r="F52" s="2" t="s">
        <v>11</v>
      </c>
      <c r="G52" s="2" t="s">
        <v>12</v>
      </c>
      <c r="H52" s="3" t="s">
        <v>311</v>
      </c>
      <c r="I52" s="2" t="s">
        <v>21</v>
      </c>
      <c r="J52" s="17">
        <f>'3.ВС'!J48</f>
        <v>100000</v>
      </c>
      <c r="K52" s="17">
        <f>'3.ВС'!K48</f>
        <v>0</v>
      </c>
      <c r="L52" s="17">
        <f>'3.ВС'!L48</f>
        <v>0</v>
      </c>
    </row>
    <row r="53" spans="1:12" x14ac:dyDescent="0.25">
      <c r="A53" s="61" t="s">
        <v>27</v>
      </c>
      <c r="B53" s="352"/>
      <c r="C53" s="354"/>
      <c r="D53" s="354"/>
      <c r="E53" s="287">
        <v>851</v>
      </c>
      <c r="F53" s="2" t="s">
        <v>11</v>
      </c>
      <c r="G53" s="2" t="s">
        <v>12</v>
      </c>
      <c r="H53" s="3" t="s">
        <v>312</v>
      </c>
      <c r="I53" s="2"/>
      <c r="J53" s="17">
        <f t="shared" ref="J53:L54" si="26">J54</f>
        <v>78000</v>
      </c>
      <c r="K53" s="17">
        <f t="shared" si="26"/>
        <v>0</v>
      </c>
      <c r="L53" s="17">
        <f t="shared" si="26"/>
        <v>0</v>
      </c>
    </row>
    <row r="54" spans="1:12" x14ac:dyDescent="0.25">
      <c r="A54" s="46" t="s">
        <v>22</v>
      </c>
      <c r="B54" s="354"/>
      <c r="C54" s="354"/>
      <c r="D54" s="354"/>
      <c r="E54" s="287">
        <v>851</v>
      </c>
      <c r="F54" s="2" t="s">
        <v>11</v>
      </c>
      <c r="G54" s="2" t="s">
        <v>12</v>
      </c>
      <c r="H54" s="3" t="s">
        <v>312</v>
      </c>
      <c r="I54" s="2" t="s">
        <v>23</v>
      </c>
      <c r="J54" s="17">
        <f t="shared" si="26"/>
        <v>78000</v>
      </c>
      <c r="K54" s="17">
        <f t="shared" si="26"/>
        <v>0</v>
      </c>
      <c r="L54" s="17">
        <f t="shared" si="26"/>
        <v>0</v>
      </c>
    </row>
    <row r="55" spans="1:12" x14ac:dyDescent="0.25">
      <c r="A55" s="46" t="s">
        <v>24</v>
      </c>
      <c r="B55" s="354"/>
      <c r="C55" s="354"/>
      <c r="D55" s="354"/>
      <c r="E55" s="287">
        <v>851</v>
      </c>
      <c r="F55" s="2" t="s">
        <v>11</v>
      </c>
      <c r="G55" s="2" t="s">
        <v>12</v>
      </c>
      <c r="H55" s="3" t="s">
        <v>312</v>
      </c>
      <c r="I55" s="2" t="s">
        <v>25</v>
      </c>
      <c r="J55" s="17">
        <f>'3.ВС'!J51</f>
        <v>78000</v>
      </c>
      <c r="K55" s="17">
        <f>'3.ВС'!K51</f>
        <v>0</v>
      </c>
      <c r="L55" s="17">
        <f>'3.ВС'!L51</f>
        <v>0</v>
      </c>
    </row>
    <row r="56" spans="1:12" ht="51" x14ac:dyDescent="0.25">
      <c r="A56" s="61" t="s">
        <v>26</v>
      </c>
      <c r="B56" s="352"/>
      <c r="C56" s="354"/>
      <c r="D56" s="354"/>
      <c r="E56" s="287">
        <v>851</v>
      </c>
      <c r="F56" s="2" t="s">
        <v>11</v>
      </c>
      <c r="G56" s="2" t="s">
        <v>12</v>
      </c>
      <c r="H56" s="3" t="s">
        <v>313</v>
      </c>
      <c r="I56" s="2"/>
      <c r="J56" s="17">
        <f t="shared" ref="J56:L57" si="27">J57</f>
        <v>2500</v>
      </c>
      <c r="K56" s="17">
        <f t="shared" si="27"/>
        <v>2500</v>
      </c>
      <c r="L56" s="17">
        <f t="shared" si="27"/>
        <v>2500</v>
      </c>
    </row>
    <row r="57" spans="1:12" ht="25.5" x14ac:dyDescent="0.25">
      <c r="A57" s="46" t="s">
        <v>19</v>
      </c>
      <c r="B57" s="352"/>
      <c r="C57" s="352"/>
      <c r="D57" s="352"/>
      <c r="E57" s="287">
        <v>851</v>
      </c>
      <c r="F57" s="2" t="s">
        <v>11</v>
      </c>
      <c r="G57" s="2" t="s">
        <v>12</v>
      </c>
      <c r="H57" s="3" t="s">
        <v>313</v>
      </c>
      <c r="I57" s="2" t="s">
        <v>20</v>
      </c>
      <c r="J57" s="17">
        <f t="shared" si="27"/>
        <v>2500</v>
      </c>
      <c r="K57" s="17">
        <f t="shared" si="27"/>
        <v>2500</v>
      </c>
      <c r="L57" s="17">
        <f t="shared" si="27"/>
        <v>2500</v>
      </c>
    </row>
    <row r="58" spans="1:12" ht="38.25" x14ac:dyDescent="0.25">
      <c r="A58" s="46" t="s">
        <v>9</v>
      </c>
      <c r="B58" s="354"/>
      <c r="C58" s="354"/>
      <c r="D58" s="354"/>
      <c r="E58" s="287">
        <v>851</v>
      </c>
      <c r="F58" s="2" t="s">
        <v>11</v>
      </c>
      <c r="G58" s="2" t="s">
        <v>12</v>
      </c>
      <c r="H58" s="3" t="s">
        <v>313</v>
      </c>
      <c r="I58" s="2" t="s">
        <v>21</v>
      </c>
      <c r="J58" s="17">
        <f>'3.ВС'!J54</f>
        <v>2500</v>
      </c>
      <c r="K58" s="17">
        <f>'3.ВС'!K54</f>
        <v>2500</v>
      </c>
      <c r="L58" s="17">
        <f>'3.ВС'!L54</f>
        <v>2500</v>
      </c>
    </row>
    <row r="59" spans="1:12" ht="63.75" x14ac:dyDescent="0.25">
      <c r="A59" s="46" t="s">
        <v>433</v>
      </c>
      <c r="B59" s="352"/>
      <c r="C59" s="354"/>
      <c r="D59" s="354"/>
      <c r="E59" s="45">
        <v>851</v>
      </c>
      <c r="F59" s="2" t="s">
        <v>11</v>
      </c>
      <c r="G59" s="2" t="s">
        <v>12</v>
      </c>
      <c r="H59" s="3" t="s">
        <v>434</v>
      </c>
      <c r="I59" s="2"/>
      <c r="J59" s="17">
        <f t="shared" ref="J59:L69" si="28">J60</f>
        <v>600</v>
      </c>
      <c r="K59" s="17">
        <f t="shared" si="28"/>
        <v>600</v>
      </c>
      <c r="L59" s="17">
        <f t="shared" si="28"/>
        <v>600</v>
      </c>
    </row>
    <row r="60" spans="1:12" ht="25.5" x14ac:dyDescent="0.25">
      <c r="A60" s="46" t="s">
        <v>19</v>
      </c>
      <c r="B60" s="352"/>
      <c r="C60" s="352"/>
      <c r="D60" s="352"/>
      <c r="E60" s="45">
        <v>851</v>
      </c>
      <c r="F60" s="2" t="s">
        <v>11</v>
      </c>
      <c r="G60" s="2" t="s">
        <v>12</v>
      </c>
      <c r="H60" s="3" t="s">
        <v>434</v>
      </c>
      <c r="I60" s="2" t="s">
        <v>20</v>
      </c>
      <c r="J60" s="17">
        <f t="shared" si="28"/>
        <v>600</v>
      </c>
      <c r="K60" s="17">
        <f t="shared" si="28"/>
        <v>600</v>
      </c>
      <c r="L60" s="17">
        <f t="shared" si="28"/>
        <v>600</v>
      </c>
    </row>
    <row r="61" spans="1:12" ht="38.25" x14ac:dyDescent="0.25">
      <c r="A61" s="46" t="s">
        <v>9</v>
      </c>
      <c r="B61" s="354"/>
      <c r="C61" s="354"/>
      <c r="D61" s="354"/>
      <c r="E61" s="45">
        <v>851</v>
      </c>
      <c r="F61" s="2" t="s">
        <v>11</v>
      </c>
      <c r="G61" s="2" t="s">
        <v>12</v>
      </c>
      <c r="H61" s="3" t="s">
        <v>434</v>
      </c>
      <c r="I61" s="2" t="s">
        <v>21</v>
      </c>
      <c r="J61" s="17">
        <f>'3.ВС'!J57</f>
        <v>600</v>
      </c>
      <c r="K61" s="17">
        <f>'3.ВС'!K57</f>
        <v>600</v>
      </c>
      <c r="L61" s="17">
        <f>'3.ВС'!L57</f>
        <v>600</v>
      </c>
    </row>
    <row r="62" spans="1:12" ht="63.75" x14ac:dyDescent="0.25">
      <c r="A62" s="46" t="s">
        <v>435</v>
      </c>
      <c r="B62" s="352"/>
      <c r="C62" s="354"/>
      <c r="D62" s="354"/>
      <c r="E62" s="45">
        <v>851</v>
      </c>
      <c r="F62" s="2" t="s">
        <v>11</v>
      </c>
      <c r="G62" s="2" t="s">
        <v>12</v>
      </c>
      <c r="H62" s="3" t="s">
        <v>436</v>
      </c>
      <c r="I62" s="2"/>
      <c r="J62" s="17">
        <f t="shared" si="28"/>
        <v>600</v>
      </c>
      <c r="K62" s="17">
        <f t="shared" si="28"/>
        <v>600</v>
      </c>
      <c r="L62" s="17">
        <f t="shared" si="28"/>
        <v>600</v>
      </c>
    </row>
    <row r="63" spans="1:12" ht="25.5" x14ac:dyDescent="0.25">
      <c r="A63" s="46" t="s">
        <v>19</v>
      </c>
      <c r="B63" s="352"/>
      <c r="C63" s="352"/>
      <c r="D63" s="352"/>
      <c r="E63" s="45">
        <v>851</v>
      </c>
      <c r="F63" s="2" t="s">
        <v>11</v>
      </c>
      <c r="G63" s="2" t="s">
        <v>12</v>
      </c>
      <c r="H63" s="3" t="s">
        <v>436</v>
      </c>
      <c r="I63" s="2" t="s">
        <v>20</v>
      </c>
      <c r="J63" s="17">
        <f t="shared" si="28"/>
        <v>600</v>
      </c>
      <c r="K63" s="17">
        <f t="shared" si="28"/>
        <v>600</v>
      </c>
      <c r="L63" s="17">
        <f t="shared" si="28"/>
        <v>600</v>
      </c>
    </row>
    <row r="64" spans="1:12" ht="38.25" x14ac:dyDescent="0.25">
      <c r="A64" s="46" t="s">
        <v>9</v>
      </c>
      <c r="B64" s="354"/>
      <c r="C64" s="354"/>
      <c r="D64" s="354"/>
      <c r="E64" s="45">
        <v>851</v>
      </c>
      <c r="F64" s="2" t="s">
        <v>11</v>
      </c>
      <c r="G64" s="2" t="s">
        <v>12</v>
      </c>
      <c r="H64" s="3" t="s">
        <v>436</v>
      </c>
      <c r="I64" s="2" t="s">
        <v>21</v>
      </c>
      <c r="J64" s="17">
        <f>'3.ВС'!J60</f>
        <v>600</v>
      </c>
      <c r="K64" s="17">
        <f>'3.ВС'!K60</f>
        <v>600</v>
      </c>
      <c r="L64" s="17">
        <f>'3.ВС'!L60</f>
        <v>600</v>
      </c>
    </row>
    <row r="65" spans="1:12" ht="89.25" x14ac:dyDescent="0.25">
      <c r="A65" s="46" t="s">
        <v>437</v>
      </c>
      <c r="B65" s="352"/>
      <c r="C65" s="354"/>
      <c r="D65" s="354"/>
      <c r="E65" s="45">
        <v>851</v>
      </c>
      <c r="F65" s="2" t="s">
        <v>11</v>
      </c>
      <c r="G65" s="2" t="s">
        <v>12</v>
      </c>
      <c r="H65" s="3" t="s">
        <v>438</v>
      </c>
      <c r="I65" s="2"/>
      <c r="J65" s="17">
        <f t="shared" si="28"/>
        <v>600</v>
      </c>
      <c r="K65" s="17">
        <f t="shared" si="28"/>
        <v>600</v>
      </c>
      <c r="L65" s="17">
        <f t="shared" si="28"/>
        <v>600</v>
      </c>
    </row>
    <row r="66" spans="1:12" ht="25.5" x14ac:dyDescent="0.25">
      <c r="A66" s="46" t="s">
        <v>19</v>
      </c>
      <c r="B66" s="352"/>
      <c r="C66" s="352"/>
      <c r="D66" s="352"/>
      <c r="E66" s="45">
        <v>851</v>
      </c>
      <c r="F66" s="2" t="s">
        <v>11</v>
      </c>
      <c r="G66" s="2" t="s">
        <v>12</v>
      </c>
      <c r="H66" s="3" t="s">
        <v>438</v>
      </c>
      <c r="I66" s="2" t="s">
        <v>20</v>
      </c>
      <c r="J66" s="17">
        <f t="shared" si="28"/>
        <v>600</v>
      </c>
      <c r="K66" s="17">
        <f t="shared" si="28"/>
        <v>600</v>
      </c>
      <c r="L66" s="17">
        <f t="shared" si="28"/>
        <v>600</v>
      </c>
    </row>
    <row r="67" spans="1:12" ht="38.25" x14ac:dyDescent="0.25">
      <c r="A67" s="46" t="s">
        <v>9</v>
      </c>
      <c r="B67" s="354"/>
      <c r="C67" s="354"/>
      <c r="D67" s="354"/>
      <c r="E67" s="45">
        <v>851</v>
      </c>
      <c r="F67" s="2" t="s">
        <v>11</v>
      </c>
      <c r="G67" s="2" t="s">
        <v>12</v>
      </c>
      <c r="H67" s="3" t="s">
        <v>438</v>
      </c>
      <c r="I67" s="2" t="s">
        <v>21</v>
      </c>
      <c r="J67" s="17">
        <f>'3.ВС'!J63</f>
        <v>600</v>
      </c>
      <c r="K67" s="17">
        <f>'3.ВС'!K63</f>
        <v>600</v>
      </c>
      <c r="L67" s="17">
        <f>'3.ВС'!L63</f>
        <v>600</v>
      </c>
    </row>
    <row r="68" spans="1:12" ht="63.75" x14ac:dyDescent="0.25">
      <c r="A68" s="46" t="s">
        <v>439</v>
      </c>
      <c r="B68" s="352"/>
      <c r="C68" s="354"/>
      <c r="D68" s="354"/>
      <c r="E68" s="45">
        <v>851</v>
      </c>
      <c r="F68" s="2" t="s">
        <v>11</v>
      </c>
      <c r="G68" s="2" t="s">
        <v>12</v>
      </c>
      <c r="H68" s="3" t="s">
        <v>440</v>
      </c>
      <c r="I68" s="2"/>
      <c r="J68" s="17">
        <f t="shared" si="28"/>
        <v>2100</v>
      </c>
      <c r="K68" s="17">
        <f t="shared" si="28"/>
        <v>2100</v>
      </c>
      <c r="L68" s="17">
        <f t="shared" si="28"/>
        <v>2100</v>
      </c>
    </row>
    <row r="69" spans="1:12" ht="25.5" x14ac:dyDescent="0.25">
      <c r="A69" s="46" t="s">
        <v>19</v>
      </c>
      <c r="B69" s="352"/>
      <c r="C69" s="352"/>
      <c r="D69" s="352"/>
      <c r="E69" s="45">
        <v>851</v>
      </c>
      <c r="F69" s="2" t="s">
        <v>11</v>
      </c>
      <c r="G69" s="2" t="s">
        <v>12</v>
      </c>
      <c r="H69" s="3" t="s">
        <v>440</v>
      </c>
      <c r="I69" s="2" t="s">
        <v>20</v>
      </c>
      <c r="J69" s="17">
        <f t="shared" si="28"/>
        <v>2100</v>
      </c>
      <c r="K69" s="17">
        <f t="shared" si="28"/>
        <v>2100</v>
      </c>
      <c r="L69" s="17">
        <f t="shared" si="28"/>
        <v>2100</v>
      </c>
    </row>
    <row r="70" spans="1:12" ht="38.25" x14ac:dyDescent="0.25">
      <c r="A70" s="46" t="s">
        <v>9</v>
      </c>
      <c r="B70" s="354"/>
      <c r="C70" s="354"/>
      <c r="D70" s="354"/>
      <c r="E70" s="45">
        <v>851</v>
      </c>
      <c r="F70" s="2" t="s">
        <v>11</v>
      </c>
      <c r="G70" s="2" t="s">
        <v>12</v>
      </c>
      <c r="H70" s="3" t="s">
        <v>440</v>
      </c>
      <c r="I70" s="2" t="s">
        <v>21</v>
      </c>
      <c r="J70" s="17">
        <f>'3.ВС'!J66</f>
        <v>2100</v>
      </c>
      <c r="K70" s="17">
        <f>'3.ВС'!K66</f>
        <v>2100</v>
      </c>
      <c r="L70" s="17">
        <f>'3.ВС'!L66</f>
        <v>2100</v>
      </c>
    </row>
    <row r="71" spans="1:12" x14ac:dyDescent="0.25">
      <c r="A71" s="61" t="s">
        <v>28</v>
      </c>
      <c r="B71" s="354"/>
      <c r="C71" s="354"/>
      <c r="D71" s="354"/>
      <c r="E71" s="287">
        <v>851</v>
      </c>
      <c r="F71" s="2" t="s">
        <v>11</v>
      </c>
      <c r="G71" s="2" t="s">
        <v>29</v>
      </c>
      <c r="H71" s="3"/>
      <c r="I71" s="2"/>
      <c r="J71" s="17">
        <f t="shared" ref="J71:L73" si="29">J72</f>
        <v>43979</v>
      </c>
      <c r="K71" s="17">
        <f t="shared" si="29"/>
        <v>4308</v>
      </c>
      <c r="L71" s="17">
        <f t="shared" si="29"/>
        <v>4662</v>
      </c>
    </row>
    <row r="72" spans="1:12" ht="51" x14ac:dyDescent="0.25">
      <c r="A72" s="61" t="s">
        <v>30</v>
      </c>
      <c r="B72" s="354"/>
      <c r="C72" s="354"/>
      <c r="D72" s="354"/>
      <c r="E72" s="287">
        <v>851</v>
      </c>
      <c r="F72" s="2" t="s">
        <v>11</v>
      </c>
      <c r="G72" s="2" t="s">
        <v>29</v>
      </c>
      <c r="H72" s="3" t="s">
        <v>314</v>
      </c>
      <c r="I72" s="2"/>
      <c r="J72" s="17">
        <f t="shared" si="29"/>
        <v>43979</v>
      </c>
      <c r="K72" s="17">
        <f t="shared" si="29"/>
        <v>4308</v>
      </c>
      <c r="L72" s="17">
        <f t="shared" si="29"/>
        <v>4662</v>
      </c>
    </row>
    <row r="73" spans="1:12" ht="25.5" x14ac:dyDescent="0.25">
      <c r="A73" s="46" t="s">
        <v>19</v>
      </c>
      <c r="B73" s="352"/>
      <c r="C73" s="352"/>
      <c r="D73" s="352"/>
      <c r="E73" s="287">
        <v>851</v>
      </c>
      <c r="F73" s="2" t="s">
        <v>11</v>
      </c>
      <c r="G73" s="2" t="s">
        <v>29</v>
      </c>
      <c r="H73" s="3" t="s">
        <v>314</v>
      </c>
      <c r="I73" s="2" t="s">
        <v>20</v>
      </c>
      <c r="J73" s="17">
        <f t="shared" si="29"/>
        <v>43979</v>
      </c>
      <c r="K73" s="17">
        <f t="shared" si="29"/>
        <v>4308</v>
      </c>
      <c r="L73" s="17">
        <f t="shared" si="29"/>
        <v>4662</v>
      </c>
    </row>
    <row r="74" spans="1:12" ht="38.25" x14ac:dyDescent="0.25">
      <c r="A74" s="46" t="s">
        <v>9</v>
      </c>
      <c r="B74" s="354"/>
      <c r="C74" s="354"/>
      <c r="D74" s="354"/>
      <c r="E74" s="287">
        <v>851</v>
      </c>
      <c r="F74" s="2" t="s">
        <v>11</v>
      </c>
      <c r="G74" s="2" t="s">
        <v>29</v>
      </c>
      <c r="H74" s="3" t="s">
        <v>314</v>
      </c>
      <c r="I74" s="2" t="s">
        <v>21</v>
      </c>
      <c r="J74" s="17">
        <f>'3.ВС'!J70</f>
        <v>43979</v>
      </c>
      <c r="K74" s="17">
        <f>'3.ВС'!K70</f>
        <v>4308</v>
      </c>
      <c r="L74" s="17">
        <f>'3.ВС'!L70</f>
        <v>4662</v>
      </c>
    </row>
    <row r="75" spans="1:12" ht="38.25" x14ac:dyDescent="0.25">
      <c r="A75" s="61" t="s">
        <v>122</v>
      </c>
      <c r="B75" s="354"/>
      <c r="C75" s="354"/>
      <c r="D75" s="354"/>
      <c r="E75" s="4">
        <v>853</v>
      </c>
      <c r="F75" s="2" t="s">
        <v>11</v>
      </c>
      <c r="G75" s="2" t="s">
        <v>96</v>
      </c>
      <c r="H75" s="3"/>
      <c r="I75" s="2"/>
      <c r="J75" s="17">
        <f>J76+J81+J84+J87+J90</f>
        <v>11600139.09</v>
      </c>
      <c r="K75" s="17">
        <f t="shared" ref="K75:L75" si="30">K76+K81+K84+K87+K90</f>
        <v>10719600</v>
      </c>
      <c r="L75" s="17">
        <f t="shared" si="30"/>
        <v>10719600</v>
      </c>
    </row>
    <row r="76" spans="1:12" ht="25.5" x14ac:dyDescent="0.25">
      <c r="A76" s="61" t="s">
        <v>18</v>
      </c>
      <c r="B76" s="287"/>
      <c r="C76" s="287"/>
      <c r="D76" s="287"/>
      <c r="E76" s="4">
        <v>853</v>
      </c>
      <c r="F76" s="2" t="s">
        <v>15</v>
      </c>
      <c r="G76" s="2" t="s">
        <v>96</v>
      </c>
      <c r="H76" s="3" t="s">
        <v>362</v>
      </c>
      <c r="I76" s="2"/>
      <c r="J76" s="17">
        <f t="shared" ref="J76:L76" si="31">J77+J79</f>
        <v>10303539.09</v>
      </c>
      <c r="K76" s="17">
        <f t="shared" si="31"/>
        <v>9423000</v>
      </c>
      <c r="L76" s="17">
        <f t="shared" si="31"/>
        <v>9423000</v>
      </c>
    </row>
    <row r="77" spans="1:12" ht="63.75" x14ac:dyDescent="0.25">
      <c r="A77" s="61" t="s">
        <v>14</v>
      </c>
      <c r="B77" s="287"/>
      <c r="C77" s="287"/>
      <c r="D77" s="287"/>
      <c r="E77" s="4">
        <v>853</v>
      </c>
      <c r="F77" s="2" t="s">
        <v>11</v>
      </c>
      <c r="G77" s="2" t="s">
        <v>96</v>
      </c>
      <c r="H77" s="3" t="s">
        <v>362</v>
      </c>
      <c r="I77" s="2" t="s">
        <v>16</v>
      </c>
      <c r="J77" s="17">
        <f t="shared" ref="J77:L77" si="32">J78</f>
        <v>10029200</v>
      </c>
      <c r="K77" s="17">
        <f t="shared" si="32"/>
        <v>9379000</v>
      </c>
      <c r="L77" s="17">
        <f t="shared" si="32"/>
        <v>9379000</v>
      </c>
    </row>
    <row r="78" spans="1:12" ht="25.5" x14ac:dyDescent="0.25">
      <c r="A78" s="61" t="s">
        <v>8</v>
      </c>
      <c r="B78" s="287"/>
      <c r="C78" s="287"/>
      <c r="D78" s="287"/>
      <c r="E78" s="4">
        <v>853</v>
      </c>
      <c r="F78" s="2" t="s">
        <v>11</v>
      </c>
      <c r="G78" s="2" t="s">
        <v>96</v>
      </c>
      <c r="H78" s="3" t="s">
        <v>362</v>
      </c>
      <c r="I78" s="2" t="s">
        <v>17</v>
      </c>
      <c r="J78" s="17">
        <f>'3.ВС'!J366</f>
        <v>10029200</v>
      </c>
      <c r="K78" s="17">
        <f>'3.ВС'!K366</f>
        <v>9379000</v>
      </c>
      <c r="L78" s="17">
        <f>'3.ВС'!L366</f>
        <v>9379000</v>
      </c>
    </row>
    <row r="79" spans="1:12" ht="25.5" x14ac:dyDescent="0.25">
      <c r="A79" s="46" t="s">
        <v>19</v>
      </c>
      <c r="B79" s="287"/>
      <c r="C79" s="287"/>
      <c r="D79" s="287"/>
      <c r="E79" s="4">
        <v>853</v>
      </c>
      <c r="F79" s="2" t="s">
        <v>11</v>
      </c>
      <c r="G79" s="2" t="s">
        <v>96</v>
      </c>
      <c r="H79" s="3" t="s">
        <v>362</v>
      </c>
      <c r="I79" s="2" t="s">
        <v>20</v>
      </c>
      <c r="J79" s="17">
        <f t="shared" ref="J79:L79" si="33">J80</f>
        <v>274339.09000000003</v>
      </c>
      <c r="K79" s="17">
        <f t="shared" si="33"/>
        <v>44000</v>
      </c>
      <c r="L79" s="17">
        <f t="shared" si="33"/>
        <v>44000</v>
      </c>
    </row>
    <row r="80" spans="1:12" ht="38.25" x14ac:dyDescent="0.25">
      <c r="A80" s="46" t="s">
        <v>9</v>
      </c>
      <c r="B80" s="287"/>
      <c r="C80" s="287"/>
      <c r="D80" s="287"/>
      <c r="E80" s="4">
        <v>853</v>
      </c>
      <c r="F80" s="2" t="s">
        <v>11</v>
      </c>
      <c r="G80" s="2" t="s">
        <v>96</v>
      </c>
      <c r="H80" s="3" t="s">
        <v>362</v>
      </c>
      <c r="I80" s="2" t="s">
        <v>21</v>
      </c>
      <c r="J80" s="17">
        <f>'3.ВС'!J368</f>
        <v>274339.09000000003</v>
      </c>
      <c r="K80" s="17">
        <f>'3.ВС'!K368</f>
        <v>44000</v>
      </c>
      <c r="L80" s="17">
        <f>'3.ВС'!L368</f>
        <v>44000</v>
      </c>
    </row>
    <row r="81" spans="1:12" ht="63.75" x14ac:dyDescent="0.25">
      <c r="A81" s="46" t="s">
        <v>234</v>
      </c>
      <c r="B81" s="287"/>
      <c r="C81" s="287"/>
      <c r="D81" s="287"/>
      <c r="E81" s="4"/>
      <c r="F81" s="2" t="s">
        <v>11</v>
      </c>
      <c r="G81" s="2" t="s">
        <v>96</v>
      </c>
      <c r="H81" s="3" t="s">
        <v>363</v>
      </c>
      <c r="I81" s="2"/>
      <c r="J81" s="17">
        <f t="shared" ref="J81:L82" si="34">J82</f>
        <v>2400</v>
      </c>
      <c r="K81" s="17">
        <f t="shared" si="34"/>
        <v>2400</v>
      </c>
      <c r="L81" s="17">
        <f t="shared" si="34"/>
        <v>2400</v>
      </c>
    </row>
    <row r="82" spans="1:12" ht="25.5" x14ac:dyDescent="0.25">
      <c r="A82" s="46" t="s">
        <v>19</v>
      </c>
      <c r="B82" s="287"/>
      <c r="C82" s="287"/>
      <c r="D82" s="287"/>
      <c r="E82" s="4"/>
      <c r="F82" s="2" t="s">
        <v>11</v>
      </c>
      <c r="G82" s="2" t="s">
        <v>96</v>
      </c>
      <c r="H82" s="3" t="s">
        <v>363</v>
      </c>
      <c r="I82" s="2" t="s">
        <v>20</v>
      </c>
      <c r="J82" s="17">
        <f t="shared" si="34"/>
        <v>2400</v>
      </c>
      <c r="K82" s="17">
        <f t="shared" si="34"/>
        <v>2400</v>
      </c>
      <c r="L82" s="17">
        <f t="shared" si="34"/>
        <v>2400</v>
      </c>
    </row>
    <row r="83" spans="1:12" ht="38.25" x14ac:dyDescent="0.25">
      <c r="A83" s="46" t="s">
        <v>9</v>
      </c>
      <c r="B83" s="287"/>
      <c r="C83" s="287"/>
      <c r="D83" s="287"/>
      <c r="E83" s="4"/>
      <c r="F83" s="2" t="s">
        <v>11</v>
      </c>
      <c r="G83" s="2" t="s">
        <v>96</v>
      </c>
      <c r="H83" s="3" t="s">
        <v>363</v>
      </c>
      <c r="I83" s="2" t="s">
        <v>21</v>
      </c>
      <c r="J83" s="17">
        <f>'3.ВС'!J371</f>
        <v>2400</v>
      </c>
      <c r="K83" s="17">
        <f>'3.ВС'!K371</f>
        <v>2400</v>
      </c>
      <c r="L83" s="17">
        <f>'3.ВС'!L371</f>
        <v>2400</v>
      </c>
    </row>
    <row r="84" spans="1:12" ht="25.5" x14ac:dyDescent="0.25">
      <c r="A84" s="61" t="s">
        <v>18</v>
      </c>
      <c r="B84" s="354"/>
      <c r="C84" s="354"/>
      <c r="D84" s="354"/>
      <c r="E84" s="287">
        <v>857</v>
      </c>
      <c r="F84" s="2" t="s">
        <v>11</v>
      </c>
      <c r="G84" s="2" t="s">
        <v>96</v>
      </c>
      <c r="H84" s="3" t="s">
        <v>135</v>
      </c>
      <c r="I84" s="2"/>
      <c r="J84" s="17">
        <f t="shared" ref="J84:L85" si="35">J85</f>
        <v>4500</v>
      </c>
      <c r="K84" s="17">
        <f t="shared" si="35"/>
        <v>4500</v>
      </c>
      <c r="L84" s="17">
        <f t="shared" si="35"/>
        <v>4500</v>
      </c>
    </row>
    <row r="85" spans="1:12" ht="25.5" x14ac:dyDescent="0.25">
      <c r="A85" s="46" t="s">
        <v>19</v>
      </c>
      <c r="B85" s="352"/>
      <c r="C85" s="352"/>
      <c r="D85" s="2" t="s">
        <v>11</v>
      </c>
      <c r="E85" s="287">
        <v>857</v>
      </c>
      <c r="F85" s="2" t="s">
        <v>11</v>
      </c>
      <c r="G85" s="2" t="s">
        <v>96</v>
      </c>
      <c r="H85" s="3" t="s">
        <v>135</v>
      </c>
      <c r="I85" s="2" t="s">
        <v>20</v>
      </c>
      <c r="J85" s="17">
        <f t="shared" si="35"/>
        <v>4500</v>
      </c>
      <c r="K85" s="17">
        <f t="shared" si="35"/>
        <v>4500</v>
      </c>
      <c r="L85" s="17">
        <f t="shared" si="35"/>
        <v>4500</v>
      </c>
    </row>
    <row r="86" spans="1:12" ht="38.25" x14ac:dyDescent="0.25">
      <c r="A86" s="46" t="s">
        <v>9</v>
      </c>
      <c r="B86" s="354"/>
      <c r="C86" s="354"/>
      <c r="D86" s="2" t="s">
        <v>11</v>
      </c>
      <c r="E86" s="287">
        <v>857</v>
      </c>
      <c r="F86" s="2" t="s">
        <v>11</v>
      </c>
      <c r="G86" s="2" t="s">
        <v>96</v>
      </c>
      <c r="H86" s="3" t="s">
        <v>135</v>
      </c>
      <c r="I86" s="2" t="s">
        <v>21</v>
      </c>
      <c r="J86" s="17">
        <f>'3.ВС'!J402</f>
        <v>4500</v>
      </c>
      <c r="K86" s="17">
        <f>'3.ВС'!K402</f>
        <v>4500</v>
      </c>
      <c r="L86" s="17">
        <f>'3.ВС'!L402</f>
        <v>4500</v>
      </c>
    </row>
    <row r="87" spans="1:12" ht="38.25" x14ac:dyDescent="0.25">
      <c r="A87" s="61" t="s">
        <v>137</v>
      </c>
      <c r="B87" s="354"/>
      <c r="C87" s="354"/>
      <c r="D87" s="354"/>
      <c r="E87" s="287">
        <v>857</v>
      </c>
      <c r="F87" s="2" t="s">
        <v>11</v>
      </c>
      <c r="G87" s="2" t="s">
        <v>96</v>
      </c>
      <c r="H87" s="3" t="s">
        <v>138</v>
      </c>
      <c r="I87" s="2"/>
      <c r="J87" s="17">
        <f t="shared" ref="J87:L88" si="36">J88</f>
        <v>1271700</v>
      </c>
      <c r="K87" s="17">
        <f t="shared" si="36"/>
        <v>1271700</v>
      </c>
      <c r="L87" s="17">
        <f t="shared" si="36"/>
        <v>1271700</v>
      </c>
    </row>
    <row r="88" spans="1:12" ht="63.75" x14ac:dyDescent="0.25">
      <c r="A88" s="61" t="s">
        <v>14</v>
      </c>
      <c r="B88" s="354"/>
      <c r="C88" s="354"/>
      <c r="D88" s="354"/>
      <c r="E88" s="287">
        <v>857</v>
      </c>
      <c r="F88" s="2" t="s">
        <v>15</v>
      </c>
      <c r="G88" s="2" t="s">
        <v>96</v>
      </c>
      <c r="H88" s="3" t="s">
        <v>138</v>
      </c>
      <c r="I88" s="2" t="s">
        <v>16</v>
      </c>
      <c r="J88" s="17">
        <f t="shared" si="36"/>
        <v>1271700</v>
      </c>
      <c r="K88" s="17">
        <f t="shared" si="36"/>
        <v>1271700</v>
      </c>
      <c r="L88" s="17">
        <f t="shared" si="36"/>
        <v>1271700</v>
      </c>
    </row>
    <row r="89" spans="1:12" ht="25.5" x14ac:dyDescent="0.25">
      <c r="A89" s="61" t="s">
        <v>8</v>
      </c>
      <c r="B89" s="352"/>
      <c r="C89" s="352"/>
      <c r="D89" s="352"/>
      <c r="E89" s="287">
        <v>857</v>
      </c>
      <c r="F89" s="2" t="s">
        <v>11</v>
      </c>
      <c r="G89" s="2" t="s">
        <v>96</v>
      </c>
      <c r="H89" s="3" t="s">
        <v>138</v>
      </c>
      <c r="I89" s="2" t="s">
        <v>17</v>
      </c>
      <c r="J89" s="17">
        <f>'3.ВС'!J405</f>
        <v>1271700</v>
      </c>
      <c r="K89" s="17">
        <f>'3.ВС'!K405</f>
        <v>1271700</v>
      </c>
      <c r="L89" s="17">
        <f>'3.ВС'!L405</f>
        <v>1271700</v>
      </c>
    </row>
    <row r="90" spans="1:12" ht="63.75" x14ac:dyDescent="0.25">
      <c r="A90" s="61" t="s">
        <v>139</v>
      </c>
      <c r="B90" s="354"/>
      <c r="C90" s="354"/>
      <c r="D90" s="2" t="s">
        <v>11</v>
      </c>
      <c r="E90" s="287">
        <v>857</v>
      </c>
      <c r="F90" s="2" t="s">
        <v>15</v>
      </c>
      <c r="G90" s="2" t="s">
        <v>96</v>
      </c>
      <c r="H90" s="3" t="s">
        <v>140</v>
      </c>
      <c r="I90" s="2"/>
      <c r="J90" s="17">
        <f t="shared" ref="J90:L91" si="37">J91</f>
        <v>18000</v>
      </c>
      <c r="K90" s="17">
        <f t="shared" si="37"/>
        <v>18000</v>
      </c>
      <c r="L90" s="17">
        <f t="shared" si="37"/>
        <v>18000</v>
      </c>
    </row>
    <row r="91" spans="1:12" ht="25.5" x14ac:dyDescent="0.25">
      <c r="A91" s="46" t="s">
        <v>19</v>
      </c>
      <c r="B91" s="352"/>
      <c r="C91" s="352"/>
      <c r="D91" s="2" t="s">
        <v>11</v>
      </c>
      <c r="E91" s="287">
        <v>857</v>
      </c>
      <c r="F91" s="2" t="s">
        <v>11</v>
      </c>
      <c r="G91" s="2" t="s">
        <v>96</v>
      </c>
      <c r="H91" s="3" t="s">
        <v>140</v>
      </c>
      <c r="I91" s="2" t="s">
        <v>20</v>
      </c>
      <c r="J91" s="17">
        <f t="shared" si="37"/>
        <v>18000</v>
      </c>
      <c r="K91" s="17">
        <f t="shared" si="37"/>
        <v>18000</v>
      </c>
      <c r="L91" s="17">
        <f t="shared" si="37"/>
        <v>18000</v>
      </c>
    </row>
    <row r="92" spans="1:12" ht="38.25" x14ac:dyDescent="0.25">
      <c r="A92" s="46" t="s">
        <v>9</v>
      </c>
      <c r="B92" s="354"/>
      <c r="C92" s="354"/>
      <c r="D92" s="2" t="s">
        <v>11</v>
      </c>
      <c r="E92" s="287">
        <v>857</v>
      </c>
      <c r="F92" s="2" t="s">
        <v>11</v>
      </c>
      <c r="G92" s="2" t="s">
        <v>96</v>
      </c>
      <c r="H92" s="3" t="s">
        <v>140</v>
      </c>
      <c r="I92" s="2" t="s">
        <v>21</v>
      </c>
      <c r="J92" s="17">
        <f>'3.ВС'!J408</f>
        <v>18000</v>
      </c>
      <c r="K92" s="17">
        <f>'3.ВС'!K408</f>
        <v>18000</v>
      </c>
      <c r="L92" s="17">
        <f>'3.ВС'!L408</f>
        <v>18000</v>
      </c>
    </row>
    <row r="93" spans="1:12" x14ac:dyDescent="0.25">
      <c r="A93" s="61" t="s">
        <v>123</v>
      </c>
      <c r="B93" s="354"/>
      <c r="C93" s="354"/>
      <c r="D93" s="354"/>
      <c r="E93" s="4">
        <v>853</v>
      </c>
      <c r="F93" s="2" t="s">
        <v>11</v>
      </c>
      <c r="G93" s="2" t="s">
        <v>100</v>
      </c>
      <c r="H93" s="3"/>
      <c r="I93" s="2"/>
      <c r="J93" s="17">
        <f t="shared" ref="J93:L95" si="38">J94</f>
        <v>1000000</v>
      </c>
      <c r="K93" s="17">
        <f t="shared" si="38"/>
        <v>0</v>
      </c>
      <c r="L93" s="17">
        <f t="shared" si="38"/>
        <v>0</v>
      </c>
    </row>
    <row r="94" spans="1:12" x14ac:dyDescent="0.25">
      <c r="A94" s="61" t="s">
        <v>93</v>
      </c>
      <c r="B94" s="354"/>
      <c r="C94" s="354"/>
      <c r="D94" s="354"/>
      <c r="E94" s="4">
        <v>853</v>
      </c>
      <c r="F94" s="2" t="s">
        <v>11</v>
      </c>
      <c r="G94" s="2" t="s">
        <v>100</v>
      </c>
      <c r="H94" s="3" t="s">
        <v>212</v>
      </c>
      <c r="I94" s="2"/>
      <c r="J94" s="17">
        <f t="shared" si="38"/>
        <v>1000000</v>
      </c>
      <c r="K94" s="17">
        <f t="shared" si="38"/>
        <v>0</v>
      </c>
      <c r="L94" s="17">
        <f t="shared" si="38"/>
        <v>0</v>
      </c>
    </row>
    <row r="95" spans="1:12" x14ac:dyDescent="0.25">
      <c r="A95" s="46" t="s">
        <v>22</v>
      </c>
      <c r="B95" s="354"/>
      <c r="C95" s="354"/>
      <c r="D95" s="354"/>
      <c r="E95" s="4">
        <v>853</v>
      </c>
      <c r="F95" s="2" t="s">
        <v>11</v>
      </c>
      <c r="G95" s="2" t="s">
        <v>100</v>
      </c>
      <c r="H95" s="3" t="s">
        <v>212</v>
      </c>
      <c r="I95" s="2" t="s">
        <v>23</v>
      </c>
      <c r="J95" s="17">
        <f t="shared" si="38"/>
        <v>1000000</v>
      </c>
      <c r="K95" s="17">
        <f t="shared" si="38"/>
        <v>0</v>
      </c>
      <c r="L95" s="17">
        <f t="shared" si="38"/>
        <v>0</v>
      </c>
    </row>
    <row r="96" spans="1:12" x14ac:dyDescent="0.25">
      <c r="A96" s="61" t="s">
        <v>124</v>
      </c>
      <c r="B96" s="352"/>
      <c r="C96" s="352"/>
      <c r="D96" s="352"/>
      <c r="E96" s="4">
        <v>853</v>
      </c>
      <c r="F96" s="2" t="s">
        <v>11</v>
      </c>
      <c r="G96" s="2" t="s">
        <v>100</v>
      </c>
      <c r="H96" s="3" t="s">
        <v>212</v>
      </c>
      <c r="I96" s="2" t="s">
        <v>125</v>
      </c>
      <c r="J96" s="17">
        <f>'3.ВС'!J375</f>
        <v>1000000</v>
      </c>
      <c r="K96" s="17">
        <f>'3.ВС'!K375</f>
        <v>0</v>
      </c>
      <c r="L96" s="17">
        <f>'3.ВС'!L375</f>
        <v>0</v>
      </c>
    </row>
    <row r="97" spans="1:12" x14ac:dyDescent="0.25">
      <c r="A97" s="61" t="s">
        <v>31</v>
      </c>
      <c r="B97" s="354"/>
      <c r="C97" s="354"/>
      <c r="D97" s="354"/>
      <c r="E97" s="287">
        <v>851</v>
      </c>
      <c r="F97" s="2" t="s">
        <v>11</v>
      </c>
      <c r="G97" s="2" t="s">
        <v>32</v>
      </c>
      <c r="H97" s="3"/>
      <c r="I97" s="2"/>
      <c r="J97" s="17">
        <f>J98+J101+J104+J107+J110</f>
        <v>5979400</v>
      </c>
      <c r="K97" s="17">
        <f t="shared" ref="K97:L97" si="39">K98+K101+K104+K107+K110</f>
        <v>11132593.84</v>
      </c>
      <c r="L97" s="17">
        <f t="shared" si="39"/>
        <v>15915793.02</v>
      </c>
    </row>
    <row r="98" spans="1:12" ht="25.5" x14ac:dyDescent="0.25">
      <c r="A98" s="61" t="s">
        <v>223</v>
      </c>
      <c r="B98" s="359"/>
      <c r="C98" s="359"/>
      <c r="D98" s="359"/>
      <c r="E98" s="287">
        <v>851</v>
      </c>
      <c r="F98" s="2" t="s">
        <v>11</v>
      </c>
      <c r="G98" s="3" t="s">
        <v>32</v>
      </c>
      <c r="H98" s="3" t="s">
        <v>315</v>
      </c>
      <c r="I98" s="2"/>
      <c r="J98" s="17">
        <f t="shared" ref="J98:L99" si="40">J99</f>
        <v>35500</v>
      </c>
      <c r="K98" s="17">
        <f t="shared" si="40"/>
        <v>0</v>
      </c>
      <c r="L98" s="17">
        <f t="shared" si="40"/>
        <v>0</v>
      </c>
    </row>
    <row r="99" spans="1:12" ht="25.5" x14ac:dyDescent="0.25">
      <c r="A99" s="46" t="s">
        <v>19</v>
      </c>
      <c r="B99" s="358"/>
      <c r="C99" s="358"/>
      <c r="D99" s="358"/>
      <c r="E99" s="287">
        <v>851</v>
      </c>
      <c r="F99" s="2" t="s">
        <v>11</v>
      </c>
      <c r="G99" s="3" t="s">
        <v>32</v>
      </c>
      <c r="H99" s="3" t="s">
        <v>315</v>
      </c>
      <c r="I99" s="2" t="s">
        <v>20</v>
      </c>
      <c r="J99" s="17">
        <f t="shared" si="40"/>
        <v>35500</v>
      </c>
      <c r="K99" s="17">
        <f t="shared" si="40"/>
        <v>0</v>
      </c>
      <c r="L99" s="17">
        <f t="shared" si="40"/>
        <v>0</v>
      </c>
    </row>
    <row r="100" spans="1:12" ht="38.25" x14ac:dyDescent="0.25">
      <c r="A100" s="46" t="s">
        <v>9</v>
      </c>
      <c r="B100" s="359"/>
      <c r="C100" s="359"/>
      <c r="D100" s="359"/>
      <c r="E100" s="287">
        <v>851</v>
      </c>
      <c r="F100" s="2" t="s">
        <v>11</v>
      </c>
      <c r="G100" s="3" t="s">
        <v>32</v>
      </c>
      <c r="H100" s="3" t="s">
        <v>315</v>
      </c>
      <c r="I100" s="2" t="s">
        <v>21</v>
      </c>
      <c r="J100" s="17">
        <f>'3.ВС'!J74</f>
        <v>35500</v>
      </c>
      <c r="K100" s="17">
        <f>'3.ВС'!K74</f>
        <v>0</v>
      </c>
      <c r="L100" s="17">
        <f>'3.ВС'!L74</f>
        <v>0</v>
      </c>
    </row>
    <row r="101" spans="1:12" ht="38.25" x14ac:dyDescent="0.25">
      <c r="A101" s="61" t="s">
        <v>35</v>
      </c>
      <c r="B101" s="359"/>
      <c r="C101" s="359"/>
      <c r="D101" s="359"/>
      <c r="E101" s="287">
        <v>851</v>
      </c>
      <c r="F101" s="2" t="s">
        <v>15</v>
      </c>
      <c r="G101" s="3" t="s">
        <v>32</v>
      </c>
      <c r="H101" s="3" t="s">
        <v>380</v>
      </c>
      <c r="I101" s="2"/>
      <c r="J101" s="17">
        <f t="shared" ref="J101:L102" si="41">J102</f>
        <v>547500</v>
      </c>
      <c r="K101" s="17">
        <f t="shared" si="41"/>
        <v>0</v>
      </c>
      <c r="L101" s="17">
        <f t="shared" si="41"/>
        <v>0</v>
      </c>
    </row>
    <row r="102" spans="1:12" ht="25.5" x14ac:dyDescent="0.25">
      <c r="A102" s="46" t="s">
        <v>19</v>
      </c>
      <c r="B102" s="358"/>
      <c r="C102" s="358"/>
      <c r="D102" s="358"/>
      <c r="E102" s="287">
        <v>851</v>
      </c>
      <c r="F102" s="2" t="s">
        <v>11</v>
      </c>
      <c r="G102" s="2" t="s">
        <v>32</v>
      </c>
      <c r="H102" s="3" t="s">
        <v>380</v>
      </c>
      <c r="I102" s="2" t="s">
        <v>20</v>
      </c>
      <c r="J102" s="17">
        <f t="shared" si="41"/>
        <v>547500</v>
      </c>
      <c r="K102" s="17">
        <f t="shared" si="41"/>
        <v>0</v>
      </c>
      <c r="L102" s="17">
        <f t="shared" si="41"/>
        <v>0</v>
      </c>
    </row>
    <row r="103" spans="1:12" ht="38.25" x14ac:dyDescent="0.25">
      <c r="A103" s="46" t="s">
        <v>9</v>
      </c>
      <c r="B103" s="359"/>
      <c r="C103" s="359"/>
      <c r="D103" s="359"/>
      <c r="E103" s="287">
        <v>851</v>
      </c>
      <c r="F103" s="2" t="s">
        <v>11</v>
      </c>
      <c r="G103" s="2" t="s">
        <v>32</v>
      </c>
      <c r="H103" s="3" t="s">
        <v>380</v>
      </c>
      <c r="I103" s="2" t="s">
        <v>21</v>
      </c>
      <c r="J103" s="17">
        <f>'3.ВС'!J77</f>
        <v>547500</v>
      </c>
      <c r="K103" s="17">
        <f>'3.ВС'!K77</f>
        <v>0</v>
      </c>
      <c r="L103" s="17">
        <f>'3.ВС'!L77</f>
        <v>0</v>
      </c>
    </row>
    <row r="104" spans="1:12" ht="38.25" x14ac:dyDescent="0.25">
      <c r="A104" s="46" t="s">
        <v>429</v>
      </c>
      <c r="B104" s="354"/>
      <c r="C104" s="354"/>
      <c r="D104" s="354"/>
      <c r="E104" s="45" t="s">
        <v>251</v>
      </c>
      <c r="F104" s="2" t="s">
        <v>11</v>
      </c>
      <c r="G104" s="2" t="s">
        <v>32</v>
      </c>
      <c r="H104" s="3" t="s">
        <v>445</v>
      </c>
      <c r="I104" s="2"/>
      <c r="J104" s="17">
        <f t="shared" ref="J104:L105" si="42">J105</f>
        <v>352300</v>
      </c>
      <c r="K104" s="17">
        <f t="shared" si="42"/>
        <v>352300</v>
      </c>
      <c r="L104" s="17">
        <f t="shared" si="42"/>
        <v>352300</v>
      </c>
    </row>
    <row r="105" spans="1:12" ht="25.5" x14ac:dyDescent="0.25">
      <c r="A105" s="46" t="s">
        <v>19</v>
      </c>
      <c r="B105" s="354"/>
      <c r="C105" s="354"/>
      <c r="D105" s="354"/>
      <c r="E105" s="45">
        <v>851</v>
      </c>
      <c r="F105" s="2" t="s">
        <v>11</v>
      </c>
      <c r="G105" s="2" t="s">
        <v>32</v>
      </c>
      <c r="H105" s="3" t="s">
        <v>445</v>
      </c>
      <c r="I105" s="2" t="s">
        <v>20</v>
      </c>
      <c r="J105" s="17">
        <f t="shared" si="42"/>
        <v>352300</v>
      </c>
      <c r="K105" s="17">
        <f t="shared" si="42"/>
        <v>352300</v>
      </c>
      <c r="L105" s="17">
        <f t="shared" si="42"/>
        <v>352300</v>
      </c>
    </row>
    <row r="106" spans="1:12" ht="38.25" x14ac:dyDescent="0.25">
      <c r="A106" s="46" t="s">
        <v>9</v>
      </c>
      <c r="B106" s="354"/>
      <c r="C106" s="354"/>
      <c r="D106" s="354"/>
      <c r="E106" s="45">
        <v>851</v>
      </c>
      <c r="F106" s="2" t="s">
        <v>11</v>
      </c>
      <c r="G106" s="2" t="s">
        <v>32</v>
      </c>
      <c r="H106" s="3" t="s">
        <v>445</v>
      </c>
      <c r="I106" s="2" t="s">
        <v>21</v>
      </c>
      <c r="J106" s="17">
        <f>'3.ВС'!J80</f>
        <v>352300</v>
      </c>
      <c r="K106" s="17">
        <f>'3.ВС'!K80</f>
        <v>352300</v>
      </c>
      <c r="L106" s="17">
        <f>'3.ВС'!L80</f>
        <v>352300</v>
      </c>
    </row>
    <row r="107" spans="1:12" s="1" customFormat="1" ht="25.5" x14ac:dyDescent="0.25">
      <c r="A107" s="61" t="s">
        <v>36</v>
      </c>
      <c r="B107" s="287"/>
      <c r="C107" s="287"/>
      <c r="D107" s="287"/>
      <c r="E107" s="287">
        <v>851</v>
      </c>
      <c r="F107" s="3" t="s">
        <v>11</v>
      </c>
      <c r="G107" s="3" t="s">
        <v>32</v>
      </c>
      <c r="H107" s="3" t="s">
        <v>316</v>
      </c>
      <c r="I107" s="3"/>
      <c r="J107" s="17">
        <f t="shared" ref="J107:L108" si="43">J108</f>
        <v>5044100</v>
      </c>
      <c r="K107" s="17">
        <f t="shared" si="43"/>
        <v>5044100</v>
      </c>
      <c r="L107" s="17">
        <f t="shared" si="43"/>
        <v>5044100</v>
      </c>
    </row>
    <row r="108" spans="1:12" ht="38.25" x14ac:dyDescent="0.25">
      <c r="A108" s="46" t="s">
        <v>37</v>
      </c>
      <c r="B108" s="354"/>
      <c r="C108" s="354"/>
      <c r="D108" s="354"/>
      <c r="E108" s="287">
        <v>851</v>
      </c>
      <c r="F108" s="2" t="s">
        <v>11</v>
      </c>
      <c r="G108" s="2" t="s">
        <v>32</v>
      </c>
      <c r="H108" s="3" t="s">
        <v>316</v>
      </c>
      <c r="I108" s="4">
        <v>600</v>
      </c>
      <c r="J108" s="17">
        <f t="shared" si="43"/>
        <v>5044100</v>
      </c>
      <c r="K108" s="17">
        <f t="shared" si="43"/>
        <v>5044100</v>
      </c>
      <c r="L108" s="17">
        <f t="shared" si="43"/>
        <v>5044100</v>
      </c>
    </row>
    <row r="109" spans="1:12" x14ac:dyDescent="0.25">
      <c r="A109" s="46" t="s">
        <v>38</v>
      </c>
      <c r="B109" s="354"/>
      <c r="C109" s="354"/>
      <c r="D109" s="354"/>
      <c r="E109" s="287">
        <v>851</v>
      </c>
      <c r="F109" s="2" t="s">
        <v>11</v>
      </c>
      <c r="G109" s="2" t="s">
        <v>32</v>
      </c>
      <c r="H109" s="3" t="s">
        <v>316</v>
      </c>
      <c r="I109" s="4">
        <v>610</v>
      </c>
      <c r="J109" s="17">
        <f>'3.ВС'!J83</f>
        <v>5044100</v>
      </c>
      <c r="K109" s="17">
        <f>'3.ВС'!K83</f>
        <v>5044100</v>
      </c>
      <c r="L109" s="17">
        <f>'3.ВС'!L83</f>
        <v>5044100</v>
      </c>
    </row>
    <row r="110" spans="1:12" x14ac:dyDescent="0.25">
      <c r="A110" s="61" t="s">
        <v>235</v>
      </c>
      <c r="B110" s="354"/>
      <c r="C110" s="354"/>
      <c r="D110" s="354"/>
      <c r="E110" s="4">
        <v>853</v>
      </c>
      <c r="F110" s="2" t="s">
        <v>11</v>
      </c>
      <c r="G110" s="2" t="s">
        <v>32</v>
      </c>
      <c r="H110" s="3" t="s">
        <v>239</v>
      </c>
      <c r="I110" s="2"/>
      <c r="J110" s="17">
        <f t="shared" ref="J110:L110" si="44">J112</f>
        <v>0</v>
      </c>
      <c r="K110" s="17">
        <f t="shared" si="44"/>
        <v>5736193.8399999999</v>
      </c>
      <c r="L110" s="17">
        <f t="shared" si="44"/>
        <v>10519393.02</v>
      </c>
    </row>
    <row r="111" spans="1:12" ht="19.5" customHeight="1" x14ac:dyDescent="0.25">
      <c r="A111" s="46" t="s">
        <v>22</v>
      </c>
      <c r="B111" s="287" t="s">
        <v>11</v>
      </c>
      <c r="C111" s="287" t="s">
        <v>32</v>
      </c>
      <c r="D111" s="287" t="s">
        <v>239</v>
      </c>
      <c r="E111" s="287" t="s">
        <v>23</v>
      </c>
      <c r="F111" s="2" t="s">
        <v>11</v>
      </c>
      <c r="G111" s="2" t="s">
        <v>32</v>
      </c>
      <c r="H111" s="3" t="s">
        <v>239</v>
      </c>
      <c r="I111" s="2" t="s">
        <v>23</v>
      </c>
      <c r="J111" s="17">
        <f t="shared" ref="J111:L111" si="45">J112</f>
        <v>0</v>
      </c>
      <c r="K111" s="17">
        <f t="shared" si="45"/>
        <v>5736193.8399999999</v>
      </c>
      <c r="L111" s="17">
        <f t="shared" si="45"/>
        <v>10519393.02</v>
      </c>
    </row>
    <row r="112" spans="1:12" x14ac:dyDescent="0.25">
      <c r="A112" s="61" t="s">
        <v>124</v>
      </c>
      <c r="B112" s="354"/>
      <c r="C112" s="354"/>
      <c r="D112" s="354"/>
      <c r="E112" s="4">
        <v>853</v>
      </c>
      <c r="F112" s="2" t="s">
        <v>11</v>
      </c>
      <c r="G112" s="2" t="s">
        <v>32</v>
      </c>
      <c r="H112" s="3" t="s">
        <v>239</v>
      </c>
      <c r="I112" s="2" t="s">
        <v>125</v>
      </c>
      <c r="J112" s="17">
        <f>'3.ВС'!J379</f>
        <v>0</v>
      </c>
      <c r="K112" s="17">
        <f>'3.ВС'!K379</f>
        <v>5736193.8399999999</v>
      </c>
      <c r="L112" s="17">
        <f>'3.ВС'!L379</f>
        <v>10519393.02</v>
      </c>
    </row>
    <row r="113" spans="1:12" s="29" customFormat="1" ht="14.25" x14ac:dyDescent="0.25">
      <c r="A113" s="340" t="s">
        <v>39</v>
      </c>
      <c r="B113" s="30"/>
      <c r="C113" s="30"/>
      <c r="D113" s="30"/>
      <c r="E113" s="63">
        <v>851</v>
      </c>
      <c r="F113" s="14" t="s">
        <v>40</v>
      </c>
      <c r="G113" s="14"/>
      <c r="H113" s="24"/>
      <c r="I113" s="14"/>
      <c r="J113" s="22">
        <f t="shared" ref="J113:L114" si="46">J114</f>
        <v>1119810</v>
      </c>
      <c r="K113" s="22">
        <f t="shared" si="46"/>
        <v>1248705</v>
      </c>
      <c r="L113" s="22">
        <f t="shared" si="46"/>
        <v>1588844</v>
      </c>
    </row>
    <row r="114" spans="1:12" s="80" customFormat="1" x14ac:dyDescent="0.25">
      <c r="A114" s="61" t="s">
        <v>41</v>
      </c>
      <c r="B114" s="352"/>
      <c r="C114" s="352"/>
      <c r="D114" s="352"/>
      <c r="E114" s="4">
        <v>851</v>
      </c>
      <c r="F114" s="2" t="s">
        <v>40</v>
      </c>
      <c r="G114" s="2" t="s">
        <v>42</v>
      </c>
      <c r="H114" s="3"/>
      <c r="I114" s="2"/>
      <c r="J114" s="17">
        <f t="shared" si="46"/>
        <v>1119810</v>
      </c>
      <c r="K114" s="17">
        <f t="shared" si="46"/>
        <v>1248705</v>
      </c>
      <c r="L114" s="17">
        <f t="shared" si="46"/>
        <v>1588844</v>
      </c>
    </row>
    <row r="115" spans="1:12" s="1" customFormat="1" ht="38.25" x14ac:dyDescent="0.25">
      <c r="A115" s="46" t="s">
        <v>417</v>
      </c>
      <c r="B115" s="352"/>
      <c r="C115" s="352"/>
      <c r="D115" s="352"/>
      <c r="E115" s="4">
        <v>851</v>
      </c>
      <c r="F115" s="287" t="s">
        <v>40</v>
      </c>
      <c r="G115" s="287" t="s">
        <v>42</v>
      </c>
      <c r="H115" s="3" t="s">
        <v>317</v>
      </c>
      <c r="I115" s="287" t="s">
        <v>44</v>
      </c>
      <c r="J115" s="17">
        <f>J116+J118</f>
        <v>1119810</v>
      </c>
      <c r="K115" s="17">
        <f t="shared" ref="K115:L115" si="47">K116+K118</f>
        <v>1248705</v>
      </c>
      <c r="L115" s="17">
        <f t="shared" si="47"/>
        <v>1588844</v>
      </c>
    </row>
    <row r="116" spans="1:12" ht="63.75" x14ac:dyDescent="0.25">
      <c r="A116" s="61" t="s">
        <v>14</v>
      </c>
      <c r="B116" s="287"/>
      <c r="C116" s="287"/>
      <c r="D116" s="287"/>
      <c r="E116" s="287">
        <v>851</v>
      </c>
      <c r="F116" s="2" t="s">
        <v>40</v>
      </c>
      <c r="G116" s="2" t="s">
        <v>42</v>
      </c>
      <c r="H116" s="3" t="s">
        <v>317</v>
      </c>
      <c r="I116" s="2" t="s">
        <v>16</v>
      </c>
      <c r="J116" s="17">
        <f t="shared" ref="J116:L116" si="48">J117</f>
        <v>940709</v>
      </c>
      <c r="K116" s="17">
        <f t="shared" si="48"/>
        <v>1132382</v>
      </c>
      <c r="L116" s="17">
        <f t="shared" si="48"/>
        <v>1262582</v>
      </c>
    </row>
    <row r="117" spans="1:12" ht="25.5" x14ac:dyDescent="0.25">
      <c r="A117" s="61" t="s">
        <v>8</v>
      </c>
      <c r="B117" s="287"/>
      <c r="C117" s="287"/>
      <c r="D117" s="287"/>
      <c r="E117" s="287">
        <v>851</v>
      </c>
      <c r="F117" s="2" t="s">
        <v>40</v>
      </c>
      <c r="G117" s="2" t="s">
        <v>42</v>
      </c>
      <c r="H117" s="3" t="s">
        <v>317</v>
      </c>
      <c r="I117" s="2" t="s">
        <v>17</v>
      </c>
      <c r="J117" s="17">
        <f>'3.ВС'!J88</f>
        <v>940709</v>
      </c>
      <c r="K117" s="17">
        <f>'3.ВС'!K88</f>
        <v>1132382</v>
      </c>
      <c r="L117" s="17">
        <f>'3.ВС'!L88</f>
        <v>1262582</v>
      </c>
    </row>
    <row r="118" spans="1:12" ht="25.5" x14ac:dyDescent="0.25">
      <c r="A118" s="46" t="s">
        <v>19</v>
      </c>
      <c r="B118" s="287"/>
      <c r="C118" s="287"/>
      <c r="D118" s="287"/>
      <c r="E118" s="287">
        <v>851</v>
      </c>
      <c r="F118" s="2" t="s">
        <v>40</v>
      </c>
      <c r="G118" s="2" t="s">
        <v>42</v>
      </c>
      <c r="H118" s="3" t="s">
        <v>317</v>
      </c>
      <c r="I118" s="2" t="s">
        <v>20</v>
      </c>
      <c r="J118" s="17">
        <f t="shared" ref="J118:L118" si="49">J119</f>
        <v>179101</v>
      </c>
      <c r="K118" s="17">
        <f t="shared" si="49"/>
        <v>116323</v>
      </c>
      <c r="L118" s="17">
        <f t="shared" si="49"/>
        <v>326262</v>
      </c>
    </row>
    <row r="119" spans="1:12" ht="38.25" x14ac:dyDescent="0.25">
      <c r="A119" s="46" t="s">
        <v>9</v>
      </c>
      <c r="B119" s="287"/>
      <c r="C119" s="287"/>
      <c r="D119" s="287"/>
      <c r="E119" s="287">
        <v>851</v>
      </c>
      <c r="F119" s="2" t="s">
        <v>40</v>
      </c>
      <c r="G119" s="2" t="s">
        <v>42</v>
      </c>
      <c r="H119" s="3" t="s">
        <v>317</v>
      </c>
      <c r="I119" s="2" t="s">
        <v>21</v>
      </c>
      <c r="J119" s="17">
        <f>'3.ВС'!J90</f>
        <v>179101</v>
      </c>
      <c r="K119" s="17">
        <f>'3.ВС'!K90</f>
        <v>116323</v>
      </c>
      <c r="L119" s="17">
        <f>'3.ВС'!L90</f>
        <v>326262</v>
      </c>
    </row>
    <row r="120" spans="1:12" s="29" customFormat="1" ht="25.5" x14ac:dyDescent="0.25">
      <c r="A120" s="340" t="s">
        <v>45</v>
      </c>
      <c r="B120" s="30"/>
      <c r="C120" s="30"/>
      <c r="D120" s="30"/>
      <c r="E120" s="48">
        <v>851</v>
      </c>
      <c r="F120" s="14" t="s">
        <v>42</v>
      </c>
      <c r="G120" s="14"/>
      <c r="H120" s="24"/>
      <c r="I120" s="14"/>
      <c r="J120" s="22">
        <f t="shared" ref="J120:L120" si="50">J121</f>
        <v>6969400</v>
      </c>
      <c r="K120" s="22">
        <f t="shared" si="50"/>
        <v>5897800</v>
      </c>
      <c r="L120" s="22">
        <f t="shared" si="50"/>
        <v>5897800</v>
      </c>
    </row>
    <row r="121" spans="1:12" ht="38.25" x14ac:dyDescent="0.25">
      <c r="A121" s="61" t="s">
        <v>290</v>
      </c>
      <c r="B121" s="354"/>
      <c r="C121" s="354"/>
      <c r="D121" s="354"/>
      <c r="E121" s="287">
        <v>851</v>
      </c>
      <c r="F121" s="2" t="s">
        <v>42</v>
      </c>
      <c r="G121" s="2" t="s">
        <v>86</v>
      </c>
      <c r="H121" s="3"/>
      <c r="I121" s="2"/>
      <c r="J121" s="17">
        <f t="shared" ref="J121:L121" si="51">J122+J129</f>
        <v>6969400</v>
      </c>
      <c r="K121" s="17">
        <f t="shared" si="51"/>
        <v>5897800</v>
      </c>
      <c r="L121" s="17">
        <f t="shared" si="51"/>
        <v>5897800</v>
      </c>
    </row>
    <row r="122" spans="1:12" x14ac:dyDescent="0.25">
      <c r="A122" s="61" t="s">
        <v>47</v>
      </c>
      <c r="B122" s="354"/>
      <c r="C122" s="354"/>
      <c r="D122" s="354"/>
      <c r="E122" s="287">
        <v>851</v>
      </c>
      <c r="F122" s="2" t="s">
        <v>42</v>
      </c>
      <c r="G122" s="2" t="s">
        <v>86</v>
      </c>
      <c r="H122" s="3" t="s">
        <v>318</v>
      </c>
      <c r="I122" s="2"/>
      <c r="J122" s="17">
        <f t="shared" ref="J122:L122" si="52">J123+J125+J127</f>
        <v>5873100</v>
      </c>
      <c r="K122" s="17">
        <f t="shared" si="52"/>
        <v>5597800</v>
      </c>
      <c r="L122" s="17">
        <f t="shared" si="52"/>
        <v>5597800</v>
      </c>
    </row>
    <row r="123" spans="1:12" ht="63.75" x14ac:dyDescent="0.25">
      <c r="A123" s="61" t="s">
        <v>14</v>
      </c>
      <c r="B123" s="354"/>
      <c r="C123" s="354"/>
      <c r="D123" s="354"/>
      <c r="E123" s="287">
        <v>851</v>
      </c>
      <c r="F123" s="2" t="s">
        <v>42</v>
      </c>
      <c r="G123" s="3" t="s">
        <v>86</v>
      </c>
      <c r="H123" s="3" t="s">
        <v>318</v>
      </c>
      <c r="I123" s="2" t="s">
        <v>16</v>
      </c>
      <c r="J123" s="17">
        <f t="shared" ref="J123:L123" si="53">J124</f>
        <v>4467100</v>
      </c>
      <c r="K123" s="17">
        <f t="shared" si="53"/>
        <v>4467100</v>
      </c>
      <c r="L123" s="17">
        <f t="shared" si="53"/>
        <v>4467100</v>
      </c>
    </row>
    <row r="124" spans="1:12" ht="25.5" x14ac:dyDescent="0.25">
      <c r="A124" s="46" t="s">
        <v>7</v>
      </c>
      <c r="B124" s="354"/>
      <c r="C124" s="354"/>
      <c r="D124" s="354"/>
      <c r="E124" s="287">
        <v>851</v>
      </c>
      <c r="F124" s="2" t="s">
        <v>42</v>
      </c>
      <c r="G124" s="3" t="s">
        <v>86</v>
      </c>
      <c r="H124" s="3" t="s">
        <v>318</v>
      </c>
      <c r="I124" s="2" t="s">
        <v>48</v>
      </c>
      <c r="J124" s="17">
        <f>'3.ВС'!J95</f>
        <v>4467100</v>
      </c>
      <c r="K124" s="17">
        <f>'3.ВС'!K95</f>
        <v>4467100</v>
      </c>
      <c r="L124" s="17">
        <f>'3.ВС'!L95</f>
        <v>4467100</v>
      </c>
    </row>
    <row r="125" spans="1:12" ht="25.5" x14ac:dyDescent="0.25">
      <c r="A125" s="46" t="s">
        <v>19</v>
      </c>
      <c r="B125" s="352"/>
      <c r="C125" s="352"/>
      <c r="D125" s="352"/>
      <c r="E125" s="287">
        <v>851</v>
      </c>
      <c r="F125" s="2" t="s">
        <v>42</v>
      </c>
      <c r="G125" s="3" t="s">
        <v>86</v>
      </c>
      <c r="H125" s="3" t="s">
        <v>318</v>
      </c>
      <c r="I125" s="2" t="s">
        <v>20</v>
      </c>
      <c r="J125" s="17">
        <f t="shared" ref="J125:L125" si="54">J126</f>
        <v>1397100</v>
      </c>
      <c r="K125" s="17">
        <f t="shared" si="54"/>
        <v>1121800</v>
      </c>
      <c r="L125" s="17">
        <f t="shared" si="54"/>
        <v>1121800</v>
      </c>
    </row>
    <row r="126" spans="1:12" ht="38.25" x14ac:dyDescent="0.25">
      <c r="A126" s="46" t="s">
        <v>9</v>
      </c>
      <c r="B126" s="354"/>
      <c r="C126" s="354"/>
      <c r="D126" s="354"/>
      <c r="E126" s="287">
        <v>851</v>
      </c>
      <c r="F126" s="2" t="s">
        <v>42</v>
      </c>
      <c r="G126" s="3" t="s">
        <v>86</v>
      </c>
      <c r="H126" s="3" t="s">
        <v>318</v>
      </c>
      <c r="I126" s="2" t="s">
        <v>21</v>
      </c>
      <c r="J126" s="17">
        <f>'3.ВС'!J97</f>
        <v>1397100</v>
      </c>
      <c r="K126" s="17">
        <f>'3.ВС'!K97</f>
        <v>1121800</v>
      </c>
      <c r="L126" s="17">
        <f>'3.ВС'!L97</f>
        <v>1121800</v>
      </c>
    </row>
    <row r="127" spans="1:12" x14ac:dyDescent="0.25">
      <c r="A127" s="46" t="s">
        <v>22</v>
      </c>
      <c r="B127" s="354"/>
      <c r="C127" s="354"/>
      <c r="D127" s="354"/>
      <c r="E127" s="287">
        <v>851</v>
      </c>
      <c r="F127" s="2" t="s">
        <v>42</v>
      </c>
      <c r="G127" s="3" t="s">
        <v>86</v>
      </c>
      <c r="H127" s="3" t="s">
        <v>318</v>
      </c>
      <c r="I127" s="2" t="s">
        <v>23</v>
      </c>
      <c r="J127" s="17">
        <f t="shared" ref="J127:L127" si="55">J128</f>
        <v>8900</v>
      </c>
      <c r="K127" s="17">
        <f t="shared" si="55"/>
        <v>8900</v>
      </c>
      <c r="L127" s="17">
        <f t="shared" si="55"/>
        <v>8900</v>
      </c>
    </row>
    <row r="128" spans="1:12" x14ac:dyDescent="0.25">
      <c r="A128" s="46" t="s">
        <v>24</v>
      </c>
      <c r="B128" s="354"/>
      <c r="C128" s="354"/>
      <c r="D128" s="354"/>
      <c r="E128" s="287">
        <v>851</v>
      </c>
      <c r="F128" s="2" t="s">
        <v>42</v>
      </c>
      <c r="G128" s="3" t="s">
        <v>86</v>
      </c>
      <c r="H128" s="3" t="s">
        <v>318</v>
      </c>
      <c r="I128" s="2" t="s">
        <v>25</v>
      </c>
      <c r="J128" s="17">
        <f>'3.ВС'!J99</f>
        <v>8900</v>
      </c>
      <c r="K128" s="17">
        <f>'3.ВС'!K99</f>
        <v>8900</v>
      </c>
      <c r="L128" s="17">
        <f>'3.ВС'!L99</f>
        <v>8900</v>
      </c>
    </row>
    <row r="129" spans="1:12" ht="38.25" x14ac:dyDescent="0.25">
      <c r="A129" s="61" t="s">
        <v>246</v>
      </c>
      <c r="B129" s="354"/>
      <c r="C129" s="354"/>
      <c r="D129" s="354"/>
      <c r="E129" s="287"/>
      <c r="F129" s="2" t="s">
        <v>42</v>
      </c>
      <c r="G129" s="3" t="s">
        <v>86</v>
      </c>
      <c r="H129" s="3" t="s">
        <v>319</v>
      </c>
      <c r="I129" s="2"/>
      <c r="J129" s="17">
        <f t="shared" ref="J129:L130" si="56">J130</f>
        <v>1096300</v>
      </c>
      <c r="K129" s="17">
        <f t="shared" si="56"/>
        <v>300000</v>
      </c>
      <c r="L129" s="17">
        <f t="shared" si="56"/>
        <v>300000</v>
      </c>
    </row>
    <row r="130" spans="1:12" ht="25.5" x14ac:dyDescent="0.25">
      <c r="A130" s="46" t="s">
        <v>19</v>
      </c>
      <c r="B130" s="354"/>
      <c r="C130" s="354"/>
      <c r="D130" s="354"/>
      <c r="E130" s="287"/>
      <c r="F130" s="2" t="s">
        <v>42</v>
      </c>
      <c r="G130" s="3" t="s">
        <v>86</v>
      </c>
      <c r="H130" s="3" t="s">
        <v>319</v>
      </c>
      <c r="I130" s="2" t="s">
        <v>20</v>
      </c>
      <c r="J130" s="17">
        <f t="shared" si="56"/>
        <v>1096300</v>
      </c>
      <c r="K130" s="17">
        <f t="shared" si="56"/>
        <v>300000</v>
      </c>
      <c r="L130" s="17">
        <f t="shared" si="56"/>
        <v>300000</v>
      </c>
    </row>
    <row r="131" spans="1:12" ht="38.25" x14ac:dyDescent="0.25">
      <c r="A131" s="46" t="s">
        <v>9</v>
      </c>
      <c r="B131" s="354"/>
      <c r="C131" s="354"/>
      <c r="D131" s="354"/>
      <c r="E131" s="287"/>
      <c r="F131" s="2" t="s">
        <v>42</v>
      </c>
      <c r="G131" s="3" t="s">
        <v>86</v>
      </c>
      <c r="H131" s="3" t="s">
        <v>319</v>
      </c>
      <c r="I131" s="2" t="s">
        <v>21</v>
      </c>
      <c r="J131" s="17">
        <f>'3.ВС'!J102</f>
        <v>1096300</v>
      </c>
      <c r="K131" s="17">
        <f>'3.ВС'!K102</f>
        <v>300000</v>
      </c>
      <c r="L131" s="17">
        <f>'3.ВС'!L102</f>
        <v>300000</v>
      </c>
    </row>
    <row r="132" spans="1:12" s="29" customFormat="1" ht="14.25" x14ac:dyDescent="0.25">
      <c r="A132" s="340" t="s">
        <v>49</v>
      </c>
      <c r="B132" s="30"/>
      <c r="C132" s="30"/>
      <c r="D132" s="30"/>
      <c r="E132" s="48">
        <v>851</v>
      </c>
      <c r="F132" s="14" t="s">
        <v>12</v>
      </c>
      <c r="G132" s="14"/>
      <c r="H132" s="24"/>
      <c r="I132" s="14"/>
      <c r="J132" s="22">
        <f>J133+J137+J141+J151+J161</f>
        <v>182440019.78999999</v>
      </c>
      <c r="K132" s="22">
        <f>K133+K137+K141+K151+K161</f>
        <v>10848140</v>
      </c>
      <c r="L132" s="22">
        <f>L133+L137+L141+L151+L161</f>
        <v>11027740</v>
      </c>
    </row>
    <row r="133" spans="1:12" x14ac:dyDescent="0.25">
      <c r="A133" s="61" t="s">
        <v>50</v>
      </c>
      <c r="B133" s="354"/>
      <c r="C133" s="354"/>
      <c r="D133" s="354"/>
      <c r="E133" s="287">
        <v>851</v>
      </c>
      <c r="F133" s="2" t="s">
        <v>12</v>
      </c>
      <c r="G133" s="2" t="s">
        <v>29</v>
      </c>
      <c r="H133" s="3"/>
      <c r="I133" s="2"/>
      <c r="J133" s="17">
        <f t="shared" ref="J133:L135" si="57">J134</f>
        <v>307240</v>
      </c>
      <c r="K133" s="17">
        <f t="shared" si="57"/>
        <v>307240</v>
      </c>
      <c r="L133" s="17">
        <f t="shared" si="57"/>
        <v>307240</v>
      </c>
    </row>
    <row r="134" spans="1:12" ht="114.75" x14ac:dyDescent="0.25">
      <c r="A134" s="61" t="s">
        <v>288</v>
      </c>
      <c r="B134" s="354"/>
      <c r="C134" s="354"/>
      <c r="D134" s="354"/>
      <c r="E134" s="287">
        <v>851</v>
      </c>
      <c r="F134" s="2" t="s">
        <v>12</v>
      </c>
      <c r="G134" s="2" t="s">
        <v>29</v>
      </c>
      <c r="H134" s="3" t="s">
        <v>320</v>
      </c>
      <c r="I134" s="2"/>
      <c r="J134" s="17">
        <f t="shared" si="57"/>
        <v>307240</v>
      </c>
      <c r="K134" s="17">
        <f t="shared" si="57"/>
        <v>307240</v>
      </c>
      <c r="L134" s="17">
        <f t="shared" si="57"/>
        <v>307240</v>
      </c>
    </row>
    <row r="135" spans="1:12" ht="25.5" x14ac:dyDescent="0.25">
      <c r="A135" s="46" t="s">
        <v>19</v>
      </c>
      <c r="B135" s="352"/>
      <c r="C135" s="352"/>
      <c r="D135" s="352"/>
      <c r="E135" s="287">
        <v>851</v>
      </c>
      <c r="F135" s="2" t="s">
        <v>12</v>
      </c>
      <c r="G135" s="2" t="s">
        <v>29</v>
      </c>
      <c r="H135" s="3" t="s">
        <v>320</v>
      </c>
      <c r="I135" s="2" t="s">
        <v>20</v>
      </c>
      <c r="J135" s="17">
        <f t="shared" si="57"/>
        <v>307240</v>
      </c>
      <c r="K135" s="17">
        <f t="shared" si="57"/>
        <v>307240</v>
      </c>
      <c r="L135" s="17">
        <f t="shared" si="57"/>
        <v>307240</v>
      </c>
    </row>
    <row r="136" spans="1:12" ht="38.25" x14ac:dyDescent="0.25">
      <c r="A136" s="46" t="s">
        <v>9</v>
      </c>
      <c r="B136" s="354"/>
      <c r="C136" s="354"/>
      <c r="D136" s="354"/>
      <c r="E136" s="287">
        <v>851</v>
      </c>
      <c r="F136" s="2" t="s">
        <v>12</v>
      </c>
      <c r="G136" s="2" t="s">
        <v>29</v>
      </c>
      <c r="H136" s="3" t="s">
        <v>320</v>
      </c>
      <c r="I136" s="2" t="s">
        <v>21</v>
      </c>
      <c r="J136" s="17">
        <f>'3.ВС'!J107</f>
        <v>307240</v>
      </c>
      <c r="K136" s="17">
        <f>'3.ВС'!K107</f>
        <v>307240</v>
      </c>
      <c r="L136" s="17">
        <f>'3.ВС'!L107</f>
        <v>307240</v>
      </c>
    </row>
    <row r="137" spans="1:12" x14ac:dyDescent="0.25">
      <c r="A137" s="60" t="s">
        <v>674</v>
      </c>
      <c r="B137" s="38"/>
      <c r="C137" s="38"/>
      <c r="D137" s="38"/>
      <c r="E137" s="101">
        <v>851</v>
      </c>
      <c r="F137" s="15" t="s">
        <v>12</v>
      </c>
      <c r="G137" s="15" t="s">
        <v>96</v>
      </c>
      <c r="H137" s="20"/>
      <c r="I137" s="15"/>
      <c r="J137" s="18">
        <f t="shared" ref="J137:L139" si="58">J138</f>
        <v>20900</v>
      </c>
      <c r="K137" s="18">
        <f t="shared" si="58"/>
        <v>20900</v>
      </c>
      <c r="L137" s="18">
        <f t="shared" si="58"/>
        <v>20900</v>
      </c>
    </row>
    <row r="138" spans="1:12" ht="38.25" x14ac:dyDescent="0.25">
      <c r="A138" s="46" t="s">
        <v>670</v>
      </c>
      <c r="B138" s="354"/>
      <c r="C138" s="354"/>
      <c r="D138" s="354"/>
      <c r="E138" s="45">
        <v>851</v>
      </c>
      <c r="F138" s="2" t="s">
        <v>12</v>
      </c>
      <c r="G138" s="2" t="s">
        <v>96</v>
      </c>
      <c r="H138" s="3" t="s">
        <v>673</v>
      </c>
      <c r="I138" s="2"/>
      <c r="J138" s="17">
        <f t="shared" si="58"/>
        <v>20900</v>
      </c>
      <c r="K138" s="17">
        <f t="shared" si="58"/>
        <v>20900</v>
      </c>
      <c r="L138" s="17">
        <f t="shared" si="58"/>
        <v>20900</v>
      </c>
    </row>
    <row r="139" spans="1:12" ht="25.5" x14ac:dyDescent="0.25">
      <c r="A139" s="46" t="s">
        <v>19</v>
      </c>
      <c r="B139" s="354"/>
      <c r="C139" s="354"/>
      <c r="D139" s="354"/>
      <c r="E139" s="45">
        <v>851</v>
      </c>
      <c r="F139" s="2" t="s">
        <v>12</v>
      </c>
      <c r="G139" s="2" t="s">
        <v>96</v>
      </c>
      <c r="H139" s="3" t="s">
        <v>673</v>
      </c>
      <c r="I139" s="2" t="s">
        <v>20</v>
      </c>
      <c r="J139" s="17">
        <f t="shared" si="58"/>
        <v>20900</v>
      </c>
      <c r="K139" s="17">
        <f t="shared" si="58"/>
        <v>20900</v>
      </c>
      <c r="L139" s="17">
        <f t="shared" si="58"/>
        <v>20900</v>
      </c>
    </row>
    <row r="140" spans="1:12" ht="38.25" x14ac:dyDescent="0.25">
      <c r="A140" s="46" t="s">
        <v>9</v>
      </c>
      <c r="B140" s="354"/>
      <c r="C140" s="354"/>
      <c r="D140" s="354"/>
      <c r="E140" s="45">
        <v>851</v>
      </c>
      <c r="F140" s="2" t="s">
        <v>12</v>
      </c>
      <c r="G140" s="2" t="s">
        <v>96</v>
      </c>
      <c r="H140" s="3" t="s">
        <v>673</v>
      </c>
      <c r="I140" s="2" t="s">
        <v>21</v>
      </c>
      <c r="J140" s="55">
        <f>'3.ВС'!J111</f>
        <v>20900</v>
      </c>
      <c r="K140" s="55">
        <f>'3.ВС'!K111</f>
        <v>20900</v>
      </c>
      <c r="L140" s="55">
        <f>'3.ВС'!L111</f>
        <v>20900</v>
      </c>
    </row>
    <row r="141" spans="1:12" x14ac:dyDescent="0.25">
      <c r="A141" s="61" t="s">
        <v>51</v>
      </c>
      <c r="B141" s="354"/>
      <c r="C141" s="354"/>
      <c r="D141" s="354"/>
      <c r="E141" s="287">
        <v>851</v>
      </c>
      <c r="F141" s="2" t="s">
        <v>12</v>
      </c>
      <c r="G141" s="2" t="s">
        <v>52</v>
      </c>
      <c r="H141" s="3"/>
      <c r="I141" s="2"/>
      <c r="J141" s="17">
        <f t="shared" ref="J141:L141" si="59">J142+J145+J148</f>
        <v>6657400</v>
      </c>
      <c r="K141" s="17">
        <f t="shared" si="59"/>
        <v>0</v>
      </c>
      <c r="L141" s="17">
        <f t="shared" si="59"/>
        <v>0</v>
      </c>
    </row>
    <row r="142" spans="1:12" ht="25.5" x14ac:dyDescent="0.25">
      <c r="A142" s="61" t="s">
        <v>424</v>
      </c>
      <c r="B142" s="354"/>
      <c r="C142" s="354"/>
      <c r="D142" s="354"/>
      <c r="E142" s="45">
        <v>851</v>
      </c>
      <c r="F142" s="2" t="s">
        <v>12</v>
      </c>
      <c r="G142" s="2" t="s">
        <v>52</v>
      </c>
      <c r="H142" s="3" t="s">
        <v>426</v>
      </c>
      <c r="I142" s="2"/>
      <c r="J142" s="17">
        <f t="shared" ref="J142:L143" si="60">J143</f>
        <v>115400</v>
      </c>
      <c r="K142" s="17">
        <f t="shared" si="60"/>
        <v>0</v>
      </c>
      <c r="L142" s="17">
        <f t="shared" si="60"/>
        <v>0</v>
      </c>
    </row>
    <row r="143" spans="1:12" ht="25.5" x14ac:dyDescent="0.25">
      <c r="A143" s="46" t="s">
        <v>19</v>
      </c>
      <c r="B143" s="354"/>
      <c r="C143" s="354"/>
      <c r="D143" s="354"/>
      <c r="E143" s="45">
        <v>851</v>
      </c>
      <c r="F143" s="2" t="s">
        <v>12</v>
      </c>
      <c r="G143" s="2" t="s">
        <v>52</v>
      </c>
      <c r="H143" s="3" t="s">
        <v>426</v>
      </c>
      <c r="I143" s="2" t="s">
        <v>20</v>
      </c>
      <c r="J143" s="17">
        <f t="shared" si="60"/>
        <v>115400</v>
      </c>
      <c r="K143" s="17">
        <f t="shared" si="60"/>
        <v>0</v>
      </c>
      <c r="L143" s="17">
        <f t="shared" si="60"/>
        <v>0</v>
      </c>
    </row>
    <row r="144" spans="1:12" ht="38.25" x14ac:dyDescent="0.25">
      <c r="A144" s="46" t="s">
        <v>9</v>
      </c>
      <c r="B144" s="354"/>
      <c r="C144" s="354"/>
      <c r="D144" s="354"/>
      <c r="E144" s="45">
        <v>851</v>
      </c>
      <c r="F144" s="2" t="s">
        <v>12</v>
      </c>
      <c r="G144" s="2" t="s">
        <v>52</v>
      </c>
      <c r="H144" s="3" t="s">
        <v>426</v>
      </c>
      <c r="I144" s="2" t="s">
        <v>21</v>
      </c>
      <c r="J144" s="17">
        <f>'3.ВС'!J115</f>
        <v>115400</v>
      </c>
      <c r="K144" s="17">
        <f>'3.ВС'!K115</f>
        <v>0</v>
      </c>
      <c r="L144" s="17">
        <f>'3.ВС'!L115</f>
        <v>0</v>
      </c>
    </row>
    <row r="145" spans="1:12" ht="38.25" x14ac:dyDescent="0.25">
      <c r="A145" s="46" t="s">
        <v>727</v>
      </c>
      <c r="B145" s="354"/>
      <c r="C145" s="354"/>
      <c r="D145" s="354"/>
      <c r="E145" s="45">
        <v>851</v>
      </c>
      <c r="F145" s="2" t="s">
        <v>12</v>
      </c>
      <c r="G145" s="2" t="s">
        <v>52</v>
      </c>
      <c r="H145" s="3" t="s">
        <v>728</v>
      </c>
      <c r="I145" s="2"/>
      <c r="J145" s="17">
        <f t="shared" ref="J145:L146" si="61">J146</f>
        <v>6503500</v>
      </c>
      <c r="K145" s="17">
        <f t="shared" si="61"/>
        <v>0</v>
      </c>
      <c r="L145" s="17">
        <f t="shared" si="61"/>
        <v>0</v>
      </c>
    </row>
    <row r="146" spans="1:12" ht="25.5" x14ac:dyDescent="0.25">
      <c r="A146" s="46" t="s">
        <v>19</v>
      </c>
      <c r="B146" s="354"/>
      <c r="C146" s="354"/>
      <c r="D146" s="354"/>
      <c r="E146" s="45">
        <v>851</v>
      </c>
      <c r="F146" s="2" t="s">
        <v>12</v>
      </c>
      <c r="G146" s="2" t="s">
        <v>52</v>
      </c>
      <c r="H146" s="3" t="s">
        <v>728</v>
      </c>
      <c r="I146" s="2" t="s">
        <v>20</v>
      </c>
      <c r="J146" s="17">
        <f t="shared" si="61"/>
        <v>6503500</v>
      </c>
      <c r="K146" s="17">
        <f t="shared" si="61"/>
        <v>0</v>
      </c>
      <c r="L146" s="17">
        <f t="shared" si="61"/>
        <v>0</v>
      </c>
    </row>
    <row r="147" spans="1:12" ht="38.25" x14ac:dyDescent="0.25">
      <c r="A147" s="46" t="s">
        <v>9</v>
      </c>
      <c r="B147" s="354"/>
      <c r="C147" s="354"/>
      <c r="D147" s="354"/>
      <c r="E147" s="45">
        <v>851</v>
      </c>
      <c r="F147" s="2" t="s">
        <v>12</v>
      </c>
      <c r="G147" s="2" t="s">
        <v>52</v>
      </c>
      <c r="H147" s="3" t="s">
        <v>728</v>
      </c>
      <c r="I147" s="2" t="s">
        <v>21</v>
      </c>
      <c r="J147" s="17">
        <f>'3.ВС'!J118</f>
        <v>6503500</v>
      </c>
      <c r="K147" s="17">
        <f>'3.ВС'!K118</f>
        <v>0</v>
      </c>
      <c r="L147" s="17">
        <f>'3.ВС'!L118</f>
        <v>0</v>
      </c>
    </row>
    <row r="148" spans="1:12" ht="25.5" x14ac:dyDescent="0.25">
      <c r="A148" s="61" t="s">
        <v>53</v>
      </c>
      <c r="B148" s="354"/>
      <c r="C148" s="354"/>
      <c r="D148" s="354"/>
      <c r="E148" s="287">
        <v>851</v>
      </c>
      <c r="F148" s="2" t="s">
        <v>12</v>
      </c>
      <c r="G148" s="2" t="s">
        <v>52</v>
      </c>
      <c r="H148" s="3" t="s">
        <v>321</v>
      </c>
      <c r="I148" s="2"/>
      <c r="J148" s="17">
        <f t="shared" ref="J148:L149" si="62">J149</f>
        <v>38500</v>
      </c>
      <c r="K148" s="17">
        <f t="shared" si="62"/>
        <v>0</v>
      </c>
      <c r="L148" s="17">
        <f t="shared" si="62"/>
        <v>0</v>
      </c>
    </row>
    <row r="149" spans="1:12" x14ac:dyDescent="0.25">
      <c r="A149" s="46" t="s">
        <v>22</v>
      </c>
      <c r="B149" s="354"/>
      <c r="C149" s="354"/>
      <c r="D149" s="354"/>
      <c r="E149" s="287">
        <v>851</v>
      </c>
      <c r="F149" s="2" t="s">
        <v>12</v>
      </c>
      <c r="G149" s="2" t="s">
        <v>52</v>
      </c>
      <c r="H149" s="3" t="s">
        <v>321</v>
      </c>
      <c r="I149" s="2" t="s">
        <v>23</v>
      </c>
      <c r="J149" s="17">
        <f t="shared" si="62"/>
        <v>38500</v>
      </c>
      <c r="K149" s="17">
        <f t="shared" si="62"/>
        <v>0</v>
      </c>
      <c r="L149" s="17">
        <f t="shared" si="62"/>
        <v>0</v>
      </c>
    </row>
    <row r="150" spans="1:12" x14ac:dyDescent="0.25">
      <c r="A150" s="46" t="s">
        <v>24</v>
      </c>
      <c r="B150" s="354"/>
      <c r="C150" s="354"/>
      <c r="D150" s="354"/>
      <c r="E150" s="287">
        <v>851</v>
      </c>
      <c r="F150" s="2" t="s">
        <v>12</v>
      </c>
      <c r="G150" s="2" t="s">
        <v>52</v>
      </c>
      <c r="H150" s="3" t="s">
        <v>321</v>
      </c>
      <c r="I150" s="2" t="s">
        <v>25</v>
      </c>
      <c r="J150" s="17">
        <f>'3.ВС'!J121</f>
        <v>38500</v>
      </c>
      <c r="K150" s="17">
        <f>'3.ВС'!K121</f>
        <v>0</v>
      </c>
      <c r="L150" s="17">
        <f>'3.ВС'!L121</f>
        <v>0</v>
      </c>
    </row>
    <row r="151" spans="1:12" x14ac:dyDescent="0.25">
      <c r="A151" s="61" t="s">
        <v>54</v>
      </c>
      <c r="B151" s="354"/>
      <c r="C151" s="354"/>
      <c r="D151" s="354"/>
      <c r="E151" s="287">
        <v>851</v>
      </c>
      <c r="F151" s="2" t="s">
        <v>12</v>
      </c>
      <c r="G151" s="2" t="s">
        <v>46</v>
      </c>
      <c r="H151" s="3"/>
      <c r="I151" s="2"/>
      <c r="J151" s="17">
        <f>J158+J155+J152</f>
        <v>175454479.78999999</v>
      </c>
      <c r="K151" s="17">
        <f t="shared" ref="K151:L151" si="63">K158+K155</f>
        <v>10520000</v>
      </c>
      <c r="L151" s="17">
        <f t="shared" si="63"/>
        <v>10699600</v>
      </c>
    </row>
    <row r="152" spans="1:12" ht="30" x14ac:dyDescent="0.25">
      <c r="A152" s="358" t="s">
        <v>677</v>
      </c>
      <c r="B152" s="360"/>
      <c r="C152" s="360"/>
      <c r="D152" s="360"/>
      <c r="E152" s="3" t="s">
        <v>251</v>
      </c>
      <c r="F152" s="2" t="s">
        <v>12</v>
      </c>
      <c r="G152" s="2" t="s">
        <v>46</v>
      </c>
      <c r="H152" s="3" t="s">
        <v>775</v>
      </c>
      <c r="I152" s="2"/>
      <c r="J152" s="17">
        <f>J153</f>
        <v>166694929.94999999</v>
      </c>
      <c r="K152" s="17">
        <f t="shared" ref="K152:L153" si="64">K153</f>
        <v>0</v>
      </c>
      <c r="L152" s="17">
        <f t="shared" si="64"/>
        <v>0</v>
      </c>
    </row>
    <row r="153" spans="1:12" ht="45" x14ac:dyDescent="0.25">
      <c r="A153" s="360" t="s">
        <v>19</v>
      </c>
      <c r="B153" s="360"/>
      <c r="C153" s="360"/>
      <c r="D153" s="360"/>
      <c r="E153" s="3" t="s">
        <v>251</v>
      </c>
      <c r="F153" s="2" t="s">
        <v>12</v>
      </c>
      <c r="G153" s="2" t="s">
        <v>46</v>
      </c>
      <c r="H153" s="3" t="s">
        <v>775</v>
      </c>
      <c r="I153" s="2" t="s">
        <v>20</v>
      </c>
      <c r="J153" s="17">
        <f>J154</f>
        <v>166694929.94999999</v>
      </c>
      <c r="K153" s="17">
        <f t="shared" si="64"/>
        <v>0</v>
      </c>
      <c r="L153" s="17">
        <f t="shared" si="64"/>
        <v>0</v>
      </c>
    </row>
    <row r="154" spans="1:12" ht="45" x14ac:dyDescent="0.25">
      <c r="A154" s="360" t="s">
        <v>9</v>
      </c>
      <c r="B154" s="360"/>
      <c r="C154" s="360"/>
      <c r="D154" s="360"/>
      <c r="E154" s="3" t="s">
        <v>251</v>
      </c>
      <c r="F154" s="2" t="s">
        <v>12</v>
      </c>
      <c r="G154" s="2" t="s">
        <v>46</v>
      </c>
      <c r="H154" s="3" t="s">
        <v>775</v>
      </c>
      <c r="I154" s="2" t="s">
        <v>21</v>
      </c>
      <c r="J154" s="17">
        <f>'3.ВС'!J125</f>
        <v>166694929.94999999</v>
      </c>
      <c r="K154" s="17">
        <f>'3.ВС'!K125</f>
        <v>0</v>
      </c>
      <c r="L154" s="17">
        <f>'3.ВС'!L125</f>
        <v>0</v>
      </c>
    </row>
    <row r="155" spans="1:12" ht="45" x14ac:dyDescent="0.25">
      <c r="A155" s="356" t="s">
        <v>756</v>
      </c>
      <c r="B155" s="354"/>
      <c r="C155" s="354"/>
      <c r="D155" s="354"/>
      <c r="E155" s="3" t="s">
        <v>251</v>
      </c>
      <c r="F155" s="2" t="s">
        <v>12</v>
      </c>
      <c r="G155" s="2" t="s">
        <v>46</v>
      </c>
      <c r="H155" s="3" t="s">
        <v>757</v>
      </c>
      <c r="I155" s="2"/>
      <c r="J155" s="17">
        <f t="shared" ref="J155:L156" si="65">J156</f>
        <v>2158919.84</v>
      </c>
      <c r="K155" s="17">
        <f t="shared" si="65"/>
        <v>2592809</v>
      </c>
      <c r="L155" s="17">
        <f t="shared" si="65"/>
        <v>2637073</v>
      </c>
    </row>
    <row r="156" spans="1:12" ht="25.5" x14ac:dyDescent="0.25">
      <c r="A156" s="46" t="s">
        <v>19</v>
      </c>
      <c r="B156" s="354"/>
      <c r="C156" s="354"/>
      <c r="D156" s="354"/>
      <c r="E156" s="3" t="s">
        <v>251</v>
      </c>
      <c r="F156" s="2" t="s">
        <v>12</v>
      </c>
      <c r="G156" s="2" t="s">
        <v>46</v>
      </c>
      <c r="H156" s="3" t="s">
        <v>757</v>
      </c>
      <c r="I156" s="2" t="s">
        <v>20</v>
      </c>
      <c r="J156" s="17">
        <f t="shared" si="65"/>
        <v>2158919.84</v>
      </c>
      <c r="K156" s="17">
        <f t="shared" si="65"/>
        <v>2592809</v>
      </c>
      <c r="L156" s="17">
        <f t="shared" si="65"/>
        <v>2637073</v>
      </c>
    </row>
    <row r="157" spans="1:12" ht="38.25" x14ac:dyDescent="0.25">
      <c r="A157" s="46" t="s">
        <v>9</v>
      </c>
      <c r="B157" s="354"/>
      <c r="C157" s="354"/>
      <c r="D157" s="354"/>
      <c r="E157" s="3" t="s">
        <v>251</v>
      </c>
      <c r="F157" s="2" t="s">
        <v>12</v>
      </c>
      <c r="G157" s="2" t="s">
        <v>46</v>
      </c>
      <c r="H157" s="3" t="s">
        <v>757</v>
      </c>
      <c r="I157" s="2" t="s">
        <v>21</v>
      </c>
      <c r="J157" s="40">
        <f>'3.ВС'!J128</f>
        <v>2158919.84</v>
      </c>
      <c r="K157" s="40">
        <f>'3.ВС'!K128</f>
        <v>2592809</v>
      </c>
      <c r="L157" s="40">
        <f>'3.ВС'!L128</f>
        <v>2637073</v>
      </c>
    </row>
    <row r="158" spans="1:12" ht="204" x14ac:dyDescent="0.25">
      <c r="A158" s="46" t="s">
        <v>681</v>
      </c>
      <c r="B158" s="354"/>
      <c r="C158" s="354"/>
      <c r="D158" s="354"/>
      <c r="E158" s="3">
        <v>851</v>
      </c>
      <c r="F158" s="3" t="s">
        <v>12</v>
      </c>
      <c r="G158" s="3" t="s">
        <v>46</v>
      </c>
      <c r="H158" s="3" t="s">
        <v>679</v>
      </c>
      <c r="I158" s="3"/>
      <c r="J158" s="17">
        <f t="shared" ref="J158:L159" si="66">J159</f>
        <v>6600630</v>
      </c>
      <c r="K158" s="17">
        <f t="shared" si="66"/>
        <v>7927191</v>
      </c>
      <c r="L158" s="17">
        <f t="shared" si="66"/>
        <v>8062527</v>
      </c>
    </row>
    <row r="159" spans="1:12" x14ac:dyDescent="0.25">
      <c r="A159" s="46" t="s">
        <v>33</v>
      </c>
      <c r="B159" s="354"/>
      <c r="C159" s="354"/>
      <c r="D159" s="354"/>
      <c r="E159" s="3">
        <v>851</v>
      </c>
      <c r="F159" s="3" t="s">
        <v>12</v>
      </c>
      <c r="G159" s="3" t="s">
        <v>46</v>
      </c>
      <c r="H159" s="3" t="s">
        <v>679</v>
      </c>
      <c r="I159" s="2" t="s">
        <v>34</v>
      </c>
      <c r="J159" s="17">
        <f t="shared" si="66"/>
        <v>6600630</v>
      </c>
      <c r="K159" s="17">
        <f t="shared" si="66"/>
        <v>7927191</v>
      </c>
      <c r="L159" s="17">
        <f t="shared" si="66"/>
        <v>8062527</v>
      </c>
    </row>
    <row r="160" spans="1:12" x14ac:dyDescent="0.25">
      <c r="A160" s="46" t="s">
        <v>55</v>
      </c>
      <c r="B160" s="354"/>
      <c r="C160" s="354"/>
      <c r="D160" s="354"/>
      <c r="E160" s="3">
        <v>851</v>
      </c>
      <c r="F160" s="3" t="s">
        <v>12</v>
      </c>
      <c r="G160" s="3" t="s">
        <v>46</v>
      </c>
      <c r="H160" s="3" t="s">
        <v>679</v>
      </c>
      <c r="I160" s="2" t="s">
        <v>56</v>
      </c>
      <c r="J160" s="17">
        <f>'3.ВС'!J131</f>
        <v>6600630</v>
      </c>
      <c r="K160" s="17">
        <f>'3.ВС'!K131</f>
        <v>7927191</v>
      </c>
      <c r="L160" s="17">
        <f>'3.ВС'!L131</f>
        <v>8062527</v>
      </c>
    </row>
    <row r="161" spans="1:12" ht="25.5" hidden="1" x14ac:dyDescent="0.25">
      <c r="A161" s="61" t="s">
        <v>57</v>
      </c>
      <c r="B161" s="354"/>
      <c r="C161" s="354"/>
      <c r="D161" s="354"/>
      <c r="E161" s="287">
        <v>851</v>
      </c>
      <c r="F161" s="2" t="s">
        <v>12</v>
      </c>
      <c r="G161" s="2" t="s">
        <v>58</v>
      </c>
      <c r="H161" s="3"/>
      <c r="I161" s="2"/>
      <c r="J161" s="17">
        <f>J162+J165</f>
        <v>0</v>
      </c>
      <c r="K161" s="17">
        <f t="shared" ref="K161:L161" si="67">K162+K165</f>
        <v>0</v>
      </c>
      <c r="L161" s="17">
        <f t="shared" si="67"/>
        <v>0</v>
      </c>
    </row>
    <row r="162" spans="1:12" ht="31.5" hidden="1" x14ac:dyDescent="0.25">
      <c r="A162" s="46" t="s">
        <v>450</v>
      </c>
      <c r="B162" s="354"/>
      <c r="C162" s="354"/>
      <c r="D162" s="354"/>
      <c r="E162" s="45">
        <v>851</v>
      </c>
      <c r="F162" s="3" t="s">
        <v>12</v>
      </c>
      <c r="G162" s="3" t="s">
        <v>58</v>
      </c>
      <c r="H162" s="109" t="s">
        <v>451</v>
      </c>
      <c r="I162" s="2"/>
      <c r="J162" s="17">
        <f t="shared" ref="J162:L163" si="68">J163</f>
        <v>0</v>
      </c>
      <c r="K162" s="17">
        <f t="shared" si="68"/>
        <v>0</v>
      </c>
      <c r="L162" s="17">
        <f t="shared" si="68"/>
        <v>0</v>
      </c>
    </row>
    <row r="163" spans="1:12" ht="31.5" hidden="1" x14ac:dyDescent="0.25">
      <c r="A163" s="46" t="s">
        <v>19</v>
      </c>
      <c r="B163" s="354"/>
      <c r="C163" s="354"/>
      <c r="D163" s="354"/>
      <c r="E163" s="45">
        <v>851</v>
      </c>
      <c r="F163" s="3" t="s">
        <v>12</v>
      </c>
      <c r="G163" s="3" t="s">
        <v>58</v>
      </c>
      <c r="H163" s="109" t="s">
        <v>451</v>
      </c>
      <c r="I163" s="2" t="s">
        <v>20</v>
      </c>
      <c r="J163" s="17">
        <f t="shared" si="68"/>
        <v>0</v>
      </c>
      <c r="K163" s="17">
        <f t="shared" si="68"/>
        <v>0</v>
      </c>
      <c r="L163" s="17">
        <f t="shared" si="68"/>
        <v>0</v>
      </c>
    </row>
    <row r="164" spans="1:12" ht="38.25" hidden="1" x14ac:dyDescent="0.25">
      <c r="A164" s="46" t="s">
        <v>9</v>
      </c>
      <c r="B164" s="354"/>
      <c r="C164" s="354"/>
      <c r="D164" s="354"/>
      <c r="E164" s="45">
        <v>851</v>
      </c>
      <c r="F164" s="3" t="s">
        <v>12</v>
      </c>
      <c r="G164" s="3" t="s">
        <v>58</v>
      </c>
      <c r="H164" s="109" t="s">
        <v>451</v>
      </c>
      <c r="I164" s="2" t="s">
        <v>21</v>
      </c>
      <c r="J164" s="17">
        <f>'3.ВС'!J135</f>
        <v>0</v>
      </c>
      <c r="K164" s="17">
        <f>'3.ВС'!K135</f>
        <v>0</v>
      </c>
      <c r="L164" s="17">
        <f>'3.ВС'!L135</f>
        <v>0</v>
      </c>
    </row>
    <row r="165" spans="1:12" ht="25.5" hidden="1" x14ac:dyDescent="0.25">
      <c r="A165" s="46" t="s">
        <v>668</v>
      </c>
      <c r="B165" s="354"/>
      <c r="C165" s="354"/>
      <c r="D165" s="354"/>
      <c r="E165" s="3">
        <v>851</v>
      </c>
      <c r="F165" s="3" t="s">
        <v>12</v>
      </c>
      <c r="G165" s="3" t="s">
        <v>58</v>
      </c>
      <c r="H165" s="3" t="s">
        <v>678</v>
      </c>
      <c r="I165" s="2"/>
      <c r="J165" s="17">
        <f t="shared" ref="J165:L166" si="69">J166</f>
        <v>0</v>
      </c>
      <c r="K165" s="17">
        <f t="shared" si="69"/>
        <v>0</v>
      </c>
      <c r="L165" s="17">
        <f t="shared" si="69"/>
        <v>0</v>
      </c>
    </row>
    <row r="166" spans="1:12" ht="25.5" hidden="1" x14ac:dyDescent="0.25">
      <c r="A166" s="46" t="s">
        <v>19</v>
      </c>
      <c r="B166" s="354"/>
      <c r="C166" s="354"/>
      <c r="D166" s="354"/>
      <c r="E166" s="3">
        <v>851</v>
      </c>
      <c r="F166" s="3" t="s">
        <v>12</v>
      </c>
      <c r="G166" s="3" t="s">
        <v>58</v>
      </c>
      <c r="H166" s="3" t="s">
        <v>678</v>
      </c>
      <c r="I166" s="2" t="s">
        <v>20</v>
      </c>
      <c r="J166" s="17">
        <f t="shared" si="69"/>
        <v>0</v>
      </c>
      <c r="K166" s="17">
        <f t="shared" si="69"/>
        <v>0</v>
      </c>
      <c r="L166" s="17">
        <f t="shared" si="69"/>
        <v>0</v>
      </c>
    </row>
    <row r="167" spans="1:12" ht="38.25" hidden="1" x14ac:dyDescent="0.25">
      <c r="A167" s="46" t="s">
        <v>9</v>
      </c>
      <c r="B167" s="354"/>
      <c r="C167" s="354"/>
      <c r="D167" s="354"/>
      <c r="E167" s="3">
        <v>851</v>
      </c>
      <c r="F167" s="3" t="s">
        <v>12</v>
      </c>
      <c r="G167" s="3" t="s">
        <v>58</v>
      </c>
      <c r="H167" s="3" t="s">
        <v>678</v>
      </c>
      <c r="I167" s="2" t="s">
        <v>21</v>
      </c>
      <c r="J167" s="40">
        <f>'3.ВС'!J138</f>
        <v>0</v>
      </c>
      <c r="K167" s="40">
        <f>'3.ВС'!K138</f>
        <v>0</v>
      </c>
      <c r="L167" s="40">
        <f>'3.ВС'!L138</f>
        <v>0</v>
      </c>
    </row>
    <row r="168" spans="1:12" s="29" customFormat="1" ht="14.25" x14ac:dyDescent="0.25">
      <c r="A168" s="340" t="s">
        <v>60</v>
      </c>
      <c r="B168" s="30"/>
      <c r="C168" s="30"/>
      <c r="D168" s="33"/>
      <c r="E168" s="48">
        <v>851</v>
      </c>
      <c r="F168" s="24" t="s">
        <v>29</v>
      </c>
      <c r="G168" s="24"/>
      <c r="H168" s="24"/>
      <c r="I168" s="14"/>
      <c r="J168" s="22">
        <f>J169+J176+J180</f>
        <v>1101970.78</v>
      </c>
      <c r="K168" s="22">
        <f t="shared" ref="K168:L168" si="70">K169+K176+K180</f>
        <v>903357.78</v>
      </c>
      <c r="L168" s="22">
        <f t="shared" si="70"/>
        <v>2423939.7799999998</v>
      </c>
    </row>
    <row r="169" spans="1:12" x14ac:dyDescent="0.25">
      <c r="A169" s="85" t="s">
        <v>61</v>
      </c>
      <c r="B169" s="354"/>
      <c r="C169" s="354"/>
      <c r="D169" s="21"/>
      <c r="E169" s="287">
        <v>851</v>
      </c>
      <c r="F169" s="3" t="s">
        <v>29</v>
      </c>
      <c r="G169" s="3" t="s">
        <v>11</v>
      </c>
      <c r="H169" s="3"/>
      <c r="I169" s="2"/>
      <c r="J169" s="17">
        <f>J170+J173</f>
        <v>251679.78</v>
      </c>
      <c r="K169" s="17">
        <f t="shared" ref="K169:L169" si="71">K170+K173</f>
        <v>251679.78</v>
      </c>
      <c r="L169" s="17">
        <f t="shared" si="71"/>
        <v>251679.78</v>
      </c>
    </row>
    <row r="170" spans="1:12" ht="63.75" x14ac:dyDescent="0.25">
      <c r="A170" s="61" t="s">
        <v>62</v>
      </c>
      <c r="B170" s="354"/>
      <c r="C170" s="354"/>
      <c r="D170" s="21"/>
      <c r="E170" s="287">
        <v>851</v>
      </c>
      <c r="F170" s="3" t="s">
        <v>29</v>
      </c>
      <c r="G170" s="3" t="s">
        <v>11</v>
      </c>
      <c r="H170" s="3" t="s">
        <v>323</v>
      </c>
      <c r="I170" s="2"/>
      <c r="J170" s="17">
        <f t="shared" ref="J170:L171" si="72">J171</f>
        <v>164495.22</v>
      </c>
      <c r="K170" s="17">
        <f t="shared" si="72"/>
        <v>164495.22</v>
      </c>
      <c r="L170" s="17">
        <f t="shared" si="72"/>
        <v>164495.22</v>
      </c>
    </row>
    <row r="171" spans="1:12" ht="25.5" x14ac:dyDescent="0.25">
      <c r="A171" s="46" t="s">
        <v>19</v>
      </c>
      <c r="B171" s="354"/>
      <c r="C171" s="354"/>
      <c r="D171" s="354"/>
      <c r="E171" s="287">
        <v>851</v>
      </c>
      <c r="F171" s="3" t="s">
        <v>29</v>
      </c>
      <c r="G171" s="3" t="s">
        <v>11</v>
      </c>
      <c r="H171" s="3" t="s">
        <v>323</v>
      </c>
      <c r="I171" s="2" t="s">
        <v>20</v>
      </c>
      <c r="J171" s="17">
        <f t="shared" si="72"/>
        <v>164495.22</v>
      </c>
      <c r="K171" s="17">
        <f t="shared" si="72"/>
        <v>164495.22</v>
      </c>
      <c r="L171" s="17">
        <f t="shared" si="72"/>
        <v>164495.22</v>
      </c>
    </row>
    <row r="172" spans="1:12" ht="38.25" x14ac:dyDescent="0.25">
      <c r="A172" s="46" t="s">
        <v>9</v>
      </c>
      <c r="B172" s="354"/>
      <c r="C172" s="354"/>
      <c r="D172" s="354"/>
      <c r="E172" s="287">
        <v>851</v>
      </c>
      <c r="F172" s="3" t="s">
        <v>29</v>
      </c>
      <c r="G172" s="3" t="s">
        <v>11</v>
      </c>
      <c r="H172" s="3" t="s">
        <v>323</v>
      </c>
      <c r="I172" s="2" t="s">
        <v>21</v>
      </c>
      <c r="J172" s="17">
        <f>'3.ВС'!J143</f>
        <v>164495.22</v>
      </c>
      <c r="K172" s="17">
        <f>'3.ВС'!K143</f>
        <v>164495.22</v>
      </c>
      <c r="L172" s="17">
        <f>'3.ВС'!L143</f>
        <v>164495.22</v>
      </c>
    </row>
    <row r="173" spans="1:12" ht="102" x14ac:dyDescent="0.25">
      <c r="A173" s="61" t="s">
        <v>63</v>
      </c>
      <c r="B173" s="354"/>
      <c r="C173" s="354"/>
      <c r="D173" s="354"/>
      <c r="E173" s="287">
        <v>851</v>
      </c>
      <c r="F173" s="3" t="s">
        <v>29</v>
      </c>
      <c r="G173" s="3" t="s">
        <v>11</v>
      </c>
      <c r="H173" s="3" t="s">
        <v>324</v>
      </c>
      <c r="I173" s="2"/>
      <c r="J173" s="17">
        <f t="shared" ref="J173:L174" si="73">J174</f>
        <v>87184.56</v>
      </c>
      <c r="K173" s="17">
        <f t="shared" si="73"/>
        <v>87184.56</v>
      </c>
      <c r="L173" s="17">
        <f t="shared" si="73"/>
        <v>87184.56</v>
      </c>
    </row>
    <row r="174" spans="1:12" x14ac:dyDescent="0.25">
      <c r="A174" s="61" t="s">
        <v>33</v>
      </c>
      <c r="B174" s="354"/>
      <c r="C174" s="354"/>
      <c r="D174" s="354"/>
      <c r="E174" s="287">
        <v>851</v>
      </c>
      <c r="F174" s="3" t="s">
        <v>29</v>
      </c>
      <c r="G174" s="3" t="s">
        <v>11</v>
      </c>
      <c r="H174" s="3" t="s">
        <v>324</v>
      </c>
      <c r="I174" s="2" t="s">
        <v>34</v>
      </c>
      <c r="J174" s="17">
        <f t="shared" si="73"/>
        <v>87184.56</v>
      </c>
      <c r="K174" s="17">
        <f t="shared" si="73"/>
        <v>87184.56</v>
      </c>
      <c r="L174" s="17">
        <f t="shared" si="73"/>
        <v>87184.56</v>
      </c>
    </row>
    <row r="175" spans="1:12" x14ac:dyDescent="0.25">
      <c r="A175" s="46" t="s">
        <v>55</v>
      </c>
      <c r="B175" s="354"/>
      <c r="C175" s="354"/>
      <c r="D175" s="354"/>
      <c r="E175" s="287">
        <v>851</v>
      </c>
      <c r="F175" s="3" t="s">
        <v>29</v>
      </c>
      <c r="G175" s="3" t="s">
        <v>11</v>
      </c>
      <c r="H175" s="3" t="s">
        <v>324</v>
      </c>
      <c r="I175" s="2" t="s">
        <v>56</v>
      </c>
      <c r="J175" s="17">
        <f>'3.ВС'!J146</f>
        <v>87184.56</v>
      </c>
      <c r="K175" s="17">
        <f>'3.ВС'!K146</f>
        <v>87184.56</v>
      </c>
      <c r="L175" s="17">
        <f>'3.ВС'!L146</f>
        <v>87184.56</v>
      </c>
    </row>
    <row r="176" spans="1:12" x14ac:dyDescent="0.25">
      <c r="A176" s="85" t="s">
        <v>64</v>
      </c>
      <c r="B176" s="354"/>
      <c r="C176" s="354"/>
      <c r="D176" s="21"/>
      <c r="E176" s="287">
        <v>851</v>
      </c>
      <c r="F176" s="3" t="s">
        <v>29</v>
      </c>
      <c r="G176" s="3" t="s">
        <v>40</v>
      </c>
      <c r="H176" s="3"/>
      <c r="I176" s="2"/>
      <c r="J176" s="17">
        <f>J177</f>
        <v>90000</v>
      </c>
      <c r="K176" s="17">
        <f t="shared" ref="K176:L176" si="74">K177</f>
        <v>0</v>
      </c>
      <c r="L176" s="17">
        <f t="shared" si="74"/>
        <v>0</v>
      </c>
    </row>
    <row r="177" spans="1:12" x14ac:dyDescent="0.25">
      <c r="A177" s="46" t="s">
        <v>227</v>
      </c>
      <c r="B177" s="354"/>
      <c r="C177" s="354"/>
      <c r="D177" s="21"/>
      <c r="E177" s="287">
        <v>851</v>
      </c>
      <c r="F177" s="3" t="s">
        <v>29</v>
      </c>
      <c r="G177" s="3" t="s">
        <v>40</v>
      </c>
      <c r="H177" s="3" t="s">
        <v>325</v>
      </c>
      <c r="I177" s="2"/>
      <c r="J177" s="17">
        <f t="shared" ref="J177:L178" si="75">J178</f>
        <v>90000</v>
      </c>
      <c r="K177" s="17">
        <f t="shared" si="75"/>
        <v>0</v>
      </c>
      <c r="L177" s="17">
        <f t="shared" si="75"/>
        <v>0</v>
      </c>
    </row>
    <row r="178" spans="1:12" ht="25.5" x14ac:dyDescent="0.25">
      <c r="A178" s="46" t="s">
        <v>19</v>
      </c>
      <c r="B178" s="354"/>
      <c r="C178" s="354"/>
      <c r="D178" s="21"/>
      <c r="E178" s="287">
        <v>851</v>
      </c>
      <c r="F178" s="3" t="s">
        <v>29</v>
      </c>
      <c r="G178" s="3" t="s">
        <v>40</v>
      </c>
      <c r="H178" s="3" t="s">
        <v>325</v>
      </c>
      <c r="I178" s="2" t="s">
        <v>20</v>
      </c>
      <c r="J178" s="17">
        <f t="shared" si="75"/>
        <v>90000</v>
      </c>
      <c r="K178" s="17">
        <f t="shared" si="75"/>
        <v>0</v>
      </c>
      <c r="L178" s="17">
        <f t="shared" si="75"/>
        <v>0</v>
      </c>
    </row>
    <row r="179" spans="1:12" ht="38.25" x14ac:dyDescent="0.25">
      <c r="A179" s="46" t="s">
        <v>9</v>
      </c>
      <c r="B179" s="354"/>
      <c r="C179" s="354"/>
      <c r="D179" s="21"/>
      <c r="E179" s="287">
        <v>851</v>
      </c>
      <c r="F179" s="3" t="s">
        <v>29</v>
      </c>
      <c r="G179" s="3" t="s">
        <v>40</v>
      </c>
      <c r="H179" s="3" t="s">
        <v>325</v>
      </c>
      <c r="I179" s="2" t="s">
        <v>21</v>
      </c>
      <c r="J179" s="17">
        <f>'3.ВС'!J150</f>
        <v>90000</v>
      </c>
      <c r="K179" s="17">
        <f>'3.ВС'!K150</f>
        <v>0</v>
      </c>
      <c r="L179" s="17">
        <f>'3.ВС'!L150</f>
        <v>0</v>
      </c>
    </row>
    <row r="180" spans="1:12" x14ac:dyDescent="0.25">
      <c r="A180" s="5" t="s">
        <v>779</v>
      </c>
      <c r="B180" s="38"/>
      <c r="C180" s="38"/>
      <c r="D180" s="23"/>
      <c r="E180" s="3">
        <v>851</v>
      </c>
      <c r="F180" s="20" t="s">
        <v>29</v>
      </c>
      <c r="G180" s="20" t="s">
        <v>42</v>
      </c>
      <c r="H180" s="3" t="s">
        <v>44</v>
      </c>
      <c r="I180" s="15"/>
      <c r="J180" s="17">
        <f>J181</f>
        <v>760291</v>
      </c>
      <c r="K180" s="17">
        <f t="shared" ref="K180:L182" si="76">K181</f>
        <v>651678</v>
      </c>
      <c r="L180" s="17">
        <f t="shared" si="76"/>
        <v>2172260</v>
      </c>
    </row>
    <row r="181" spans="1:12" ht="75" x14ac:dyDescent="0.25">
      <c r="A181" s="360" t="s">
        <v>783</v>
      </c>
      <c r="B181" s="360"/>
      <c r="C181" s="360"/>
      <c r="D181" s="21"/>
      <c r="E181" s="3">
        <v>851</v>
      </c>
      <c r="F181" s="3" t="s">
        <v>29</v>
      </c>
      <c r="G181" s="3" t="s">
        <v>42</v>
      </c>
      <c r="H181" s="3" t="s">
        <v>785</v>
      </c>
      <c r="I181" s="2"/>
      <c r="J181" s="17">
        <f>J182</f>
        <v>760291</v>
      </c>
      <c r="K181" s="17">
        <f t="shared" si="76"/>
        <v>651678</v>
      </c>
      <c r="L181" s="17">
        <f t="shared" si="76"/>
        <v>2172260</v>
      </c>
    </row>
    <row r="182" spans="1:12" ht="45" x14ac:dyDescent="0.25">
      <c r="A182" s="360" t="s">
        <v>19</v>
      </c>
      <c r="B182" s="360"/>
      <c r="C182" s="360"/>
      <c r="D182" s="21"/>
      <c r="E182" s="3">
        <v>851</v>
      </c>
      <c r="F182" s="3" t="s">
        <v>29</v>
      </c>
      <c r="G182" s="3" t="s">
        <v>42</v>
      </c>
      <c r="H182" s="3" t="s">
        <v>785</v>
      </c>
      <c r="I182" s="2" t="s">
        <v>20</v>
      </c>
      <c r="J182" s="17">
        <f>J183</f>
        <v>760291</v>
      </c>
      <c r="K182" s="17">
        <f t="shared" si="76"/>
        <v>651678</v>
      </c>
      <c r="L182" s="17">
        <f t="shared" si="76"/>
        <v>2172260</v>
      </c>
    </row>
    <row r="183" spans="1:12" ht="45" x14ac:dyDescent="0.25">
      <c r="A183" s="360" t="s">
        <v>9</v>
      </c>
      <c r="B183" s="360"/>
      <c r="C183" s="360"/>
      <c r="D183" s="21"/>
      <c r="E183" s="3">
        <v>851</v>
      </c>
      <c r="F183" s="3" t="s">
        <v>29</v>
      </c>
      <c r="G183" s="3" t="s">
        <v>42</v>
      </c>
      <c r="H183" s="3" t="s">
        <v>785</v>
      </c>
      <c r="I183" s="2" t="s">
        <v>21</v>
      </c>
      <c r="J183" s="17">
        <f>'3.ВС'!J154</f>
        <v>760291</v>
      </c>
      <c r="K183" s="17">
        <f>'3.ВС'!K154</f>
        <v>651678</v>
      </c>
      <c r="L183" s="17">
        <f>'3.ВС'!L154</f>
        <v>2172260</v>
      </c>
    </row>
    <row r="184" spans="1:12" s="29" customFormat="1" ht="14.25" x14ac:dyDescent="0.25">
      <c r="A184" s="342" t="s">
        <v>409</v>
      </c>
      <c r="B184" s="30"/>
      <c r="C184" s="30"/>
      <c r="D184" s="33"/>
      <c r="E184" s="24" t="s">
        <v>251</v>
      </c>
      <c r="F184" s="24" t="s">
        <v>96</v>
      </c>
      <c r="G184" s="24"/>
      <c r="H184" s="24"/>
      <c r="I184" s="14"/>
      <c r="J184" s="74">
        <f t="shared" ref="J184:L187" si="77">J185</f>
        <v>196933</v>
      </c>
      <c r="K184" s="74">
        <f t="shared" si="77"/>
        <v>196933</v>
      </c>
      <c r="L184" s="74">
        <f t="shared" si="77"/>
        <v>196933</v>
      </c>
    </row>
    <row r="185" spans="1:12" ht="25.5" x14ac:dyDescent="0.25">
      <c r="A185" s="341" t="s">
        <v>410</v>
      </c>
      <c r="B185" s="354"/>
      <c r="C185" s="354"/>
      <c r="D185" s="21"/>
      <c r="E185" s="3" t="s">
        <v>251</v>
      </c>
      <c r="F185" s="3" t="s">
        <v>96</v>
      </c>
      <c r="G185" s="3" t="s">
        <v>29</v>
      </c>
      <c r="H185" s="3"/>
      <c r="I185" s="2"/>
      <c r="J185" s="17">
        <f t="shared" si="77"/>
        <v>196933</v>
      </c>
      <c r="K185" s="17">
        <f t="shared" si="77"/>
        <v>196933</v>
      </c>
      <c r="L185" s="17">
        <f t="shared" si="77"/>
        <v>196933</v>
      </c>
    </row>
    <row r="186" spans="1:12" x14ac:dyDescent="0.25">
      <c r="A186" s="46" t="s">
        <v>411</v>
      </c>
      <c r="B186" s="354"/>
      <c r="C186" s="354"/>
      <c r="D186" s="21"/>
      <c r="E186" s="3" t="s">
        <v>251</v>
      </c>
      <c r="F186" s="3" t="s">
        <v>96</v>
      </c>
      <c r="G186" s="3" t="s">
        <v>29</v>
      </c>
      <c r="H186" s="3" t="s">
        <v>412</v>
      </c>
      <c r="I186" s="2"/>
      <c r="J186" s="17">
        <f t="shared" si="77"/>
        <v>196933</v>
      </c>
      <c r="K186" s="17">
        <f t="shared" si="77"/>
        <v>196933</v>
      </c>
      <c r="L186" s="17">
        <f t="shared" si="77"/>
        <v>196933</v>
      </c>
    </row>
    <row r="187" spans="1:12" ht="25.5" x14ac:dyDescent="0.25">
      <c r="A187" s="46" t="s">
        <v>19</v>
      </c>
      <c r="B187" s="354"/>
      <c r="C187" s="354"/>
      <c r="D187" s="21"/>
      <c r="E187" s="3" t="s">
        <v>251</v>
      </c>
      <c r="F187" s="3" t="s">
        <v>96</v>
      </c>
      <c r="G187" s="3" t="s">
        <v>29</v>
      </c>
      <c r="H187" s="3" t="s">
        <v>412</v>
      </c>
      <c r="I187" s="2" t="s">
        <v>20</v>
      </c>
      <c r="J187" s="17">
        <f t="shared" si="77"/>
        <v>196933</v>
      </c>
      <c r="K187" s="17">
        <f t="shared" si="77"/>
        <v>196933</v>
      </c>
      <c r="L187" s="17">
        <f t="shared" si="77"/>
        <v>196933</v>
      </c>
    </row>
    <row r="188" spans="1:12" ht="38.25" x14ac:dyDescent="0.25">
      <c r="A188" s="46" t="s">
        <v>9</v>
      </c>
      <c r="B188" s="354"/>
      <c r="C188" s="354"/>
      <c r="D188" s="21"/>
      <c r="E188" s="3" t="s">
        <v>251</v>
      </c>
      <c r="F188" s="3" t="s">
        <v>96</v>
      </c>
      <c r="G188" s="3" t="s">
        <v>29</v>
      </c>
      <c r="H188" s="3" t="s">
        <v>412</v>
      </c>
      <c r="I188" s="2" t="s">
        <v>21</v>
      </c>
      <c r="J188" s="40">
        <f>'3.ВС'!J159</f>
        <v>196933</v>
      </c>
      <c r="K188" s="40">
        <f>'3.ВС'!K159</f>
        <v>196933</v>
      </c>
      <c r="L188" s="40">
        <f>'3.ВС'!L159</f>
        <v>196933</v>
      </c>
    </row>
    <row r="189" spans="1:12" s="29" customFormat="1" ht="14.25" x14ac:dyDescent="0.25">
      <c r="A189" s="340" t="s">
        <v>70</v>
      </c>
      <c r="B189" s="30"/>
      <c r="C189" s="30"/>
      <c r="D189" s="30"/>
      <c r="E189" s="48">
        <v>852</v>
      </c>
      <c r="F189" s="14" t="s">
        <v>71</v>
      </c>
      <c r="G189" s="14"/>
      <c r="H189" s="24"/>
      <c r="I189" s="14"/>
      <c r="J189" s="22">
        <f>J190+J203+J240+J253+J257</f>
        <v>279640402.96000004</v>
      </c>
      <c r="K189" s="22">
        <f>K190+K203+K240+K253+K257</f>
        <v>278184543.42000002</v>
      </c>
      <c r="L189" s="22">
        <f>L190+L203+L240+L253+L257</f>
        <v>272741426.13</v>
      </c>
    </row>
    <row r="190" spans="1:12" x14ac:dyDescent="0.25">
      <c r="A190" s="61" t="s">
        <v>107</v>
      </c>
      <c r="B190" s="354"/>
      <c r="C190" s="354"/>
      <c r="D190" s="354"/>
      <c r="E190" s="287">
        <v>852</v>
      </c>
      <c r="F190" s="2" t="s">
        <v>71</v>
      </c>
      <c r="G190" s="2" t="s">
        <v>11</v>
      </c>
      <c r="H190" s="3"/>
      <c r="I190" s="2"/>
      <c r="J190" s="17">
        <f>J191+J194+J197+J200</f>
        <v>65699068</v>
      </c>
      <c r="K190" s="17">
        <f t="shared" ref="K190:L190" si="78">K191+K194+K197+K200</f>
        <v>65269068</v>
      </c>
      <c r="L190" s="17">
        <f t="shared" si="78"/>
        <v>65269068</v>
      </c>
    </row>
    <row r="191" spans="1:12" ht="216.75" x14ac:dyDescent="0.25">
      <c r="A191" s="46" t="s">
        <v>269</v>
      </c>
      <c r="B191" s="354"/>
      <c r="C191" s="354"/>
      <c r="D191" s="354"/>
      <c r="E191" s="287">
        <v>852</v>
      </c>
      <c r="F191" s="2" t="s">
        <v>71</v>
      </c>
      <c r="G191" s="2" t="s">
        <v>11</v>
      </c>
      <c r="H191" s="3" t="s">
        <v>343</v>
      </c>
      <c r="I191" s="2"/>
      <c r="J191" s="17">
        <f t="shared" ref="J191:L192" si="79">J192</f>
        <v>53970368</v>
      </c>
      <c r="K191" s="17">
        <f t="shared" si="79"/>
        <v>53970368</v>
      </c>
      <c r="L191" s="17">
        <f t="shared" si="79"/>
        <v>53970368</v>
      </c>
    </row>
    <row r="192" spans="1:12" ht="38.25" x14ac:dyDescent="0.25">
      <c r="A192" s="46" t="s">
        <v>37</v>
      </c>
      <c r="B192" s="354"/>
      <c r="C192" s="354"/>
      <c r="D192" s="354"/>
      <c r="E192" s="287">
        <v>852</v>
      </c>
      <c r="F192" s="2" t="s">
        <v>71</v>
      </c>
      <c r="G192" s="2" t="s">
        <v>11</v>
      </c>
      <c r="H192" s="3" t="s">
        <v>343</v>
      </c>
      <c r="I192" s="2" t="s">
        <v>76</v>
      </c>
      <c r="J192" s="17">
        <f t="shared" si="79"/>
        <v>53970368</v>
      </c>
      <c r="K192" s="17">
        <f t="shared" si="79"/>
        <v>53970368</v>
      </c>
      <c r="L192" s="17">
        <f t="shared" si="79"/>
        <v>53970368</v>
      </c>
    </row>
    <row r="193" spans="1:12" x14ac:dyDescent="0.25">
      <c r="A193" s="46" t="s">
        <v>77</v>
      </c>
      <c r="B193" s="354"/>
      <c r="C193" s="354"/>
      <c r="D193" s="354"/>
      <c r="E193" s="287">
        <v>852</v>
      </c>
      <c r="F193" s="2" t="s">
        <v>71</v>
      </c>
      <c r="G193" s="2" t="s">
        <v>11</v>
      </c>
      <c r="H193" s="3" t="s">
        <v>343</v>
      </c>
      <c r="I193" s="2" t="s">
        <v>78</v>
      </c>
      <c r="J193" s="17">
        <f>'3.ВС'!J253</f>
        <v>53970368</v>
      </c>
      <c r="K193" s="17">
        <f>'3.ВС'!K253</f>
        <v>53970368</v>
      </c>
      <c r="L193" s="17">
        <f>'3.ВС'!L253</f>
        <v>53970368</v>
      </c>
    </row>
    <row r="194" spans="1:12" s="1" customFormat="1" x14ac:dyDescent="0.25">
      <c r="A194" s="61" t="s">
        <v>108</v>
      </c>
      <c r="B194" s="354"/>
      <c r="C194" s="354"/>
      <c r="D194" s="352"/>
      <c r="E194" s="287">
        <v>852</v>
      </c>
      <c r="F194" s="3" t="s">
        <v>71</v>
      </c>
      <c r="G194" s="3" t="s">
        <v>11</v>
      </c>
      <c r="H194" s="3" t="s">
        <v>344</v>
      </c>
      <c r="I194" s="3"/>
      <c r="J194" s="17">
        <f t="shared" ref="J194:L195" si="80">J195</f>
        <v>11166700</v>
      </c>
      <c r="K194" s="17">
        <f t="shared" si="80"/>
        <v>10866700</v>
      </c>
      <c r="L194" s="17">
        <f t="shared" si="80"/>
        <v>10866700</v>
      </c>
    </row>
    <row r="195" spans="1:12" s="1" customFormat="1" ht="38.25" x14ac:dyDescent="0.25">
      <c r="A195" s="46" t="s">
        <v>37</v>
      </c>
      <c r="B195" s="354"/>
      <c r="C195" s="354"/>
      <c r="D195" s="354"/>
      <c r="E195" s="287">
        <v>852</v>
      </c>
      <c r="F195" s="3" t="s">
        <v>71</v>
      </c>
      <c r="G195" s="3" t="s">
        <v>11</v>
      </c>
      <c r="H195" s="3" t="s">
        <v>344</v>
      </c>
      <c r="I195" s="3" t="s">
        <v>76</v>
      </c>
      <c r="J195" s="17">
        <f t="shared" si="80"/>
        <v>11166700</v>
      </c>
      <c r="K195" s="17">
        <f t="shared" si="80"/>
        <v>10866700</v>
      </c>
      <c r="L195" s="17">
        <f t="shared" si="80"/>
        <v>10866700</v>
      </c>
    </row>
    <row r="196" spans="1:12" s="1" customFormat="1" x14ac:dyDescent="0.25">
      <c r="A196" s="46" t="s">
        <v>77</v>
      </c>
      <c r="B196" s="354"/>
      <c r="C196" s="354"/>
      <c r="D196" s="354"/>
      <c r="E196" s="287">
        <v>852</v>
      </c>
      <c r="F196" s="3" t="s">
        <v>71</v>
      </c>
      <c r="G196" s="3" t="s">
        <v>11</v>
      </c>
      <c r="H196" s="3" t="s">
        <v>344</v>
      </c>
      <c r="I196" s="2" t="s">
        <v>78</v>
      </c>
      <c r="J196" s="17">
        <f>'3.ВС'!J256</f>
        <v>11166700</v>
      </c>
      <c r="K196" s="17">
        <f>'3.ВС'!K256</f>
        <v>10866700</v>
      </c>
      <c r="L196" s="17">
        <f>'3.ВС'!L256</f>
        <v>10866700</v>
      </c>
    </row>
    <row r="197" spans="1:12" ht="25.5" x14ac:dyDescent="0.25">
      <c r="A197" s="61" t="s">
        <v>110</v>
      </c>
      <c r="B197" s="354"/>
      <c r="C197" s="354"/>
      <c r="D197" s="354"/>
      <c r="E197" s="287">
        <v>852</v>
      </c>
      <c r="F197" s="3" t="s">
        <v>71</v>
      </c>
      <c r="G197" s="2" t="s">
        <v>11</v>
      </c>
      <c r="H197" s="3" t="s">
        <v>346</v>
      </c>
      <c r="I197" s="2"/>
      <c r="J197" s="17">
        <f t="shared" ref="J197:L198" si="81">J198</f>
        <v>130000</v>
      </c>
      <c r="K197" s="17">
        <f t="shared" si="81"/>
        <v>0</v>
      </c>
      <c r="L197" s="17">
        <f t="shared" si="81"/>
        <v>0</v>
      </c>
    </row>
    <row r="198" spans="1:12" ht="38.25" x14ac:dyDescent="0.25">
      <c r="A198" s="46" t="s">
        <v>37</v>
      </c>
      <c r="B198" s="354"/>
      <c r="C198" s="354"/>
      <c r="D198" s="354"/>
      <c r="E198" s="287">
        <v>852</v>
      </c>
      <c r="F198" s="2" t="s">
        <v>71</v>
      </c>
      <c r="G198" s="2" t="s">
        <v>11</v>
      </c>
      <c r="H198" s="3" t="s">
        <v>346</v>
      </c>
      <c r="I198" s="2" t="s">
        <v>76</v>
      </c>
      <c r="J198" s="17">
        <f t="shared" si="81"/>
        <v>130000</v>
      </c>
      <c r="K198" s="17">
        <f t="shared" si="81"/>
        <v>0</v>
      </c>
      <c r="L198" s="17">
        <f t="shared" si="81"/>
        <v>0</v>
      </c>
    </row>
    <row r="199" spans="1:12" x14ac:dyDescent="0.25">
      <c r="A199" s="46" t="s">
        <v>77</v>
      </c>
      <c r="B199" s="354"/>
      <c r="C199" s="354"/>
      <c r="D199" s="354"/>
      <c r="E199" s="287">
        <v>852</v>
      </c>
      <c r="F199" s="2" t="s">
        <v>71</v>
      </c>
      <c r="G199" s="2" t="s">
        <v>11</v>
      </c>
      <c r="H199" s="3" t="s">
        <v>346</v>
      </c>
      <c r="I199" s="2" t="s">
        <v>78</v>
      </c>
      <c r="J199" s="17">
        <f>'3.ВС'!J259</f>
        <v>130000</v>
      </c>
      <c r="K199" s="17">
        <f>'3.ВС'!K259</f>
        <v>0</v>
      </c>
      <c r="L199" s="17">
        <f>'3.ВС'!L259</f>
        <v>0</v>
      </c>
    </row>
    <row r="200" spans="1:12" ht="102" x14ac:dyDescent="0.25">
      <c r="A200" s="46" t="s">
        <v>270</v>
      </c>
      <c r="B200" s="354"/>
      <c r="C200" s="354"/>
      <c r="D200" s="354"/>
      <c r="E200" s="287">
        <v>852</v>
      </c>
      <c r="F200" s="2" t="s">
        <v>71</v>
      </c>
      <c r="G200" s="2" t="s">
        <v>11</v>
      </c>
      <c r="H200" s="3" t="s">
        <v>347</v>
      </c>
      <c r="I200" s="2"/>
      <c r="J200" s="17">
        <f t="shared" ref="J200:L201" si="82">J201</f>
        <v>432000</v>
      </c>
      <c r="K200" s="17">
        <f t="shared" si="82"/>
        <v>432000</v>
      </c>
      <c r="L200" s="17">
        <f t="shared" si="82"/>
        <v>432000</v>
      </c>
    </row>
    <row r="201" spans="1:12" ht="38.25" x14ac:dyDescent="0.25">
      <c r="A201" s="46" t="s">
        <v>37</v>
      </c>
      <c r="B201" s="354"/>
      <c r="C201" s="354"/>
      <c r="D201" s="354"/>
      <c r="E201" s="287">
        <v>852</v>
      </c>
      <c r="F201" s="2" t="s">
        <v>71</v>
      </c>
      <c r="G201" s="2" t="s">
        <v>11</v>
      </c>
      <c r="H201" s="3" t="s">
        <v>347</v>
      </c>
      <c r="I201" s="2" t="s">
        <v>76</v>
      </c>
      <c r="J201" s="17">
        <f t="shared" si="82"/>
        <v>432000</v>
      </c>
      <c r="K201" s="17">
        <f t="shared" si="82"/>
        <v>432000</v>
      </c>
      <c r="L201" s="17">
        <f t="shared" si="82"/>
        <v>432000</v>
      </c>
    </row>
    <row r="202" spans="1:12" x14ac:dyDescent="0.25">
      <c r="A202" s="46" t="s">
        <v>77</v>
      </c>
      <c r="B202" s="354"/>
      <c r="C202" s="354"/>
      <c r="D202" s="354"/>
      <c r="E202" s="287">
        <v>852</v>
      </c>
      <c r="F202" s="2" t="s">
        <v>71</v>
      </c>
      <c r="G202" s="2" t="s">
        <v>11</v>
      </c>
      <c r="H202" s="3" t="s">
        <v>347</v>
      </c>
      <c r="I202" s="2" t="s">
        <v>78</v>
      </c>
      <c r="J202" s="17">
        <f>'3.ВС'!J262</f>
        <v>432000</v>
      </c>
      <c r="K202" s="17">
        <f>'3.ВС'!K262</f>
        <v>432000</v>
      </c>
      <c r="L202" s="17">
        <f>'3.ВС'!L262</f>
        <v>432000</v>
      </c>
    </row>
    <row r="203" spans="1:12" x14ac:dyDescent="0.25">
      <c r="A203" s="61" t="s">
        <v>72</v>
      </c>
      <c r="B203" s="354"/>
      <c r="C203" s="354"/>
      <c r="D203" s="354"/>
      <c r="E203" s="287">
        <v>852</v>
      </c>
      <c r="F203" s="2" t="s">
        <v>71</v>
      </c>
      <c r="G203" s="2" t="s">
        <v>40</v>
      </c>
      <c r="H203" s="3"/>
      <c r="I203" s="2"/>
      <c r="J203" s="17">
        <f>J204+J207+J210+J213+J216+J219+J222+J225+J234+J231+J237+J228</f>
        <v>166702712.96000001</v>
      </c>
      <c r="K203" s="17">
        <f t="shared" ref="K203:L203" si="83">K204+K207+K210+K213+K216+K219+K222+K225+K234+K231+K237+K228</f>
        <v>164268698.42000002</v>
      </c>
      <c r="L203" s="17">
        <f t="shared" si="83"/>
        <v>163382536.13</v>
      </c>
    </row>
    <row r="204" spans="1:12" ht="180" x14ac:dyDescent="0.25">
      <c r="A204" s="355" t="s">
        <v>723</v>
      </c>
      <c r="B204" s="23"/>
      <c r="C204" s="23"/>
      <c r="D204" s="23"/>
      <c r="E204" s="45">
        <v>852</v>
      </c>
      <c r="F204" s="2" t="s">
        <v>71</v>
      </c>
      <c r="G204" s="3" t="s">
        <v>40</v>
      </c>
      <c r="H204" s="3" t="s">
        <v>722</v>
      </c>
      <c r="I204" s="2"/>
      <c r="J204" s="40">
        <f t="shared" ref="J204:L205" si="84">J205</f>
        <v>598920</v>
      </c>
      <c r="K204" s="40">
        <f t="shared" si="84"/>
        <v>703080</v>
      </c>
      <c r="L204" s="40">
        <f t="shared" si="84"/>
        <v>703080</v>
      </c>
    </row>
    <row r="205" spans="1:12" ht="38.25" x14ac:dyDescent="0.25">
      <c r="A205" s="46" t="s">
        <v>37</v>
      </c>
      <c r="B205" s="23"/>
      <c r="C205" s="23"/>
      <c r="D205" s="23"/>
      <c r="E205" s="45">
        <v>852</v>
      </c>
      <c r="F205" s="2" t="s">
        <v>71</v>
      </c>
      <c r="G205" s="3" t="s">
        <v>40</v>
      </c>
      <c r="H205" s="3" t="s">
        <v>722</v>
      </c>
      <c r="I205" s="2" t="s">
        <v>76</v>
      </c>
      <c r="J205" s="40">
        <f t="shared" si="84"/>
        <v>598920</v>
      </c>
      <c r="K205" s="40">
        <f t="shared" si="84"/>
        <v>703080</v>
      </c>
      <c r="L205" s="40">
        <f t="shared" si="84"/>
        <v>703080</v>
      </c>
    </row>
    <row r="206" spans="1:12" x14ac:dyDescent="0.25">
      <c r="A206" s="46" t="s">
        <v>77</v>
      </c>
      <c r="B206" s="23"/>
      <c r="C206" s="23"/>
      <c r="D206" s="23"/>
      <c r="E206" s="45">
        <v>852</v>
      </c>
      <c r="F206" s="2" t="s">
        <v>71</v>
      </c>
      <c r="G206" s="3" t="s">
        <v>40</v>
      </c>
      <c r="H206" s="3" t="s">
        <v>722</v>
      </c>
      <c r="I206" s="2" t="s">
        <v>78</v>
      </c>
      <c r="J206" s="40">
        <f>'3.ВС'!J266</f>
        <v>598920</v>
      </c>
      <c r="K206" s="40">
        <f>'3.ВС'!K266</f>
        <v>703080</v>
      </c>
      <c r="L206" s="40">
        <f>'3.ВС'!L266</f>
        <v>703080</v>
      </c>
    </row>
    <row r="207" spans="1:12" ht="63.75" x14ac:dyDescent="0.25">
      <c r="A207" s="46" t="s">
        <v>421</v>
      </c>
      <c r="B207" s="23"/>
      <c r="C207" s="23"/>
      <c r="D207" s="23"/>
      <c r="E207" s="3">
        <v>852</v>
      </c>
      <c r="F207" s="2" t="s">
        <v>71</v>
      </c>
      <c r="G207" s="3" t="s">
        <v>40</v>
      </c>
      <c r="H207" s="3" t="s">
        <v>724</v>
      </c>
      <c r="I207" s="2"/>
      <c r="J207" s="40">
        <f t="shared" ref="J207:L208" si="85">J208</f>
        <v>1121186.05</v>
      </c>
      <c r="K207" s="40">
        <f t="shared" si="85"/>
        <v>1369154.5600000001</v>
      </c>
      <c r="L207" s="40">
        <f t="shared" si="85"/>
        <v>1369154.5600000001</v>
      </c>
    </row>
    <row r="208" spans="1:12" ht="38.25" x14ac:dyDescent="0.25">
      <c r="A208" s="46" t="s">
        <v>37</v>
      </c>
      <c r="B208" s="23"/>
      <c r="C208" s="23"/>
      <c r="D208" s="23"/>
      <c r="E208" s="3">
        <v>852</v>
      </c>
      <c r="F208" s="2" t="s">
        <v>71</v>
      </c>
      <c r="G208" s="3" t="s">
        <v>40</v>
      </c>
      <c r="H208" s="3" t="s">
        <v>724</v>
      </c>
      <c r="I208" s="2" t="s">
        <v>76</v>
      </c>
      <c r="J208" s="40">
        <f t="shared" si="85"/>
        <v>1121186.05</v>
      </c>
      <c r="K208" s="40">
        <f t="shared" si="85"/>
        <v>1369154.5600000001</v>
      </c>
      <c r="L208" s="40">
        <f t="shared" si="85"/>
        <v>1369154.5600000001</v>
      </c>
    </row>
    <row r="209" spans="1:12" x14ac:dyDescent="0.25">
      <c r="A209" s="46" t="s">
        <v>77</v>
      </c>
      <c r="B209" s="23"/>
      <c r="C209" s="23"/>
      <c r="D209" s="23"/>
      <c r="E209" s="3">
        <v>852</v>
      </c>
      <c r="F209" s="2" t="s">
        <v>71</v>
      </c>
      <c r="G209" s="3" t="s">
        <v>40</v>
      </c>
      <c r="H209" s="3" t="s">
        <v>724</v>
      </c>
      <c r="I209" s="2" t="s">
        <v>78</v>
      </c>
      <c r="J209" s="40">
        <f>'3.ВС'!J269</f>
        <v>1121186.05</v>
      </c>
      <c r="K209" s="40">
        <f>'3.ВС'!K269</f>
        <v>1369154.5600000001</v>
      </c>
      <c r="L209" s="40">
        <f>'3.ВС'!L269</f>
        <v>1369154.5600000001</v>
      </c>
    </row>
    <row r="210" spans="1:12" ht="102" x14ac:dyDescent="0.25">
      <c r="A210" s="61" t="s">
        <v>419</v>
      </c>
      <c r="B210" s="354"/>
      <c r="C210" s="354"/>
      <c r="D210" s="354"/>
      <c r="E210" s="3" t="s">
        <v>293</v>
      </c>
      <c r="F210" s="2" t="s">
        <v>71</v>
      </c>
      <c r="G210" s="2" t="s">
        <v>40</v>
      </c>
      <c r="H210" s="3" t="s">
        <v>725</v>
      </c>
      <c r="I210" s="2"/>
      <c r="J210" s="17">
        <f t="shared" ref="J210:L211" si="86">J211</f>
        <v>13592880</v>
      </c>
      <c r="K210" s="17">
        <f t="shared" si="86"/>
        <v>13280400</v>
      </c>
      <c r="L210" s="17">
        <f t="shared" si="86"/>
        <v>12811680</v>
      </c>
    </row>
    <row r="211" spans="1:12" ht="38.25" x14ac:dyDescent="0.25">
      <c r="A211" s="46" t="s">
        <v>37</v>
      </c>
      <c r="B211" s="354"/>
      <c r="C211" s="354"/>
      <c r="D211" s="354"/>
      <c r="E211" s="3" t="s">
        <v>293</v>
      </c>
      <c r="F211" s="2" t="s">
        <v>71</v>
      </c>
      <c r="G211" s="2" t="s">
        <v>40</v>
      </c>
      <c r="H211" s="3" t="s">
        <v>725</v>
      </c>
      <c r="I211" s="2" t="s">
        <v>76</v>
      </c>
      <c r="J211" s="17">
        <f t="shared" si="86"/>
        <v>13592880</v>
      </c>
      <c r="K211" s="17">
        <f t="shared" si="86"/>
        <v>13280400</v>
      </c>
      <c r="L211" s="17">
        <f t="shared" si="86"/>
        <v>12811680</v>
      </c>
    </row>
    <row r="212" spans="1:12" x14ac:dyDescent="0.25">
      <c r="A212" s="46" t="s">
        <v>77</v>
      </c>
      <c r="B212" s="354"/>
      <c r="C212" s="354"/>
      <c r="D212" s="354"/>
      <c r="E212" s="3" t="s">
        <v>293</v>
      </c>
      <c r="F212" s="2" t="s">
        <v>71</v>
      </c>
      <c r="G212" s="2" t="s">
        <v>40</v>
      </c>
      <c r="H212" s="3" t="s">
        <v>725</v>
      </c>
      <c r="I212" s="2" t="s">
        <v>78</v>
      </c>
      <c r="J212" s="17">
        <f>'3.ВС'!J272</f>
        <v>13592880</v>
      </c>
      <c r="K212" s="17">
        <f>'3.ВС'!K272</f>
        <v>13280400</v>
      </c>
      <c r="L212" s="17">
        <f>'3.ВС'!L272</f>
        <v>12811680</v>
      </c>
    </row>
    <row r="213" spans="1:12" ht="89.25" x14ac:dyDescent="0.25">
      <c r="A213" s="46" t="s">
        <v>271</v>
      </c>
      <c r="B213" s="354"/>
      <c r="C213" s="354"/>
      <c r="D213" s="354"/>
      <c r="E213" s="287">
        <v>852</v>
      </c>
      <c r="F213" s="2" t="s">
        <v>71</v>
      </c>
      <c r="G213" s="2" t="s">
        <v>40</v>
      </c>
      <c r="H213" s="3" t="s">
        <v>348</v>
      </c>
      <c r="I213" s="2"/>
      <c r="J213" s="17">
        <f t="shared" ref="J213:L214" si="87">J214</f>
        <v>116366368</v>
      </c>
      <c r="K213" s="17">
        <f t="shared" si="87"/>
        <v>116366368</v>
      </c>
      <c r="L213" s="17">
        <f t="shared" si="87"/>
        <v>116366368</v>
      </c>
    </row>
    <row r="214" spans="1:12" ht="38.25" x14ac:dyDescent="0.25">
      <c r="A214" s="46" t="s">
        <v>37</v>
      </c>
      <c r="B214" s="354"/>
      <c r="C214" s="354"/>
      <c r="D214" s="354"/>
      <c r="E214" s="287">
        <v>852</v>
      </c>
      <c r="F214" s="2" t="s">
        <v>71</v>
      </c>
      <c r="G214" s="2" t="s">
        <v>40</v>
      </c>
      <c r="H214" s="3" t="s">
        <v>348</v>
      </c>
      <c r="I214" s="2" t="s">
        <v>76</v>
      </c>
      <c r="J214" s="17">
        <f t="shared" si="87"/>
        <v>116366368</v>
      </c>
      <c r="K214" s="17">
        <f t="shared" si="87"/>
        <v>116366368</v>
      </c>
      <c r="L214" s="17">
        <f t="shared" si="87"/>
        <v>116366368</v>
      </c>
    </row>
    <row r="215" spans="1:12" x14ac:dyDescent="0.25">
      <c r="A215" s="46" t="s">
        <v>77</v>
      </c>
      <c r="B215" s="354"/>
      <c r="C215" s="354"/>
      <c r="D215" s="354"/>
      <c r="E215" s="287">
        <v>852</v>
      </c>
      <c r="F215" s="2" t="s">
        <v>71</v>
      </c>
      <c r="G215" s="2" t="s">
        <v>40</v>
      </c>
      <c r="H215" s="3" t="s">
        <v>348</v>
      </c>
      <c r="I215" s="2" t="s">
        <v>78</v>
      </c>
      <c r="J215" s="17">
        <f>'3.ВС'!J275</f>
        <v>116366368</v>
      </c>
      <c r="K215" s="17">
        <f>'3.ВС'!K275</f>
        <v>116366368</v>
      </c>
      <c r="L215" s="17">
        <f>'3.ВС'!L275</f>
        <v>116366368</v>
      </c>
    </row>
    <row r="216" spans="1:12" x14ac:dyDescent="0.25">
      <c r="A216" s="61" t="s">
        <v>111</v>
      </c>
      <c r="B216" s="354"/>
      <c r="C216" s="354"/>
      <c r="D216" s="354"/>
      <c r="E216" s="287">
        <v>852</v>
      </c>
      <c r="F216" s="2" t="s">
        <v>71</v>
      </c>
      <c r="G216" s="2" t="s">
        <v>40</v>
      </c>
      <c r="H216" s="3" t="s">
        <v>349</v>
      </c>
      <c r="I216" s="2"/>
      <c r="J216" s="17">
        <f t="shared" ref="J216:L217" si="88">J217</f>
        <v>24103400</v>
      </c>
      <c r="K216" s="17">
        <f t="shared" si="88"/>
        <v>22861400</v>
      </c>
      <c r="L216" s="17">
        <f t="shared" si="88"/>
        <v>22585800</v>
      </c>
    </row>
    <row r="217" spans="1:12" ht="38.25" x14ac:dyDescent="0.25">
      <c r="A217" s="46" t="s">
        <v>37</v>
      </c>
      <c r="B217" s="354"/>
      <c r="C217" s="354"/>
      <c r="D217" s="354"/>
      <c r="E217" s="287">
        <v>852</v>
      </c>
      <c r="F217" s="2" t="s">
        <v>71</v>
      </c>
      <c r="G217" s="3" t="s">
        <v>40</v>
      </c>
      <c r="H217" s="3" t="s">
        <v>349</v>
      </c>
      <c r="I217" s="2" t="s">
        <v>76</v>
      </c>
      <c r="J217" s="17">
        <f t="shared" si="88"/>
        <v>24103400</v>
      </c>
      <c r="K217" s="17">
        <f t="shared" si="88"/>
        <v>22861400</v>
      </c>
      <c r="L217" s="17">
        <f t="shared" si="88"/>
        <v>22585800</v>
      </c>
    </row>
    <row r="218" spans="1:12" x14ac:dyDescent="0.25">
      <c r="A218" s="46" t="s">
        <v>77</v>
      </c>
      <c r="B218" s="354"/>
      <c r="C218" s="354"/>
      <c r="D218" s="354"/>
      <c r="E218" s="287">
        <v>852</v>
      </c>
      <c r="F218" s="2" t="s">
        <v>71</v>
      </c>
      <c r="G218" s="3" t="s">
        <v>40</v>
      </c>
      <c r="H218" s="3" t="s">
        <v>349</v>
      </c>
      <c r="I218" s="2" t="s">
        <v>78</v>
      </c>
      <c r="J218" s="17">
        <f>'3.ВС'!J278</f>
        <v>24103400</v>
      </c>
      <c r="K218" s="17">
        <f>'3.ВС'!K278</f>
        <v>22861400</v>
      </c>
      <c r="L218" s="17">
        <f>'3.ВС'!L278</f>
        <v>22585800</v>
      </c>
    </row>
    <row r="219" spans="1:12" x14ac:dyDescent="0.25">
      <c r="A219" s="61" t="s">
        <v>109</v>
      </c>
      <c r="B219" s="354"/>
      <c r="C219" s="354"/>
      <c r="D219" s="354"/>
      <c r="E219" s="287">
        <v>852</v>
      </c>
      <c r="F219" s="2" t="s">
        <v>71</v>
      </c>
      <c r="G219" s="3" t="s">
        <v>40</v>
      </c>
      <c r="H219" s="3" t="s">
        <v>345</v>
      </c>
      <c r="I219" s="2"/>
      <c r="J219" s="17">
        <f t="shared" ref="J219:L220" si="89">J220</f>
        <v>271225</v>
      </c>
      <c r="K219" s="17">
        <f t="shared" si="89"/>
        <v>0</v>
      </c>
      <c r="L219" s="17">
        <f t="shared" si="89"/>
        <v>0</v>
      </c>
    </row>
    <row r="220" spans="1:12" ht="38.25" x14ac:dyDescent="0.25">
      <c r="A220" s="46" t="s">
        <v>37</v>
      </c>
      <c r="B220" s="354"/>
      <c r="C220" s="354"/>
      <c r="D220" s="354"/>
      <c r="E220" s="287">
        <v>852</v>
      </c>
      <c r="F220" s="2" t="s">
        <v>71</v>
      </c>
      <c r="G220" s="3" t="s">
        <v>40</v>
      </c>
      <c r="H220" s="3" t="s">
        <v>345</v>
      </c>
      <c r="I220" s="2" t="s">
        <v>76</v>
      </c>
      <c r="J220" s="17">
        <f t="shared" si="89"/>
        <v>271225</v>
      </c>
      <c r="K220" s="17">
        <f t="shared" si="89"/>
        <v>0</v>
      </c>
      <c r="L220" s="17">
        <f t="shared" si="89"/>
        <v>0</v>
      </c>
    </row>
    <row r="221" spans="1:12" x14ac:dyDescent="0.25">
      <c r="A221" s="46" t="s">
        <v>77</v>
      </c>
      <c r="B221" s="354"/>
      <c r="C221" s="354"/>
      <c r="D221" s="354"/>
      <c r="E221" s="287">
        <v>852</v>
      </c>
      <c r="F221" s="2" t="s">
        <v>71</v>
      </c>
      <c r="G221" s="3" t="s">
        <v>40</v>
      </c>
      <c r="H221" s="3" t="s">
        <v>345</v>
      </c>
      <c r="I221" s="2" t="s">
        <v>78</v>
      </c>
      <c r="J221" s="17">
        <f>'3.ВС'!J281</f>
        <v>271225</v>
      </c>
      <c r="K221" s="17">
        <f>'3.ВС'!K281</f>
        <v>0</v>
      </c>
      <c r="L221" s="17">
        <f>'3.ВС'!L281</f>
        <v>0</v>
      </c>
    </row>
    <row r="222" spans="1:12" ht="38.25" x14ac:dyDescent="0.25">
      <c r="A222" s="46" t="s">
        <v>709</v>
      </c>
      <c r="B222" s="354"/>
      <c r="C222" s="354"/>
      <c r="D222" s="354"/>
      <c r="E222" s="3">
        <v>852</v>
      </c>
      <c r="F222" s="2" t="s">
        <v>71</v>
      </c>
      <c r="G222" s="3" t="s">
        <v>40</v>
      </c>
      <c r="H222" s="3" t="s">
        <v>708</v>
      </c>
      <c r="I222" s="2"/>
      <c r="J222" s="17">
        <f t="shared" ref="J222:L223" si="90">J223</f>
        <v>205012</v>
      </c>
      <c r="K222" s="17">
        <f t="shared" si="90"/>
        <v>0</v>
      </c>
      <c r="L222" s="17">
        <f t="shared" si="90"/>
        <v>0</v>
      </c>
    </row>
    <row r="223" spans="1:12" ht="38.25" x14ac:dyDescent="0.25">
      <c r="A223" s="46" t="s">
        <v>37</v>
      </c>
      <c r="B223" s="354"/>
      <c r="C223" s="354"/>
      <c r="D223" s="354"/>
      <c r="E223" s="3">
        <v>852</v>
      </c>
      <c r="F223" s="2" t="s">
        <v>71</v>
      </c>
      <c r="G223" s="3" t="s">
        <v>40</v>
      </c>
      <c r="H223" s="3" t="s">
        <v>708</v>
      </c>
      <c r="I223" s="2" t="s">
        <v>76</v>
      </c>
      <c r="J223" s="17">
        <f t="shared" si="90"/>
        <v>205012</v>
      </c>
      <c r="K223" s="17">
        <f t="shared" si="90"/>
        <v>0</v>
      </c>
      <c r="L223" s="17">
        <f t="shared" si="90"/>
        <v>0</v>
      </c>
    </row>
    <row r="224" spans="1:12" x14ac:dyDescent="0.25">
      <c r="A224" s="46" t="s">
        <v>77</v>
      </c>
      <c r="B224" s="354"/>
      <c r="C224" s="354"/>
      <c r="D224" s="354"/>
      <c r="E224" s="3">
        <v>852</v>
      </c>
      <c r="F224" s="2" t="s">
        <v>71</v>
      </c>
      <c r="G224" s="3" t="s">
        <v>40</v>
      </c>
      <c r="H224" s="3" t="s">
        <v>708</v>
      </c>
      <c r="I224" s="2" t="s">
        <v>78</v>
      </c>
      <c r="J224" s="17">
        <f>'3.ВС'!J284</f>
        <v>205012</v>
      </c>
      <c r="K224" s="17">
        <f>'3.ВС'!K284</f>
        <v>0</v>
      </c>
      <c r="L224" s="17">
        <f>'3.ВС'!L284</f>
        <v>0</v>
      </c>
    </row>
    <row r="225" spans="1:12" ht="25.5" x14ac:dyDescent="0.25">
      <c r="A225" s="61" t="s">
        <v>110</v>
      </c>
      <c r="B225" s="354"/>
      <c r="C225" s="354"/>
      <c r="D225" s="354"/>
      <c r="E225" s="287">
        <v>852</v>
      </c>
      <c r="F225" s="3" t="s">
        <v>71</v>
      </c>
      <c r="G225" s="3" t="s">
        <v>40</v>
      </c>
      <c r="H225" s="3" t="s">
        <v>346</v>
      </c>
      <c r="I225" s="2"/>
      <c r="J225" s="17">
        <f t="shared" ref="J225:L226" si="91">J226</f>
        <v>726500</v>
      </c>
      <c r="K225" s="17">
        <f t="shared" si="91"/>
        <v>0</v>
      </c>
      <c r="L225" s="17">
        <f t="shared" si="91"/>
        <v>0</v>
      </c>
    </row>
    <row r="226" spans="1:12" ht="38.25" x14ac:dyDescent="0.25">
      <c r="A226" s="46" t="s">
        <v>37</v>
      </c>
      <c r="B226" s="354"/>
      <c r="C226" s="354"/>
      <c r="D226" s="354"/>
      <c r="E226" s="287">
        <v>852</v>
      </c>
      <c r="F226" s="2" t="s">
        <v>71</v>
      </c>
      <c r="G226" s="3" t="s">
        <v>40</v>
      </c>
      <c r="H226" s="3" t="s">
        <v>346</v>
      </c>
      <c r="I226" s="2" t="s">
        <v>76</v>
      </c>
      <c r="J226" s="17">
        <f t="shared" si="91"/>
        <v>726500</v>
      </c>
      <c r="K226" s="17">
        <f t="shared" si="91"/>
        <v>0</v>
      </c>
      <c r="L226" s="17">
        <f t="shared" si="91"/>
        <v>0</v>
      </c>
    </row>
    <row r="227" spans="1:12" x14ac:dyDescent="0.25">
      <c r="A227" s="46" t="s">
        <v>77</v>
      </c>
      <c r="B227" s="354"/>
      <c r="C227" s="354"/>
      <c r="D227" s="354"/>
      <c r="E227" s="287">
        <v>852</v>
      </c>
      <c r="F227" s="2" t="s">
        <v>71</v>
      </c>
      <c r="G227" s="3" t="s">
        <v>40</v>
      </c>
      <c r="H227" s="3" t="s">
        <v>346</v>
      </c>
      <c r="I227" s="2" t="s">
        <v>78</v>
      </c>
      <c r="J227" s="17">
        <f>'3.ВС'!J287</f>
        <v>726500</v>
      </c>
      <c r="K227" s="17">
        <f>'3.ВС'!K287</f>
        <v>0</v>
      </c>
      <c r="L227" s="17">
        <f>'3.ВС'!L287</f>
        <v>0</v>
      </c>
    </row>
    <row r="228" spans="1:12" ht="51" x14ac:dyDescent="0.25">
      <c r="A228" s="46" t="s">
        <v>282</v>
      </c>
      <c r="B228" s="354"/>
      <c r="C228" s="354"/>
      <c r="D228" s="354"/>
      <c r="E228" s="287">
        <v>852</v>
      </c>
      <c r="F228" s="2" t="s">
        <v>71</v>
      </c>
      <c r="G228" s="2" t="s">
        <v>40</v>
      </c>
      <c r="H228" s="3" t="s">
        <v>350</v>
      </c>
      <c r="I228" s="2"/>
      <c r="J228" s="17">
        <f t="shared" ref="J228:L229" si="92">J229</f>
        <v>4657385.91</v>
      </c>
      <c r="K228" s="17">
        <f t="shared" si="92"/>
        <v>4517779.8600000003</v>
      </c>
      <c r="L228" s="17">
        <f t="shared" si="92"/>
        <v>4260876.57</v>
      </c>
    </row>
    <row r="229" spans="1:12" ht="38.25" x14ac:dyDescent="0.25">
      <c r="A229" s="46" t="s">
        <v>37</v>
      </c>
      <c r="B229" s="354"/>
      <c r="C229" s="354"/>
      <c r="D229" s="354"/>
      <c r="E229" s="287">
        <v>852</v>
      </c>
      <c r="F229" s="2" t="s">
        <v>71</v>
      </c>
      <c r="G229" s="2" t="s">
        <v>40</v>
      </c>
      <c r="H229" s="3" t="s">
        <v>350</v>
      </c>
      <c r="I229" s="2" t="s">
        <v>76</v>
      </c>
      <c r="J229" s="17">
        <f t="shared" si="92"/>
        <v>4657385.91</v>
      </c>
      <c r="K229" s="17">
        <f t="shared" si="92"/>
        <v>4517779.8600000003</v>
      </c>
      <c r="L229" s="17">
        <f t="shared" si="92"/>
        <v>4260876.57</v>
      </c>
    </row>
    <row r="230" spans="1:12" x14ac:dyDescent="0.25">
      <c r="A230" s="46" t="s">
        <v>77</v>
      </c>
      <c r="B230" s="354"/>
      <c r="C230" s="354"/>
      <c r="D230" s="354"/>
      <c r="E230" s="287">
        <v>852</v>
      </c>
      <c r="F230" s="2" t="s">
        <v>71</v>
      </c>
      <c r="G230" s="2" t="s">
        <v>40</v>
      </c>
      <c r="H230" s="3" t="s">
        <v>350</v>
      </c>
      <c r="I230" s="2" t="s">
        <v>78</v>
      </c>
      <c r="J230" s="17">
        <f>'3.ВС'!J290</f>
        <v>4657385.91</v>
      </c>
      <c r="K230" s="17">
        <f>'3.ВС'!K290</f>
        <v>4517779.8600000003</v>
      </c>
      <c r="L230" s="17">
        <f>'3.ВС'!L290</f>
        <v>4260876.57</v>
      </c>
    </row>
    <row r="231" spans="1:12" ht="51" x14ac:dyDescent="0.25">
      <c r="A231" s="46" t="s">
        <v>682</v>
      </c>
      <c r="B231" s="354"/>
      <c r="C231" s="354"/>
      <c r="D231" s="354"/>
      <c r="E231" s="3">
        <v>852</v>
      </c>
      <c r="F231" s="2" t="s">
        <v>71</v>
      </c>
      <c r="G231" s="2" t="s">
        <v>40</v>
      </c>
      <c r="H231" s="3" t="s">
        <v>712</v>
      </c>
      <c r="I231" s="2"/>
      <c r="J231" s="17">
        <f t="shared" ref="J231:L232" si="93">J232</f>
        <v>2765876</v>
      </c>
      <c r="K231" s="17">
        <f t="shared" si="93"/>
        <v>2876556</v>
      </c>
      <c r="L231" s="17">
        <f t="shared" si="93"/>
        <v>2991617</v>
      </c>
    </row>
    <row r="232" spans="1:12" ht="38.25" x14ac:dyDescent="0.25">
      <c r="A232" s="46" t="s">
        <v>37</v>
      </c>
      <c r="B232" s="354"/>
      <c r="C232" s="354"/>
      <c r="D232" s="354"/>
      <c r="E232" s="3">
        <v>852</v>
      </c>
      <c r="F232" s="2" t="s">
        <v>71</v>
      </c>
      <c r="G232" s="2" t="s">
        <v>40</v>
      </c>
      <c r="H232" s="3" t="s">
        <v>712</v>
      </c>
      <c r="I232" s="2"/>
      <c r="J232" s="17">
        <f t="shared" si="93"/>
        <v>2765876</v>
      </c>
      <c r="K232" s="17">
        <f t="shared" si="93"/>
        <v>2876556</v>
      </c>
      <c r="L232" s="17">
        <f t="shared" si="93"/>
        <v>2991617</v>
      </c>
    </row>
    <row r="233" spans="1:12" x14ac:dyDescent="0.25">
      <c r="A233" s="46" t="s">
        <v>77</v>
      </c>
      <c r="B233" s="354"/>
      <c r="C233" s="354"/>
      <c r="D233" s="354"/>
      <c r="E233" s="3">
        <v>852</v>
      </c>
      <c r="F233" s="2" t="s">
        <v>71</v>
      </c>
      <c r="G233" s="2" t="s">
        <v>40</v>
      </c>
      <c r="H233" s="3" t="s">
        <v>712</v>
      </c>
      <c r="I233" s="2"/>
      <c r="J233" s="17">
        <f>'3.ВС'!J293</f>
        <v>2765876</v>
      </c>
      <c r="K233" s="17">
        <f>'3.ВС'!K293</f>
        <v>2876556</v>
      </c>
      <c r="L233" s="17">
        <f>'3.ВС'!L293</f>
        <v>2991617</v>
      </c>
    </row>
    <row r="234" spans="1:12" ht="102" x14ac:dyDescent="0.25">
      <c r="A234" s="46" t="s">
        <v>270</v>
      </c>
      <c r="B234" s="354"/>
      <c r="C234" s="354"/>
      <c r="D234" s="354"/>
      <c r="E234" s="287">
        <v>852</v>
      </c>
      <c r="F234" s="2" t="s">
        <v>71</v>
      </c>
      <c r="G234" s="2" t="s">
        <v>40</v>
      </c>
      <c r="H234" s="3" t="s">
        <v>347</v>
      </c>
      <c r="I234" s="2"/>
      <c r="J234" s="17">
        <f t="shared" ref="J234:L235" si="94">J235</f>
        <v>1623600</v>
      </c>
      <c r="K234" s="17">
        <f t="shared" si="94"/>
        <v>1623600</v>
      </c>
      <c r="L234" s="17">
        <f t="shared" si="94"/>
        <v>1623600</v>
      </c>
    </row>
    <row r="235" spans="1:12" ht="38.25" x14ac:dyDescent="0.25">
      <c r="A235" s="46" t="s">
        <v>37</v>
      </c>
      <c r="B235" s="354"/>
      <c r="C235" s="354"/>
      <c r="D235" s="354"/>
      <c r="E235" s="287">
        <v>852</v>
      </c>
      <c r="F235" s="2" t="s">
        <v>71</v>
      </c>
      <c r="G235" s="2" t="s">
        <v>40</v>
      </c>
      <c r="H235" s="3" t="s">
        <v>347</v>
      </c>
      <c r="I235" s="2" t="s">
        <v>76</v>
      </c>
      <c r="J235" s="17">
        <f t="shared" si="94"/>
        <v>1623600</v>
      </c>
      <c r="K235" s="17">
        <f t="shared" si="94"/>
        <v>1623600</v>
      </c>
      <c r="L235" s="17">
        <f t="shared" si="94"/>
        <v>1623600</v>
      </c>
    </row>
    <row r="236" spans="1:12" x14ac:dyDescent="0.25">
      <c r="A236" s="46" t="s">
        <v>77</v>
      </c>
      <c r="B236" s="354"/>
      <c r="C236" s="354"/>
      <c r="D236" s="354"/>
      <c r="E236" s="287">
        <v>852</v>
      </c>
      <c r="F236" s="2" t="s">
        <v>71</v>
      </c>
      <c r="G236" s="2" t="s">
        <v>40</v>
      </c>
      <c r="H236" s="3" t="s">
        <v>347</v>
      </c>
      <c r="I236" s="2" t="s">
        <v>78</v>
      </c>
      <c r="J236" s="17">
        <f>'3.ВС'!J296</f>
        <v>1623600</v>
      </c>
      <c r="K236" s="17">
        <f>'3.ВС'!K296</f>
        <v>1623600</v>
      </c>
      <c r="L236" s="17">
        <f>'3.ВС'!L296</f>
        <v>1623600</v>
      </c>
    </row>
    <row r="237" spans="1:12" ht="25.5" x14ac:dyDescent="0.25">
      <c r="A237" s="61" t="s">
        <v>232</v>
      </c>
      <c r="B237" s="354"/>
      <c r="C237" s="354"/>
      <c r="D237" s="354"/>
      <c r="E237" s="287">
        <v>852</v>
      </c>
      <c r="F237" s="2" t="s">
        <v>71</v>
      </c>
      <c r="G237" s="3" t="s">
        <v>40</v>
      </c>
      <c r="H237" s="3" t="s">
        <v>351</v>
      </c>
      <c r="I237" s="2"/>
      <c r="J237" s="17">
        <f t="shared" ref="J237:L238" si="95">J238</f>
        <v>670360</v>
      </c>
      <c r="K237" s="17">
        <f t="shared" si="95"/>
        <v>670360</v>
      </c>
      <c r="L237" s="17">
        <f t="shared" si="95"/>
        <v>670360</v>
      </c>
    </row>
    <row r="238" spans="1:12" ht="38.25" x14ac:dyDescent="0.25">
      <c r="A238" s="46" t="s">
        <v>37</v>
      </c>
      <c r="B238" s="354"/>
      <c r="C238" s="354"/>
      <c r="D238" s="354"/>
      <c r="E238" s="287">
        <v>852</v>
      </c>
      <c r="F238" s="2" t="s">
        <v>71</v>
      </c>
      <c r="G238" s="3" t="s">
        <v>40</v>
      </c>
      <c r="H238" s="3" t="s">
        <v>351</v>
      </c>
      <c r="I238" s="2" t="s">
        <v>76</v>
      </c>
      <c r="J238" s="17">
        <f t="shared" si="95"/>
        <v>670360</v>
      </c>
      <c r="K238" s="17">
        <f t="shared" si="95"/>
        <v>670360</v>
      </c>
      <c r="L238" s="17">
        <f t="shared" si="95"/>
        <v>670360</v>
      </c>
    </row>
    <row r="239" spans="1:12" x14ac:dyDescent="0.25">
      <c r="A239" s="46" t="s">
        <v>77</v>
      </c>
      <c r="B239" s="354"/>
      <c r="C239" s="354"/>
      <c r="D239" s="354"/>
      <c r="E239" s="287">
        <v>852</v>
      </c>
      <c r="F239" s="2" t="s">
        <v>71</v>
      </c>
      <c r="G239" s="3" t="s">
        <v>40</v>
      </c>
      <c r="H239" s="3" t="s">
        <v>351</v>
      </c>
      <c r="I239" s="2" t="s">
        <v>78</v>
      </c>
      <c r="J239" s="17">
        <f>'3.ВС'!J299</f>
        <v>670360</v>
      </c>
      <c r="K239" s="17">
        <f>'3.ВС'!K299</f>
        <v>670360</v>
      </c>
      <c r="L239" s="17">
        <f>'3.ВС'!L299</f>
        <v>670360</v>
      </c>
    </row>
    <row r="240" spans="1:12" x14ac:dyDescent="0.25">
      <c r="A240" s="61" t="s">
        <v>113</v>
      </c>
      <c r="B240" s="354"/>
      <c r="C240" s="354"/>
      <c r="D240" s="354"/>
      <c r="E240" s="287">
        <v>852</v>
      </c>
      <c r="F240" s="2" t="s">
        <v>71</v>
      </c>
      <c r="G240" s="3" t="s">
        <v>42</v>
      </c>
      <c r="H240" s="3"/>
      <c r="I240" s="2"/>
      <c r="J240" s="17">
        <f>J241+J244+J247+J250</f>
        <v>12297300</v>
      </c>
      <c r="K240" s="17">
        <f t="shared" ref="K240:L240" si="96">K241+K244+K247+K250</f>
        <v>16354255</v>
      </c>
      <c r="L240" s="17">
        <f t="shared" si="96"/>
        <v>11797300</v>
      </c>
    </row>
    <row r="241" spans="1:12" x14ac:dyDescent="0.25">
      <c r="A241" s="61" t="s">
        <v>295</v>
      </c>
      <c r="B241" s="354"/>
      <c r="C241" s="354"/>
      <c r="D241" s="354"/>
      <c r="E241" s="3" t="s">
        <v>251</v>
      </c>
      <c r="F241" s="2" t="s">
        <v>71</v>
      </c>
      <c r="G241" s="3" t="s">
        <v>42</v>
      </c>
      <c r="H241" s="3" t="s">
        <v>759</v>
      </c>
      <c r="I241" s="40"/>
      <c r="J241" s="17">
        <f t="shared" ref="J241:L242" si="97">J242</f>
        <v>0</v>
      </c>
      <c r="K241" s="17">
        <f t="shared" si="97"/>
        <v>4556955</v>
      </c>
      <c r="L241" s="17">
        <f t="shared" si="97"/>
        <v>0</v>
      </c>
    </row>
    <row r="242" spans="1:12" ht="38.25" x14ac:dyDescent="0.25">
      <c r="A242" s="46" t="s">
        <v>37</v>
      </c>
      <c r="B242" s="354"/>
      <c r="C242" s="354"/>
      <c r="D242" s="354"/>
      <c r="E242" s="3">
        <v>851</v>
      </c>
      <c r="F242" s="2" t="s">
        <v>71</v>
      </c>
      <c r="G242" s="3" t="s">
        <v>42</v>
      </c>
      <c r="H242" s="3" t="s">
        <v>759</v>
      </c>
      <c r="I242" s="2" t="s">
        <v>76</v>
      </c>
      <c r="J242" s="17">
        <f t="shared" si="97"/>
        <v>0</v>
      </c>
      <c r="K242" s="17">
        <f t="shared" si="97"/>
        <v>4556955</v>
      </c>
      <c r="L242" s="17">
        <f t="shared" si="97"/>
        <v>0</v>
      </c>
    </row>
    <row r="243" spans="1:12" x14ac:dyDescent="0.25">
      <c r="A243" s="46" t="s">
        <v>77</v>
      </c>
      <c r="B243" s="354"/>
      <c r="C243" s="354"/>
      <c r="D243" s="354"/>
      <c r="E243" s="3">
        <v>851</v>
      </c>
      <c r="F243" s="2" t="s">
        <v>71</v>
      </c>
      <c r="G243" s="2" t="s">
        <v>42</v>
      </c>
      <c r="H243" s="3" t="s">
        <v>759</v>
      </c>
      <c r="I243" s="2" t="s">
        <v>78</v>
      </c>
      <c r="J243" s="40">
        <f>'3.ВС'!J164</f>
        <v>0</v>
      </c>
      <c r="K243" s="40">
        <f>'3.ВС'!K164</f>
        <v>4556955</v>
      </c>
      <c r="L243" s="40">
        <f>'3.ВС'!L164</f>
        <v>0</v>
      </c>
    </row>
    <row r="244" spans="1:12" x14ac:dyDescent="0.25">
      <c r="A244" s="46" t="s">
        <v>114</v>
      </c>
      <c r="B244" s="354"/>
      <c r="C244" s="354"/>
      <c r="D244" s="354"/>
      <c r="E244" s="287">
        <v>851</v>
      </c>
      <c r="F244" s="3" t="s">
        <v>71</v>
      </c>
      <c r="G244" s="3" t="s">
        <v>42</v>
      </c>
      <c r="H244" s="3" t="s">
        <v>326</v>
      </c>
      <c r="I244" s="2"/>
      <c r="J244" s="17">
        <f t="shared" ref="J244:L245" si="98">J245</f>
        <v>12165300</v>
      </c>
      <c r="K244" s="17">
        <f t="shared" si="98"/>
        <v>11665300</v>
      </c>
      <c r="L244" s="17">
        <f t="shared" si="98"/>
        <v>11665300</v>
      </c>
    </row>
    <row r="245" spans="1:12" ht="38.25" x14ac:dyDescent="0.25">
      <c r="A245" s="46" t="s">
        <v>37</v>
      </c>
      <c r="B245" s="354"/>
      <c r="C245" s="354"/>
      <c r="D245" s="354"/>
      <c r="E245" s="287">
        <v>851</v>
      </c>
      <c r="F245" s="2" t="s">
        <v>71</v>
      </c>
      <c r="G245" s="3" t="s">
        <v>42</v>
      </c>
      <c r="H245" s="3" t="s">
        <v>326</v>
      </c>
      <c r="I245" s="2" t="s">
        <v>76</v>
      </c>
      <c r="J245" s="17">
        <f t="shared" si="98"/>
        <v>12165300</v>
      </c>
      <c r="K245" s="17">
        <f t="shared" si="98"/>
        <v>11665300</v>
      </c>
      <c r="L245" s="17">
        <f t="shared" si="98"/>
        <v>11665300</v>
      </c>
    </row>
    <row r="246" spans="1:12" x14ac:dyDescent="0.25">
      <c r="A246" s="46" t="s">
        <v>77</v>
      </c>
      <c r="B246" s="354"/>
      <c r="C246" s="354"/>
      <c r="D246" s="354"/>
      <c r="E246" s="287">
        <v>851</v>
      </c>
      <c r="F246" s="2" t="s">
        <v>71</v>
      </c>
      <c r="G246" s="2" t="s">
        <v>42</v>
      </c>
      <c r="H246" s="3" t="s">
        <v>326</v>
      </c>
      <c r="I246" s="2" t="s">
        <v>78</v>
      </c>
      <c r="J246" s="17">
        <f>'3.ВС'!J167</f>
        <v>12165300</v>
      </c>
      <c r="K246" s="17">
        <f>'3.ВС'!K167</f>
        <v>11665300</v>
      </c>
      <c r="L246" s="17">
        <f>'3.ВС'!L167</f>
        <v>11665300</v>
      </c>
    </row>
    <row r="247" spans="1:12" hidden="1" x14ac:dyDescent="0.25">
      <c r="A247" s="46" t="s">
        <v>109</v>
      </c>
      <c r="B247" s="354"/>
      <c r="C247" s="354"/>
      <c r="D247" s="354"/>
      <c r="E247" s="287">
        <v>851</v>
      </c>
      <c r="F247" s="2" t="s">
        <v>71</v>
      </c>
      <c r="G247" s="2" t="s">
        <v>42</v>
      </c>
      <c r="H247" s="3" t="s">
        <v>327</v>
      </c>
      <c r="I247" s="2"/>
      <c r="J247" s="17">
        <f t="shared" ref="J247:L248" si="99">J248</f>
        <v>0</v>
      </c>
      <c r="K247" s="17">
        <f t="shared" si="99"/>
        <v>0</v>
      </c>
      <c r="L247" s="17">
        <f t="shared" si="99"/>
        <v>0</v>
      </c>
    </row>
    <row r="248" spans="1:12" ht="38.25" hidden="1" x14ac:dyDescent="0.25">
      <c r="A248" s="46" t="s">
        <v>37</v>
      </c>
      <c r="B248" s="354"/>
      <c r="C248" s="354"/>
      <c r="D248" s="354"/>
      <c r="E248" s="287">
        <v>851</v>
      </c>
      <c r="F248" s="2" t="s">
        <v>71</v>
      </c>
      <c r="G248" s="2" t="s">
        <v>42</v>
      </c>
      <c r="H248" s="3" t="s">
        <v>327</v>
      </c>
      <c r="I248" s="2" t="s">
        <v>76</v>
      </c>
      <c r="J248" s="17">
        <f t="shared" si="99"/>
        <v>0</v>
      </c>
      <c r="K248" s="17">
        <f t="shared" si="99"/>
        <v>0</v>
      </c>
      <c r="L248" s="17">
        <f t="shared" si="99"/>
        <v>0</v>
      </c>
    </row>
    <row r="249" spans="1:12" hidden="1" x14ac:dyDescent="0.25">
      <c r="A249" s="46" t="s">
        <v>77</v>
      </c>
      <c r="B249" s="354"/>
      <c r="C249" s="354"/>
      <c r="D249" s="354"/>
      <c r="E249" s="287">
        <v>851</v>
      </c>
      <c r="F249" s="2" t="s">
        <v>71</v>
      </c>
      <c r="G249" s="3" t="s">
        <v>42</v>
      </c>
      <c r="H249" s="3" t="s">
        <v>327</v>
      </c>
      <c r="I249" s="2" t="s">
        <v>78</v>
      </c>
      <c r="J249" s="17">
        <f>'3.ВС'!J170</f>
        <v>0</v>
      </c>
      <c r="K249" s="17">
        <f>'3.ВС'!K170</f>
        <v>0</v>
      </c>
      <c r="L249" s="17">
        <f>'3.ВС'!L170</f>
        <v>0</v>
      </c>
    </row>
    <row r="250" spans="1:12" ht="102" x14ac:dyDescent="0.25">
      <c r="A250" s="46" t="s">
        <v>270</v>
      </c>
      <c r="B250" s="354"/>
      <c r="C250" s="354"/>
      <c r="D250" s="354"/>
      <c r="E250" s="287">
        <v>851</v>
      </c>
      <c r="F250" s="2" t="s">
        <v>71</v>
      </c>
      <c r="G250" s="2" t="s">
        <v>42</v>
      </c>
      <c r="H250" s="3" t="s">
        <v>328</v>
      </c>
      <c r="I250" s="2"/>
      <c r="J250" s="17">
        <f t="shared" ref="J250:L251" si="100">J251</f>
        <v>132000</v>
      </c>
      <c r="K250" s="17">
        <f t="shared" si="100"/>
        <v>132000</v>
      </c>
      <c r="L250" s="17">
        <f t="shared" si="100"/>
        <v>132000</v>
      </c>
    </row>
    <row r="251" spans="1:12" ht="38.25" x14ac:dyDescent="0.25">
      <c r="A251" s="46" t="s">
        <v>37</v>
      </c>
      <c r="B251" s="354"/>
      <c r="C251" s="354"/>
      <c r="D251" s="354"/>
      <c r="E251" s="287">
        <v>851</v>
      </c>
      <c r="F251" s="2" t="s">
        <v>71</v>
      </c>
      <c r="G251" s="2" t="s">
        <v>42</v>
      </c>
      <c r="H251" s="3" t="s">
        <v>328</v>
      </c>
      <c r="I251" s="2" t="s">
        <v>76</v>
      </c>
      <c r="J251" s="17">
        <f t="shared" si="100"/>
        <v>132000</v>
      </c>
      <c r="K251" s="17">
        <f t="shared" si="100"/>
        <v>132000</v>
      </c>
      <c r="L251" s="17">
        <f t="shared" si="100"/>
        <v>132000</v>
      </c>
    </row>
    <row r="252" spans="1:12" x14ac:dyDescent="0.25">
      <c r="A252" s="46" t="s">
        <v>77</v>
      </c>
      <c r="B252" s="354"/>
      <c r="C252" s="354"/>
      <c r="D252" s="354"/>
      <c r="E252" s="287">
        <v>851</v>
      </c>
      <c r="F252" s="2" t="s">
        <v>71</v>
      </c>
      <c r="G252" s="2" t="s">
        <v>42</v>
      </c>
      <c r="H252" s="3" t="s">
        <v>328</v>
      </c>
      <c r="I252" s="2" t="s">
        <v>78</v>
      </c>
      <c r="J252" s="17">
        <f>'3.ВС'!J173</f>
        <v>132000</v>
      </c>
      <c r="K252" s="17">
        <f>'3.ВС'!K173</f>
        <v>132000</v>
      </c>
      <c r="L252" s="17">
        <f>'3.ВС'!L173</f>
        <v>132000</v>
      </c>
    </row>
    <row r="253" spans="1:12" x14ac:dyDescent="0.25">
      <c r="A253" s="61" t="s">
        <v>115</v>
      </c>
      <c r="B253" s="354"/>
      <c r="C253" s="354"/>
      <c r="D253" s="354"/>
      <c r="E253" s="287">
        <v>852</v>
      </c>
      <c r="F253" s="2" t="s">
        <v>71</v>
      </c>
      <c r="G253" s="2" t="s">
        <v>71</v>
      </c>
      <c r="H253" s="3"/>
      <c r="I253" s="2"/>
      <c r="J253" s="17">
        <f t="shared" ref="J253:L254" si="101">J254</f>
        <v>142300</v>
      </c>
      <c r="K253" s="17">
        <f t="shared" si="101"/>
        <v>0</v>
      </c>
      <c r="L253" s="17">
        <f t="shared" si="101"/>
        <v>0</v>
      </c>
    </row>
    <row r="254" spans="1:12" ht="25.5" x14ac:dyDescent="0.25">
      <c r="A254" s="61" t="s">
        <v>116</v>
      </c>
      <c r="B254" s="354"/>
      <c r="C254" s="354"/>
      <c r="D254" s="354"/>
      <c r="E254" s="287">
        <v>852</v>
      </c>
      <c r="F254" s="2" t="s">
        <v>71</v>
      </c>
      <c r="G254" s="2" t="s">
        <v>71</v>
      </c>
      <c r="H254" s="3" t="s">
        <v>354</v>
      </c>
      <c r="I254" s="2"/>
      <c r="J254" s="17">
        <f>J255</f>
        <v>142300</v>
      </c>
      <c r="K254" s="17">
        <f t="shared" si="101"/>
        <v>0</v>
      </c>
      <c r="L254" s="17">
        <f t="shared" si="101"/>
        <v>0</v>
      </c>
    </row>
    <row r="255" spans="1:12" ht="25.5" x14ac:dyDescent="0.25">
      <c r="A255" s="46" t="s">
        <v>19</v>
      </c>
      <c r="B255" s="352"/>
      <c r="C255" s="352"/>
      <c r="D255" s="352"/>
      <c r="E255" s="287">
        <v>852</v>
      </c>
      <c r="F255" s="2" t="s">
        <v>71</v>
      </c>
      <c r="G255" s="2" t="s">
        <v>71</v>
      </c>
      <c r="H255" s="3" t="s">
        <v>354</v>
      </c>
      <c r="I255" s="2" t="s">
        <v>20</v>
      </c>
      <c r="J255" s="17">
        <f t="shared" ref="J255:L255" si="102">J256</f>
        <v>142300</v>
      </c>
      <c r="K255" s="17">
        <f t="shared" si="102"/>
        <v>0</v>
      </c>
      <c r="L255" s="17">
        <f t="shared" si="102"/>
        <v>0</v>
      </c>
    </row>
    <row r="256" spans="1:12" ht="38.25" x14ac:dyDescent="0.25">
      <c r="A256" s="46" t="s">
        <v>9</v>
      </c>
      <c r="B256" s="354"/>
      <c r="C256" s="354"/>
      <c r="D256" s="354"/>
      <c r="E256" s="287">
        <v>852</v>
      </c>
      <c r="F256" s="2" t="s">
        <v>71</v>
      </c>
      <c r="G256" s="2" t="s">
        <v>71</v>
      </c>
      <c r="H256" s="3" t="s">
        <v>354</v>
      </c>
      <c r="I256" s="2" t="s">
        <v>21</v>
      </c>
      <c r="J256" s="17">
        <f>'3.ВС'!J303</f>
        <v>142300</v>
      </c>
      <c r="K256" s="17">
        <f>'3.ВС'!K303</f>
        <v>0</v>
      </c>
      <c r="L256" s="17">
        <f>'3.ВС'!L303</f>
        <v>0</v>
      </c>
    </row>
    <row r="257" spans="1:12" x14ac:dyDescent="0.25">
      <c r="A257" s="61" t="s">
        <v>117</v>
      </c>
      <c r="B257" s="354"/>
      <c r="C257" s="354"/>
      <c r="D257" s="354"/>
      <c r="E257" s="287">
        <v>852</v>
      </c>
      <c r="F257" s="2" t="s">
        <v>71</v>
      </c>
      <c r="G257" s="2" t="s">
        <v>46</v>
      </c>
      <c r="H257" s="3"/>
      <c r="I257" s="2"/>
      <c r="J257" s="17">
        <f>J258+J263+J266</f>
        <v>34799022</v>
      </c>
      <c r="K257" s="17">
        <f t="shared" ref="K257:L257" si="103">K258+K263+K266</f>
        <v>32292522</v>
      </c>
      <c r="L257" s="17">
        <f t="shared" si="103"/>
        <v>32292522</v>
      </c>
    </row>
    <row r="258" spans="1:12" ht="38.25" x14ac:dyDescent="0.25">
      <c r="A258" s="61" t="s">
        <v>402</v>
      </c>
      <c r="B258" s="352"/>
      <c r="C258" s="352"/>
      <c r="D258" s="352"/>
      <c r="E258" s="287">
        <v>852</v>
      </c>
      <c r="F258" s="2" t="s">
        <v>71</v>
      </c>
      <c r="G258" s="2" t="s">
        <v>46</v>
      </c>
      <c r="H258" s="3" t="s">
        <v>360</v>
      </c>
      <c r="I258" s="2"/>
      <c r="J258" s="17">
        <f t="shared" ref="J258:L258" si="104">J259+J261</f>
        <v>1533352</v>
      </c>
      <c r="K258" s="17">
        <f t="shared" si="104"/>
        <v>1533352</v>
      </c>
      <c r="L258" s="17">
        <f t="shared" si="104"/>
        <v>1533352</v>
      </c>
    </row>
    <row r="259" spans="1:12" ht="63.75" x14ac:dyDescent="0.25">
      <c r="A259" s="61" t="s">
        <v>14</v>
      </c>
      <c r="B259" s="354"/>
      <c r="C259" s="354"/>
      <c r="D259" s="354"/>
      <c r="E259" s="287">
        <v>852</v>
      </c>
      <c r="F259" s="2" t="s">
        <v>71</v>
      </c>
      <c r="G259" s="2" t="s">
        <v>46</v>
      </c>
      <c r="H259" s="3" t="s">
        <v>360</v>
      </c>
      <c r="I259" s="2" t="s">
        <v>16</v>
      </c>
      <c r="J259" s="17">
        <f t="shared" ref="J259:L259" si="105">J260</f>
        <v>1433400</v>
      </c>
      <c r="K259" s="17">
        <f t="shared" si="105"/>
        <v>1433400</v>
      </c>
      <c r="L259" s="17">
        <f t="shared" si="105"/>
        <v>1433400</v>
      </c>
    </row>
    <row r="260" spans="1:12" ht="25.5" x14ac:dyDescent="0.25">
      <c r="A260" s="61" t="s">
        <v>8</v>
      </c>
      <c r="B260" s="352"/>
      <c r="C260" s="352"/>
      <c r="D260" s="352"/>
      <c r="E260" s="287">
        <v>852</v>
      </c>
      <c r="F260" s="2" t="s">
        <v>71</v>
      </c>
      <c r="G260" s="2" t="s">
        <v>46</v>
      </c>
      <c r="H260" s="3" t="s">
        <v>360</v>
      </c>
      <c r="I260" s="2" t="s">
        <v>17</v>
      </c>
      <c r="J260" s="17">
        <f>'3.ВС'!J307</f>
        <v>1433400</v>
      </c>
      <c r="K260" s="17">
        <f>'3.ВС'!K307</f>
        <v>1433400</v>
      </c>
      <c r="L260" s="17">
        <f>'3.ВС'!L307</f>
        <v>1433400</v>
      </c>
    </row>
    <row r="261" spans="1:12" ht="25.5" x14ac:dyDescent="0.25">
      <c r="A261" s="46" t="s">
        <v>19</v>
      </c>
      <c r="B261" s="352"/>
      <c r="C261" s="352"/>
      <c r="D261" s="352"/>
      <c r="E261" s="287">
        <v>852</v>
      </c>
      <c r="F261" s="2" t="s">
        <v>71</v>
      </c>
      <c r="G261" s="2" t="s">
        <v>46</v>
      </c>
      <c r="H261" s="3" t="s">
        <v>360</v>
      </c>
      <c r="I261" s="2" t="s">
        <v>20</v>
      </c>
      <c r="J261" s="17">
        <f t="shared" ref="J261:L261" si="106">J262</f>
        <v>99952</v>
      </c>
      <c r="K261" s="17">
        <f t="shared" si="106"/>
        <v>99952</v>
      </c>
      <c r="L261" s="17">
        <f t="shared" si="106"/>
        <v>99952</v>
      </c>
    </row>
    <row r="262" spans="1:12" ht="38.25" x14ac:dyDescent="0.25">
      <c r="A262" s="46" t="s">
        <v>9</v>
      </c>
      <c r="B262" s="354"/>
      <c r="C262" s="354"/>
      <c r="D262" s="354"/>
      <c r="E262" s="287">
        <v>852</v>
      </c>
      <c r="F262" s="2" t="s">
        <v>71</v>
      </c>
      <c r="G262" s="2" t="s">
        <v>46</v>
      </c>
      <c r="H262" s="3" t="s">
        <v>360</v>
      </c>
      <c r="I262" s="2" t="s">
        <v>21</v>
      </c>
      <c r="J262" s="17">
        <f>'3.ВС'!J309</f>
        <v>99952</v>
      </c>
      <c r="K262" s="17">
        <f>'3.ВС'!K309</f>
        <v>99952</v>
      </c>
      <c r="L262" s="17">
        <f>'3.ВС'!L309</f>
        <v>99952</v>
      </c>
    </row>
    <row r="263" spans="1:12" ht="25.5" x14ac:dyDescent="0.25">
      <c r="A263" s="61" t="s">
        <v>18</v>
      </c>
      <c r="B263" s="287"/>
      <c r="C263" s="287"/>
      <c r="D263" s="287"/>
      <c r="E263" s="287">
        <v>852</v>
      </c>
      <c r="F263" s="2" t="s">
        <v>71</v>
      </c>
      <c r="G263" s="2" t="s">
        <v>46</v>
      </c>
      <c r="H263" s="3" t="s">
        <v>355</v>
      </c>
      <c r="I263" s="2"/>
      <c r="J263" s="17">
        <f t="shared" ref="J263:L264" si="107">J264</f>
        <v>1990500</v>
      </c>
      <c r="K263" s="17">
        <f t="shared" si="107"/>
        <v>1990500</v>
      </c>
      <c r="L263" s="17">
        <f t="shared" si="107"/>
        <v>1990500</v>
      </c>
    </row>
    <row r="264" spans="1:12" ht="63.75" x14ac:dyDescent="0.25">
      <c r="A264" s="61" t="s">
        <v>14</v>
      </c>
      <c r="B264" s="287"/>
      <c r="C264" s="287"/>
      <c r="D264" s="287"/>
      <c r="E264" s="287">
        <v>852</v>
      </c>
      <c r="F264" s="2" t="s">
        <v>71</v>
      </c>
      <c r="G264" s="2" t="s">
        <v>46</v>
      </c>
      <c r="H264" s="3" t="s">
        <v>355</v>
      </c>
      <c r="I264" s="2" t="s">
        <v>16</v>
      </c>
      <c r="J264" s="17">
        <f t="shared" si="107"/>
        <v>1990500</v>
      </c>
      <c r="K264" s="17">
        <f t="shared" si="107"/>
        <v>1990500</v>
      </c>
      <c r="L264" s="17">
        <f t="shared" si="107"/>
        <v>1990500</v>
      </c>
    </row>
    <row r="265" spans="1:12" ht="25.5" x14ac:dyDescent="0.25">
      <c r="A265" s="61" t="s">
        <v>8</v>
      </c>
      <c r="B265" s="287"/>
      <c r="C265" s="287"/>
      <c r="D265" s="287"/>
      <c r="E265" s="287">
        <v>852</v>
      </c>
      <c r="F265" s="2" t="s">
        <v>71</v>
      </c>
      <c r="G265" s="2" t="s">
        <v>46</v>
      </c>
      <c r="H265" s="3" t="s">
        <v>355</v>
      </c>
      <c r="I265" s="2" t="s">
        <v>17</v>
      </c>
      <c r="J265" s="17">
        <f>'3.ВС'!J312</f>
        <v>1990500</v>
      </c>
      <c r="K265" s="17">
        <f>'3.ВС'!K312</f>
        <v>1990500</v>
      </c>
      <c r="L265" s="17">
        <f>'3.ВС'!L312</f>
        <v>1990500</v>
      </c>
    </row>
    <row r="266" spans="1:12" ht="38.25" x14ac:dyDescent="0.25">
      <c r="A266" s="61" t="s">
        <v>118</v>
      </c>
      <c r="B266" s="354"/>
      <c r="C266" s="354"/>
      <c r="D266" s="354"/>
      <c r="E266" s="287">
        <v>852</v>
      </c>
      <c r="F266" s="2" t="s">
        <v>71</v>
      </c>
      <c r="G266" s="2" t="s">
        <v>46</v>
      </c>
      <c r="H266" s="3" t="s">
        <v>356</v>
      </c>
      <c r="I266" s="2"/>
      <c r="J266" s="17">
        <f t="shared" ref="J266:L266" si="108">J267+J269+J271</f>
        <v>31275170</v>
      </c>
      <c r="K266" s="17">
        <f t="shared" si="108"/>
        <v>28768670</v>
      </c>
      <c r="L266" s="17">
        <f t="shared" si="108"/>
        <v>28768670</v>
      </c>
    </row>
    <row r="267" spans="1:12" ht="63.75" x14ac:dyDescent="0.25">
      <c r="A267" s="61" t="s">
        <v>14</v>
      </c>
      <c r="B267" s="287"/>
      <c r="C267" s="287"/>
      <c r="D267" s="287"/>
      <c r="E267" s="287">
        <v>852</v>
      </c>
      <c r="F267" s="2" t="s">
        <v>71</v>
      </c>
      <c r="G267" s="2" t="s">
        <v>46</v>
      </c>
      <c r="H267" s="3" t="s">
        <v>356</v>
      </c>
      <c r="I267" s="2" t="s">
        <v>16</v>
      </c>
      <c r="J267" s="17">
        <f t="shared" ref="J267:L267" si="109">J268</f>
        <v>29921400</v>
      </c>
      <c r="K267" s="17">
        <f t="shared" si="109"/>
        <v>28621400</v>
      </c>
      <c r="L267" s="17">
        <f t="shared" si="109"/>
        <v>28621400</v>
      </c>
    </row>
    <row r="268" spans="1:12" ht="25.5" x14ac:dyDescent="0.25">
      <c r="A268" s="61" t="s">
        <v>8</v>
      </c>
      <c r="B268" s="287"/>
      <c r="C268" s="287"/>
      <c r="D268" s="287"/>
      <c r="E268" s="287">
        <v>852</v>
      </c>
      <c r="F268" s="2" t="s">
        <v>71</v>
      </c>
      <c r="G268" s="2" t="s">
        <v>46</v>
      </c>
      <c r="H268" s="3" t="s">
        <v>356</v>
      </c>
      <c r="I268" s="2" t="s">
        <v>17</v>
      </c>
      <c r="J268" s="17">
        <f>'3.ВС'!J315</f>
        <v>29921400</v>
      </c>
      <c r="K268" s="17">
        <f>'3.ВС'!K315</f>
        <v>28621400</v>
      </c>
      <c r="L268" s="17">
        <f>'3.ВС'!L315</f>
        <v>28621400</v>
      </c>
    </row>
    <row r="269" spans="1:12" ht="25.5" x14ac:dyDescent="0.25">
      <c r="A269" s="46" t="s">
        <v>19</v>
      </c>
      <c r="B269" s="352"/>
      <c r="C269" s="352"/>
      <c r="D269" s="352"/>
      <c r="E269" s="287">
        <v>852</v>
      </c>
      <c r="F269" s="2" t="s">
        <v>71</v>
      </c>
      <c r="G269" s="2" t="s">
        <v>46</v>
      </c>
      <c r="H269" s="3" t="s">
        <v>356</v>
      </c>
      <c r="I269" s="2" t="s">
        <v>20</v>
      </c>
      <c r="J269" s="17">
        <f t="shared" ref="J269:L269" si="110">J270</f>
        <v>1330900</v>
      </c>
      <c r="K269" s="17">
        <f t="shared" si="110"/>
        <v>124400</v>
      </c>
      <c r="L269" s="17">
        <f t="shared" si="110"/>
        <v>124400</v>
      </c>
    </row>
    <row r="270" spans="1:12" ht="38.25" x14ac:dyDescent="0.25">
      <c r="A270" s="46" t="s">
        <v>9</v>
      </c>
      <c r="B270" s="354"/>
      <c r="C270" s="354"/>
      <c r="D270" s="354"/>
      <c r="E270" s="287">
        <v>852</v>
      </c>
      <c r="F270" s="2" t="s">
        <v>71</v>
      </c>
      <c r="G270" s="2" t="s">
        <v>46</v>
      </c>
      <c r="H270" s="3" t="s">
        <v>356</v>
      </c>
      <c r="I270" s="2" t="s">
        <v>21</v>
      </c>
      <c r="J270" s="17">
        <f>'3.ВС'!J317</f>
        <v>1330900</v>
      </c>
      <c r="K270" s="17">
        <f>'3.ВС'!K317</f>
        <v>124400</v>
      </c>
      <c r="L270" s="17">
        <f>'3.ВС'!L317</f>
        <v>124400</v>
      </c>
    </row>
    <row r="271" spans="1:12" x14ac:dyDescent="0.25">
      <c r="A271" s="46" t="s">
        <v>22</v>
      </c>
      <c r="B271" s="354"/>
      <c r="C271" s="354"/>
      <c r="D271" s="354"/>
      <c r="E271" s="287">
        <v>852</v>
      </c>
      <c r="F271" s="2" t="s">
        <v>71</v>
      </c>
      <c r="G271" s="2" t="s">
        <v>46</v>
      </c>
      <c r="H271" s="3" t="s">
        <v>356</v>
      </c>
      <c r="I271" s="2" t="s">
        <v>23</v>
      </c>
      <c r="J271" s="17">
        <f t="shared" ref="J271:L271" si="111">J272</f>
        <v>22870</v>
      </c>
      <c r="K271" s="17">
        <f t="shared" si="111"/>
        <v>22870</v>
      </c>
      <c r="L271" s="17">
        <f t="shared" si="111"/>
        <v>22870</v>
      </c>
    </row>
    <row r="272" spans="1:12" x14ac:dyDescent="0.25">
      <c r="A272" s="46" t="s">
        <v>24</v>
      </c>
      <c r="B272" s="354"/>
      <c r="C272" s="354"/>
      <c r="D272" s="354"/>
      <c r="E272" s="287">
        <v>852</v>
      </c>
      <c r="F272" s="2" t="s">
        <v>71</v>
      </c>
      <c r="G272" s="2" t="s">
        <v>46</v>
      </c>
      <c r="H272" s="3" t="s">
        <v>356</v>
      </c>
      <c r="I272" s="2" t="s">
        <v>25</v>
      </c>
      <c r="J272" s="17">
        <f>'3.ВС'!J319</f>
        <v>22870</v>
      </c>
      <c r="K272" s="17">
        <f>'3.ВС'!K319</f>
        <v>22870</v>
      </c>
      <c r="L272" s="17">
        <f>'3.ВС'!L319</f>
        <v>22870</v>
      </c>
    </row>
    <row r="273" spans="1:12" s="29" customFormat="1" ht="14.25" x14ac:dyDescent="0.25">
      <c r="A273" s="340" t="s">
        <v>73</v>
      </c>
      <c r="B273" s="30"/>
      <c r="C273" s="30"/>
      <c r="D273" s="30"/>
      <c r="E273" s="48">
        <v>851</v>
      </c>
      <c r="F273" s="14" t="s">
        <v>52</v>
      </c>
      <c r="G273" s="14"/>
      <c r="H273" s="24"/>
      <c r="I273" s="14"/>
      <c r="J273" s="22">
        <f t="shared" ref="J273:L273" si="112">J274+J306</f>
        <v>37646239</v>
      </c>
      <c r="K273" s="22">
        <f t="shared" si="112"/>
        <v>42656339</v>
      </c>
      <c r="L273" s="22">
        <f t="shared" si="112"/>
        <v>32948128</v>
      </c>
    </row>
    <row r="274" spans="1:12" x14ac:dyDescent="0.25">
      <c r="A274" s="61" t="s">
        <v>74</v>
      </c>
      <c r="B274" s="354"/>
      <c r="C274" s="354"/>
      <c r="D274" s="354"/>
      <c r="E274" s="287">
        <v>851</v>
      </c>
      <c r="F274" s="2" t="s">
        <v>52</v>
      </c>
      <c r="G274" s="2" t="s">
        <v>11</v>
      </c>
      <c r="H274" s="3"/>
      <c r="I274" s="2"/>
      <c r="J274" s="17">
        <f>J281+J284+J292+J278+J287+J303+J297+J300+J275</f>
        <v>37641239</v>
      </c>
      <c r="K274" s="17">
        <f t="shared" ref="K274:L274" si="113">K281+K284+K292+K278+K287+K303+K297+K300+K275</f>
        <v>42656339</v>
      </c>
      <c r="L274" s="17">
        <f t="shared" si="113"/>
        <v>32948128</v>
      </c>
    </row>
    <row r="275" spans="1:12" ht="38.25" x14ac:dyDescent="0.25">
      <c r="A275" s="46" t="s">
        <v>786</v>
      </c>
      <c r="B275" s="354"/>
      <c r="C275" s="354"/>
      <c r="D275" s="354"/>
      <c r="E275" s="3">
        <v>851</v>
      </c>
      <c r="F275" s="2" t="s">
        <v>52</v>
      </c>
      <c r="G275" s="2" t="s">
        <v>11</v>
      </c>
      <c r="H275" s="3" t="s">
        <v>761</v>
      </c>
      <c r="I275" s="2"/>
      <c r="J275" s="17">
        <f t="shared" ref="J275:L276" si="114">J276</f>
        <v>4000079</v>
      </c>
      <c r="K275" s="17">
        <f t="shared" si="114"/>
        <v>9199377</v>
      </c>
      <c r="L275" s="17">
        <f t="shared" si="114"/>
        <v>0</v>
      </c>
    </row>
    <row r="276" spans="1:12" ht="38.25" x14ac:dyDescent="0.25">
      <c r="A276" s="46" t="s">
        <v>37</v>
      </c>
      <c r="B276" s="354"/>
      <c r="C276" s="354"/>
      <c r="D276" s="354"/>
      <c r="E276" s="3">
        <v>851</v>
      </c>
      <c r="F276" s="2" t="s">
        <v>52</v>
      </c>
      <c r="G276" s="2" t="s">
        <v>11</v>
      </c>
      <c r="H276" s="3" t="s">
        <v>761</v>
      </c>
      <c r="I276" s="2" t="s">
        <v>76</v>
      </c>
      <c r="J276" s="17">
        <f t="shared" si="114"/>
        <v>4000079</v>
      </c>
      <c r="K276" s="17">
        <f t="shared" si="114"/>
        <v>9199377</v>
      </c>
      <c r="L276" s="17">
        <f t="shared" si="114"/>
        <v>0</v>
      </c>
    </row>
    <row r="277" spans="1:12" x14ac:dyDescent="0.25">
      <c r="A277" s="46" t="s">
        <v>38</v>
      </c>
      <c r="B277" s="354"/>
      <c r="C277" s="354"/>
      <c r="D277" s="354"/>
      <c r="E277" s="3">
        <v>851</v>
      </c>
      <c r="F277" s="2" t="s">
        <v>52</v>
      </c>
      <c r="G277" s="2" t="s">
        <v>11</v>
      </c>
      <c r="H277" s="3" t="s">
        <v>761</v>
      </c>
      <c r="I277" s="2" t="s">
        <v>78</v>
      </c>
      <c r="J277" s="17">
        <f>'3.ВС'!J178</f>
        <v>4000079</v>
      </c>
      <c r="K277" s="17">
        <f>'3.ВС'!K178</f>
        <v>9199377</v>
      </c>
      <c r="L277" s="17">
        <f>'3.ВС'!L178</f>
        <v>0</v>
      </c>
    </row>
    <row r="278" spans="1:12" ht="76.5" x14ac:dyDescent="0.25">
      <c r="A278" s="61" t="s">
        <v>81</v>
      </c>
      <c r="B278" s="354"/>
      <c r="C278" s="354"/>
      <c r="D278" s="354"/>
      <c r="E278" s="287">
        <v>851</v>
      </c>
      <c r="F278" s="2" t="s">
        <v>52</v>
      </c>
      <c r="G278" s="2" t="s">
        <v>11</v>
      </c>
      <c r="H278" s="3" t="s">
        <v>329</v>
      </c>
      <c r="I278" s="2"/>
      <c r="J278" s="17">
        <f t="shared" ref="J278:L279" si="115">J279</f>
        <v>122400</v>
      </c>
      <c r="K278" s="17">
        <f t="shared" si="115"/>
        <v>122400</v>
      </c>
      <c r="L278" s="17">
        <f t="shared" si="115"/>
        <v>122400</v>
      </c>
    </row>
    <row r="279" spans="1:12" ht="38.25" x14ac:dyDescent="0.25">
      <c r="A279" s="46" t="s">
        <v>37</v>
      </c>
      <c r="B279" s="354"/>
      <c r="C279" s="354"/>
      <c r="D279" s="354"/>
      <c r="E279" s="287">
        <v>851</v>
      </c>
      <c r="F279" s="2" t="s">
        <v>52</v>
      </c>
      <c r="G279" s="2" t="s">
        <v>11</v>
      </c>
      <c r="H279" s="3" t="s">
        <v>329</v>
      </c>
      <c r="I279" s="2" t="s">
        <v>76</v>
      </c>
      <c r="J279" s="17">
        <f t="shared" si="115"/>
        <v>122400</v>
      </c>
      <c r="K279" s="17">
        <f t="shared" si="115"/>
        <v>122400</v>
      </c>
      <c r="L279" s="17">
        <f t="shared" si="115"/>
        <v>122400</v>
      </c>
    </row>
    <row r="280" spans="1:12" x14ac:dyDescent="0.25">
      <c r="A280" s="46" t="s">
        <v>77</v>
      </c>
      <c r="B280" s="354"/>
      <c r="C280" s="354"/>
      <c r="D280" s="354"/>
      <c r="E280" s="287">
        <v>851</v>
      </c>
      <c r="F280" s="2" t="s">
        <v>52</v>
      </c>
      <c r="G280" s="2" t="s">
        <v>11</v>
      </c>
      <c r="H280" s="3" t="s">
        <v>329</v>
      </c>
      <c r="I280" s="2" t="s">
        <v>78</v>
      </c>
      <c r="J280" s="17">
        <f>'3.ВС'!J181</f>
        <v>122400</v>
      </c>
      <c r="K280" s="17">
        <f>'3.ВС'!K181</f>
        <v>122400</v>
      </c>
      <c r="L280" s="17">
        <f>'3.ВС'!L181</f>
        <v>122400</v>
      </c>
    </row>
    <row r="281" spans="1:12" x14ac:dyDescent="0.25">
      <c r="A281" s="61" t="s">
        <v>75</v>
      </c>
      <c r="B281" s="354"/>
      <c r="C281" s="354"/>
      <c r="D281" s="354"/>
      <c r="E281" s="287">
        <v>851</v>
      </c>
      <c r="F281" s="2" t="s">
        <v>52</v>
      </c>
      <c r="G281" s="2" t="s">
        <v>11</v>
      </c>
      <c r="H281" s="3" t="s">
        <v>330</v>
      </c>
      <c r="I281" s="2"/>
      <c r="J281" s="17">
        <f t="shared" ref="J281:L282" si="116">J282</f>
        <v>14008300</v>
      </c>
      <c r="K281" s="17">
        <f t="shared" si="116"/>
        <v>13508300</v>
      </c>
      <c r="L281" s="17">
        <f t="shared" si="116"/>
        <v>13508300</v>
      </c>
    </row>
    <row r="282" spans="1:12" ht="38.25" x14ac:dyDescent="0.25">
      <c r="A282" s="46" t="s">
        <v>37</v>
      </c>
      <c r="B282" s="354"/>
      <c r="C282" s="354"/>
      <c r="D282" s="354"/>
      <c r="E282" s="287">
        <v>851</v>
      </c>
      <c r="F282" s="2" t="s">
        <v>52</v>
      </c>
      <c r="G282" s="2" t="s">
        <v>11</v>
      </c>
      <c r="H282" s="3" t="s">
        <v>330</v>
      </c>
      <c r="I282" s="2" t="s">
        <v>76</v>
      </c>
      <c r="J282" s="17">
        <f t="shared" si="116"/>
        <v>14008300</v>
      </c>
      <c r="K282" s="17">
        <f t="shared" si="116"/>
        <v>13508300</v>
      </c>
      <c r="L282" s="17">
        <f t="shared" si="116"/>
        <v>13508300</v>
      </c>
    </row>
    <row r="283" spans="1:12" x14ac:dyDescent="0.25">
      <c r="A283" s="46" t="s">
        <v>77</v>
      </c>
      <c r="B283" s="354"/>
      <c r="C283" s="354"/>
      <c r="D283" s="354"/>
      <c r="E283" s="287">
        <v>851</v>
      </c>
      <c r="F283" s="2" t="s">
        <v>52</v>
      </c>
      <c r="G283" s="2" t="s">
        <v>11</v>
      </c>
      <c r="H283" s="3" t="s">
        <v>330</v>
      </c>
      <c r="I283" s="2" t="s">
        <v>78</v>
      </c>
      <c r="J283" s="17">
        <f>'3.ВС'!J184</f>
        <v>14008300</v>
      </c>
      <c r="K283" s="17">
        <f>'3.ВС'!K184</f>
        <v>13508300</v>
      </c>
      <c r="L283" s="17">
        <f>'3.ВС'!L184</f>
        <v>13508300</v>
      </c>
    </row>
    <row r="284" spans="1:12" ht="25.5" x14ac:dyDescent="0.25">
      <c r="A284" s="61" t="s">
        <v>79</v>
      </c>
      <c r="B284" s="354"/>
      <c r="C284" s="354"/>
      <c r="D284" s="354"/>
      <c r="E284" s="287">
        <v>851</v>
      </c>
      <c r="F284" s="2" t="s">
        <v>52</v>
      </c>
      <c r="G284" s="2" t="s">
        <v>11</v>
      </c>
      <c r="H284" s="3" t="s">
        <v>331</v>
      </c>
      <c r="I284" s="2"/>
      <c r="J284" s="17">
        <f t="shared" ref="J284:L285" si="117">J285</f>
        <v>13652100</v>
      </c>
      <c r="K284" s="17">
        <f t="shared" si="117"/>
        <v>13652100</v>
      </c>
      <c r="L284" s="17">
        <f t="shared" si="117"/>
        <v>13652100</v>
      </c>
    </row>
    <row r="285" spans="1:12" ht="38.25" x14ac:dyDescent="0.25">
      <c r="A285" s="46" t="s">
        <v>37</v>
      </c>
      <c r="B285" s="354"/>
      <c r="C285" s="354"/>
      <c r="D285" s="354"/>
      <c r="E285" s="287">
        <v>851</v>
      </c>
      <c r="F285" s="2" t="s">
        <v>52</v>
      </c>
      <c r="G285" s="2" t="s">
        <v>11</v>
      </c>
      <c r="H285" s="3" t="s">
        <v>331</v>
      </c>
      <c r="I285" s="4">
        <v>600</v>
      </c>
      <c r="J285" s="17">
        <f t="shared" si="117"/>
        <v>13652100</v>
      </c>
      <c r="K285" s="17">
        <f t="shared" si="117"/>
        <v>13652100</v>
      </c>
      <c r="L285" s="17">
        <f t="shared" si="117"/>
        <v>13652100</v>
      </c>
    </row>
    <row r="286" spans="1:12" x14ac:dyDescent="0.25">
      <c r="A286" s="46" t="s">
        <v>77</v>
      </c>
      <c r="B286" s="354"/>
      <c r="C286" s="354"/>
      <c r="D286" s="354"/>
      <c r="E286" s="287">
        <v>851</v>
      </c>
      <c r="F286" s="2" t="s">
        <v>52</v>
      </c>
      <c r="G286" s="2" t="s">
        <v>11</v>
      </c>
      <c r="H286" s="3" t="s">
        <v>331</v>
      </c>
      <c r="I286" s="2" t="s">
        <v>78</v>
      </c>
      <c r="J286" s="17">
        <f>'3.ВС'!J187</f>
        <v>13652100</v>
      </c>
      <c r="K286" s="17">
        <f>'3.ВС'!K187</f>
        <v>13652100</v>
      </c>
      <c r="L286" s="17">
        <f>'3.ВС'!L187</f>
        <v>13652100</v>
      </c>
    </row>
    <row r="287" spans="1:12" x14ac:dyDescent="0.25">
      <c r="A287" s="61" t="s">
        <v>82</v>
      </c>
      <c r="B287" s="354"/>
      <c r="C287" s="354"/>
      <c r="D287" s="354"/>
      <c r="E287" s="287">
        <v>851</v>
      </c>
      <c r="F287" s="2" t="s">
        <v>52</v>
      </c>
      <c r="G287" s="2" t="s">
        <v>11</v>
      </c>
      <c r="H287" s="3" t="s">
        <v>332</v>
      </c>
      <c r="I287" s="2"/>
      <c r="J287" s="17">
        <f t="shared" ref="J287:L287" si="118">J288+J290</f>
        <v>195500</v>
      </c>
      <c r="K287" s="17">
        <f t="shared" si="118"/>
        <v>0</v>
      </c>
      <c r="L287" s="17">
        <f t="shared" si="118"/>
        <v>0</v>
      </c>
    </row>
    <row r="288" spans="1:12" ht="25.5" x14ac:dyDescent="0.25">
      <c r="A288" s="46" t="s">
        <v>19</v>
      </c>
      <c r="B288" s="352"/>
      <c r="C288" s="352"/>
      <c r="D288" s="352"/>
      <c r="E288" s="287">
        <v>851</v>
      </c>
      <c r="F288" s="2" t="s">
        <v>52</v>
      </c>
      <c r="G288" s="2" t="s">
        <v>11</v>
      </c>
      <c r="H288" s="3" t="s">
        <v>332</v>
      </c>
      <c r="I288" s="2" t="s">
        <v>20</v>
      </c>
      <c r="J288" s="17">
        <f t="shared" ref="J288:L288" si="119">J289</f>
        <v>135500</v>
      </c>
      <c r="K288" s="17">
        <f t="shared" si="119"/>
        <v>0</v>
      </c>
      <c r="L288" s="17">
        <f t="shared" si="119"/>
        <v>0</v>
      </c>
    </row>
    <row r="289" spans="1:12" ht="38.25" x14ac:dyDescent="0.25">
      <c r="A289" s="46" t="s">
        <v>9</v>
      </c>
      <c r="B289" s="354"/>
      <c r="C289" s="354"/>
      <c r="D289" s="354"/>
      <c r="E289" s="287">
        <v>851</v>
      </c>
      <c r="F289" s="2" t="s">
        <v>52</v>
      </c>
      <c r="G289" s="2" t="s">
        <v>11</v>
      </c>
      <c r="H289" s="3" t="s">
        <v>332</v>
      </c>
      <c r="I289" s="2" t="s">
        <v>21</v>
      </c>
      <c r="J289" s="17">
        <f>'3.ВС'!J190</f>
        <v>135500</v>
      </c>
      <c r="K289" s="17">
        <f>'3.ВС'!K190</f>
        <v>0</v>
      </c>
      <c r="L289" s="17">
        <f>'3.ВС'!L190</f>
        <v>0</v>
      </c>
    </row>
    <row r="290" spans="1:12" ht="38.25" x14ac:dyDescent="0.25">
      <c r="A290" s="46" t="s">
        <v>37</v>
      </c>
      <c r="B290" s="354"/>
      <c r="C290" s="354"/>
      <c r="D290" s="354"/>
      <c r="E290" s="287">
        <v>851</v>
      </c>
      <c r="F290" s="2" t="s">
        <v>52</v>
      </c>
      <c r="G290" s="2" t="s">
        <v>11</v>
      </c>
      <c r="H290" s="3" t="s">
        <v>332</v>
      </c>
      <c r="I290" s="2" t="s">
        <v>76</v>
      </c>
      <c r="J290" s="17">
        <f t="shared" ref="J290:L290" si="120">J291</f>
        <v>60000</v>
      </c>
      <c r="K290" s="17">
        <f t="shared" si="120"/>
        <v>0</v>
      </c>
      <c r="L290" s="17">
        <f t="shared" si="120"/>
        <v>0</v>
      </c>
    </row>
    <row r="291" spans="1:12" x14ac:dyDescent="0.25">
      <c r="A291" s="46" t="s">
        <v>77</v>
      </c>
      <c r="B291" s="354"/>
      <c r="C291" s="354"/>
      <c r="D291" s="354"/>
      <c r="E291" s="287">
        <v>851</v>
      </c>
      <c r="F291" s="2" t="s">
        <v>52</v>
      </c>
      <c r="G291" s="2" t="s">
        <v>11</v>
      </c>
      <c r="H291" s="3" t="s">
        <v>332</v>
      </c>
      <c r="I291" s="2" t="s">
        <v>78</v>
      </c>
      <c r="J291" s="17">
        <f>'3.ВС'!J192</f>
        <v>60000</v>
      </c>
      <c r="K291" s="17">
        <f>'3.ВС'!K192</f>
        <v>0</v>
      </c>
      <c r="L291" s="17">
        <f>'3.ВС'!L192</f>
        <v>0</v>
      </c>
    </row>
    <row r="292" spans="1:12" ht="76.5" x14ac:dyDescent="0.25">
      <c r="A292" s="61" t="s">
        <v>80</v>
      </c>
      <c r="B292" s="354"/>
      <c r="C292" s="354"/>
      <c r="D292" s="354"/>
      <c r="E292" s="287">
        <v>851</v>
      </c>
      <c r="F292" s="2" t="s">
        <v>52</v>
      </c>
      <c r="G292" s="2" t="s">
        <v>11</v>
      </c>
      <c r="H292" s="3" t="s">
        <v>334</v>
      </c>
      <c r="I292" s="4"/>
      <c r="J292" s="17">
        <f t="shared" ref="J292:L292" si="121">J293+J295</f>
        <v>5600000</v>
      </c>
      <c r="K292" s="17">
        <f t="shared" si="121"/>
        <v>5600000</v>
      </c>
      <c r="L292" s="17">
        <f t="shared" si="121"/>
        <v>5600000</v>
      </c>
    </row>
    <row r="293" spans="1:12" ht="25.5" x14ac:dyDescent="0.25">
      <c r="A293" s="46" t="s">
        <v>19</v>
      </c>
      <c r="B293" s="354"/>
      <c r="C293" s="354"/>
      <c r="D293" s="354"/>
      <c r="E293" s="287">
        <v>851</v>
      </c>
      <c r="F293" s="2" t="s">
        <v>52</v>
      </c>
      <c r="G293" s="2" t="s">
        <v>11</v>
      </c>
      <c r="H293" s="3" t="s">
        <v>334</v>
      </c>
      <c r="I293" s="4">
        <v>200</v>
      </c>
      <c r="J293" s="17">
        <f t="shared" ref="J293:L293" si="122">J294</f>
        <v>381500</v>
      </c>
      <c r="K293" s="17">
        <f t="shared" si="122"/>
        <v>381500</v>
      </c>
      <c r="L293" s="17">
        <f t="shared" si="122"/>
        <v>381500</v>
      </c>
    </row>
    <row r="294" spans="1:12" ht="38.25" x14ac:dyDescent="0.25">
      <c r="A294" s="46" t="s">
        <v>9</v>
      </c>
      <c r="B294" s="354"/>
      <c r="C294" s="354"/>
      <c r="D294" s="354"/>
      <c r="E294" s="287">
        <v>851</v>
      </c>
      <c r="F294" s="2" t="s">
        <v>52</v>
      </c>
      <c r="G294" s="2" t="s">
        <v>11</v>
      </c>
      <c r="H294" s="3" t="s">
        <v>334</v>
      </c>
      <c r="I294" s="4">
        <v>240</v>
      </c>
      <c r="J294" s="17">
        <f>'3.ВС'!J195</f>
        <v>381500</v>
      </c>
      <c r="K294" s="17">
        <f>'3.ВС'!K195</f>
        <v>381500</v>
      </c>
      <c r="L294" s="17">
        <f>'3.ВС'!L195</f>
        <v>381500</v>
      </c>
    </row>
    <row r="295" spans="1:12" ht="38.25" x14ac:dyDescent="0.25">
      <c r="A295" s="46" t="s">
        <v>37</v>
      </c>
      <c r="B295" s="354"/>
      <c r="C295" s="354"/>
      <c r="D295" s="354"/>
      <c r="E295" s="287">
        <v>851</v>
      </c>
      <c r="F295" s="2" t="s">
        <v>52</v>
      </c>
      <c r="G295" s="2" t="s">
        <v>11</v>
      </c>
      <c r="H295" s="3" t="s">
        <v>334</v>
      </c>
      <c r="I295" s="4">
        <v>600</v>
      </c>
      <c r="J295" s="17">
        <f t="shared" ref="J295:L295" si="123">J296</f>
        <v>5218500</v>
      </c>
      <c r="K295" s="17">
        <f t="shared" si="123"/>
        <v>5218500</v>
      </c>
      <c r="L295" s="17">
        <f t="shared" si="123"/>
        <v>5218500</v>
      </c>
    </row>
    <row r="296" spans="1:12" x14ac:dyDescent="0.25">
      <c r="A296" s="46" t="s">
        <v>77</v>
      </c>
      <c r="B296" s="354"/>
      <c r="C296" s="354"/>
      <c r="D296" s="354"/>
      <c r="E296" s="287">
        <v>851</v>
      </c>
      <c r="F296" s="2" t="s">
        <v>52</v>
      </c>
      <c r="G296" s="2" t="s">
        <v>11</v>
      </c>
      <c r="H296" s="3" t="s">
        <v>334</v>
      </c>
      <c r="I296" s="2" t="s">
        <v>78</v>
      </c>
      <c r="J296" s="17">
        <f>'3.ВС'!J197</f>
        <v>5218500</v>
      </c>
      <c r="K296" s="17">
        <f>'3.ВС'!K197</f>
        <v>5218500</v>
      </c>
      <c r="L296" s="17">
        <f>'3.ВС'!L197</f>
        <v>5218500</v>
      </c>
    </row>
    <row r="297" spans="1:12" ht="38.25" x14ac:dyDescent="0.25">
      <c r="A297" s="61" t="s">
        <v>230</v>
      </c>
      <c r="B297" s="354"/>
      <c r="C297" s="354"/>
      <c r="D297" s="354"/>
      <c r="E297" s="287">
        <v>851</v>
      </c>
      <c r="F297" s="3" t="s">
        <v>52</v>
      </c>
      <c r="G297" s="3" t="s">
        <v>11</v>
      </c>
      <c r="H297" s="3" t="s">
        <v>335</v>
      </c>
      <c r="I297" s="3"/>
      <c r="J297" s="17">
        <f t="shared" ref="J297:L298" si="124">J298</f>
        <v>0</v>
      </c>
      <c r="K297" s="17">
        <f t="shared" si="124"/>
        <v>510000</v>
      </c>
      <c r="L297" s="17">
        <f t="shared" si="124"/>
        <v>0</v>
      </c>
    </row>
    <row r="298" spans="1:12" ht="38.25" x14ac:dyDescent="0.25">
      <c r="A298" s="46" t="s">
        <v>37</v>
      </c>
      <c r="B298" s="354"/>
      <c r="C298" s="354"/>
      <c r="D298" s="354"/>
      <c r="E298" s="287">
        <v>851</v>
      </c>
      <c r="F298" s="2" t="s">
        <v>52</v>
      </c>
      <c r="G298" s="2" t="s">
        <v>11</v>
      </c>
      <c r="H298" s="3" t="s">
        <v>335</v>
      </c>
      <c r="I298" s="2" t="s">
        <v>76</v>
      </c>
      <c r="J298" s="17">
        <f t="shared" si="124"/>
        <v>0</v>
      </c>
      <c r="K298" s="17">
        <f t="shared" si="124"/>
        <v>510000</v>
      </c>
      <c r="L298" s="17">
        <f t="shared" si="124"/>
        <v>0</v>
      </c>
    </row>
    <row r="299" spans="1:12" x14ac:dyDescent="0.25">
      <c r="A299" s="46" t="s">
        <v>38</v>
      </c>
      <c r="B299" s="354"/>
      <c r="C299" s="354"/>
      <c r="D299" s="354"/>
      <c r="E299" s="287">
        <v>851</v>
      </c>
      <c r="F299" s="2" t="s">
        <v>52</v>
      </c>
      <c r="G299" s="2" t="s">
        <v>11</v>
      </c>
      <c r="H299" s="3" t="s">
        <v>335</v>
      </c>
      <c r="I299" s="2" t="s">
        <v>78</v>
      </c>
      <c r="J299" s="17">
        <f>'3.ВС'!J200</f>
        <v>0</v>
      </c>
      <c r="K299" s="17">
        <f>'3.ВС'!K200</f>
        <v>510000</v>
      </c>
      <c r="L299" s="17">
        <f>'3.ВС'!L200</f>
        <v>0</v>
      </c>
    </row>
    <row r="300" spans="1:12" x14ac:dyDescent="0.25">
      <c r="A300" s="46" t="s">
        <v>418</v>
      </c>
      <c r="B300" s="354"/>
      <c r="C300" s="354"/>
      <c r="D300" s="354"/>
      <c r="E300" s="287">
        <v>851</v>
      </c>
      <c r="F300" s="2" t="s">
        <v>52</v>
      </c>
      <c r="G300" s="2" t="s">
        <v>11</v>
      </c>
      <c r="H300" s="3" t="s">
        <v>336</v>
      </c>
      <c r="I300" s="2"/>
      <c r="J300" s="17">
        <f t="shared" ref="J300:L301" si="125">J301</f>
        <v>62860</v>
      </c>
      <c r="K300" s="17">
        <f t="shared" si="125"/>
        <v>64162</v>
      </c>
      <c r="L300" s="17">
        <f t="shared" si="125"/>
        <v>65328</v>
      </c>
    </row>
    <row r="301" spans="1:12" ht="38.25" x14ac:dyDescent="0.25">
      <c r="A301" s="46" t="s">
        <v>37</v>
      </c>
      <c r="B301" s="354"/>
      <c r="C301" s="354"/>
      <c r="D301" s="354"/>
      <c r="E301" s="287">
        <v>851</v>
      </c>
      <c r="F301" s="2" t="s">
        <v>52</v>
      </c>
      <c r="G301" s="2" t="s">
        <v>11</v>
      </c>
      <c r="H301" s="3" t="s">
        <v>336</v>
      </c>
      <c r="I301" s="2" t="s">
        <v>76</v>
      </c>
      <c r="J301" s="17">
        <f t="shared" si="125"/>
        <v>62860</v>
      </c>
      <c r="K301" s="17">
        <f t="shared" si="125"/>
        <v>64162</v>
      </c>
      <c r="L301" s="17">
        <f t="shared" si="125"/>
        <v>65328</v>
      </c>
    </row>
    <row r="302" spans="1:12" x14ac:dyDescent="0.25">
      <c r="A302" s="46" t="s">
        <v>38</v>
      </c>
      <c r="B302" s="354"/>
      <c r="C302" s="354"/>
      <c r="D302" s="354"/>
      <c r="E302" s="287">
        <v>851</v>
      </c>
      <c r="F302" s="2" t="s">
        <v>52</v>
      </c>
      <c r="G302" s="2" t="s">
        <v>11</v>
      </c>
      <c r="H302" s="3" t="s">
        <v>336</v>
      </c>
      <c r="I302" s="2" t="s">
        <v>78</v>
      </c>
      <c r="J302" s="17">
        <f>'3.ВС'!J203</f>
        <v>62860</v>
      </c>
      <c r="K302" s="17">
        <f>'3.ВС'!K203</f>
        <v>64162</v>
      </c>
      <c r="L302" s="17">
        <f>'3.ВС'!L203</f>
        <v>65328</v>
      </c>
    </row>
    <row r="303" spans="1:12" ht="25.5" hidden="1" x14ac:dyDescent="0.25">
      <c r="A303" s="46" t="s">
        <v>224</v>
      </c>
      <c r="B303" s="354"/>
      <c r="C303" s="354"/>
      <c r="D303" s="354"/>
      <c r="E303" s="287">
        <v>851</v>
      </c>
      <c r="F303" s="2" t="s">
        <v>52</v>
      </c>
      <c r="G303" s="2" t="s">
        <v>11</v>
      </c>
      <c r="H303" s="3" t="s">
        <v>333</v>
      </c>
      <c r="I303" s="2"/>
      <c r="J303" s="17">
        <f t="shared" ref="J303:L304" si="126">J304</f>
        <v>0</v>
      </c>
      <c r="K303" s="17">
        <f t="shared" si="126"/>
        <v>0</v>
      </c>
      <c r="L303" s="17">
        <f t="shared" si="126"/>
        <v>0</v>
      </c>
    </row>
    <row r="304" spans="1:12" ht="25.5" hidden="1" x14ac:dyDescent="0.25">
      <c r="A304" s="46" t="s">
        <v>19</v>
      </c>
      <c r="B304" s="354"/>
      <c r="C304" s="354"/>
      <c r="D304" s="354"/>
      <c r="E304" s="287">
        <v>851</v>
      </c>
      <c r="F304" s="2" t="s">
        <v>52</v>
      </c>
      <c r="G304" s="2" t="s">
        <v>11</v>
      </c>
      <c r="H304" s="3" t="s">
        <v>333</v>
      </c>
      <c r="I304" s="2" t="s">
        <v>20</v>
      </c>
      <c r="J304" s="17">
        <f t="shared" si="126"/>
        <v>0</v>
      </c>
      <c r="K304" s="17">
        <f t="shared" si="126"/>
        <v>0</v>
      </c>
      <c r="L304" s="17">
        <f t="shared" si="126"/>
        <v>0</v>
      </c>
    </row>
    <row r="305" spans="1:12" ht="38.25" hidden="1" x14ac:dyDescent="0.25">
      <c r="A305" s="46" t="s">
        <v>9</v>
      </c>
      <c r="B305" s="354"/>
      <c r="C305" s="354"/>
      <c r="D305" s="354"/>
      <c r="E305" s="287">
        <v>851</v>
      </c>
      <c r="F305" s="2" t="s">
        <v>52</v>
      </c>
      <c r="G305" s="2" t="s">
        <v>11</v>
      </c>
      <c r="H305" s="3" t="s">
        <v>333</v>
      </c>
      <c r="I305" s="2" t="s">
        <v>21</v>
      </c>
      <c r="J305" s="17">
        <f>'3.ВС'!J206</f>
        <v>0</v>
      </c>
      <c r="K305" s="17">
        <f>'3.ВС'!K206</f>
        <v>0</v>
      </c>
      <c r="L305" s="17">
        <f>'3.ВС'!L206</f>
        <v>0</v>
      </c>
    </row>
    <row r="306" spans="1:12" ht="25.5" x14ac:dyDescent="0.25">
      <c r="A306" s="61" t="s">
        <v>83</v>
      </c>
      <c r="B306" s="354"/>
      <c r="C306" s="354"/>
      <c r="D306" s="354"/>
      <c r="E306" s="287">
        <v>851</v>
      </c>
      <c r="F306" s="2" t="s">
        <v>52</v>
      </c>
      <c r="G306" s="2" t="s">
        <v>12</v>
      </c>
      <c r="H306" s="3"/>
      <c r="I306" s="2"/>
      <c r="J306" s="81">
        <f t="shared" ref="J306:L308" si="127">J307</f>
        <v>5000</v>
      </c>
      <c r="K306" s="81">
        <f t="shared" si="127"/>
        <v>0</v>
      </c>
      <c r="L306" s="81">
        <f t="shared" si="127"/>
        <v>0</v>
      </c>
    </row>
    <row r="307" spans="1:12" ht="25.5" x14ac:dyDescent="0.25">
      <c r="A307" s="61" t="s">
        <v>84</v>
      </c>
      <c r="B307" s="354"/>
      <c r="C307" s="354"/>
      <c r="D307" s="354"/>
      <c r="E307" s="287">
        <v>851</v>
      </c>
      <c r="F307" s="2" t="s">
        <v>52</v>
      </c>
      <c r="G307" s="2" t="s">
        <v>12</v>
      </c>
      <c r="H307" s="3" t="s">
        <v>337</v>
      </c>
      <c r="I307" s="2"/>
      <c r="J307" s="17">
        <f t="shared" si="127"/>
        <v>5000</v>
      </c>
      <c r="K307" s="17">
        <f t="shared" si="127"/>
        <v>0</v>
      </c>
      <c r="L307" s="17">
        <f t="shared" si="127"/>
        <v>0</v>
      </c>
    </row>
    <row r="308" spans="1:12" ht="25.5" x14ac:dyDescent="0.25">
      <c r="A308" s="46" t="s">
        <v>19</v>
      </c>
      <c r="B308" s="352"/>
      <c r="C308" s="352"/>
      <c r="D308" s="352"/>
      <c r="E308" s="287">
        <v>851</v>
      </c>
      <c r="F308" s="2" t="s">
        <v>52</v>
      </c>
      <c r="G308" s="2" t="s">
        <v>12</v>
      </c>
      <c r="H308" s="3" t="s">
        <v>337</v>
      </c>
      <c r="I308" s="2" t="s">
        <v>20</v>
      </c>
      <c r="J308" s="17">
        <f t="shared" si="127"/>
        <v>5000</v>
      </c>
      <c r="K308" s="17">
        <f t="shared" si="127"/>
        <v>0</v>
      </c>
      <c r="L308" s="17">
        <f t="shared" si="127"/>
        <v>0</v>
      </c>
    </row>
    <row r="309" spans="1:12" ht="38.25" x14ac:dyDescent="0.25">
      <c r="A309" s="46" t="s">
        <v>9</v>
      </c>
      <c r="B309" s="354"/>
      <c r="C309" s="354"/>
      <c r="D309" s="354"/>
      <c r="E309" s="287">
        <v>851</v>
      </c>
      <c r="F309" s="2" t="s">
        <v>52</v>
      </c>
      <c r="G309" s="2" t="s">
        <v>12</v>
      </c>
      <c r="H309" s="3" t="s">
        <v>337</v>
      </c>
      <c r="I309" s="2" t="s">
        <v>21</v>
      </c>
      <c r="J309" s="17">
        <f>'3.ВС'!J210</f>
        <v>5000</v>
      </c>
      <c r="K309" s="17">
        <f>'3.ВС'!K210</f>
        <v>0</v>
      </c>
      <c r="L309" s="17">
        <f>'3.ВС'!L210</f>
        <v>0</v>
      </c>
    </row>
    <row r="310" spans="1:12" s="29" customFormat="1" ht="14.25" x14ac:dyDescent="0.25">
      <c r="A310" s="340" t="s">
        <v>85</v>
      </c>
      <c r="B310" s="30"/>
      <c r="C310" s="30"/>
      <c r="D310" s="30"/>
      <c r="E310" s="48">
        <v>852</v>
      </c>
      <c r="F310" s="14" t="s">
        <v>86</v>
      </c>
      <c r="G310" s="14"/>
      <c r="H310" s="24"/>
      <c r="I310" s="14"/>
      <c r="J310" s="22">
        <f>J311+J319+J338+J315</f>
        <v>41908930.219999999</v>
      </c>
      <c r="K310" s="22">
        <f t="shared" ref="K310:L310" si="128">K311+K319+K338+K315</f>
        <v>48402548.780000001</v>
      </c>
      <c r="L310" s="22">
        <f t="shared" si="128"/>
        <v>51649358.060000002</v>
      </c>
    </row>
    <row r="311" spans="1:12" x14ac:dyDescent="0.25">
      <c r="A311" s="61" t="s">
        <v>87</v>
      </c>
      <c r="B311" s="354"/>
      <c r="C311" s="354"/>
      <c r="D311" s="354"/>
      <c r="E311" s="287">
        <v>851</v>
      </c>
      <c r="F311" s="2" t="s">
        <v>86</v>
      </c>
      <c r="G311" s="2" t="s">
        <v>11</v>
      </c>
      <c r="H311" s="3"/>
      <c r="I311" s="2"/>
      <c r="J311" s="17">
        <f t="shared" ref="J311:L313" si="129">J312</f>
        <v>5195250</v>
      </c>
      <c r="K311" s="17">
        <f t="shared" si="129"/>
        <v>5195250</v>
      </c>
      <c r="L311" s="17">
        <f t="shared" si="129"/>
        <v>5195250</v>
      </c>
    </row>
    <row r="312" spans="1:12" ht="25.5" x14ac:dyDescent="0.25">
      <c r="A312" s="61" t="s">
        <v>88</v>
      </c>
      <c r="B312" s="354"/>
      <c r="C312" s="354"/>
      <c r="D312" s="354"/>
      <c r="E312" s="287">
        <v>851</v>
      </c>
      <c r="F312" s="2" t="s">
        <v>86</v>
      </c>
      <c r="G312" s="2" t="s">
        <v>11</v>
      </c>
      <c r="H312" s="3" t="s">
        <v>338</v>
      </c>
      <c r="I312" s="2"/>
      <c r="J312" s="17">
        <f t="shared" si="129"/>
        <v>5195250</v>
      </c>
      <c r="K312" s="17">
        <f t="shared" si="129"/>
        <v>5195250</v>
      </c>
      <c r="L312" s="17">
        <f t="shared" si="129"/>
        <v>5195250</v>
      </c>
    </row>
    <row r="313" spans="1:12" ht="25.5" x14ac:dyDescent="0.25">
      <c r="A313" s="61" t="s">
        <v>89</v>
      </c>
      <c r="B313" s="352"/>
      <c r="C313" s="352"/>
      <c r="D313" s="352"/>
      <c r="E313" s="287">
        <v>851</v>
      </c>
      <c r="F313" s="2" t="s">
        <v>86</v>
      </c>
      <c r="G313" s="2" t="s">
        <v>11</v>
      </c>
      <c r="H313" s="3" t="s">
        <v>338</v>
      </c>
      <c r="I313" s="2" t="s">
        <v>90</v>
      </c>
      <c r="J313" s="17">
        <f t="shared" si="129"/>
        <v>5195250</v>
      </c>
      <c r="K313" s="17">
        <f t="shared" si="129"/>
        <v>5195250</v>
      </c>
      <c r="L313" s="17">
        <f t="shared" si="129"/>
        <v>5195250</v>
      </c>
    </row>
    <row r="314" spans="1:12" ht="25.5" x14ac:dyDescent="0.25">
      <c r="A314" s="61" t="s">
        <v>97</v>
      </c>
      <c r="B314" s="354"/>
      <c r="C314" s="354"/>
      <c r="D314" s="21"/>
      <c r="E314" s="287">
        <v>851</v>
      </c>
      <c r="F314" s="2" t="s">
        <v>86</v>
      </c>
      <c r="G314" s="2" t="s">
        <v>11</v>
      </c>
      <c r="H314" s="3" t="s">
        <v>338</v>
      </c>
      <c r="I314" s="2" t="s">
        <v>98</v>
      </c>
      <c r="J314" s="17">
        <f>'3.ВС'!J215</f>
        <v>5195250</v>
      </c>
      <c r="K314" s="17">
        <f>'3.ВС'!K215</f>
        <v>5195250</v>
      </c>
      <c r="L314" s="17">
        <f>'3.ВС'!L215</f>
        <v>5195250</v>
      </c>
    </row>
    <row r="315" spans="1:12" x14ac:dyDescent="0.25">
      <c r="A315" s="5" t="s">
        <v>769</v>
      </c>
      <c r="B315" s="38"/>
      <c r="C315" s="38"/>
      <c r="D315" s="38"/>
      <c r="E315" s="3" t="s">
        <v>768</v>
      </c>
      <c r="F315" s="15" t="s">
        <v>86</v>
      </c>
      <c r="G315" s="15" t="s">
        <v>42</v>
      </c>
      <c r="H315" s="3"/>
      <c r="I315" s="15"/>
      <c r="J315" s="17">
        <f>J316</f>
        <v>1411200</v>
      </c>
      <c r="K315" s="17">
        <f t="shared" ref="K315:L317" si="130">K316</f>
        <v>1411200</v>
      </c>
      <c r="L315" s="17">
        <f t="shared" si="130"/>
        <v>1411200</v>
      </c>
    </row>
    <row r="316" spans="1:12" ht="135" x14ac:dyDescent="0.25">
      <c r="A316" s="357" t="s">
        <v>270</v>
      </c>
      <c r="B316" s="38"/>
      <c r="C316" s="38"/>
      <c r="D316" s="38"/>
      <c r="E316" s="3">
        <v>852</v>
      </c>
      <c r="F316" s="2" t="s">
        <v>86</v>
      </c>
      <c r="G316" s="2" t="s">
        <v>42</v>
      </c>
      <c r="H316" s="3" t="s">
        <v>347</v>
      </c>
      <c r="I316" s="2"/>
      <c r="J316" s="17">
        <f>J317</f>
        <v>1411200</v>
      </c>
      <c r="K316" s="17">
        <f t="shared" si="130"/>
        <v>1411200</v>
      </c>
      <c r="L316" s="17">
        <f t="shared" si="130"/>
        <v>1411200</v>
      </c>
    </row>
    <row r="317" spans="1:12" ht="30" x14ac:dyDescent="0.25">
      <c r="A317" s="357" t="s">
        <v>89</v>
      </c>
      <c r="B317" s="38"/>
      <c r="C317" s="38"/>
      <c r="D317" s="38"/>
      <c r="E317" s="3">
        <v>852</v>
      </c>
      <c r="F317" s="2" t="s">
        <v>86</v>
      </c>
      <c r="G317" s="2" t="s">
        <v>42</v>
      </c>
      <c r="H317" s="3" t="s">
        <v>347</v>
      </c>
      <c r="I317" s="2" t="s">
        <v>90</v>
      </c>
      <c r="J317" s="17">
        <f>J318</f>
        <v>1411200</v>
      </c>
      <c r="K317" s="17">
        <f t="shared" si="130"/>
        <v>1411200</v>
      </c>
      <c r="L317" s="17">
        <f t="shared" si="130"/>
        <v>1411200</v>
      </c>
    </row>
    <row r="318" spans="1:12" ht="30" x14ac:dyDescent="0.25">
      <c r="A318" s="356" t="s">
        <v>97</v>
      </c>
      <c r="B318" s="38"/>
      <c r="C318" s="38"/>
      <c r="D318" s="38"/>
      <c r="E318" s="3">
        <v>852</v>
      </c>
      <c r="F318" s="2" t="s">
        <v>86</v>
      </c>
      <c r="G318" s="2" t="s">
        <v>42</v>
      </c>
      <c r="H318" s="3" t="s">
        <v>347</v>
      </c>
      <c r="I318" s="2" t="s">
        <v>98</v>
      </c>
      <c r="J318" s="17">
        <f>'3.ВС'!J324</f>
        <v>1411200</v>
      </c>
      <c r="K318" s="17">
        <f>'3.ВС'!K324</f>
        <v>1411200</v>
      </c>
      <c r="L318" s="17">
        <f>'3.ВС'!L324</f>
        <v>1411200</v>
      </c>
    </row>
    <row r="319" spans="1:12" x14ac:dyDescent="0.25">
      <c r="A319" s="61" t="s">
        <v>94</v>
      </c>
      <c r="B319" s="354"/>
      <c r="C319" s="354"/>
      <c r="D319" s="354"/>
      <c r="E319" s="287">
        <v>852</v>
      </c>
      <c r="F319" s="2" t="s">
        <v>86</v>
      </c>
      <c r="G319" s="2" t="s">
        <v>12</v>
      </c>
      <c r="H319" s="3"/>
      <c r="I319" s="2"/>
      <c r="J319" s="17">
        <f>J325+J320+J331+J328+J334</f>
        <v>35248480.219999999</v>
      </c>
      <c r="K319" s="17">
        <f t="shared" ref="K319:L319" si="131">K325+K320+K331+K328+K334</f>
        <v>41742098.780000001</v>
      </c>
      <c r="L319" s="17">
        <f t="shared" si="131"/>
        <v>44988908.060000002</v>
      </c>
    </row>
    <row r="320" spans="1:12" ht="76.5" x14ac:dyDescent="0.25">
      <c r="A320" s="61" t="s">
        <v>763</v>
      </c>
      <c r="B320" s="354"/>
      <c r="C320" s="354"/>
      <c r="D320" s="354"/>
      <c r="E320" s="287">
        <v>851</v>
      </c>
      <c r="F320" s="3" t="s">
        <v>86</v>
      </c>
      <c r="G320" s="3" t="s">
        <v>12</v>
      </c>
      <c r="H320" s="3" t="s">
        <v>765</v>
      </c>
      <c r="I320" s="3"/>
      <c r="J320" s="17">
        <f t="shared" ref="J320:L320" si="132">J321+J323</f>
        <v>19231101.119999997</v>
      </c>
      <c r="K320" s="17">
        <f t="shared" si="132"/>
        <v>25724719.68</v>
      </c>
      <c r="L320" s="17">
        <f t="shared" si="132"/>
        <v>28971528.960000001</v>
      </c>
    </row>
    <row r="321" spans="1:12" ht="25.5" x14ac:dyDescent="0.25">
      <c r="A321" s="46" t="s">
        <v>89</v>
      </c>
      <c r="B321" s="354"/>
      <c r="C321" s="354"/>
      <c r="D321" s="354"/>
      <c r="E321" s="45">
        <v>851</v>
      </c>
      <c r="F321" s="3" t="s">
        <v>86</v>
      </c>
      <c r="G321" s="3" t="s">
        <v>12</v>
      </c>
      <c r="H321" s="3" t="s">
        <v>765</v>
      </c>
      <c r="I321" s="3" t="s">
        <v>90</v>
      </c>
      <c r="J321" s="17">
        <f t="shared" ref="J321:L321" si="133">J322</f>
        <v>6243864</v>
      </c>
      <c r="K321" s="17">
        <f t="shared" si="133"/>
        <v>6243864</v>
      </c>
      <c r="L321" s="17">
        <f t="shared" si="133"/>
        <v>6243864</v>
      </c>
    </row>
    <row r="322" spans="1:12" ht="25.5" x14ac:dyDescent="0.25">
      <c r="A322" s="46" t="s">
        <v>91</v>
      </c>
      <c r="B322" s="354"/>
      <c r="C322" s="354"/>
      <c r="D322" s="354"/>
      <c r="E322" s="45">
        <v>851</v>
      </c>
      <c r="F322" s="3" t="s">
        <v>86</v>
      </c>
      <c r="G322" s="3" t="s">
        <v>12</v>
      </c>
      <c r="H322" s="3" t="s">
        <v>765</v>
      </c>
      <c r="I322" s="3" t="s">
        <v>92</v>
      </c>
      <c r="J322" s="17">
        <f>'3.ВС'!J219</f>
        <v>6243864</v>
      </c>
      <c r="K322" s="17">
        <f>'3.ВС'!K219</f>
        <v>6243864</v>
      </c>
      <c r="L322" s="17">
        <f>'3.ВС'!L219</f>
        <v>6243864</v>
      </c>
    </row>
    <row r="323" spans="1:12" ht="25.5" x14ac:dyDescent="0.25">
      <c r="A323" s="46" t="s">
        <v>65</v>
      </c>
      <c r="B323" s="354"/>
      <c r="C323" s="354"/>
      <c r="D323" s="354"/>
      <c r="E323" s="287">
        <v>851</v>
      </c>
      <c r="F323" s="3" t="s">
        <v>86</v>
      </c>
      <c r="G323" s="3" t="s">
        <v>12</v>
      </c>
      <c r="H323" s="3" t="s">
        <v>765</v>
      </c>
      <c r="I323" s="3" t="s">
        <v>66</v>
      </c>
      <c r="J323" s="17">
        <f t="shared" ref="J323:L323" si="134">J324</f>
        <v>12987237.119999999</v>
      </c>
      <c r="K323" s="17">
        <f t="shared" si="134"/>
        <v>19480855.68</v>
      </c>
      <c r="L323" s="17">
        <f t="shared" si="134"/>
        <v>22727664.960000001</v>
      </c>
    </row>
    <row r="324" spans="1:12" x14ac:dyDescent="0.25">
      <c r="A324" s="46" t="s">
        <v>67</v>
      </c>
      <c r="B324" s="354"/>
      <c r="C324" s="354"/>
      <c r="D324" s="354"/>
      <c r="E324" s="287">
        <v>851</v>
      </c>
      <c r="F324" s="3" t="s">
        <v>86</v>
      </c>
      <c r="G324" s="3" t="s">
        <v>12</v>
      </c>
      <c r="H324" s="3" t="s">
        <v>765</v>
      </c>
      <c r="I324" s="3" t="s">
        <v>68</v>
      </c>
      <c r="J324" s="17">
        <f>'3.ВС'!J221</f>
        <v>12987237.119999999</v>
      </c>
      <c r="K324" s="17">
        <f>'3.ВС'!K221</f>
        <v>19480855.68</v>
      </c>
      <c r="L324" s="17">
        <f>'3.ВС'!L221</f>
        <v>22727664.960000001</v>
      </c>
    </row>
    <row r="325" spans="1:12" ht="25.5" x14ac:dyDescent="0.25">
      <c r="A325" s="61" t="s">
        <v>231</v>
      </c>
      <c r="B325" s="352"/>
      <c r="C325" s="352"/>
      <c r="D325" s="352"/>
      <c r="E325" s="287">
        <v>851</v>
      </c>
      <c r="F325" s="2" t="s">
        <v>86</v>
      </c>
      <c r="G325" s="2" t="s">
        <v>12</v>
      </c>
      <c r="H325" s="3" t="s">
        <v>339</v>
      </c>
      <c r="I325" s="2"/>
      <c r="J325" s="17">
        <f t="shared" ref="J325:L326" si="135">J326</f>
        <v>5949953.0999999996</v>
      </c>
      <c r="K325" s="17">
        <f t="shared" si="135"/>
        <v>5949953.0999999996</v>
      </c>
      <c r="L325" s="17">
        <f t="shared" si="135"/>
        <v>5949953.0999999996</v>
      </c>
    </row>
    <row r="326" spans="1:12" ht="25.5" x14ac:dyDescent="0.25">
      <c r="A326" s="61" t="s">
        <v>89</v>
      </c>
      <c r="B326" s="352"/>
      <c r="C326" s="352"/>
      <c r="D326" s="352"/>
      <c r="E326" s="287">
        <v>851</v>
      </c>
      <c r="F326" s="2" t="s">
        <v>86</v>
      </c>
      <c r="G326" s="2" t="s">
        <v>12</v>
      </c>
      <c r="H326" s="3" t="s">
        <v>339</v>
      </c>
      <c r="I326" s="2" t="s">
        <v>90</v>
      </c>
      <c r="J326" s="17">
        <f t="shared" si="135"/>
        <v>5949953.0999999996</v>
      </c>
      <c r="K326" s="17">
        <f t="shared" si="135"/>
        <v>5949953.0999999996</v>
      </c>
      <c r="L326" s="17">
        <f t="shared" si="135"/>
        <v>5949953.0999999996</v>
      </c>
    </row>
    <row r="327" spans="1:12" ht="25.5" x14ac:dyDescent="0.25">
      <c r="A327" s="61" t="s">
        <v>97</v>
      </c>
      <c r="B327" s="352"/>
      <c r="C327" s="352"/>
      <c r="D327" s="352"/>
      <c r="E327" s="287">
        <v>851</v>
      </c>
      <c r="F327" s="2" t="s">
        <v>86</v>
      </c>
      <c r="G327" s="2" t="s">
        <v>12</v>
      </c>
      <c r="H327" s="3" t="s">
        <v>339</v>
      </c>
      <c r="I327" s="2" t="s">
        <v>98</v>
      </c>
      <c r="J327" s="17">
        <f>'3.ВС'!J224</f>
        <v>5949953.0999999996</v>
      </c>
      <c r="K327" s="17">
        <f>'3.ВС'!K224</f>
        <v>5949953.0999999996</v>
      </c>
      <c r="L327" s="17">
        <f>'3.ВС'!L224</f>
        <v>5949953.0999999996</v>
      </c>
    </row>
    <row r="328" spans="1:12" ht="51" x14ac:dyDescent="0.25">
      <c r="A328" s="61" t="s">
        <v>120</v>
      </c>
      <c r="B328" s="354"/>
      <c r="C328" s="354"/>
      <c r="D328" s="354"/>
      <c r="E328" s="287">
        <v>852</v>
      </c>
      <c r="F328" s="2" t="s">
        <v>86</v>
      </c>
      <c r="G328" s="2" t="s">
        <v>12</v>
      </c>
      <c r="H328" s="3" t="s">
        <v>358</v>
      </c>
      <c r="I328" s="2"/>
      <c r="J328" s="17">
        <f t="shared" ref="J328:L329" si="136">J329</f>
        <v>1178278</v>
      </c>
      <c r="K328" s="17">
        <f t="shared" si="136"/>
        <v>1178278</v>
      </c>
      <c r="L328" s="17">
        <f t="shared" si="136"/>
        <v>1178278</v>
      </c>
    </row>
    <row r="329" spans="1:12" ht="25.5" x14ac:dyDescent="0.25">
      <c r="A329" s="61" t="s">
        <v>89</v>
      </c>
      <c r="B329" s="352"/>
      <c r="C329" s="352"/>
      <c r="D329" s="352"/>
      <c r="E329" s="287">
        <v>852</v>
      </c>
      <c r="F329" s="2" t="s">
        <v>86</v>
      </c>
      <c r="G329" s="2" t="s">
        <v>12</v>
      </c>
      <c r="H329" s="3" t="s">
        <v>358</v>
      </c>
      <c r="I329" s="2" t="s">
        <v>90</v>
      </c>
      <c r="J329" s="17">
        <f t="shared" si="136"/>
        <v>1178278</v>
      </c>
      <c r="K329" s="17">
        <f t="shared" si="136"/>
        <v>1178278</v>
      </c>
      <c r="L329" s="17">
        <f t="shared" si="136"/>
        <v>1178278</v>
      </c>
    </row>
    <row r="330" spans="1:12" ht="25.5" x14ac:dyDescent="0.25">
      <c r="A330" s="61" t="s">
        <v>97</v>
      </c>
      <c r="B330" s="352"/>
      <c r="C330" s="352"/>
      <c r="D330" s="352"/>
      <c r="E330" s="287">
        <v>852</v>
      </c>
      <c r="F330" s="2" t="s">
        <v>86</v>
      </c>
      <c r="G330" s="2" t="s">
        <v>12</v>
      </c>
      <c r="H330" s="3" t="s">
        <v>358</v>
      </c>
      <c r="I330" s="2" t="s">
        <v>98</v>
      </c>
      <c r="J330" s="17">
        <f>'3.ВС'!J328</f>
        <v>1178278</v>
      </c>
      <c r="K330" s="17">
        <f>'3.ВС'!K328</f>
        <v>1178278</v>
      </c>
      <c r="L330" s="17">
        <f>'3.ВС'!L328</f>
        <v>1178278</v>
      </c>
    </row>
    <row r="331" spans="1:12" ht="38.25" x14ac:dyDescent="0.25">
      <c r="A331" s="61" t="s">
        <v>119</v>
      </c>
      <c r="B331" s="354"/>
      <c r="C331" s="354"/>
      <c r="D331" s="354"/>
      <c r="E331" s="287">
        <v>852</v>
      </c>
      <c r="F331" s="2" t="s">
        <v>86</v>
      </c>
      <c r="G331" s="2" t="s">
        <v>12</v>
      </c>
      <c r="H331" s="3" t="s">
        <v>357</v>
      </c>
      <c r="I331" s="2"/>
      <c r="J331" s="17">
        <f t="shared" ref="J331:L332" si="137">J332</f>
        <v>128000</v>
      </c>
      <c r="K331" s="17">
        <f t="shared" si="137"/>
        <v>128000</v>
      </c>
      <c r="L331" s="17">
        <f t="shared" si="137"/>
        <v>128000</v>
      </c>
    </row>
    <row r="332" spans="1:12" ht="25.5" x14ac:dyDescent="0.25">
      <c r="A332" s="61" t="s">
        <v>89</v>
      </c>
      <c r="B332" s="352"/>
      <c r="C332" s="352"/>
      <c r="D332" s="352"/>
      <c r="E332" s="287">
        <v>852</v>
      </c>
      <c r="F332" s="2" t="s">
        <v>86</v>
      </c>
      <c r="G332" s="2" t="s">
        <v>12</v>
      </c>
      <c r="H332" s="3" t="s">
        <v>357</v>
      </c>
      <c r="I332" s="2" t="s">
        <v>90</v>
      </c>
      <c r="J332" s="17">
        <f t="shared" si="137"/>
        <v>128000</v>
      </c>
      <c r="K332" s="17">
        <f t="shared" si="137"/>
        <v>128000</v>
      </c>
      <c r="L332" s="17">
        <f t="shared" si="137"/>
        <v>128000</v>
      </c>
    </row>
    <row r="333" spans="1:12" ht="25.5" x14ac:dyDescent="0.25">
      <c r="A333" s="61" t="s">
        <v>97</v>
      </c>
      <c r="B333" s="352"/>
      <c r="C333" s="352"/>
      <c r="D333" s="352"/>
      <c r="E333" s="287">
        <v>852</v>
      </c>
      <c r="F333" s="2" t="s">
        <v>86</v>
      </c>
      <c r="G333" s="2" t="s">
        <v>12</v>
      </c>
      <c r="H333" s="3" t="s">
        <v>357</v>
      </c>
      <c r="I333" s="2" t="s">
        <v>98</v>
      </c>
      <c r="J333" s="17">
        <f>'3.ВС'!J331</f>
        <v>128000</v>
      </c>
      <c r="K333" s="17">
        <f>'3.ВС'!K331</f>
        <v>128000</v>
      </c>
      <c r="L333" s="17">
        <f>'3.ВС'!L331</f>
        <v>128000</v>
      </c>
    </row>
    <row r="334" spans="1:12" ht="76.5" x14ac:dyDescent="0.25">
      <c r="A334" s="46" t="s">
        <v>401</v>
      </c>
      <c r="B334" s="352"/>
      <c r="C334" s="352"/>
      <c r="D334" s="352"/>
      <c r="E334" s="287"/>
      <c r="F334" s="2" t="s">
        <v>86</v>
      </c>
      <c r="G334" s="2" t="s">
        <v>12</v>
      </c>
      <c r="H334" s="3" t="s">
        <v>359</v>
      </c>
      <c r="I334" s="2"/>
      <c r="J334" s="17">
        <f t="shared" ref="J334:L334" si="138">J335</f>
        <v>8761148</v>
      </c>
      <c r="K334" s="17">
        <f t="shared" si="138"/>
        <v>8761148</v>
      </c>
      <c r="L334" s="17">
        <f t="shared" si="138"/>
        <v>8761148</v>
      </c>
    </row>
    <row r="335" spans="1:12" ht="25.5" x14ac:dyDescent="0.25">
      <c r="A335" s="61" t="s">
        <v>89</v>
      </c>
      <c r="B335" s="352"/>
      <c r="C335" s="352"/>
      <c r="D335" s="352"/>
      <c r="E335" s="287">
        <v>852</v>
      </c>
      <c r="F335" s="2" t="s">
        <v>86</v>
      </c>
      <c r="G335" s="2" t="s">
        <v>12</v>
      </c>
      <c r="H335" s="3" t="s">
        <v>359</v>
      </c>
      <c r="I335" s="2" t="s">
        <v>90</v>
      </c>
      <c r="J335" s="17">
        <f t="shared" ref="J335:L335" si="139">J336+J337</f>
        <v>8761148</v>
      </c>
      <c r="K335" s="17">
        <f t="shared" si="139"/>
        <v>8761148</v>
      </c>
      <c r="L335" s="17">
        <f t="shared" si="139"/>
        <v>8761148</v>
      </c>
    </row>
    <row r="336" spans="1:12" ht="25.5" x14ac:dyDescent="0.25">
      <c r="A336" s="61" t="s">
        <v>97</v>
      </c>
      <c r="B336" s="352"/>
      <c r="C336" s="352"/>
      <c r="D336" s="352"/>
      <c r="E336" s="287">
        <v>852</v>
      </c>
      <c r="F336" s="2" t="s">
        <v>86</v>
      </c>
      <c r="G336" s="2" t="s">
        <v>12</v>
      </c>
      <c r="H336" s="3" t="s">
        <v>359</v>
      </c>
      <c r="I336" s="2" t="s">
        <v>98</v>
      </c>
      <c r="J336" s="17">
        <f>'3.ВС'!J334</f>
        <v>4781666</v>
      </c>
      <c r="K336" s="17">
        <f>'3.ВС'!K334</f>
        <v>4781666</v>
      </c>
      <c r="L336" s="17">
        <f>'3.ВС'!L334</f>
        <v>4781666</v>
      </c>
    </row>
    <row r="337" spans="1:12" ht="25.5" x14ac:dyDescent="0.25">
      <c r="A337" s="61" t="s">
        <v>91</v>
      </c>
      <c r="B337" s="352"/>
      <c r="C337" s="352"/>
      <c r="D337" s="352"/>
      <c r="E337" s="287">
        <v>852</v>
      </c>
      <c r="F337" s="2" t="s">
        <v>86</v>
      </c>
      <c r="G337" s="2" t="s">
        <v>12</v>
      </c>
      <c r="H337" s="3" t="s">
        <v>359</v>
      </c>
      <c r="I337" s="2" t="s">
        <v>92</v>
      </c>
      <c r="J337" s="17">
        <f>'3.ВС'!J335</f>
        <v>3979482</v>
      </c>
      <c r="K337" s="17">
        <f>'3.ВС'!K335</f>
        <v>3979482</v>
      </c>
      <c r="L337" s="17">
        <f>'3.ВС'!L335</f>
        <v>3979482</v>
      </c>
    </row>
    <row r="338" spans="1:12" x14ac:dyDescent="0.25">
      <c r="A338" s="61" t="s">
        <v>95</v>
      </c>
      <c r="B338" s="354"/>
      <c r="C338" s="354"/>
      <c r="D338" s="354"/>
      <c r="E338" s="287">
        <v>852</v>
      </c>
      <c r="F338" s="2" t="s">
        <v>86</v>
      </c>
      <c r="G338" s="2" t="s">
        <v>96</v>
      </c>
      <c r="H338" s="3"/>
      <c r="I338" s="2"/>
      <c r="J338" s="17">
        <f>J339</f>
        <v>54000</v>
      </c>
      <c r="K338" s="17">
        <f t="shared" ref="K338:L338" si="140">K339</f>
        <v>54000</v>
      </c>
      <c r="L338" s="17">
        <f t="shared" si="140"/>
        <v>54000</v>
      </c>
    </row>
    <row r="339" spans="1:12" ht="102" x14ac:dyDescent="0.25">
      <c r="A339" s="61" t="s">
        <v>403</v>
      </c>
      <c r="B339" s="354"/>
      <c r="C339" s="354"/>
      <c r="D339" s="354"/>
      <c r="E339" s="287">
        <v>852</v>
      </c>
      <c r="F339" s="3" t="s">
        <v>86</v>
      </c>
      <c r="G339" s="3" t="s">
        <v>96</v>
      </c>
      <c r="H339" s="3" t="s">
        <v>361</v>
      </c>
      <c r="I339" s="2"/>
      <c r="J339" s="17">
        <f t="shared" ref="J339:L340" si="141">J340</f>
        <v>54000</v>
      </c>
      <c r="K339" s="17">
        <f t="shared" si="141"/>
        <v>54000</v>
      </c>
      <c r="L339" s="17">
        <f t="shared" si="141"/>
        <v>54000</v>
      </c>
    </row>
    <row r="340" spans="1:12" ht="25.5" x14ac:dyDescent="0.25">
      <c r="A340" s="46" t="s">
        <v>19</v>
      </c>
      <c r="B340" s="354"/>
      <c r="C340" s="354"/>
      <c r="D340" s="354"/>
      <c r="E340" s="287">
        <v>852</v>
      </c>
      <c r="F340" s="3" t="s">
        <v>86</v>
      </c>
      <c r="G340" s="3" t="s">
        <v>96</v>
      </c>
      <c r="H340" s="3" t="s">
        <v>361</v>
      </c>
      <c r="I340" s="2" t="s">
        <v>20</v>
      </c>
      <c r="J340" s="17">
        <f t="shared" si="141"/>
        <v>54000</v>
      </c>
      <c r="K340" s="17">
        <f t="shared" si="141"/>
        <v>54000</v>
      </c>
      <c r="L340" s="17">
        <f t="shared" si="141"/>
        <v>54000</v>
      </c>
    </row>
    <row r="341" spans="1:12" ht="38.25" x14ac:dyDescent="0.25">
      <c r="A341" s="46" t="s">
        <v>9</v>
      </c>
      <c r="B341" s="354"/>
      <c r="C341" s="354"/>
      <c r="D341" s="354"/>
      <c r="E341" s="287">
        <v>852</v>
      </c>
      <c r="F341" s="3" t="s">
        <v>86</v>
      </c>
      <c r="G341" s="3" t="s">
        <v>96</v>
      </c>
      <c r="H341" s="3" t="s">
        <v>361</v>
      </c>
      <c r="I341" s="2" t="s">
        <v>21</v>
      </c>
      <c r="J341" s="17">
        <f>'3.ВС'!J339</f>
        <v>54000</v>
      </c>
      <c r="K341" s="17">
        <f>'3.ВС'!K339</f>
        <v>54000</v>
      </c>
      <c r="L341" s="17">
        <f>'3.ВС'!L339</f>
        <v>54000</v>
      </c>
    </row>
    <row r="342" spans="1:12" s="29" customFormat="1" ht="14.25" x14ac:dyDescent="0.25">
      <c r="A342" s="340" t="s">
        <v>99</v>
      </c>
      <c r="B342" s="30"/>
      <c r="C342" s="30"/>
      <c r="D342" s="30"/>
      <c r="E342" s="48">
        <v>851</v>
      </c>
      <c r="F342" s="14" t="s">
        <v>100</v>
      </c>
      <c r="G342" s="14"/>
      <c r="H342" s="24"/>
      <c r="I342" s="14"/>
      <c r="J342" s="22">
        <f>J343+J368</f>
        <v>14601675.620000001</v>
      </c>
      <c r="K342" s="22">
        <f t="shared" ref="K342:L342" si="142">K343+K368+K350</f>
        <v>32008123</v>
      </c>
      <c r="L342" s="22">
        <f t="shared" si="142"/>
        <v>9785900</v>
      </c>
    </row>
    <row r="343" spans="1:12" x14ac:dyDescent="0.25">
      <c r="A343" s="85" t="s">
        <v>101</v>
      </c>
      <c r="B343" s="21"/>
      <c r="C343" s="21"/>
      <c r="D343" s="21"/>
      <c r="E343" s="287">
        <v>851</v>
      </c>
      <c r="F343" s="2" t="s">
        <v>100</v>
      </c>
      <c r="G343" s="2" t="s">
        <v>40</v>
      </c>
      <c r="H343" s="3"/>
      <c r="I343" s="2"/>
      <c r="J343" s="17">
        <f>J344+J347+J353+J356+J362+J359+J365+J350</f>
        <v>5045425.62</v>
      </c>
      <c r="K343" s="17">
        <f t="shared" ref="K343:L343" si="143">K344+K347+K353+K356+K362+K359+K365</f>
        <v>22490223</v>
      </c>
      <c r="L343" s="17">
        <f t="shared" si="143"/>
        <v>268000</v>
      </c>
    </row>
    <row r="344" spans="1:12" ht="25.5" x14ac:dyDescent="0.25">
      <c r="A344" s="46" t="s">
        <v>737</v>
      </c>
      <c r="B344" s="21"/>
      <c r="C344" s="21"/>
      <c r="D344" s="21"/>
      <c r="E344" s="3" t="s">
        <v>251</v>
      </c>
      <c r="F344" s="2" t="s">
        <v>100</v>
      </c>
      <c r="G344" s="2" t="s">
        <v>40</v>
      </c>
      <c r="H344" s="3" t="s">
        <v>738</v>
      </c>
      <c r="I344" s="2"/>
      <c r="J344" s="17">
        <f t="shared" ref="J344:K345" si="144">J345</f>
        <v>0</v>
      </c>
      <c r="K344" s="17">
        <f t="shared" si="144"/>
        <v>22222223</v>
      </c>
      <c r="L344" s="17">
        <f t="shared" ref="L344:L345" si="145">L345</f>
        <v>0</v>
      </c>
    </row>
    <row r="345" spans="1:12" ht="25.5" x14ac:dyDescent="0.25">
      <c r="A345" s="46" t="s">
        <v>19</v>
      </c>
      <c r="B345" s="21"/>
      <c r="C345" s="21"/>
      <c r="D345" s="21"/>
      <c r="E345" s="3" t="s">
        <v>251</v>
      </c>
      <c r="F345" s="2" t="s">
        <v>100</v>
      </c>
      <c r="G345" s="2" t="s">
        <v>40</v>
      </c>
      <c r="H345" s="3" t="s">
        <v>738</v>
      </c>
      <c r="I345" s="2" t="s">
        <v>20</v>
      </c>
      <c r="J345" s="17">
        <f t="shared" si="144"/>
        <v>0</v>
      </c>
      <c r="K345" s="17">
        <f t="shared" si="144"/>
        <v>22222223</v>
      </c>
      <c r="L345" s="17">
        <f t="shared" si="145"/>
        <v>0</v>
      </c>
    </row>
    <row r="346" spans="1:12" ht="38.25" x14ac:dyDescent="0.25">
      <c r="A346" s="46" t="s">
        <v>9</v>
      </c>
      <c r="B346" s="21"/>
      <c r="C346" s="21"/>
      <c r="D346" s="21"/>
      <c r="E346" s="3" t="s">
        <v>251</v>
      </c>
      <c r="F346" s="2" t="s">
        <v>100</v>
      </c>
      <c r="G346" s="2" t="s">
        <v>40</v>
      </c>
      <c r="H346" s="3" t="s">
        <v>738</v>
      </c>
      <c r="I346" s="2" t="s">
        <v>21</v>
      </c>
      <c r="J346" s="17">
        <f>'3.ВС'!J229</f>
        <v>0</v>
      </c>
      <c r="K346" s="17">
        <f>'3.ВС'!K229</f>
        <v>22222223</v>
      </c>
      <c r="L346" s="17">
        <f>'3.ВС'!L229</f>
        <v>0</v>
      </c>
    </row>
    <row r="347" spans="1:12" ht="25.5" hidden="1" x14ac:dyDescent="0.25">
      <c r="A347" s="46" t="s">
        <v>713</v>
      </c>
      <c r="B347" s="21"/>
      <c r="C347" s="21"/>
      <c r="D347" s="21"/>
      <c r="E347" s="3" t="s">
        <v>251</v>
      </c>
      <c r="F347" s="2" t="s">
        <v>100</v>
      </c>
      <c r="G347" s="2" t="s">
        <v>40</v>
      </c>
      <c r="H347" s="3" t="s">
        <v>717</v>
      </c>
      <c r="I347" s="2"/>
      <c r="J347" s="17">
        <f t="shared" ref="J347:L348" si="146">J348</f>
        <v>0</v>
      </c>
      <c r="K347" s="17">
        <f t="shared" si="146"/>
        <v>0</v>
      </c>
      <c r="L347" s="17">
        <f t="shared" si="146"/>
        <v>0</v>
      </c>
    </row>
    <row r="348" spans="1:12" ht="25.5" hidden="1" x14ac:dyDescent="0.25">
      <c r="A348" s="46" t="s">
        <v>65</v>
      </c>
      <c r="B348" s="21"/>
      <c r="C348" s="21"/>
      <c r="D348" s="21"/>
      <c r="E348" s="45" t="s">
        <v>251</v>
      </c>
      <c r="F348" s="2" t="s">
        <v>100</v>
      </c>
      <c r="G348" s="2" t="s">
        <v>40</v>
      </c>
      <c r="H348" s="3" t="s">
        <v>717</v>
      </c>
      <c r="I348" s="2" t="s">
        <v>66</v>
      </c>
      <c r="J348" s="17">
        <f t="shared" si="146"/>
        <v>0</v>
      </c>
      <c r="K348" s="17">
        <f t="shared" si="146"/>
        <v>0</v>
      </c>
      <c r="L348" s="17">
        <f t="shared" si="146"/>
        <v>0</v>
      </c>
    </row>
    <row r="349" spans="1:12" hidden="1" x14ac:dyDescent="0.25">
      <c r="A349" s="46" t="s">
        <v>67</v>
      </c>
      <c r="B349" s="21"/>
      <c r="C349" s="21"/>
      <c r="D349" s="21"/>
      <c r="E349" s="45" t="s">
        <v>251</v>
      </c>
      <c r="F349" s="2" t="s">
        <v>100</v>
      </c>
      <c r="G349" s="2" t="s">
        <v>40</v>
      </c>
      <c r="H349" s="3" t="s">
        <v>717</v>
      </c>
      <c r="I349" s="2" t="s">
        <v>68</v>
      </c>
      <c r="J349" s="17">
        <f>'3.ВС'!J232</f>
        <v>0</v>
      </c>
      <c r="K349" s="17">
        <f>'3.ВС'!K232</f>
        <v>0</v>
      </c>
      <c r="L349" s="17">
        <f>'3.ВС'!L232</f>
        <v>0</v>
      </c>
    </row>
    <row r="350" spans="1:12" ht="30" x14ac:dyDescent="0.25">
      <c r="A350" s="360" t="s">
        <v>771</v>
      </c>
      <c r="B350" s="21"/>
      <c r="C350" s="21"/>
      <c r="D350" s="21"/>
      <c r="E350" s="45"/>
      <c r="F350" s="2" t="s">
        <v>100</v>
      </c>
      <c r="G350" s="2" t="s">
        <v>40</v>
      </c>
      <c r="H350" s="3" t="s">
        <v>773</v>
      </c>
      <c r="I350" s="2"/>
      <c r="J350" s="17">
        <f t="shared" ref="J350:L351" si="147">J351</f>
        <v>4014945.62</v>
      </c>
      <c r="K350" s="17">
        <f t="shared" si="147"/>
        <v>0</v>
      </c>
      <c r="L350" s="17">
        <f t="shared" si="147"/>
        <v>0</v>
      </c>
    </row>
    <row r="351" spans="1:12" ht="45" x14ac:dyDescent="0.25">
      <c r="A351" s="360" t="s">
        <v>37</v>
      </c>
      <c r="B351" s="21"/>
      <c r="C351" s="21"/>
      <c r="D351" s="21"/>
      <c r="E351" s="45"/>
      <c r="F351" s="2" t="s">
        <v>100</v>
      </c>
      <c r="G351" s="2" t="s">
        <v>40</v>
      </c>
      <c r="H351" s="3" t="s">
        <v>773</v>
      </c>
      <c r="I351" s="2" t="s">
        <v>76</v>
      </c>
      <c r="J351" s="17">
        <f t="shared" si="147"/>
        <v>4014945.62</v>
      </c>
      <c r="K351" s="17">
        <f t="shared" si="147"/>
        <v>0</v>
      </c>
      <c r="L351" s="17">
        <f t="shared" si="147"/>
        <v>0</v>
      </c>
    </row>
    <row r="352" spans="1:12" x14ac:dyDescent="0.25">
      <c r="A352" s="360" t="s">
        <v>77</v>
      </c>
      <c r="B352" s="21"/>
      <c r="C352" s="21"/>
      <c r="D352" s="21"/>
      <c r="E352" s="45"/>
      <c r="F352" s="2" t="s">
        <v>100</v>
      </c>
      <c r="G352" s="2" t="s">
        <v>40</v>
      </c>
      <c r="H352" s="3" t="s">
        <v>773</v>
      </c>
      <c r="I352" s="2" t="s">
        <v>78</v>
      </c>
      <c r="J352" s="17">
        <f>'3.ВС'!J235</f>
        <v>4014945.62</v>
      </c>
      <c r="K352" s="17">
        <f>'3.ВС'!K235</f>
        <v>0</v>
      </c>
      <c r="L352" s="17">
        <f>'3.ВС'!L235</f>
        <v>0</v>
      </c>
    </row>
    <row r="353" spans="1:12" ht="25.5" x14ac:dyDescent="0.25">
      <c r="A353" s="46" t="s">
        <v>713</v>
      </c>
      <c r="B353" s="21"/>
      <c r="C353" s="21"/>
      <c r="D353" s="21"/>
      <c r="E353" s="45" t="s">
        <v>251</v>
      </c>
      <c r="F353" s="2" t="s">
        <v>100</v>
      </c>
      <c r="G353" s="2" t="s">
        <v>40</v>
      </c>
      <c r="H353" s="3" t="s">
        <v>766</v>
      </c>
      <c r="I353" s="2"/>
      <c r="J353" s="17">
        <f t="shared" ref="J353:L354" si="148">J354</f>
        <v>200000</v>
      </c>
      <c r="K353" s="17">
        <f t="shared" si="148"/>
        <v>0</v>
      </c>
      <c r="L353" s="17">
        <f t="shared" si="148"/>
        <v>0</v>
      </c>
    </row>
    <row r="354" spans="1:12" ht="25.5" x14ac:dyDescent="0.25">
      <c r="A354" s="46" t="s">
        <v>65</v>
      </c>
      <c r="B354" s="21"/>
      <c r="C354" s="21"/>
      <c r="D354" s="21"/>
      <c r="E354" s="45" t="s">
        <v>251</v>
      </c>
      <c r="F354" s="2" t="s">
        <v>100</v>
      </c>
      <c r="G354" s="2" t="s">
        <v>40</v>
      </c>
      <c r="H354" s="3" t="s">
        <v>766</v>
      </c>
      <c r="I354" s="2" t="s">
        <v>66</v>
      </c>
      <c r="J354" s="17">
        <f t="shared" si="148"/>
        <v>200000</v>
      </c>
      <c r="K354" s="17">
        <f t="shared" si="148"/>
        <v>0</v>
      </c>
      <c r="L354" s="17">
        <f t="shared" si="148"/>
        <v>0</v>
      </c>
    </row>
    <row r="355" spans="1:12" x14ac:dyDescent="0.25">
      <c r="A355" s="46" t="s">
        <v>67</v>
      </c>
      <c r="B355" s="21"/>
      <c r="C355" s="21"/>
      <c r="D355" s="21"/>
      <c r="E355" s="45" t="s">
        <v>251</v>
      </c>
      <c r="F355" s="2" t="s">
        <v>100</v>
      </c>
      <c r="G355" s="2" t="s">
        <v>40</v>
      </c>
      <c r="H355" s="3" t="s">
        <v>766</v>
      </c>
      <c r="I355" s="2" t="s">
        <v>68</v>
      </c>
      <c r="J355" s="17">
        <f>'3.ВС'!J238</f>
        <v>200000</v>
      </c>
      <c r="K355" s="17">
        <f>'3.ВС'!K238</f>
        <v>0</v>
      </c>
      <c r="L355" s="17">
        <f>'3.ВС'!L238</f>
        <v>0</v>
      </c>
    </row>
    <row r="356" spans="1:12" s="82" customFormat="1" ht="25.5" x14ac:dyDescent="0.25">
      <c r="A356" s="61" t="s">
        <v>102</v>
      </c>
      <c r="B356" s="354"/>
      <c r="C356" s="354"/>
      <c r="D356" s="354"/>
      <c r="E356" s="287">
        <v>851</v>
      </c>
      <c r="F356" s="2" t="s">
        <v>100</v>
      </c>
      <c r="G356" s="2" t="s">
        <v>40</v>
      </c>
      <c r="H356" s="3" t="s">
        <v>340</v>
      </c>
      <c r="I356" s="2"/>
      <c r="J356" s="17">
        <f t="shared" ref="J356:L357" si="149">J357</f>
        <v>300000</v>
      </c>
      <c r="K356" s="17">
        <f t="shared" si="149"/>
        <v>0</v>
      </c>
      <c r="L356" s="17">
        <f t="shared" si="149"/>
        <v>0</v>
      </c>
    </row>
    <row r="357" spans="1:12" ht="25.5" x14ac:dyDescent="0.25">
      <c r="A357" s="46" t="s">
        <v>19</v>
      </c>
      <c r="B357" s="352"/>
      <c r="C357" s="352"/>
      <c r="D357" s="352"/>
      <c r="E357" s="287">
        <v>851</v>
      </c>
      <c r="F357" s="2" t="s">
        <v>100</v>
      </c>
      <c r="G357" s="2" t="s">
        <v>40</v>
      </c>
      <c r="H357" s="3" t="s">
        <v>340</v>
      </c>
      <c r="I357" s="2" t="s">
        <v>20</v>
      </c>
      <c r="J357" s="17">
        <f t="shared" si="149"/>
        <v>300000</v>
      </c>
      <c r="K357" s="17">
        <f t="shared" si="149"/>
        <v>0</v>
      </c>
      <c r="L357" s="17">
        <f t="shared" si="149"/>
        <v>0</v>
      </c>
    </row>
    <row r="358" spans="1:12" ht="38.25" x14ac:dyDescent="0.25">
      <c r="A358" s="46" t="s">
        <v>9</v>
      </c>
      <c r="B358" s="354"/>
      <c r="C358" s="354"/>
      <c r="D358" s="354"/>
      <c r="E358" s="287">
        <v>851</v>
      </c>
      <c r="F358" s="2" t="s">
        <v>100</v>
      </c>
      <c r="G358" s="2" t="s">
        <v>40</v>
      </c>
      <c r="H358" s="3" t="s">
        <v>340</v>
      </c>
      <c r="I358" s="2" t="s">
        <v>21</v>
      </c>
      <c r="J358" s="17">
        <f>'3.ВС'!J241</f>
        <v>300000</v>
      </c>
      <c r="K358" s="17">
        <f>'3.ВС'!K241</f>
        <v>0</v>
      </c>
      <c r="L358" s="17">
        <f>'3.ВС'!L241</f>
        <v>0</v>
      </c>
    </row>
    <row r="359" spans="1:12" ht="51" x14ac:dyDescent="0.25">
      <c r="A359" s="61" t="s">
        <v>105</v>
      </c>
      <c r="B359" s="21"/>
      <c r="C359" s="21"/>
      <c r="D359" s="21"/>
      <c r="E359" s="287">
        <v>851</v>
      </c>
      <c r="F359" s="2" t="s">
        <v>100</v>
      </c>
      <c r="G359" s="2" t="s">
        <v>40</v>
      </c>
      <c r="H359" s="3" t="s">
        <v>341</v>
      </c>
      <c r="I359" s="2"/>
      <c r="J359" s="17">
        <f t="shared" ref="J359:L360" si="150">J360</f>
        <v>10000</v>
      </c>
      <c r="K359" s="17">
        <f t="shared" si="150"/>
        <v>0</v>
      </c>
      <c r="L359" s="17">
        <f t="shared" si="150"/>
        <v>0</v>
      </c>
    </row>
    <row r="360" spans="1:12" ht="25.5" x14ac:dyDescent="0.25">
      <c r="A360" s="46" t="s">
        <v>19</v>
      </c>
      <c r="B360" s="21"/>
      <c r="C360" s="21"/>
      <c r="D360" s="21"/>
      <c r="E360" s="287">
        <v>851</v>
      </c>
      <c r="F360" s="2" t="s">
        <v>100</v>
      </c>
      <c r="G360" s="2" t="s">
        <v>40</v>
      </c>
      <c r="H360" s="3" t="s">
        <v>341</v>
      </c>
      <c r="I360" s="2" t="s">
        <v>20</v>
      </c>
      <c r="J360" s="17">
        <f t="shared" si="150"/>
        <v>10000</v>
      </c>
      <c r="K360" s="17">
        <f t="shared" si="150"/>
        <v>0</v>
      </c>
      <c r="L360" s="17">
        <f t="shared" si="150"/>
        <v>0</v>
      </c>
    </row>
    <row r="361" spans="1:12" ht="38.25" x14ac:dyDescent="0.25">
      <c r="A361" s="46" t="s">
        <v>9</v>
      </c>
      <c r="B361" s="21"/>
      <c r="C361" s="21"/>
      <c r="D361" s="21"/>
      <c r="E361" s="287">
        <v>851</v>
      </c>
      <c r="F361" s="2" t="s">
        <v>100</v>
      </c>
      <c r="G361" s="2" t="s">
        <v>40</v>
      </c>
      <c r="H361" s="3" t="s">
        <v>341</v>
      </c>
      <c r="I361" s="2" t="s">
        <v>21</v>
      </c>
      <c r="J361" s="17">
        <f>'3.ВС'!J244</f>
        <v>10000</v>
      </c>
      <c r="K361" s="17">
        <f>'3.ВС'!K244</f>
        <v>0</v>
      </c>
      <c r="L361" s="17">
        <f>'3.ВС'!L244</f>
        <v>0</v>
      </c>
    </row>
    <row r="362" spans="1:12" ht="114.75" x14ac:dyDescent="0.25">
      <c r="A362" s="61" t="s">
        <v>104</v>
      </c>
      <c r="B362" s="21"/>
      <c r="C362" s="21"/>
      <c r="D362" s="21"/>
      <c r="E362" s="287">
        <v>851</v>
      </c>
      <c r="F362" s="2" t="s">
        <v>100</v>
      </c>
      <c r="G362" s="2" t="s">
        <v>40</v>
      </c>
      <c r="H362" s="3" t="s">
        <v>342</v>
      </c>
      <c r="I362" s="2"/>
      <c r="J362" s="17">
        <f t="shared" ref="J362:L363" si="151">J363</f>
        <v>268000</v>
      </c>
      <c r="K362" s="17">
        <f t="shared" si="151"/>
        <v>268000</v>
      </c>
      <c r="L362" s="17">
        <f t="shared" si="151"/>
        <v>268000</v>
      </c>
    </row>
    <row r="363" spans="1:12" ht="25.5" x14ac:dyDescent="0.25">
      <c r="A363" s="46" t="s">
        <v>19</v>
      </c>
      <c r="B363" s="21"/>
      <c r="C363" s="21"/>
      <c r="D363" s="21"/>
      <c r="E363" s="287">
        <v>851</v>
      </c>
      <c r="F363" s="2" t="s">
        <v>100</v>
      </c>
      <c r="G363" s="2" t="s">
        <v>40</v>
      </c>
      <c r="H363" s="3" t="s">
        <v>342</v>
      </c>
      <c r="I363" s="2" t="s">
        <v>20</v>
      </c>
      <c r="J363" s="17">
        <f t="shared" si="151"/>
        <v>268000</v>
      </c>
      <c r="K363" s="17">
        <f t="shared" si="151"/>
        <v>268000</v>
      </c>
      <c r="L363" s="17">
        <f t="shared" si="151"/>
        <v>268000</v>
      </c>
    </row>
    <row r="364" spans="1:12" ht="38.25" x14ac:dyDescent="0.25">
      <c r="A364" s="46" t="s">
        <v>9</v>
      </c>
      <c r="B364" s="21"/>
      <c r="C364" s="21"/>
      <c r="D364" s="21"/>
      <c r="E364" s="287">
        <v>851</v>
      </c>
      <c r="F364" s="2" t="s">
        <v>100</v>
      </c>
      <c r="G364" s="2" t="s">
        <v>40</v>
      </c>
      <c r="H364" s="3" t="s">
        <v>342</v>
      </c>
      <c r="I364" s="2" t="s">
        <v>21</v>
      </c>
      <c r="J364" s="17">
        <f>'3.ВС'!J247</f>
        <v>268000</v>
      </c>
      <c r="K364" s="17">
        <f>'3.ВС'!K247</f>
        <v>268000</v>
      </c>
      <c r="L364" s="17">
        <f>'3.ВС'!L247</f>
        <v>268000</v>
      </c>
    </row>
    <row r="365" spans="1:12" ht="31.5" x14ac:dyDescent="0.25">
      <c r="A365" s="61" t="s">
        <v>102</v>
      </c>
      <c r="B365" s="354"/>
      <c r="C365" s="354"/>
      <c r="D365" s="354"/>
      <c r="E365" s="109">
        <v>852</v>
      </c>
      <c r="F365" s="109" t="s">
        <v>100</v>
      </c>
      <c r="G365" s="109" t="s">
        <v>40</v>
      </c>
      <c r="H365" s="109" t="s">
        <v>454</v>
      </c>
      <c r="I365" s="110"/>
      <c r="J365" s="17">
        <f t="shared" ref="J365:L366" si="152">J366</f>
        <v>252480</v>
      </c>
      <c r="K365" s="17">
        <f t="shared" si="152"/>
        <v>0</v>
      </c>
      <c r="L365" s="17">
        <f t="shared" si="152"/>
        <v>0</v>
      </c>
    </row>
    <row r="366" spans="1:12" ht="31.5" x14ac:dyDescent="0.25">
      <c r="A366" s="46" t="s">
        <v>19</v>
      </c>
      <c r="B366" s="354"/>
      <c r="C366" s="354"/>
      <c r="D366" s="354"/>
      <c r="E366" s="109">
        <v>852</v>
      </c>
      <c r="F366" s="109" t="s">
        <v>100</v>
      </c>
      <c r="G366" s="109" t="s">
        <v>40</v>
      </c>
      <c r="H366" s="109" t="s">
        <v>454</v>
      </c>
      <c r="I366" s="110" t="s">
        <v>20</v>
      </c>
      <c r="J366" s="17">
        <f t="shared" si="152"/>
        <v>252480</v>
      </c>
      <c r="K366" s="17">
        <f t="shared" si="152"/>
        <v>0</v>
      </c>
      <c r="L366" s="17">
        <f t="shared" si="152"/>
        <v>0</v>
      </c>
    </row>
    <row r="367" spans="1:12" ht="38.25" x14ac:dyDescent="0.25">
      <c r="A367" s="46" t="s">
        <v>9</v>
      </c>
      <c r="B367" s="354"/>
      <c r="C367" s="354"/>
      <c r="D367" s="354"/>
      <c r="E367" s="109">
        <v>852</v>
      </c>
      <c r="F367" s="109" t="s">
        <v>100</v>
      </c>
      <c r="G367" s="109" t="s">
        <v>40</v>
      </c>
      <c r="H367" s="109" t="s">
        <v>454</v>
      </c>
      <c r="I367" s="110" t="s">
        <v>21</v>
      </c>
      <c r="J367" s="17">
        <f>'3.ВС'!J347</f>
        <v>252480</v>
      </c>
      <c r="K367" s="17">
        <f>'3.ВС'!K347</f>
        <v>0</v>
      </c>
      <c r="L367" s="17">
        <f>'3.ВС'!L347</f>
        <v>0</v>
      </c>
    </row>
    <row r="368" spans="1:12" x14ac:dyDescent="0.25">
      <c r="A368" s="46" t="s">
        <v>449</v>
      </c>
      <c r="B368" s="354"/>
      <c r="C368" s="354"/>
      <c r="D368" s="354"/>
      <c r="E368" s="45" t="s">
        <v>293</v>
      </c>
      <c r="F368" s="3" t="s">
        <v>100</v>
      </c>
      <c r="G368" s="3" t="s">
        <v>42</v>
      </c>
      <c r="H368" s="3"/>
      <c r="I368" s="2"/>
      <c r="J368" s="17">
        <f>J369+J372+J375+J378</f>
        <v>9556250</v>
      </c>
      <c r="K368" s="17">
        <f t="shared" ref="K368:L368" si="153">K369+K372+K375+K378</f>
        <v>9517900</v>
      </c>
      <c r="L368" s="17">
        <f t="shared" si="153"/>
        <v>9517900</v>
      </c>
    </row>
    <row r="369" spans="1:12" x14ac:dyDescent="0.25">
      <c r="A369" s="46" t="s">
        <v>114</v>
      </c>
      <c r="B369" s="354"/>
      <c r="C369" s="354"/>
      <c r="D369" s="354"/>
      <c r="E369" s="45" t="s">
        <v>293</v>
      </c>
      <c r="F369" s="3" t="s">
        <v>100</v>
      </c>
      <c r="G369" s="3" t="s">
        <v>42</v>
      </c>
      <c r="H369" s="3" t="s">
        <v>352</v>
      </c>
      <c r="I369" s="21"/>
      <c r="J369" s="17">
        <f t="shared" ref="J369:L370" si="154">J370</f>
        <v>9445900</v>
      </c>
      <c r="K369" s="17">
        <f t="shared" si="154"/>
        <v>9445900</v>
      </c>
      <c r="L369" s="17">
        <f t="shared" si="154"/>
        <v>9445900</v>
      </c>
    </row>
    <row r="370" spans="1:12" ht="38.25" x14ac:dyDescent="0.25">
      <c r="A370" s="46" t="s">
        <v>37</v>
      </c>
      <c r="B370" s="354"/>
      <c r="C370" s="354"/>
      <c r="D370" s="354"/>
      <c r="E370" s="45" t="s">
        <v>293</v>
      </c>
      <c r="F370" s="3" t="s">
        <v>100</v>
      </c>
      <c r="G370" s="3" t="s">
        <v>42</v>
      </c>
      <c r="H370" s="3" t="s">
        <v>352</v>
      </c>
      <c r="I370" s="2" t="s">
        <v>76</v>
      </c>
      <c r="J370" s="17">
        <f t="shared" si="154"/>
        <v>9445900</v>
      </c>
      <c r="K370" s="17">
        <f t="shared" si="154"/>
        <v>9445900</v>
      </c>
      <c r="L370" s="17">
        <f t="shared" si="154"/>
        <v>9445900</v>
      </c>
    </row>
    <row r="371" spans="1:12" x14ac:dyDescent="0.25">
      <c r="A371" s="46" t="s">
        <v>77</v>
      </c>
      <c r="B371" s="354"/>
      <c r="C371" s="354"/>
      <c r="D371" s="354"/>
      <c r="E371" s="45" t="s">
        <v>293</v>
      </c>
      <c r="F371" s="3" t="s">
        <v>100</v>
      </c>
      <c r="G371" s="3" t="s">
        <v>42</v>
      </c>
      <c r="H371" s="3" t="s">
        <v>352</v>
      </c>
      <c r="I371" s="2" t="s">
        <v>78</v>
      </c>
      <c r="J371" s="17">
        <f>'3.ВС'!J351</f>
        <v>9445900</v>
      </c>
      <c r="K371" s="17">
        <f>'3.ВС'!K351</f>
        <v>9445900</v>
      </c>
      <c r="L371" s="17">
        <f>'3.ВС'!L351</f>
        <v>9445900</v>
      </c>
    </row>
    <row r="372" spans="1:12" x14ac:dyDescent="0.25">
      <c r="A372" s="46" t="s">
        <v>109</v>
      </c>
      <c r="B372" s="354"/>
      <c r="C372" s="354"/>
      <c r="D372" s="354"/>
      <c r="E372" s="45">
        <v>852</v>
      </c>
      <c r="F372" s="3" t="s">
        <v>100</v>
      </c>
      <c r="G372" s="3" t="s">
        <v>42</v>
      </c>
      <c r="H372" s="3" t="s">
        <v>345</v>
      </c>
      <c r="I372" s="2"/>
      <c r="J372" s="17">
        <f t="shared" ref="J372:L373" si="155">J373</f>
        <v>28350</v>
      </c>
      <c r="K372" s="17">
        <f t="shared" si="155"/>
        <v>0</v>
      </c>
      <c r="L372" s="17">
        <f t="shared" si="155"/>
        <v>0</v>
      </c>
    </row>
    <row r="373" spans="1:12" ht="38.25" x14ac:dyDescent="0.25">
      <c r="A373" s="46" t="s">
        <v>37</v>
      </c>
      <c r="B373" s="354"/>
      <c r="C373" s="354"/>
      <c r="D373" s="354"/>
      <c r="E373" s="45">
        <v>852</v>
      </c>
      <c r="F373" s="3" t="s">
        <v>100</v>
      </c>
      <c r="G373" s="3" t="s">
        <v>42</v>
      </c>
      <c r="H373" s="3" t="s">
        <v>345</v>
      </c>
      <c r="I373" s="2" t="s">
        <v>76</v>
      </c>
      <c r="J373" s="17">
        <f t="shared" si="155"/>
        <v>28350</v>
      </c>
      <c r="K373" s="17">
        <f t="shared" si="155"/>
        <v>0</v>
      </c>
      <c r="L373" s="17">
        <f t="shared" si="155"/>
        <v>0</v>
      </c>
    </row>
    <row r="374" spans="1:12" x14ac:dyDescent="0.25">
      <c r="A374" s="46" t="s">
        <v>77</v>
      </c>
      <c r="B374" s="354"/>
      <c r="C374" s="354"/>
      <c r="D374" s="354"/>
      <c r="E374" s="45">
        <v>852</v>
      </c>
      <c r="F374" s="3" t="s">
        <v>100</v>
      </c>
      <c r="G374" s="3" t="s">
        <v>42</v>
      </c>
      <c r="H374" s="3" t="s">
        <v>345</v>
      </c>
      <c r="I374" s="2" t="s">
        <v>78</v>
      </c>
      <c r="J374" s="17">
        <f>'3.ВС'!J354</f>
        <v>28350</v>
      </c>
      <c r="K374" s="17">
        <f>'3.ВС'!K354</f>
        <v>0</v>
      </c>
      <c r="L374" s="17">
        <f>'3.ВС'!L354</f>
        <v>0</v>
      </c>
    </row>
    <row r="375" spans="1:12" ht="38.25" x14ac:dyDescent="0.25">
      <c r="A375" s="46" t="s">
        <v>302</v>
      </c>
      <c r="B375" s="354"/>
      <c r="C375" s="354"/>
      <c r="D375" s="354"/>
      <c r="E375" s="45">
        <v>852</v>
      </c>
      <c r="F375" s="3" t="s">
        <v>100</v>
      </c>
      <c r="G375" s="3" t="s">
        <v>42</v>
      </c>
      <c r="H375" s="3" t="s">
        <v>353</v>
      </c>
      <c r="I375" s="2"/>
      <c r="J375" s="17">
        <f t="shared" ref="J375:L376" si="156">J376</f>
        <v>10000</v>
      </c>
      <c r="K375" s="17">
        <f t="shared" si="156"/>
        <v>0</v>
      </c>
      <c r="L375" s="17">
        <f t="shared" si="156"/>
        <v>0</v>
      </c>
    </row>
    <row r="376" spans="1:12" ht="38.25" x14ac:dyDescent="0.25">
      <c r="A376" s="46" t="s">
        <v>37</v>
      </c>
      <c r="B376" s="354"/>
      <c r="C376" s="354"/>
      <c r="D376" s="354"/>
      <c r="E376" s="45">
        <v>852</v>
      </c>
      <c r="F376" s="3" t="s">
        <v>100</v>
      </c>
      <c r="G376" s="3" t="s">
        <v>42</v>
      </c>
      <c r="H376" s="3" t="s">
        <v>353</v>
      </c>
      <c r="I376" s="2" t="s">
        <v>76</v>
      </c>
      <c r="J376" s="17">
        <f t="shared" si="156"/>
        <v>10000</v>
      </c>
      <c r="K376" s="17">
        <f t="shared" si="156"/>
        <v>0</v>
      </c>
      <c r="L376" s="17">
        <f t="shared" si="156"/>
        <v>0</v>
      </c>
    </row>
    <row r="377" spans="1:12" x14ac:dyDescent="0.25">
      <c r="A377" s="46" t="s">
        <v>77</v>
      </c>
      <c r="B377" s="354"/>
      <c r="C377" s="354"/>
      <c r="D377" s="354"/>
      <c r="E377" s="45">
        <v>852</v>
      </c>
      <c r="F377" s="2" t="s">
        <v>100</v>
      </c>
      <c r="G377" s="3" t="s">
        <v>42</v>
      </c>
      <c r="H377" s="3" t="s">
        <v>353</v>
      </c>
      <c r="I377" s="2" t="s">
        <v>78</v>
      </c>
      <c r="J377" s="17">
        <f>'3.ВС'!J357</f>
        <v>10000</v>
      </c>
      <c r="K377" s="17">
        <f>'3.ВС'!K357</f>
        <v>0</v>
      </c>
      <c r="L377" s="17">
        <f>'3.ВС'!L357</f>
        <v>0</v>
      </c>
    </row>
    <row r="378" spans="1:12" ht="102" x14ac:dyDescent="0.25">
      <c r="A378" s="46" t="s">
        <v>270</v>
      </c>
      <c r="B378" s="38"/>
      <c r="C378" s="38"/>
      <c r="D378" s="38"/>
      <c r="E378" s="45">
        <v>852</v>
      </c>
      <c r="F378" s="3" t="s">
        <v>100</v>
      </c>
      <c r="G378" s="3" t="s">
        <v>42</v>
      </c>
      <c r="H378" s="3" t="s">
        <v>347</v>
      </c>
      <c r="I378" s="2"/>
      <c r="J378" s="17">
        <f t="shared" ref="J378:L379" si="157">J379</f>
        <v>72000</v>
      </c>
      <c r="K378" s="17">
        <f t="shared" si="157"/>
        <v>72000</v>
      </c>
      <c r="L378" s="17">
        <f t="shared" si="157"/>
        <v>72000</v>
      </c>
    </row>
    <row r="379" spans="1:12" ht="38.25" x14ac:dyDescent="0.25">
      <c r="A379" s="46" t="s">
        <v>37</v>
      </c>
      <c r="B379" s="38"/>
      <c r="C379" s="38"/>
      <c r="D379" s="38"/>
      <c r="E379" s="45">
        <v>852</v>
      </c>
      <c r="F379" s="3" t="s">
        <v>100</v>
      </c>
      <c r="G379" s="3" t="s">
        <v>42</v>
      </c>
      <c r="H379" s="3" t="s">
        <v>347</v>
      </c>
      <c r="I379" s="2" t="s">
        <v>76</v>
      </c>
      <c r="J379" s="17">
        <f t="shared" si="157"/>
        <v>72000</v>
      </c>
      <c r="K379" s="17">
        <f t="shared" si="157"/>
        <v>72000</v>
      </c>
      <c r="L379" s="17">
        <f t="shared" si="157"/>
        <v>72000</v>
      </c>
    </row>
    <row r="380" spans="1:12" x14ac:dyDescent="0.25">
      <c r="A380" s="46" t="s">
        <v>77</v>
      </c>
      <c r="B380" s="38"/>
      <c r="C380" s="38"/>
      <c r="D380" s="38"/>
      <c r="E380" s="45">
        <v>852</v>
      </c>
      <c r="F380" s="3" t="s">
        <v>100</v>
      </c>
      <c r="G380" s="3" t="s">
        <v>42</v>
      </c>
      <c r="H380" s="3" t="s">
        <v>347</v>
      </c>
      <c r="I380" s="2" t="s">
        <v>78</v>
      </c>
      <c r="J380" s="17">
        <f>'3.ВС'!J360</f>
        <v>72000</v>
      </c>
      <c r="K380" s="17">
        <f>'3.ВС'!K360</f>
        <v>72000</v>
      </c>
      <c r="L380" s="17">
        <f>'3.ВС'!L360</f>
        <v>72000</v>
      </c>
    </row>
    <row r="381" spans="1:12" s="29" customFormat="1" ht="38.25" x14ac:dyDescent="0.25">
      <c r="A381" s="340" t="s">
        <v>126</v>
      </c>
      <c r="B381" s="30"/>
      <c r="C381" s="30"/>
      <c r="D381" s="30"/>
      <c r="E381" s="63">
        <v>853</v>
      </c>
      <c r="F381" s="24" t="s">
        <v>127</v>
      </c>
      <c r="G381" s="24"/>
      <c r="H381" s="24"/>
      <c r="I381" s="24"/>
      <c r="J381" s="6">
        <f t="shared" ref="J381:L381" si="158">J382+J386</f>
        <v>8495500</v>
      </c>
      <c r="K381" s="6">
        <f t="shared" si="158"/>
        <v>3995500</v>
      </c>
      <c r="L381" s="6">
        <f t="shared" si="158"/>
        <v>3995500</v>
      </c>
    </row>
    <row r="382" spans="1:12" ht="38.25" x14ac:dyDescent="0.25">
      <c r="A382" s="61" t="s">
        <v>128</v>
      </c>
      <c r="B382" s="354"/>
      <c r="C382" s="354"/>
      <c r="D382" s="354"/>
      <c r="E382" s="4">
        <v>853</v>
      </c>
      <c r="F382" s="3" t="s">
        <v>127</v>
      </c>
      <c r="G382" s="3" t="s">
        <v>11</v>
      </c>
      <c r="H382" s="83"/>
      <c r="I382" s="3"/>
      <c r="J382" s="40">
        <f t="shared" ref="J382:L384" si="159">J383</f>
        <v>995500</v>
      </c>
      <c r="K382" s="40">
        <f t="shared" si="159"/>
        <v>995500</v>
      </c>
      <c r="L382" s="40">
        <f t="shared" si="159"/>
        <v>995500</v>
      </c>
    </row>
    <row r="383" spans="1:12" ht="25.5" x14ac:dyDescent="0.25">
      <c r="A383" s="61" t="s">
        <v>217</v>
      </c>
      <c r="B383" s="354"/>
      <c r="C383" s="354"/>
      <c r="D383" s="354"/>
      <c r="E383" s="4">
        <v>853</v>
      </c>
      <c r="F383" s="3" t="s">
        <v>127</v>
      </c>
      <c r="G383" s="3" t="s">
        <v>11</v>
      </c>
      <c r="H383" s="3" t="s">
        <v>364</v>
      </c>
      <c r="I383" s="3"/>
      <c r="J383" s="17">
        <f t="shared" si="159"/>
        <v>995500</v>
      </c>
      <c r="K383" s="17">
        <f t="shared" si="159"/>
        <v>995500</v>
      </c>
      <c r="L383" s="17">
        <f t="shared" si="159"/>
        <v>995500</v>
      </c>
    </row>
    <row r="384" spans="1:12" x14ac:dyDescent="0.25">
      <c r="A384" s="61" t="s">
        <v>33</v>
      </c>
      <c r="B384" s="352"/>
      <c r="C384" s="352"/>
      <c r="D384" s="352"/>
      <c r="E384" s="4">
        <v>853</v>
      </c>
      <c r="F384" s="2" t="s">
        <v>127</v>
      </c>
      <c r="G384" s="2" t="s">
        <v>11</v>
      </c>
      <c r="H384" s="3" t="s">
        <v>364</v>
      </c>
      <c r="I384" s="2" t="s">
        <v>34</v>
      </c>
      <c r="J384" s="17">
        <f t="shared" si="159"/>
        <v>995500</v>
      </c>
      <c r="K384" s="17">
        <f t="shared" si="159"/>
        <v>995500</v>
      </c>
      <c r="L384" s="17">
        <f t="shared" si="159"/>
        <v>995500</v>
      </c>
    </row>
    <row r="385" spans="1:12" x14ac:dyDescent="0.25">
      <c r="A385" s="61" t="s">
        <v>129</v>
      </c>
      <c r="B385" s="352"/>
      <c r="C385" s="352"/>
      <c r="D385" s="352"/>
      <c r="E385" s="4">
        <v>853</v>
      </c>
      <c r="F385" s="2" t="s">
        <v>127</v>
      </c>
      <c r="G385" s="2" t="s">
        <v>11</v>
      </c>
      <c r="H385" s="3" t="s">
        <v>364</v>
      </c>
      <c r="I385" s="2" t="s">
        <v>130</v>
      </c>
      <c r="J385" s="17">
        <f>'3.ВС'!J384</f>
        <v>995500</v>
      </c>
      <c r="K385" s="17">
        <f>'3.ВС'!K384</f>
        <v>995500</v>
      </c>
      <c r="L385" s="17">
        <f>'3.ВС'!L384</f>
        <v>995500</v>
      </c>
    </row>
    <row r="386" spans="1:12" ht="25.5" x14ac:dyDescent="0.25">
      <c r="A386" s="61" t="s">
        <v>453</v>
      </c>
      <c r="B386" s="57"/>
      <c r="C386" s="57"/>
      <c r="D386" s="57"/>
      <c r="E386" s="4">
        <v>853</v>
      </c>
      <c r="F386" s="2" t="s">
        <v>127</v>
      </c>
      <c r="G386" s="2" t="s">
        <v>42</v>
      </c>
      <c r="H386" s="3" t="s">
        <v>44</v>
      </c>
      <c r="I386" s="2"/>
      <c r="J386" s="17">
        <f t="shared" ref="J386:L388" si="160">J387</f>
        <v>7500000</v>
      </c>
      <c r="K386" s="17">
        <f t="shared" si="160"/>
        <v>3000000</v>
      </c>
      <c r="L386" s="17">
        <f t="shared" si="160"/>
        <v>3000000</v>
      </c>
    </row>
    <row r="387" spans="1:12" ht="25.5" x14ac:dyDescent="0.25">
      <c r="A387" s="61" t="s">
        <v>131</v>
      </c>
      <c r="B387" s="354"/>
      <c r="C387" s="354"/>
      <c r="D387" s="354"/>
      <c r="E387" s="4">
        <v>853</v>
      </c>
      <c r="F387" s="2" t="s">
        <v>127</v>
      </c>
      <c r="G387" s="2" t="s">
        <v>42</v>
      </c>
      <c r="H387" s="3" t="s">
        <v>365</v>
      </c>
      <c r="I387" s="2"/>
      <c r="J387" s="17">
        <f t="shared" si="160"/>
        <v>7500000</v>
      </c>
      <c r="K387" s="17">
        <f t="shared" si="160"/>
        <v>3000000</v>
      </c>
      <c r="L387" s="17">
        <f t="shared" si="160"/>
        <v>3000000</v>
      </c>
    </row>
    <row r="388" spans="1:12" x14ac:dyDescent="0.25">
      <c r="A388" s="61" t="s">
        <v>33</v>
      </c>
      <c r="B388" s="354"/>
      <c r="C388" s="354"/>
      <c r="D388" s="354"/>
      <c r="E388" s="4">
        <v>853</v>
      </c>
      <c r="F388" s="2" t="s">
        <v>127</v>
      </c>
      <c r="G388" s="2" t="s">
        <v>42</v>
      </c>
      <c r="H388" s="3" t="s">
        <v>365</v>
      </c>
      <c r="I388" s="2" t="s">
        <v>34</v>
      </c>
      <c r="J388" s="17">
        <f t="shared" si="160"/>
        <v>7500000</v>
      </c>
      <c r="K388" s="17">
        <f t="shared" si="160"/>
        <v>3000000</v>
      </c>
      <c r="L388" s="17">
        <f t="shared" si="160"/>
        <v>3000000</v>
      </c>
    </row>
    <row r="389" spans="1:12" x14ac:dyDescent="0.25">
      <c r="A389" s="46" t="s">
        <v>55</v>
      </c>
      <c r="B389" s="354"/>
      <c r="C389" s="354"/>
      <c r="D389" s="354"/>
      <c r="E389" s="4">
        <v>853</v>
      </c>
      <c r="F389" s="2" t="s">
        <v>127</v>
      </c>
      <c r="G389" s="2" t="s">
        <v>42</v>
      </c>
      <c r="H389" s="3" t="s">
        <v>365</v>
      </c>
      <c r="I389" s="2" t="s">
        <v>56</v>
      </c>
      <c r="J389" s="17">
        <f>'3.ВС'!J388</f>
        <v>7500000</v>
      </c>
      <c r="K389" s="17">
        <f>'3.ВС'!K388</f>
        <v>3000000</v>
      </c>
      <c r="L389" s="17">
        <f>'3.ВС'!L388</f>
        <v>3000000</v>
      </c>
    </row>
    <row r="390" spans="1:12" s="100" customFormat="1" ht="14.25" x14ac:dyDescent="0.25">
      <c r="A390" s="49" t="s">
        <v>141</v>
      </c>
      <c r="B390" s="99"/>
      <c r="C390" s="99"/>
      <c r="D390" s="99"/>
      <c r="E390" s="97"/>
      <c r="F390" s="96"/>
      <c r="G390" s="96"/>
      <c r="H390" s="98"/>
      <c r="I390" s="96"/>
      <c r="J390" s="88">
        <f>J6+J113+J120+J132+J168+J184+J189+J273+J310+J342+J381</f>
        <v>634634957.46000004</v>
      </c>
      <c r="K390" s="88">
        <f>K6+K113+K120+K132+K168+K184+K189+K273+K310+K342+K381</f>
        <v>484100049.82000005</v>
      </c>
      <c r="L390" s="88">
        <f>L6+L113+L120+L132+L168+L184+L189+L273+L310+L342+L381</f>
        <v>456797181.99000001</v>
      </c>
    </row>
    <row r="392" spans="1:12" x14ac:dyDescent="0.25">
      <c r="J392" s="25">
        <f>'3.ВС'!J409</f>
        <v>634634957.46000004</v>
      </c>
      <c r="K392" s="25">
        <f>'3.ВС'!K409</f>
        <v>484100049.81999999</v>
      </c>
      <c r="L392" s="25">
        <f>'3.ВС'!L409</f>
        <v>456797181.99000001</v>
      </c>
    </row>
  </sheetData>
  <mergeCells count="3">
    <mergeCell ref="A3:L3"/>
    <mergeCell ref="H2:L2"/>
    <mergeCell ref="H1:L1"/>
  </mergeCells>
  <pageMargins left="0.59055118110236227" right="0.55118110236220474" top="0.39370078740157483" bottom="0.39370078740157483" header="0.31496062992125984" footer="0.31496062992125984"/>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504"/>
  <sheetViews>
    <sheetView tabSelected="1" zoomScale="80" zoomScaleNormal="80" workbookViewId="0">
      <pane xSplit="9" ySplit="8" topLeftCell="J189" activePane="bottomRight" state="frozen"/>
      <selection pane="topRight" activeCell="J1" sqref="J1"/>
      <selection pane="bottomLeft" activeCell="A6" sqref="A6"/>
      <selection pane="bottomRight" activeCell="C200" sqref="C200"/>
    </sheetView>
  </sheetViews>
  <sheetFormatPr defaultRowHeight="15" x14ac:dyDescent="0.25"/>
  <cols>
    <col min="1" max="1" width="40.85546875" style="1" customWidth="1"/>
    <col min="2" max="2" width="4.5703125" style="9" customWidth="1"/>
    <col min="3" max="3" width="4.28515625" style="9" customWidth="1"/>
    <col min="4" max="4" width="4.28515625" style="8" customWidth="1"/>
    <col min="5" max="5" width="5.140625" style="8" customWidth="1"/>
    <col min="6" max="7" width="3.5703125" style="8" hidden="1" customWidth="1"/>
    <col min="8" max="8" width="9" style="8" customWidth="1"/>
    <col min="9" max="9" width="4.85546875" style="9" customWidth="1"/>
    <col min="10" max="10" width="17.42578125" style="9" customWidth="1"/>
    <col min="11" max="11" width="17" style="9" customWidth="1"/>
    <col min="12" max="12" width="19.140625" style="9" customWidth="1"/>
    <col min="13" max="196" width="9.140625" style="9"/>
    <col min="197" max="197" width="1.42578125" style="9" customWidth="1"/>
    <col min="198" max="198" width="59.5703125" style="9" customWidth="1"/>
    <col min="199" max="199" width="9.140625" style="9" customWidth="1"/>
    <col min="200" max="201" width="3.85546875" style="9" customWidth="1"/>
    <col min="202" max="202" width="10.5703125" style="9" customWidth="1"/>
    <col min="203" max="203" width="3.85546875" style="9" customWidth="1"/>
    <col min="204" max="206" width="14.42578125" style="9" customWidth="1"/>
    <col min="207" max="207" width="4.140625" style="9" customWidth="1"/>
    <col min="208" max="208" width="15" style="9" customWidth="1"/>
    <col min="209" max="210" width="9.140625" style="9" customWidth="1"/>
    <col min="211" max="211" width="11.5703125" style="9" customWidth="1"/>
    <col min="212" max="212" width="18.140625" style="9" customWidth="1"/>
    <col min="213" max="213" width="13.140625" style="9" customWidth="1"/>
    <col min="214" max="214" width="12.28515625" style="9" customWidth="1"/>
    <col min="215" max="452" width="9.140625" style="9"/>
    <col min="453" max="453" width="1.42578125" style="9" customWidth="1"/>
    <col min="454" max="454" width="59.5703125" style="9" customWidth="1"/>
    <col min="455" max="455" width="9.140625" style="9" customWidth="1"/>
    <col min="456" max="457" width="3.85546875" style="9" customWidth="1"/>
    <col min="458" max="458" width="10.5703125" style="9" customWidth="1"/>
    <col min="459" max="459" width="3.85546875" style="9" customWidth="1"/>
    <col min="460" max="462" width="14.42578125" style="9" customWidth="1"/>
    <col min="463" max="463" width="4.140625" style="9" customWidth="1"/>
    <col min="464" max="464" width="15" style="9" customWidth="1"/>
    <col min="465" max="466" width="9.140625" style="9" customWidth="1"/>
    <col min="467" max="467" width="11.5703125" style="9" customWidth="1"/>
    <col min="468" max="468" width="18.140625" style="9" customWidth="1"/>
    <col min="469" max="469" width="13.140625" style="9" customWidth="1"/>
    <col min="470" max="470" width="12.28515625" style="9" customWidth="1"/>
    <col min="471" max="708" width="9.140625" style="9"/>
    <col min="709" max="709" width="1.42578125" style="9" customWidth="1"/>
    <col min="710" max="710" width="59.5703125" style="9" customWidth="1"/>
    <col min="711" max="711" width="9.140625" style="9" customWidth="1"/>
    <col min="712" max="713" width="3.85546875" style="9" customWidth="1"/>
    <col min="714" max="714" width="10.5703125" style="9" customWidth="1"/>
    <col min="715" max="715" width="3.85546875" style="9" customWidth="1"/>
    <col min="716" max="718" width="14.42578125" style="9" customWidth="1"/>
    <col min="719" max="719" width="4.140625" style="9" customWidth="1"/>
    <col min="720" max="720" width="15" style="9" customWidth="1"/>
    <col min="721" max="722" width="9.140625" style="9" customWidth="1"/>
    <col min="723" max="723" width="11.5703125" style="9" customWidth="1"/>
    <col min="724" max="724" width="18.140625" style="9" customWidth="1"/>
    <col min="725" max="725" width="13.140625" style="9" customWidth="1"/>
    <col min="726" max="726" width="12.28515625" style="9" customWidth="1"/>
    <col min="727" max="964" width="9.140625" style="9"/>
    <col min="965" max="965" width="1.42578125" style="9" customWidth="1"/>
    <col min="966" max="966" width="59.5703125" style="9" customWidth="1"/>
    <col min="967" max="967" width="9.140625" style="9" customWidth="1"/>
    <col min="968" max="969" width="3.85546875" style="9" customWidth="1"/>
    <col min="970" max="970" width="10.5703125" style="9" customWidth="1"/>
    <col min="971" max="971" width="3.85546875" style="9" customWidth="1"/>
    <col min="972" max="974" width="14.42578125" style="9" customWidth="1"/>
    <col min="975" max="975" width="4.140625" style="9" customWidth="1"/>
    <col min="976" max="976" width="15" style="9" customWidth="1"/>
    <col min="977" max="978" width="9.140625" style="9" customWidth="1"/>
    <col min="979" max="979" width="11.5703125" style="9" customWidth="1"/>
    <col min="980" max="980" width="18.140625" style="9" customWidth="1"/>
    <col min="981" max="981" width="13.140625" style="9" customWidth="1"/>
    <col min="982" max="982" width="12.28515625" style="9" customWidth="1"/>
    <col min="983" max="1220" width="9.140625" style="9"/>
    <col min="1221" max="1221" width="1.42578125" style="9" customWidth="1"/>
    <col min="1222" max="1222" width="59.5703125" style="9" customWidth="1"/>
    <col min="1223" max="1223" width="9.140625" style="9" customWidth="1"/>
    <col min="1224" max="1225" width="3.85546875" style="9" customWidth="1"/>
    <col min="1226" max="1226" width="10.5703125" style="9" customWidth="1"/>
    <col min="1227" max="1227" width="3.85546875" style="9" customWidth="1"/>
    <col min="1228" max="1230" width="14.42578125" style="9" customWidth="1"/>
    <col min="1231" max="1231" width="4.140625" style="9" customWidth="1"/>
    <col min="1232" max="1232" width="15" style="9" customWidth="1"/>
    <col min="1233" max="1234" width="9.140625" style="9" customWidth="1"/>
    <col min="1235" max="1235" width="11.5703125" style="9" customWidth="1"/>
    <col min="1236" max="1236" width="18.140625" style="9" customWidth="1"/>
    <col min="1237" max="1237" width="13.140625" style="9" customWidth="1"/>
    <col min="1238" max="1238" width="12.28515625" style="9" customWidth="1"/>
    <col min="1239" max="1476" width="9.140625" style="9"/>
    <col min="1477" max="1477" width="1.42578125" style="9" customWidth="1"/>
    <col min="1478" max="1478" width="59.5703125" style="9" customWidth="1"/>
    <col min="1479" max="1479" width="9.140625" style="9" customWidth="1"/>
    <col min="1480" max="1481" width="3.85546875" style="9" customWidth="1"/>
    <col min="1482" max="1482" width="10.5703125" style="9" customWidth="1"/>
    <col min="1483" max="1483" width="3.85546875" style="9" customWidth="1"/>
    <col min="1484" max="1486" width="14.42578125" style="9" customWidth="1"/>
    <col min="1487" max="1487" width="4.140625" style="9" customWidth="1"/>
    <col min="1488" max="1488" width="15" style="9" customWidth="1"/>
    <col min="1489" max="1490" width="9.140625" style="9" customWidth="1"/>
    <col min="1491" max="1491" width="11.5703125" style="9" customWidth="1"/>
    <col min="1492" max="1492" width="18.140625" style="9" customWidth="1"/>
    <col min="1493" max="1493" width="13.140625" style="9" customWidth="1"/>
    <col min="1494" max="1494" width="12.28515625" style="9" customWidth="1"/>
    <col min="1495" max="1732" width="9.140625" style="9"/>
    <col min="1733" max="1733" width="1.42578125" style="9" customWidth="1"/>
    <col min="1734" max="1734" width="59.5703125" style="9" customWidth="1"/>
    <col min="1735" max="1735" width="9.140625" style="9" customWidth="1"/>
    <col min="1736" max="1737" width="3.85546875" style="9" customWidth="1"/>
    <col min="1738" max="1738" width="10.5703125" style="9" customWidth="1"/>
    <col min="1739" max="1739" width="3.85546875" style="9" customWidth="1"/>
    <col min="1740" max="1742" width="14.42578125" style="9" customWidth="1"/>
    <col min="1743" max="1743" width="4.140625" style="9" customWidth="1"/>
    <col min="1744" max="1744" width="15" style="9" customWidth="1"/>
    <col min="1745" max="1746" width="9.140625" style="9" customWidth="1"/>
    <col min="1747" max="1747" width="11.5703125" style="9" customWidth="1"/>
    <col min="1748" max="1748" width="18.140625" style="9" customWidth="1"/>
    <col min="1749" max="1749" width="13.140625" style="9" customWidth="1"/>
    <col min="1750" max="1750" width="12.28515625" style="9" customWidth="1"/>
    <col min="1751" max="1988" width="9.140625" style="9"/>
    <col min="1989" max="1989" width="1.42578125" style="9" customWidth="1"/>
    <col min="1990" max="1990" width="59.5703125" style="9" customWidth="1"/>
    <col min="1991" max="1991" width="9.140625" style="9" customWidth="1"/>
    <col min="1992" max="1993" width="3.85546875" style="9" customWidth="1"/>
    <col min="1994" max="1994" width="10.5703125" style="9" customWidth="1"/>
    <col min="1995" max="1995" width="3.85546875" style="9" customWidth="1"/>
    <col min="1996" max="1998" width="14.42578125" style="9" customWidth="1"/>
    <col min="1999" max="1999" width="4.140625" style="9" customWidth="1"/>
    <col min="2000" max="2000" width="15" style="9" customWidth="1"/>
    <col min="2001" max="2002" width="9.140625" style="9" customWidth="1"/>
    <col min="2003" max="2003" width="11.5703125" style="9" customWidth="1"/>
    <col min="2004" max="2004" width="18.140625" style="9" customWidth="1"/>
    <col min="2005" max="2005" width="13.140625" style="9" customWidth="1"/>
    <col min="2006" max="2006" width="12.28515625" style="9" customWidth="1"/>
    <col min="2007" max="2244" width="9.140625" style="9"/>
    <col min="2245" max="2245" width="1.42578125" style="9" customWidth="1"/>
    <col min="2246" max="2246" width="59.5703125" style="9" customWidth="1"/>
    <col min="2247" max="2247" width="9.140625" style="9" customWidth="1"/>
    <col min="2248" max="2249" width="3.85546875" style="9" customWidth="1"/>
    <col min="2250" max="2250" width="10.5703125" style="9" customWidth="1"/>
    <col min="2251" max="2251" width="3.85546875" style="9" customWidth="1"/>
    <col min="2252" max="2254" width="14.42578125" style="9" customWidth="1"/>
    <col min="2255" max="2255" width="4.140625" style="9" customWidth="1"/>
    <col min="2256" max="2256" width="15" style="9" customWidth="1"/>
    <col min="2257" max="2258" width="9.140625" style="9" customWidth="1"/>
    <col min="2259" max="2259" width="11.5703125" style="9" customWidth="1"/>
    <col min="2260" max="2260" width="18.140625" style="9" customWidth="1"/>
    <col min="2261" max="2261" width="13.140625" style="9" customWidth="1"/>
    <col min="2262" max="2262" width="12.28515625" style="9" customWidth="1"/>
    <col min="2263" max="2500" width="9.140625" style="9"/>
    <col min="2501" max="2501" width="1.42578125" style="9" customWidth="1"/>
    <col min="2502" max="2502" width="59.5703125" style="9" customWidth="1"/>
    <col min="2503" max="2503" width="9.140625" style="9" customWidth="1"/>
    <col min="2504" max="2505" width="3.85546875" style="9" customWidth="1"/>
    <col min="2506" max="2506" width="10.5703125" style="9" customWidth="1"/>
    <col min="2507" max="2507" width="3.85546875" style="9" customWidth="1"/>
    <col min="2508" max="2510" width="14.42578125" style="9" customWidth="1"/>
    <col min="2511" max="2511" width="4.140625" style="9" customWidth="1"/>
    <col min="2512" max="2512" width="15" style="9" customWidth="1"/>
    <col min="2513" max="2514" width="9.140625" style="9" customWidth="1"/>
    <col min="2515" max="2515" width="11.5703125" style="9" customWidth="1"/>
    <col min="2516" max="2516" width="18.140625" style="9" customWidth="1"/>
    <col min="2517" max="2517" width="13.140625" style="9" customWidth="1"/>
    <col min="2518" max="2518" width="12.28515625" style="9" customWidth="1"/>
    <col min="2519" max="2756" width="9.140625" style="9"/>
    <col min="2757" max="2757" width="1.42578125" style="9" customWidth="1"/>
    <col min="2758" max="2758" width="59.5703125" style="9" customWidth="1"/>
    <col min="2759" max="2759" width="9.140625" style="9" customWidth="1"/>
    <col min="2760" max="2761" width="3.85546875" style="9" customWidth="1"/>
    <col min="2762" max="2762" width="10.5703125" style="9" customWidth="1"/>
    <col min="2763" max="2763" width="3.85546875" style="9" customWidth="1"/>
    <col min="2764" max="2766" width="14.42578125" style="9" customWidth="1"/>
    <col min="2767" max="2767" width="4.140625" style="9" customWidth="1"/>
    <col min="2768" max="2768" width="15" style="9" customWidth="1"/>
    <col min="2769" max="2770" width="9.140625" style="9" customWidth="1"/>
    <col min="2771" max="2771" width="11.5703125" style="9" customWidth="1"/>
    <col min="2772" max="2772" width="18.140625" style="9" customWidth="1"/>
    <col min="2773" max="2773" width="13.140625" style="9" customWidth="1"/>
    <col min="2774" max="2774" width="12.28515625" style="9" customWidth="1"/>
    <col min="2775" max="3012" width="9.140625" style="9"/>
    <col min="3013" max="3013" width="1.42578125" style="9" customWidth="1"/>
    <col min="3014" max="3014" width="59.5703125" style="9" customWidth="1"/>
    <col min="3015" max="3015" width="9.140625" style="9" customWidth="1"/>
    <col min="3016" max="3017" width="3.85546875" style="9" customWidth="1"/>
    <col min="3018" max="3018" width="10.5703125" style="9" customWidth="1"/>
    <col min="3019" max="3019" width="3.85546875" style="9" customWidth="1"/>
    <col min="3020" max="3022" width="14.42578125" style="9" customWidth="1"/>
    <col min="3023" max="3023" width="4.140625" style="9" customWidth="1"/>
    <col min="3024" max="3024" width="15" style="9" customWidth="1"/>
    <col min="3025" max="3026" width="9.140625" style="9" customWidth="1"/>
    <col min="3027" max="3027" width="11.5703125" style="9" customWidth="1"/>
    <col min="3028" max="3028" width="18.140625" style="9" customWidth="1"/>
    <col min="3029" max="3029" width="13.140625" style="9" customWidth="1"/>
    <col min="3030" max="3030" width="12.28515625" style="9" customWidth="1"/>
    <col min="3031" max="3268" width="9.140625" style="9"/>
    <col min="3269" max="3269" width="1.42578125" style="9" customWidth="1"/>
    <col min="3270" max="3270" width="59.5703125" style="9" customWidth="1"/>
    <col min="3271" max="3271" width="9.140625" style="9" customWidth="1"/>
    <col min="3272" max="3273" width="3.85546875" style="9" customWidth="1"/>
    <col min="3274" max="3274" width="10.5703125" style="9" customWidth="1"/>
    <col min="3275" max="3275" width="3.85546875" style="9" customWidth="1"/>
    <col min="3276" max="3278" width="14.42578125" style="9" customWidth="1"/>
    <col min="3279" max="3279" width="4.140625" style="9" customWidth="1"/>
    <col min="3280" max="3280" width="15" style="9" customWidth="1"/>
    <col min="3281" max="3282" width="9.140625" style="9" customWidth="1"/>
    <col min="3283" max="3283" width="11.5703125" style="9" customWidth="1"/>
    <col min="3284" max="3284" width="18.140625" style="9" customWidth="1"/>
    <col min="3285" max="3285" width="13.140625" style="9" customWidth="1"/>
    <col min="3286" max="3286" width="12.28515625" style="9" customWidth="1"/>
    <col min="3287" max="3524" width="9.140625" style="9"/>
    <col min="3525" max="3525" width="1.42578125" style="9" customWidth="1"/>
    <col min="3526" max="3526" width="59.5703125" style="9" customWidth="1"/>
    <col min="3527" max="3527" width="9.140625" style="9" customWidth="1"/>
    <col min="3528" max="3529" width="3.85546875" style="9" customWidth="1"/>
    <col min="3530" max="3530" width="10.5703125" style="9" customWidth="1"/>
    <col min="3531" max="3531" width="3.85546875" style="9" customWidth="1"/>
    <col min="3532" max="3534" width="14.42578125" style="9" customWidth="1"/>
    <col min="3535" max="3535" width="4.140625" style="9" customWidth="1"/>
    <col min="3536" max="3536" width="15" style="9" customWidth="1"/>
    <col min="3537" max="3538" width="9.140625" style="9" customWidth="1"/>
    <col min="3539" max="3539" width="11.5703125" style="9" customWidth="1"/>
    <col min="3540" max="3540" width="18.140625" style="9" customWidth="1"/>
    <col min="3541" max="3541" width="13.140625" style="9" customWidth="1"/>
    <col min="3542" max="3542" width="12.28515625" style="9" customWidth="1"/>
    <col min="3543" max="3780" width="9.140625" style="9"/>
    <col min="3781" max="3781" width="1.42578125" style="9" customWidth="1"/>
    <col min="3782" max="3782" width="59.5703125" style="9" customWidth="1"/>
    <col min="3783" max="3783" width="9.140625" style="9" customWidth="1"/>
    <col min="3784" max="3785" width="3.85546875" style="9" customWidth="1"/>
    <col min="3786" max="3786" width="10.5703125" style="9" customWidth="1"/>
    <col min="3787" max="3787" width="3.85546875" style="9" customWidth="1"/>
    <col min="3788" max="3790" width="14.42578125" style="9" customWidth="1"/>
    <col min="3791" max="3791" width="4.140625" style="9" customWidth="1"/>
    <col min="3792" max="3792" width="15" style="9" customWidth="1"/>
    <col min="3793" max="3794" width="9.140625" style="9" customWidth="1"/>
    <col min="3795" max="3795" width="11.5703125" style="9" customWidth="1"/>
    <col min="3796" max="3796" width="18.140625" style="9" customWidth="1"/>
    <col min="3797" max="3797" width="13.140625" style="9" customWidth="1"/>
    <col min="3798" max="3798" width="12.28515625" style="9" customWidth="1"/>
    <col min="3799" max="4036" width="9.140625" style="9"/>
    <col min="4037" max="4037" width="1.42578125" style="9" customWidth="1"/>
    <col min="4038" max="4038" width="59.5703125" style="9" customWidth="1"/>
    <col min="4039" max="4039" width="9.140625" style="9" customWidth="1"/>
    <col min="4040" max="4041" width="3.85546875" style="9" customWidth="1"/>
    <col min="4042" max="4042" width="10.5703125" style="9" customWidth="1"/>
    <col min="4043" max="4043" width="3.85546875" style="9" customWidth="1"/>
    <col min="4044" max="4046" width="14.42578125" style="9" customWidth="1"/>
    <col min="4047" max="4047" width="4.140625" style="9" customWidth="1"/>
    <col min="4048" max="4048" width="15" style="9" customWidth="1"/>
    <col min="4049" max="4050" width="9.140625" style="9" customWidth="1"/>
    <col min="4051" max="4051" width="11.5703125" style="9" customWidth="1"/>
    <col min="4052" max="4052" width="18.140625" style="9" customWidth="1"/>
    <col min="4053" max="4053" width="13.140625" style="9" customWidth="1"/>
    <col min="4054" max="4054" width="12.28515625" style="9" customWidth="1"/>
    <col min="4055" max="4292" width="9.140625" style="9"/>
    <col min="4293" max="4293" width="1.42578125" style="9" customWidth="1"/>
    <col min="4294" max="4294" width="59.5703125" style="9" customWidth="1"/>
    <col min="4295" max="4295" width="9.140625" style="9" customWidth="1"/>
    <col min="4296" max="4297" width="3.85546875" style="9" customWidth="1"/>
    <col min="4298" max="4298" width="10.5703125" style="9" customWidth="1"/>
    <col min="4299" max="4299" width="3.85546875" style="9" customWidth="1"/>
    <col min="4300" max="4302" width="14.42578125" style="9" customWidth="1"/>
    <col min="4303" max="4303" width="4.140625" style="9" customWidth="1"/>
    <col min="4304" max="4304" width="15" style="9" customWidth="1"/>
    <col min="4305" max="4306" width="9.140625" style="9" customWidth="1"/>
    <col min="4307" max="4307" width="11.5703125" style="9" customWidth="1"/>
    <col min="4308" max="4308" width="18.140625" style="9" customWidth="1"/>
    <col min="4309" max="4309" width="13.140625" style="9" customWidth="1"/>
    <col min="4310" max="4310" width="12.28515625" style="9" customWidth="1"/>
    <col min="4311" max="4548" width="9.140625" style="9"/>
    <col min="4549" max="4549" width="1.42578125" style="9" customWidth="1"/>
    <col min="4550" max="4550" width="59.5703125" style="9" customWidth="1"/>
    <col min="4551" max="4551" width="9.140625" style="9" customWidth="1"/>
    <col min="4552" max="4553" width="3.85546875" style="9" customWidth="1"/>
    <col min="4554" max="4554" width="10.5703125" style="9" customWidth="1"/>
    <col min="4555" max="4555" width="3.85546875" style="9" customWidth="1"/>
    <col min="4556" max="4558" width="14.42578125" style="9" customWidth="1"/>
    <col min="4559" max="4559" width="4.140625" style="9" customWidth="1"/>
    <col min="4560" max="4560" width="15" style="9" customWidth="1"/>
    <col min="4561" max="4562" width="9.140625" style="9" customWidth="1"/>
    <col min="4563" max="4563" width="11.5703125" style="9" customWidth="1"/>
    <col min="4564" max="4564" width="18.140625" style="9" customWidth="1"/>
    <col min="4565" max="4565" width="13.140625" style="9" customWidth="1"/>
    <col min="4566" max="4566" width="12.28515625" style="9" customWidth="1"/>
    <col min="4567" max="4804" width="9.140625" style="9"/>
    <col min="4805" max="4805" width="1.42578125" style="9" customWidth="1"/>
    <col min="4806" max="4806" width="59.5703125" style="9" customWidth="1"/>
    <col min="4807" max="4807" width="9.140625" style="9" customWidth="1"/>
    <col min="4808" max="4809" width="3.85546875" style="9" customWidth="1"/>
    <col min="4810" max="4810" width="10.5703125" style="9" customWidth="1"/>
    <col min="4811" max="4811" width="3.85546875" style="9" customWidth="1"/>
    <col min="4812" max="4814" width="14.42578125" style="9" customWidth="1"/>
    <col min="4815" max="4815" width="4.140625" style="9" customWidth="1"/>
    <col min="4816" max="4816" width="15" style="9" customWidth="1"/>
    <col min="4817" max="4818" width="9.140625" style="9" customWidth="1"/>
    <col min="4819" max="4819" width="11.5703125" style="9" customWidth="1"/>
    <col min="4820" max="4820" width="18.140625" style="9" customWidth="1"/>
    <col min="4821" max="4821" width="13.140625" style="9" customWidth="1"/>
    <col min="4822" max="4822" width="12.28515625" style="9" customWidth="1"/>
    <col min="4823" max="5060" width="9.140625" style="9"/>
    <col min="5061" max="5061" width="1.42578125" style="9" customWidth="1"/>
    <col min="5062" max="5062" width="59.5703125" style="9" customWidth="1"/>
    <col min="5063" max="5063" width="9.140625" style="9" customWidth="1"/>
    <col min="5064" max="5065" width="3.85546875" style="9" customWidth="1"/>
    <col min="5066" max="5066" width="10.5703125" style="9" customWidth="1"/>
    <col min="5067" max="5067" width="3.85546875" style="9" customWidth="1"/>
    <col min="5068" max="5070" width="14.42578125" style="9" customWidth="1"/>
    <col min="5071" max="5071" width="4.140625" style="9" customWidth="1"/>
    <col min="5072" max="5072" width="15" style="9" customWidth="1"/>
    <col min="5073" max="5074" width="9.140625" style="9" customWidth="1"/>
    <col min="5075" max="5075" width="11.5703125" style="9" customWidth="1"/>
    <col min="5076" max="5076" width="18.140625" style="9" customWidth="1"/>
    <col min="5077" max="5077" width="13.140625" style="9" customWidth="1"/>
    <col min="5078" max="5078" width="12.28515625" style="9" customWidth="1"/>
    <col min="5079" max="5316" width="9.140625" style="9"/>
    <col min="5317" max="5317" width="1.42578125" style="9" customWidth="1"/>
    <col min="5318" max="5318" width="59.5703125" style="9" customWidth="1"/>
    <col min="5319" max="5319" width="9.140625" style="9" customWidth="1"/>
    <col min="5320" max="5321" width="3.85546875" style="9" customWidth="1"/>
    <col min="5322" max="5322" width="10.5703125" style="9" customWidth="1"/>
    <col min="5323" max="5323" width="3.85546875" style="9" customWidth="1"/>
    <col min="5324" max="5326" width="14.42578125" style="9" customWidth="1"/>
    <col min="5327" max="5327" width="4.140625" style="9" customWidth="1"/>
    <col min="5328" max="5328" width="15" style="9" customWidth="1"/>
    <col min="5329" max="5330" width="9.140625" style="9" customWidth="1"/>
    <col min="5331" max="5331" width="11.5703125" style="9" customWidth="1"/>
    <col min="5332" max="5332" width="18.140625" style="9" customWidth="1"/>
    <col min="5333" max="5333" width="13.140625" style="9" customWidth="1"/>
    <col min="5334" max="5334" width="12.28515625" style="9" customWidth="1"/>
    <col min="5335" max="5572" width="9.140625" style="9"/>
    <col min="5573" max="5573" width="1.42578125" style="9" customWidth="1"/>
    <col min="5574" max="5574" width="59.5703125" style="9" customWidth="1"/>
    <col min="5575" max="5575" width="9.140625" style="9" customWidth="1"/>
    <col min="5576" max="5577" width="3.85546875" style="9" customWidth="1"/>
    <col min="5578" max="5578" width="10.5703125" style="9" customWidth="1"/>
    <col min="5579" max="5579" width="3.85546875" style="9" customWidth="1"/>
    <col min="5580" max="5582" width="14.42578125" style="9" customWidth="1"/>
    <col min="5583" max="5583" width="4.140625" style="9" customWidth="1"/>
    <col min="5584" max="5584" width="15" style="9" customWidth="1"/>
    <col min="5585" max="5586" width="9.140625" style="9" customWidth="1"/>
    <col min="5587" max="5587" width="11.5703125" style="9" customWidth="1"/>
    <col min="5588" max="5588" width="18.140625" style="9" customWidth="1"/>
    <col min="5589" max="5589" width="13.140625" style="9" customWidth="1"/>
    <col min="5590" max="5590" width="12.28515625" style="9" customWidth="1"/>
    <col min="5591" max="5828" width="9.140625" style="9"/>
    <col min="5829" max="5829" width="1.42578125" style="9" customWidth="1"/>
    <col min="5830" max="5830" width="59.5703125" style="9" customWidth="1"/>
    <col min="5831" max="5831" width="9.140625" style="9" customWidth="1"/>
    <col min="5832" max="5833" width="3.85546875" style="9" customWidth="1"/>
    <col min="5834" max="5834" width="10.5703125" style="9" customWidth="1"/>
    <col min="5835" max="5835" width="3.85546875" style="9" customWidth="1"/>
    <col min="5836" max="5838" width="14.42578125" style="9" customWidth="1"/>
    <col min="5839" max="5839" width="4.140625" style="9" customWidth="1"/>
    <col min="5840" max="5840" width="15" style="9" customWidth="1"/>
    <col min="5841" max="5842" width="9.140625" style="9" customWidth="1"/>
    <col min="5843" max="5843" width="11.5703125" style="9" customWidth="1"/>
    <col min="5844" max="5844" width="18.140625" style="9" customWidth="1"/>
    <col min="5845" max="5845" width="13.140625" style="9" customWidth="1"/>
    <col min="5846" max="5846" width="12.28515625" style="9" customWidth="1"/>
    <col min="5847" max="6084" width="9.140625" style="9"/>
    <col min="6085" max="6085" width="1.42578125" style="9" customWidth="1"/>
    <col min="6086" max="6086" width="59.5703125" style="9" customWidth="1"/>
    <col min="6087" max="6087" width="9.140625" style="9" customWidth="1"/>
    <col min="6088" max="6089" width="3.85546875" style="9" customWidth="1"/>
    <col min="6090" max="6090" width="10.5703125" style="9" customWidth="1"/>
    <col min="6091" max="6091" width="3.85546875" style="9" customWidth="1"/>
    <col min="6092" max="6094" width="14.42578125" style="9" customWidth="1"/>
    <col min="6095" max="6095" width="4.140625" style="9" customWidth="1"/>
    <col min="6096" max="6096" width="15" style="9" customWidth="1"/>
    <col min="6097" max="6098" width="9.140625" style="9" customWidth="1"/>
    <col min="6099" max="6099" width="11.5703125" style="9" customWidth="1"/>
    <col min="6100" max="6100" width="18.140625" style="9" customWidth="1"/>
    <col min="6101" max="6101" width="13.140625" style="9" customWidth="1"/>
    <col min="6102" max="6102" width="12.28515625" style="9" customWidth="1"/>
    <col min="6103" max="6340" width="9.140625" style="9"/>
    <col min="6341" max="6341" width="1.42578125" style="9" customWidth="1"/>
    <col min="6342" max="6342" width="59.5703125" style="9" customWidth="1"/>
    <col min="6343" max="6343" width="9.140625" style="9" customWidth="1"/>
    <col min="6344" max="6345" width="3.85546875" style="9" customWidth="1"/>
    <col min="6346" max="6346" width="10.5703125" style="9" customWidth="1"/>
    <col min="6347" max="6347" width="3.85546875" style="9" customWidth="1"/>
    <col min="6348" max="6350" width="14.42578125" style="9" customWidth="1"/>
    <col min="6351" max="6351" width="4.140625" style="9" customWidth="1"/>
    <col min="6352" max="6352" width="15" style="9" customWidth="1"/>
    <col min="6353" max="6354" width="9.140625" style="9" customWidth="1"/>
    <col min="6355" max="6355" width="11.5703125" style="9" customWidth="1"/>
    <col min="6356" max="6356" width="18.140625" style="9" customWidth="1"/>
    <col min="6357" max="6357" width="13.140625" style="9" customWidth="1"/>
    <col min="6358" max="6358" width="12.28515625" style="9" customWidth="1"/>
    <col min="6359" max="6596" width="9.140625" style="9"/>
    <col min="6597" max="6597" width="1.42578125" style="9" customWidth="1"/>
    <col min="6598" max="6598" width="59.5703125" style="9" customWidth="1"/>
    <col min="6599" max="6599" width="9.140625" style="9" customWidth="1"/>
    <col min="6600" max="6601" width="3.85546875" style="9" customWidth="1"/>
    <col min="6602" max="6602" width="10.5703125" style="9" customWidth="1"/>
    <col min="6603" max="6603" width="3.85546875" style="9" customWidth="1"/>
    <col min="6604" max="6606" width="14.42578125" style="9" customWidth="1"/>
    <col min="6607" max="6607" width="4.140625" style="9" customWidth="1"/>
    <col min="6608" max="6608" width="15" style="9" customWidth="1"/>
    <col min="6609" max="6610" width="9.140625" style="9" customWidth="1"/>
    <col min="6611" max="6611" width="11.5703125" style="9" customWidth="1"/>
    <col min="6612" max="6612" width="18.140625" style="9" customWidth="1"/>
    <col min="6613" max="6613" width="13.140625" style="9" customWidth="1"/>
    <col min="6614" max="6614" width="12.28515625" style="9" customWidth="1"/>
    <col min="6615" max="6852" width="9.140625" style="9"/>
    <col min="6853" max="6853" width="1.42578125" style="9" customWidth="1"/>
    <col min="6854" max="6854" width="59.5703125" style="9" customWidth="1"/>
    <col min="6855" max="6855" width="9.140625" style="9" customWidth="1"/>
    <col min="6856" max="6857" width="3.85546875" style="9" customWidth="1"/>
    <col min="6858" max="6858" width="10.5703125" style="9" customWidth="1"/>
    <col min="6859" max="6859" width="3.85546875" style="9" customWidth="1"/>
    <col min="6860" max="6862" width="14.42578125" style="9" customWidth="1"/>
    <col min="6863" max="6863" width="4.140625" style="9" customWidth="1"/>
    <col min="6864" max="6864" width="15" style="9" customWidth="1"/>
    <col min="6865" max="6866" width="9.140625" style="9" customWidth="1"/>
    <col min="6867" max="6867" width="11.5703125" style="9" customWidth="1"/>
    <col min="6868" max="6868" width="18.140625" style="9" customWidth="1"/>
    <col min="6869" max="6869" width="13.140625" style="9" customWidth="1"/>
    <col min="6870" max="6870" width="12.28515625" style="9" customWidth="1"/>
    <col min="6871" max="7108" width="9.140625" style="9"/>
    <col min="7109" max="7109" width="1.42578125" style="9" customWidth="1"/>
    <col min="7110" max="7110" width="59.5703125" style="9" customWidth="1"/>
    <col min="7111" max="7111" width="9.140625" style="9" customWidth="1"/>
    <col min="7112" max="7113" width="3.85546875" style="9" customWidth="1"/>
    <col min="7114" max="7114" width="10.5703125" style="9" customWidth="1"/>
    <col min="7115" max="7115" width="3.85546875" style="9" customWidth="1"/>
    <col min="7116" max="7118" width="14.42578125" style="9" customWidth="1"/>
    <col min="7119" max="7119" width="4.140625" style="9" customWidth="1"/>
    <col min="7120" max="7120" width="15" style="9" customWidth="1"/>
    <col min="7121" max="7122" width="9.140625" style="9" customWidth="1"/>
    <col min="7123" max="7123" width="11.5703125" style="9" customWidth="1"/>
    <col min="7124" max="7124" width="18.140625" style="9" customWidth="1"/>
    <col min="7125" max="7125" width="13.140625" style="9" customWidth="1"/>
    <col min="7126" max="7126" width="12.28515625" style="9" customWidth="1"/>
    <col min="7127" max="7364" width="9.140625" style="9"/>
    <col min="7365" max="7365" width="1.42578125" style="9" customWidth="1"/>
    <col min="7366" max="7366" width="59.5703125" style="9" customWidth="1"/>
    <col min="7367" max="7367" width="9.140625" style="9" customWidth="1"/>
    <col min="7368" max="7369" width="3.85546875" style="9" customWidth="1"/>
    <col min="7370" max="7370" width="10.5703125" style="9" customWidth="1"/>
    <col min="7371" max="7371" width="3.85546875" style="9" customWidth="1"/>
    <col min="7372" max="7374" width="14.42578125" style="9" customWidth="1"/>
    <col min="7375" max="7375" width="4.140625" style="9" customWidth="1"/>
    <col min="7376" max="7376" width="15" style="9" customWidth="1"/>
    <col min="7377" max="7378" width="9.140625" style="9" customWidth="1"/>
    <col min="7379" max="7379" width="11.5703125" style="9" customWidth="1"/>
    <col min="7380" max="7380" width="18.140625" style="9" customWidth="1"/>
    <col min="7381" max="7381" width="13.140625" style="9" customWidth="1"/>
    <col min="7382" max="7382" width="12.28515625" style="9" customWidth="1"/>
    <col min="7383" max="7620" width="9.140625" style="9"/>
    <col min="7621" max="7621" width="1.42578125" style="9" customWidth="1"/>
    <col min="7622" max="7622" width="59.5703125" style="9" customWidth="1"/>
    <col min="7623" max="7623" width="9.140625" style="9" customWidth="1"/>
    <col min="7624" max="7625" width="3.85546875" style="9" customWidth="1"/>
    <col min="7626" max="7626" width="10.5703125" style="9" customWidth="1"/>
    <col min="7627" max="7627" width="3.85546875" style="9" customWidth="1"/>
    <col min="7628" max="7630" width="14.42578125" style="9" customWidth="1"/>
    <col min="7631" max="7631" width="4.140625" style="9" customWidth="1"/>
    <col min="7632" max="7632" width="15" style="9" customWidth="1"/>
    <col min="7633" max="7634" width="9.140625" style="9" customWidth="1"/>
    <col min="7635" max="7635" width="11.5703125" style="9" customWidth="1"/>
    <col min="7636" max="7636" width="18.140625" style="9" customWidth="1"/>
    <col min="7637" max="7637" width="13.140625" style="9" customWidth="1"/>
    <col min="7638" max="7638" width="12.28515625" style="9" customWidth="1"/>
    <col min="7639" max="7876" width="9.140625" style="9"/>
    <col min="7877" max="7877" width="1.42578125" style="9" customWidth="1"/>
    <col min="7878" max="7878" width="59.5703125" style="9" customWidth="1"/>
    <col min="7879" max="7879" width="9.140625" style="9" customWidth="1"/>
    <col min="7880" max="7881" width="3.85546875" style="9" customWidth="1"/>
    <col min="7882" max="7882" width="10.5703125" style="9" customWidth="1"/>
    <col min="7883" max="7883" width="3.85546875" style="9" customWidth="1"/>
    <col min="7884" max="7886" width="14.42578125" style="9" customWidth="1"/>
    <col min="7887" max="7887" width="4.140625" style="9" customWidth="1"/>
    <col min="7888" max="7888" width="15" style="9" customWidth="1"/>
    <col min="7889" max="7890" width="9.140625" style="9" customWidth="1"/>
    <col min="7891" max="7891" width="11.5703125" style="9" customWidth="1"/>
    <col min="7892" max="7892" width="18.140625" style="9" customWidth="1"/>
    <col min="7893" max="7893" width="13.140625" style="9" customWidth="1"/>
    <col min="7894" max="7894" width="12.28515625" style="9" customWidth="1"/>
    <col min="7895" max="8132" width="9.140625" style="9"/>
    <col min="8133" max="8133" width="1.42578125" style="9" customWidth="1"/>
    <col min="8134" max="8134" width="59.5703125" style="9" customWidth="1"/>
    <col min="8135" max="8135" width="9.140625" style="9" customWidth="1"/>
    <col min="8136" max="8137" width="3.85546875" style="9" customWidth="1"/>
    <col min="8138" max="8138" width="10.5703125" style="9" customWidth="1"/>
    <col min="8139" max="8139" width="3.85546875" style="9" customWidth="1"/>
    <col min="8140" max="8142" width="14.42578125" style="9" customWidth="1"/>
    <col min="8143" max="8143" width="4.140625" style="9" customWidth="1"/>
    <col min="8144" max="8144" width="15" style="9" customWidth="1"/>
    <col min="8145" max="8146" width="9.140625" style="9" customWidth="1"/>
    <col min="8147" max="8147" width="11.5703125" style="9" customWidth="1"/>
    <col min="8148" max="8148" width="18.140625" style="9" customWidth="1"/>
    <col min="8149" max="8149" width="13.140625" style="9" customWidth="1"/>
    <col min="8150" max="8150" width="12.28515625" style="9" customWidth="1"/>
    <col min="8151" max="8388" width="9.140625" style="9"/>
    <col min="8389" max="8389" width="1.42578125" style="9" customWidth="1"/>
    <col min="8390" max="8390" width="59.5703125" style="9" customWidth="1"/>
    <col min="8391" max="8391" width="9.140625" style="9" customWidth="1"/>
    <col min="8392" max="8393" width="3.85546875" style="9" customWidth="1"/>
    <col min="8394" max="8394" width="10.5703125" style="9" customWidth="1"/>
    <col min="8395" max="8395" width="3.85546875" style="9" customWidth="1"/>
    <col min="8396" max="8398" width="14.42578125" style="9" customWidth="1"/>
    <col min="8399" max="8399" width="4.140625" style="9" customWidth="1"/>
    <col min="8400" max="8400" width="15" style="9" customWidth="1"/>
    <col min="8401" max="8402" width="9.140625" style="9" customWidth="1"/>
    <col min="8403" max="8403" width="11.5703125" style="9" customWidth="1"/>
    <col min="8404" max="8404" width="18.140625" style="9" customWidth="1"/>
    <col min="8405" max="8405" width="13.140625" style="9" customWidth="1"/>
    <col min="8406" max="8406" width="12.28515625" style="9" customWidth="1"/>
    <col min="8407" max="8644" width="9.140625" style="9"/>
    <col min="8645" max="8645" width="1.42578125" style="9" customWidth="1"/>
    <col min="8646" max="8646" width="59.5703125" style="9" customWidth="1"/>
    <col min="8647" max="8647" width="9.140625" style="9" customWidth="1"/>
    <col min="8648" max="8649" width="3.85546875" style="9" customWidth="1"/>
    <col min="8650" max="8650" width="10.5703125" style="9" customWidth="1"/>
    <col min="8651" max="8651" width="3.85546875" style="9" customWidth="1"/>
    <col min="8652" max="8654" width="14.42578125" style="9" customWidth="1"/>
    <col min="8655" max="8655" width="4.140625" style="9" customWidth="1"/>
    <col min="8656" max="8656" width="15" style="9" customWidth="1"/>
    <col min="8657" max="8658" width="9.140625" style="9" customWidth="1"/>
    <col min="8659" max="8659" width="11.5703125" style="9" customWidth="1"/>
    <col min="8660" max="8660" width="18.140625" style="9" customWidth="1"/>
    <col min="8661" max="8661" width="13.140625" style="9" customWidth="1"/>
    <col min="8662" max="8662" width="12.28515625" style="9" customWidth="1"/>
    <col min="8663" max="8900" width="9.140625" style="9"/>
    <col min="8901" max="8901" width="1.42578125" style="9" customWidth="1"/>
    <col min="8902" max="8902" width="59.5703125" style="9" customWidth="1"/>
    <col min="8903" max="8903" width="9.140625" style="9" customWidth="1"/>
    <col min="8904" max="8905" width="3.85546875" style="9" customWidth="1"/>
    <col min="8906" max="8906" width="10.5703125" style="9" customWidth="1"/>
    <col min="8907" max="8907" width="3.85546875" style="9" customWidth="1"/>
    <col min="8908" max="8910" width="14.42578125" style="9" customWidth="1"/>
    <col min="8911" max="8911" width="4.140625" style="9" customWidth="1"/>
    <col min="8912" max="8912" width="15" style="9" customWidth="1"/>
    <col min="8913" max="8914" width="9.140625" style="9" customWidth="1"/>
    <col min="8915" max="8915" width="11.5703125" style="9" customWidth="1"/>
    <col min="8916" max="8916" width="18.140625" style="9" customWidth="1"/>
    <col min="8917" max="8917" width="13.140625" style="9" customWidth="1"/>
    <col min="8918" max="8918" width="12.28515625" style="9" customWidth="1"/>
    <col min="8919" max="9156" width="9.140625" style="9"/>
    <col min="9157" max="9157" width="1.42578125" style="9" customWidth="1"/>
    <col min="9158" max="9158" width="59.5703125" style="9" customWidth="1"/>
    <col min="9159" max="9159" width="9.140625" style="9" customWidth="1"/>
    <col min="9160" max="9161" width="3.85546875" style="9" customWidth="1"/>
    <col min="9162" max="9162" width="10.5703125" style="9" customWidth="1"/>
    <col min="9163" max="9163" width="3.85546875" style="9" customWidth="1"/>
    <col min="9164" max="9166" width="14.42578125" style="9" customWidth="1"/>
    <col min="9167" max="9167" width="4.140625" style="9" customWidth="1"/>
    <col min="9168" max="9168" width="15" style="9" customWidth="1"/>
    <col min="9169" max="9170" width="9.140625" style="9" customWidth="1"/>
    <col min="9171" max="9171" width="11.5703125" style="9" customWidth="1"/>
    <col min="9172" max="9172" width="18.140625" style="9" customWidth="1"/>
    <col min="9173" max="9173" width="13.140625" style="9" customWidth="1"/>
    <col min="9174" max="9174" width="12.28515625" style="9" customWidth="1"/>
    <col min="9175" max="9412" width="9.140625" style="9"/>
    <col min="9413" max="9413" width="1.42578125" style="9" customWidth="1"/>
    <col min="9414" max="9414" width="59.5703125" style="9" customWidth="1"/>
    <col min="9415" max="9415" width="9.140625" style="9" customWidth="1"/>
    <col min="9416" max="9417" width="3.85546875" style="9" customWidth="1"/>
    <col min="9418" max="9418" width="10.5703125" style="9" customWidth="1"/>
    <col min="9419" max="9419" width="3.85546875" style="9" customWidth="1"/>
    <col min="9420" max="9422" width="14.42578125" style="9" customWidth="1"/>
    <col min="9423" max="9423" width="4.140625" style="9" customWidth="1"/>
    <col min="9424" max="9424" width="15" style="9" customWidth="1"/>
    <col min="9425" max="9426" width="9.140625" style="9" customWidth="1"/>
    <col min="9427" max="9427" width="11.5703125" style="9" customWidth="1"/>
    <col min="9428" max="9428" width="18.140625" style="9" customWidth="1"/>
    <col min="9429" max="9429" width="13.140625" style="9" customWidth="1"/>
    <col min="9430" max="9430" width="12.28515625" style="9" customWidth="1"/>
    <col min="9431" max="9668" width="9.140625" style="9"/>
    <col min="9669" max="9669" width="1.42578125" style="9" customWidth="1"/>
    <col min="9670" max="9670" width="59.5703125" style="9" customWidth="1"/>
    <col min="9671" max="9671" width="9.140625" style="9" customWidth="1"/>
    <col min="9672" max="9673" width="3.85546875" style="9" customWidth="1"/>
    <col min="9674" max="9674" width="10.5703125" style="9" customWidth="1"/>
    <col min="9675" max="9675" width="3.85546875" style="9" customWidth="1"/>
    <col min="9676" max="9678" width="14.42578125" style="9" customWidth="1"/>
    <col min="9679" max="9679" width="4.140625" style="9" customWidth="1"/>
    <col min="9680" max="9680" width="15" style="9" customWidth="1"/>
    <col min="9681" max="9682" width="9.140625" style="9" customWidth="1"/>
    <col min="9683" max="9683" width="11.5703125" style="9" customWidth="1"/>
    <col min="9684" max="9684" width="18.140625" style="9" customWidth="1"/>
    <col min="9685" max="9685" width="13.140625" style="9" customWidth="1"/>
    <col min="9686" max="9686" width="12.28515625" style="9" customWidth="1"/>
    <col min="9687" max="9924" width="9.140625" style="9"/>
    <col min="9925" max="9925" width="1.42578125" style="9" customWidth="1"/>
    <col min="9926" max="9926" width="59.5703125" style="9" customWidth="1"/>
    <col min="9927" max="9927" width="9.140625" style="9" customWidth="1"/>
    <col min="9928" max="9929" width="3.85546875" style="9" customWidth="1"/>
    <col min="9930" max="9930" width="10.5703125" style="9" customWidth="1"/>
    <col min="9931" max="9931" width="3.85546875" style="9" customWidth="1"/>
    <col min="9932" max="9934" width="14.42578125" style="9" customWidth="1"/>
    <col min="9935" max="9935" width="4.140625" style="9" customWidth="1"/>
    <col min="9936" max="9936" width="15" style="9" customWidth="1"/>
    <col min="9937" max="9938" width="9.140625" style="9" customWidth="1"/>
    <col min="9939" max="9939" width="11.5703125" style="9" customWidth="1"/>
    <col min="9940" max="9940" width="18.140625" style="9" customWidth="1"/>
    <col min="9941" max="9941" width="13.140625" style="9" customWidth="1"/>
    <col min="9942" max="9942" width="12.28515625" style="9" customWidth="1"/>
    <col min="9943" max="10180" width="9.140625" style="9"/>
    <col min="10181" max="10181" width="1.42578125" style="9" customWidth="1"/>
    <col min="10182" max="10182" width="59.5703125" style="9" customWidth="1"/>
    <col min="10183" max="10183" width="9.140625" style="9" customWidth="1"/>
    <col min="10184" max="10185" width="3.85546875" style="9" customWidth="1"/>
    <col min="10186" max="10186" width="10.5703125" style="9" customWidth="1"/>
    <col min="10187" max="10187" width="3.85546875" style="9" customWidth="1"/>
    <col min="10188" max="10190" width="14.42578125" style="9" customWidth="1"/>
    <col min="10191" max="10191" width="4.140625" style="9" customWidth="1"/>
    <col min="10192" max="10192" width="15" style="9" customWidth="1"/>
    <col min="10193" max="10194" width="9.140625" style="9" customWidth="1"/>
    <col min="10195" max="10195" width="11.5703125" style="9" customWidth="1"/>
    <col min="10196" max="10196" width="18.140625" style="9" customWidth="1"/>
    <col min="10197" max="10197" width="13.140625" style="9" customWidth="1"/>
    <col min="10198" max="10198" width="12.28515625" style="9" customWidth="1"/>
    <col min="10199" max="10436" width="9.140625" style="9"/>
    <col min="10437" max="10437" width="1.42578125" style="9" customWidth="1"/>
    <col min="10438" max="10438" width="59.5703125" style="9" customWidth="1"/>
    <col min="10439" max="10439" width="9.140625" style="9" customWidth="1"/>
    <col min="10440" max="10441" width="3.85546875" style="9" customWidth="1"/>
    <col min="10442" max="10442" width="10.5703125" style="9" customWidth="1"/>
    <col min="10443" max="10443" width="3.85546875" style="9" customWidth="1"/>
    <col min="10444" max="10446" width="14.42578125" style="9" customWidth="1"/>
    <col min="10447" max="10447" width="4.140625" style="9" customWidth="1"/>
    <col min="10448" max="10448" width="15" style="9" customWidth="1"/>
    <col min="10449" max="10450" width="9.140625" style="9" customWidth="1"/>
    <col min="10451" max="10451" width="11.5703125" style="9" customWidth="1"/>
    <col min="10452" max="10452" width="18.140625" style="9" customWidth="1"/>
    <col min="10453" max="10453" width="13.140625" style="9" customWidth="1"/>
    <col min="10454" max="10454" width="12.28515625" style="9" customWidth="1"/>
    <col min="10455" max="10692" width="9.140625" style="9"/>
    <col min="10693" max="10693" width="1.42578125" style="9" customWidth="1"/>
    <col min="10694" max="10694" width="59.5703125" style="9" customWidth="1"/>
    <col min="10695" max="10695" width="9.140625" style="9" customWidth="1"/>
    <col min="10696" max="10697" width="3.85546875" style="9" customWidth="1"/>
    <col min="10698" max="10698" width="10.5703125" style="9" customWidth="1"/>
    <col min="10699" max="10699" width="3.85546875" style="9" customWidth="1"/>
    <col min="10700" max="10702" width="14.42578125" style="9" customWidth="1"/>
    <col min="10703" max="10703" width="4.140625" style="9" customWidth="1"/>
    <col min="10704" max="10704" width="15" style="9" customWidth="1"/>
    <col min="10705" max="10706" width="9.140625" style="9" customWidth="1"/>
    <col min="10707" max="10707" width="11.5703125" style="9" customWidth="1"/>
    <col min="10708" max="10708" width="18.140625" style="9" customWidth="1"/>
    <col min="10709" max="10709" width="13.140625" style="9" customWidth="1"/>
    <col min="10710" max="10710" width="12.28515625" style="9" customWidth="1"/>
    <col min="10711" max="10948" width="9.140625" style="9"/>
    <col min="10949" max="10949" width="1.42578125" style="9" customWidth="1"/>
    <col min="10950" max="10950" width="59.5703125" style="9" customWidth="1"/>
    <col min="10951" max="10951" width="9.140625" style="9" customWidth="1"/>
    <col min="10952" max="10953" width="3.85546875" style="9" customWidth="1"/>
    <col min="10954" max="10954" width="10.5703125" style="9" customWidth="1"/>
    <col min="10955" max="10955" width="3.85546875" style="9" customWidth="1"/>
    <col min="10956" max="10958" width="14.42578125" style="9" customWidth="1"/>
    <col min="10959" max="10959" width="4.140625" style="9" customWidth="1"/>
    <col min="10960" max="10960" width="15" style="9" customWidth="1"/>
    <col min="10961" max="10962" width="9.140625" style="9" customWidth="1"/>
    <col min="10963" max="10963" width="11.5703125" style="9" customWidth="1"/>
    <col min="10964" max="10964" width="18.140625" style="9" customWidth="1"/>
    <col min="10965" max="10965" width="13.140625" style="9" customWidth="1"/>
    <col min="10966" max="10966" width="12.28515625" style="9" customWidth="1"/>
    <col min="10967" max="11204" width="9.140625" style="9"/>
    <col min="11205" max="11205" width="1.42578125" style="9" customWidth="1"/>
    <col min="11206" max="11206" width="59.5703125" style="9" customWidth="1"/>
    <col min="11207" max="11207" width="9.140625" style="9" customWidth="1"/>
    <col min="11208" max="11209" width="3.85546875" style="9" customWidth="1"/>
    <col min="11210" max="11210" width="10.5703125" style="9" customWidth="1"/>
    <col min="11211" max="11211" width="3.85546875" style="9" customWidth="1"/>
    <col min="11212" max="11214" width="14.42578125" style="9" customWidth="1"/>
    <col min="11215" max="11215" width="4.140625" style="9" customWidth="1"/>
    <col min="11216" max="11216" width="15" style="9" customWidth="1"/>
    <col min="11217" max="11218" width="9.140625" style="9" customWidth="1"/>
    <col min="11219" max="11219" width="11.5703125" style="9" customWidth="1"/>
    <col min="11220" max="11220" width="18.140625" style="9" customWidth="1"/>
    <col min="11221" max="11221" width="13.140625" style="9" customWidth="1"/>
    <col min="11222" max="11222" width="12.28515625" style="9" customWidth="1"/>
    <col min="11223" max="11460" width="9.140625" style="9"/>
    <col min="11461" max="11461" width="1.42578125" style="9" customWidth="1"/>
    <col min="11462" max="11462" width="59.5703125" style="9" customWidth="1"/>
    <col min="11463" max="11463" width="9.140625" style="9" customWidth="1"/>
    <col min="11464" max="11465" width="3.85546875" style="9" customWidth="1"/>
    <col min="11466" max="11466" width="10.5703125" style="9" customWidth="1"/>
    <col min="11467" max="11467" width="3.85546875" style="9" customWidth="1"/>
    <col min="11468" max="11470" width="14.42578125" style="9" customWidth="1"/>
    <col min="11471" max="11471" width="4.140625" style="9" customWidth="1"/>
    <col min="11472" max="11472" width="15" style="9" customWidth="1"/>
    <col min="11473" max="11474" width="9.140625" style="9" customWidth="1"/>
    <col min="11475" max="11475" width="11.5703125" style="9" customWidth="1"/>
    <col min="11476" max="11476" width="18.140625" style="9" customWidth="1"/>
    <col min="11477" max="11477" width="13.140625" style="9" customWidth="1"/>
    <col min="11478" max="11478" width="12.28515625" style="9" customWidth="1"/>
    <col min="11479" max="11716" width="9.140625" style="9"/>
    <col min="11717" max="11717" width="1.42578125" style="9" customWidth="1"/>
    <col min="11718" max="11718" width="59.5703125" style="9" customWidth="1"/>
    <col min="11719" max="11719" width="9.140625" style="9" customWidth="1"/>
    <col min="11720" max="11721" width="3.85546875" style="9" customWidth="1"/>
    <col min="11722" max="11722" width="10.5703125" style="9" customWidth="1"/>
    <col min="11723" max="11723" width="3.85546875" style="9" customWidth="1"/>
    <col min="11724" max="11726" width="14.42578125" style="9" customWidth="1"/>
    <col min="11727" max="11727" width="4.140625" style="9" customWidth="1"/>
    <col min="11728" max="11728" width="15" style="9" customWidth="1"/>
    <col min="11729" max="11730" width="9.140625" style="9" customWidth="1"/>
    <col min="11731" max="11731" width="11.5703125" style="9" customWidth="1"/>
    <col min="11732" max="11732" width="18.140625" style="9" customWidth="1"/>
    <col min="11733" max="11733" width="13.140625" style="9" customWidth="1"/>
    <col min="11734" max="11734" width="12.28515625" style="9" customWidth="1"/>
    <col min="11735" max="11972" width="9.140625" style="9"/>
    <col min="11973" max="11973" width="1.42578125" style="9" customWidth="1"/>
    <col min="11974" max="11974" width="59.5703125" style="9" customWidth="1"/>
    <col min="11975" max="11975" width="9.140625" style="9" customWidth="1"/>
    <col min="11976" max="11977" width="3.85546875" style="9" customWidth="1"/>
    <col min="11978" max="11978" width="10.5703125" style="9" customWidth="1"/>
    <col min="11979" max="11979" width="3.85546875" style="9" customWidth="1"/>
    <col min="11980" max="11982" width="14.42578125" style="9" customWidth="1"/>
    <col min="11983" max="11983" width="4.140625" style="9" customWidth="1"/>
    <col min="11984" max="11984" width="15" style="9" customWidth="1"/>
    <col min="11985" max="11986" width="9.140625" style="9" customWidth="1"/>
    <col min="11987" max="11987" width="11.5703125" style="9" customWidth="1"/>
    <col min="11988" max="11988" width="18.140625" style="9" customWidth="1"/>
    <col min="11989" max="11989" width="13.140625" style="9" customWidth="1"/>
    <col min="11990" max="11990" width="12.28515625" style="9" customWidth="1"/>
    <col min="11991" max="12228" width="9.140625" style="9"/>
    <col min="12229" max="12229" width="1.42578125" style="9" customWidth="1"/>
    <col min="12230" max="12230" width="59.5703125" style="9" customWidth="1"/>
    <col min="12231" max="12231" width="9.140625" style="9" customWidth="1"/>
    <col min="12232" max="12233" width="3.85546875" style="9" customWidth="1"/>
    <col min="12234" max="12234" width="10.5703125" style="9" customWidth="1"/>
    <col min="12235" max="12235" width="3.85546875" style="9" customWidth="1"/>
    <col min="12236" max="12238" width="14.42578125" style="9" customWidth="1"/>
    <col min="12239" max="12239" width="4.140625" style="9" customWidth="1"/>
    <col min="12240" max="12240" width="15" style="9" customWidth="1"/>
    <col min="12241" max="12242" width="9.140625" style="9" customWidth="1"/>
    <col min="12243" max="12243" width="11.5703125" style="9" customWidth="1"/>
    <col min="12244" max="12244" width="18.140625" style="9" customWidth="1"/>
    <col min="12245" max="12245" width="13.140625" style="9" customWidth="1"/>
    <col min="12246" max="12246" width="12.28515625" style="9" customWidth="1"/>
    <col min="12247" max="12484" width="9.140625" style="9"/>
    <col min="12485" max="12485" width="1.42578125" style="9" customWidth="1"/>
    <col min="12486" max="12486" width="59.5703125" style="9" customWidth="1"/>
    <col min="12487" max="12487" width="9.140625" style="9" customWidth="1"/>
    <col min="12488" max="12489" width="3.85546875" style="9" customWidth="1"/>
    <col min="12490" max="12490" width="10.5703125" style="9" customWidth="1"/>
    <col min="12491" max="12491" width="3.85546875" style="9" customWidth="1"/>
    <col min="12492" max="12494" width="14.42578125" style="9" customWidth="1"/>
    <col min="12495" max="12495" width="4.140625" style="9" customWidth="1"/>
    <col min="12496" max="12496" width="15" style="9" customWidth="1"/>
    <col min="12497" max="12498" width="9.140625" style="9" customWidth="1"/>
    <col min="12499" max="12499" width="11.5703125" style="9" customWidth="1"/>
    <col min="12500" max="12500" width="18.140625" style="9" customWidth="1"/>
    <col min="12501" max="12501" width="13.140625" style="9" customWidth="1"/>
    <col min="12502" max="12502" width="12.28515625" style="9" customWidth="1"/>
    <col min="12503" max="12740" width="9.140625" style="9"/>
    <col min="12741" max="12741" width="1.42578125" style="9" customWidth="1"/>
    <col min="12742" max="12742" width="59.5703125" style="9" customWidth="1"/>
    <col min="12743" max="12743" width="9.140625" style="9" customWidth="1"/>
    <col min="12744" max="12745" width="3.85546875" style="9" customWidth="1"/>
    <col min="12746" max="12746" width="10.5703125" style="9" customWidth="1"/>
    <col min="12747" max="12747" width="3.85546875" style="9" customWidth="1"/>
    <col min="12748" max="12750" width="14.42578125" style="9" customWidth="1"/>
    <col min="12751" max="12751" width="4.140625" style="9" customWidth="1"/>
    <col min="12752" max="12752" width="15" style="9" customWidth="1"/>
    <col min="12753" max="12754" width="9.140625" style="9" customWidth="1"/>
    <col min="12755" max="12755" width="11.5703125" style="9" customWidth="1"/>
    <col min="12756" max="12756" width="18.140625" style="9" customWidth="1"/>
    <col min="12757" max="12757" width="13.140625" style="9" customWidth="1"/>
    <col min="12758" max="12758" width="12.28515625" style="9" customWidth="1"/>
    <col min="12759" max="12996" width="9.140625" style="9"/>
    <col min="12997" max="12997" width="1.42578125" style="9" customWidth="1"/>
    <col min="12998" max="12998" width="59.5703125" style="9" customWidth="1"/>
    <col min="12999" max="12999" width="9.140625" style="9" customWidth="1"/>
    <col min="13000" max="13001" width="3.85546875" style="9" customWidth="1"/>
    <col min="13002" max="13002" width="10.5703125" style="9" customWidth="1"/>
    <col min="13003" max="13003" width="3.85546875" style="9" customWidth="1"/>
    <col min="13004" max="13006" width="14.42578125" style="9" customWidth="1"/>
    <col min="13007" max="13007" width="4.140625" style="9" customWidth="1"/>
    <col min="13008" max="13008" width="15" style="9" customWidth="1"/>
    <col min="13009" max="13010" width="9.140625" style="9" customWidth="1"/>
    <col min="13011" max="13011" width="11.5703125" style="9" customWidth="1"/>
    <col min="13012" max="13012" width="18.140625" style="9" customWidth="1"/>
    <col min="13013" max="13013" width="13.140625" style="9" customWidth="1"/>
    <col min="13014" max="13014" width="12.28515625" style="9" customWidth="1"/>
    <col min="13015" max="13252" width="9.140625" style="9"/>
    <col min="13253" max="13253" width="1.42578125" style="9" customWidth="1"/>
    <col min="13254" max="13254" width="59.5703125" style="9" customWidth="1"/>
    <col min="13255" max="13255" width="9.140625" style="9" customWidth="1"/>
    <col min="13256" max="13257" width="3.85546875" style="9" customWidth="1"/>
    <col min="13258" max="13258" width="10.5703125" style="9" customWidth="1"/>
    <col min="13259" max="13259" width="3.85546875" style="9" customWidth="1"/>
    <col min="13260" max="13262" width="14.42578125" style="9" customWidth="1"/>
    <col min="13263" max="13263" width="4.140625" style="9" customWidth="1"/>
    <col min="13264" max="13264" width="15" style="9" customWidth="1"/>
    <col min="13265" max="13266" width="9.140625" style="9" customWidth="1"/>
    <col min="13267" max="13267" width="11.5703125" style="9" customWidth="1"/>
    <col min="13268" max="13268" width="18.140625" style="9" customWidth="1"/>
    <col min="13269" max="13269" width="13.140625" style="9" customWidth="1"/>
    <col min="13270" max="13270" width="12.28515625" style="9" customWidth="1"/>
    <col min="13271" max="13508" width="9.140625" style="9"/>
    <col min="13509" max="13509" width="1.42578125" style="9" customWidth="1"/>
    <col min="13510" max="13510" width="59.5703125" style="9" customWidth="1"/>
    <col min="13511" max="13511" width="9.140625" style="9" customWidth="1"/>
    <col min="13512" max="13513" width="3.85546875" style="9" customWidth="1"/>
    <col min="13514" max="13514" width="10.5703125" style="9" customWidth="1"/>
    <col min="13515" max="13515" width="3.85546875" style="9" customWidth="1"/>
    <col min="13516" max="13518" width="14.42578125" style="9" customWidth="1"/>
    <col min="13519" max="13519" width="4.140625" style="9" customWidth="1"/>
    <col min="13520" max="13520" width="15" style="9" customWidth="1"/>
    <col min="13521" max="13522" width="9.140625" style="9" customWidth="1"/>
    <col min="13523" max="13523" width="11.5703125" style="9" customWidth="1"/>
    <col min="13524" max="13524" width="18.140625" style="9" customWidth="1"/>
    <col min="13525" max="13525" width="13.140625" style="9" customWidth="1"/>
    <col min="13526" max="13526" width="12.28515625" style="9" customWidth="1"/>
    <col min="13527" max="13764" width="9.140625" style="9"/>
    <col min="13765" max="13765" width="1.42578125" style="9" customWidth="1"/>
    <col min="13766" max="13766" width="59.5703125" style="9" customWidth="1"/>
    <col min="13767" max="13767" width="9.140625" style="9" customWidth="1"/>
    <col min="13768" max="13769" width="3.85546875" style="9" customWidth="1"/>
    <col min="13770" max="13770" width="10.5703125" style="9" customWidth="1"/>
    <col min="13771" max="13771" width="3.85546875" style="9" customWidth="1"/>
    <col min="13772" max="13774" width="14.42578125" style="9" customWidth="1"/>
    <col min="13775" max="13775" width="4.140625" style="9" customWidth="1"/>
    <col min="13776" max="13776" width="15" style="9" customWidth="1"/>
    <col min="13777" max="13778" width="9.140625" style="9" customWidth="1"/>
    <col min="13779" max="13779" width="11.5703125" style="9" customWidth="1"/>
    <col min="13780" max="13780" width="18.140625" style="9" customWidth="1"/>
    <col min="13781" max="13781" width="13.140625" style="9" customWidth="1"/>
    <col min="13782" max="13782" width="12.28515625" style="9" customWidth="1"/>
    <col min="13783" max="14020" width="9.140625" style="9"/>
    <col min="14021" max="14021" width="1.42578125" style="9" customWidth="1"/>
    <col min="14022" max="14022" width="59.5703125" style="9" customWidth="1"/>
    <col min="14023" max="14023" width="9.140625" style="9" customWidth="1"/>
    <col min="14024" max="14025" width="3.85546875" style="9" customWidth="1"/>
    <col min="14026" max="14026" width="10.5703125" style="9" customWidth="1"/>
    <col min="14027" max="14027" width="3.85546875" style="9" customWidth="1"/>
    <col min="14028" max="14030" width="14.42578125" style="9" customWidth="1"/>
    <col min="14031" max="14031" width="4.140625" style="9" customWidth="1"/>
    <col min="14032" max="14032" width="15" style="9" customWidth="1"/>
    <col min="14033" max="14034" width="9.140625" style="9" customWidth="1"/>
    <col min="14035" max="14035" width="11.5703125" style="9" customWidth="1"/>
    <col min="14036" max="14036" width="18.140625" style="9" customWidth="1"/>
    <col min="14037" max="14037" width="13.140625" style="9" customWidth="1"/>
    <col min="14038" max="14038" width="12.28515625" style="9" customWidth="1"/>
    <col min="14039" max="14276" width="9.140625" style="9"/>
    <col min="14277" max="14277" width="1.42578125" style="9" customWidth="1"/>
    <col min="14278" max="14278" width="59.5703125" style="9" customWidth="1"/>
    <col min="14279" max="14279" width="9.140625" style="9" customWidth="1"/>
    <col min="14280" max="14281" width="3.85546875" style="9" customWidth="1"/>
    <col min="14282" max="14282" width="10.5703125" style="9" customWidth="1"/>
    <col min="14283" max="14283" width="3.85546875" style="9" customWidth="1"/>
    <col min="14284" max="14286" width="14.42578125" style="9" customWidth="1"/>
    <col min="14287" max="14287" width="4.140625" style="9" customWidth="1"/>
    <col min="14288" max="14288" width="15" style="9" customWidth="1"/>
    <col min="14289" max="14290" width="9.140625" style="9" customWidth="1"/>
    <col min="14291" max="14291" width="11.5703125" style="9" customWidth="1"/>
    <col min="14292" max="14292" width="18.140625" style="9" customWidth="1"/>
    <col min="14293" max="14293" width="13.140625" style="9" customWidth="1"/>
    <col min="14294" max="14294" width="12.28515625" style="9" customWidth="1"/>
    <col min="14295" max="14532" width="9.140625" style="9"/>
    <col min="14533" max="14533" width="1.42578125" style="9" customWidth="1"/>
    <col min="14534" max="14534" width="59.5703125" style="9" customWidth="1"/>
    <col min="14535" max="14535" width="9.140625" style="9" customWidth="1"/>
    <col min="14536" max="14537" width="3.85546875" style="9" customWidth="1"/>
    <col min="14538" max="14538" width="10.5703125" style="9" customWidth="1"/>
    <col min="14539" max="14539" width="3.85546875" style="9" customWidth="1"/>
    <col min="14540" max="14542" width="14.42578125" style="9" customWidth="1"/>
    <col min="14543" max="14543" width="4.140625" style="9" customWidth="1"/>
    <col min="14544" max="14544" width="15" style="9" customWidth="1"/>
    <col min="14545" max="14546" width="9.140625" style="9" customWidth="1"/>
    <col min="14547" max="14547" width="11.5703125" style="9" customWidth="1"/>
    <col min="14548" max="14548" width="18.140625" style="9" customWidth="1"/>
    <col min="14549" max="14549" width="13.140625" style="9" customWidth="1"/>
    <col min="14550" max="14550" width="12.28515625" style="9" customWidth="1"/>
    <col min="14551" max="14788" width="9.140625" style="9"/>
    <col min="14789" max="14789" width="1.42578125" style="9" customWidth="1"/>
    <col min="14790" max="14790" width="59.5703125" style="9" customWidth="1"/>
    <col min="14791" max="14791" width="9.140625" style="9" customWidth="1"/>
    <col min="14792" max="14793" width="3.85546875" style="9" customWidth="1"/>
    <col min="14794" max="14794" width="10.5703125" style="9" customWidth="1"/>
    <col min="14795" max="14795" width="3.85546875" style="9" customWidth="1"/>
    <col min="14796" max="14798" width="14.42578125" style="9" customWidth="1"/>
    <col min="14799" max="14799" width="4.140625" style="9" customWidth="1"/>
    <col min="14800" max="14800" width="15" style="9" customWidth="1"/>
    <col min="14801" max="14802" width="9.140625" style="9" customWidth="1"/>
    <col min="14803" max="14803" width="11.5703125" style="9" customWidth="1"/>
    <col min="14804" max="14804" width="18.140625" style="9" customWidth="1"/>
    <col min="14805" max="14805" width="13.140625" style="9" customWidth="1"/>
    <col min="14806" max="14806" width="12.28515625" style="9" customWidth="1"/>
    <col min="14807" max="15044" width="9.140625" style="9"/>
    <col min="15045" max="15045" width="1.42578125" style="9" customWidth="1"/>
    <col min="15046" max="15046" width="59.5703125" style="9" customWidth="1"/>
    <col min="15047" max="15047" width="9.140625" style="9" customWidth="1"/>
    <col min="15048" max="15049" width="3.85546875" style="9" customWidth="1"/>
    <col min="15050" max="15050" width="10.5703125" style="9" customWidth="1"/>
    <col min="15051" max="15051" width="3.85546875" style="9" customWidth="1"/>
    <col min="15052" max="15054" width="14.42578125" style="9" customWidth="1"/>
    <col min="15055" max="15055" width="4.140625" style="9" customWidth="1"/>
    <col min="15056" max="15056" width="15" style="9" customWidth="1"/>
    <col min="15057" max="15058" width="9.140625" style="9" customWidth="1"/>
    <col min="15059" max="15059" width="11.5703125" style="9" customWidth="1"/>
    <col min="15060" max="15060" width="18.140625" style="9" customWidth="1"/>
    <col min="15061" max="15061" width="13.140625" style="9" customWidth="1"/>
    <col min="15062" max="15062" width="12.28515625" style="9" customWidth="1"/>
    <col min="15063" max="15300" width="9.140625" style="9"/>
    <col min="15301" max="15301" width="1.42578125" style="9" customWidth="1"/>
    <col min="15302" max="15302" width="59.5703125" style="9" customWidth="1"/>
    <col min="15303" max="15303" width="9.140625" style="9" customWidth="1"/>
    <col min="15304" max="15305" width="3.85546875" style="9" customWidth="1"/>
    <col min="15306" max="15306" width="10.5703125" style="9" customWidth="1"/>
    <col min="15307" max="15307" width="3.85546875" style="9" customWidth="1"/>
    <col min="15308" max="15310" width="14.42578125" style="9" customWidth="1"/>
    <col min="15311" max="15311" width="4.140625" style="9" customWidth="1"/>
    <col min="15312" max="15312" width="15" style="9" customWidth="1"/>
    <col min="15313" max="15314" width="9.140625" style="9" customWidth="1"/>
    <col min="15315" max="15315" width="11.5703125" style="9" customWidth="1"/>
    <col min="15316" max="15316" width="18.140625" style="9" customWidth="1"/>
    <col min="15317" max="15317" width="13.140625" style="9" customWidth="1"/>
    <col min="15318" max="15318" width="12.28515625" style="9" customWidth="1"/>
    <col min="15319" max="15556" width="9.140625" style="9"/>
    <col min="15557" max="15557" width="1.42578125" style="9" customWidth="1"/>
    <col min="15558" max="15558" width="59.5703125" style="9" customWidth="1"/>
    <col min="15559" max="15559" width="9.140625" style="9" customWidth="1"/>
    <col min="15560" max="15561" width="3.85546875" style="9" customWidth="1"/>
    <col min="15562" max="15562" width="10.5703125" style="9" customWidth="1"/>
    <col min="15563" max="15563" width="3.85546875" style="9" customWidth="1"/>
    <col min="15564" max="15566" width="14.42578125" style="9" customWidth="1"/>
    <col min="15567" max="15567" width="4.140625" style="9" customWidth="1"/>
    <col min="15568" max="15568" width="15" style="9" customWidth="1"/>
    <col min="15569" max="15570" width="9.140625" style="9" customWidth="1"/>
    <col min="15571" max="15571" width="11.5703125" style="9" customWidth="1"/>
    <col min="15572" max="15572" width="18.140625" style="9" customWidth="1"/>
    <col min="15573" max="15573" width="13.140625" style="9" customWidth="1"/>
    <col min="15574" max="15574" width="12.28515625" style="9" customWidth="1"/>
    <col min="15575" max="15812" width="9.140625" style="9"/>
    <col min="15813" max="15813" width="1.42578125" style="9" customWidth="1"/>
    <col min="15814" max="15814" width="59.5703125" style="9" customWidth="1"/>
    <col min="15815" max="15815" width="9.140625" style="9" customWidth="1"/>
    <col min="15816" max="15817" width="3.85546875" style="9" customWidth="1"/>
    <col min="15818" max="15818" width="10.5703125" style="9" customWidth="1"/>
    <col min="15819" max="15819" width="3.85546875" style="9" customWidth="1"/>
    <col min="15820" max="15822" width="14.42578125" style="9" customWidth="1"/>
    <col min="15823" max="15823" width="4.140625" style="9" customWidth="1"/>
    <col min="15824" max="15824" width="15" style="9" customWidth="1"/>
    <col min="15825" max="15826" width="9.140625" style="9" customWidth="1"/>
    <col min="15827" max="15827" width="11.5703125" style="9" customWidth="1"/>
    <col min="15828" max="15828" width="18.140625" style="9" customWidth="1"/>
    <col min="15829" max="15829" width="13.140625" style="9" customWidth="1"/>
    <col min="15830" max="15830" width="12.28515625" style="9" customWidth="1"/>
    <col min="15831" max="16384" width="9.140625" style="9"/>
  </cols>
  <sheetData>
    <row r="1" spans="1:12" ht="18" customHeight="1" x14ac:dyDescent="0.25">
      <c r="A1" s="362"/>
      <c r="B1" s="363" t="s">
        <v>707</v>
      </c>
      <c r="C1" s="363"/>
      <c r="D1" s="364"/>
      <c r="E1" s="364"/>
      <c r="F1" s="364"/>
      <c r="G1" s="364"/>
      <c r="H1" s="364"/>
      <c r="I1" s="363"/>
      <c r="J1" s="363"/>
      <c r="K1" s="363"/>
      <c r="L1" s="363"/>
    </row>
    <row r="2" spans="1:12" ht="55.5" customHeight="1" x14ac:dyDescent="0.25">
      <c r="A2" s="362"/>
      <c r="B2" s="407" t="s">
        <v>752</v>
      </c>
      <c r="C2" s="407"/>
      <c r="D2" s="407"/>
      <c r="E2" s="407"/>
      <c r="F2" s="407"/>
      <c r="G2" s="407"/>
      <c r="H2" s="407"/>
      <c r="I2" s="407"/>
      <c r="J2" s="407"/>
      <c r="K2" s="407"/>
      <c r="L2" s="407"/>
    </row>
    <row r="3" spans="1:12" x14ac:dyDescent="0.25">
      <c r="A3" s="362"/>
      <c r="B3" s="401"/>
      <c r="C3" s="401"/>
      <c r="D3" s="401"/>
      <c r="E3" s="401"/>
      <c r="F3" s="401"/>
      <c r="G3" s="401"/>
      <c r="H3" s="401"/>
      <c r="I3" s="401"/>
      <c r="J3" s="401"/>
      <c r="K3" s="401"/>
      <c r="L3" s="401"/>
    </row>
    <row r="4" spans="1:12" x14ac:dyDescent="0.25">
      <c r="A4" s="362"/>
      <c r="B4" s="401"/>
      <c r="C4" s="401"/>
      <c r="D4" s="401"/>
      <c r="E4" s="401"/>
      <c r="F4" s="401"/>
      <c r="G4" s="401"/>
      <c r="H4" s="401"/>
      <c r="I4" s="401"/>
      <c r="J4" s="401"/>
      <c r="K4" s="401"/>
      <c r="L4" s="401"/>
    </row>
    <row r="5" spans="1:12" ht="67.5" customHeight="1" x14ac:dyDescent="0.25">
      <c r="A5" s="408" t="str">
        <f>UPPER(A6)</f>
        <v>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2028 ГОДОВ</v>
      </c>
      <c r="B5" s="408"/>
      <c r="C5" s="408"/>
      <c r="D5" s="408"/>
      <c r="E5" s="408"/>
      <c r="F5" s="408"/>
      <c r="G5" s="408"/>
      <c r="H5" s="408"/>
      <c r="I5" s="408"/>
      <c r="J5" s="408"/>
      <c r="K5" s="408"/>
      <c r="L5" s="408"/>
    </row>
    <row r="6" spans="1:12" ht="51.75" hidden="1" customHeight="1" x14ac:dyDescent="0.25">
      <c r="A6" s="406" t="s">
        <v>787</v>
      </c>
      <c r="B6" s="406"/>
      <c r="C6" s="406"/>
      <c r="D6" s="406"/>
      <c r="E6" s="406"/>
      <c r="F6" s="406"/>
      <c r="G6" s="406"/>
      <c r="H6" s="406"/>
      <c r="I6" s="406"/>
      <c r="J6" s="406"/>
      <c r="K6" s="406"/>
      <c r="L6" s="406"/>
    </row>
    <row r="7" spans="1:12" ht="16.5" customHeight="1" x14ac:dyDescent="0.25">
      <c r="A7" s="365"/>
      <c r="B7" s="365"/>
      <c r="C7" s="365"/>
      <c r="D7" s="365"/>
      <c r="E7" s="365"/>
      <c r="F7" s="365"/>
      <c r="G7" s="365"/>
      <c r="H7" s="365"/>
      <c r="I7" s="365"/>
      <c r="J7" s="365"/>
      <c r="K7" s="365"/>
      <c r="L7" s="365" t="s">
        <v>216</v>
      </c>
    </row>
    <row r="8" spans="1:12" s="1" customFormat="1" ht="30" customHeight="1" x14ac:dyDescent="0.25">
      <c r="A8" s="366" t="s">
        <v>0</v>
      </c>
      <c r="B8" s="367" t="s">
        <v>142</v>
      </c>
      <c r="C8" s="367" t="s">
        <v>143</v>
      </c>
      <c r="D8" s="368" t="s">
        <v>144</v>
      </c>
      <c r="E8" s="367" t="s">
        <v>145</v>
      </c>
      <c r="F8" s="368" t="s">
        <v>2</v>
      </c>
      <c r="G8" s="368" t="s">
        <v>3</v>
      </c>
      <c r="H8" s="368" t="s">
        <v>146</v>
      </c>
      <c r="I8" s="368" t="s">
        <v>5</v>
      </c>
      <c r="J8" s="369" t="s">
        <v>452</v>
      </c>
      <c r="K8" s="369" t="s">
        <v>672</v>
      </c>
      <c r="L8" s="369" t="s">
        <v>753</v>
      </c>
    </row>
    <row r="9" spans="1:12" s="19" customFormat="1" ht="47.25" x14ac:dyDescent="0.25">
      <c r="A9" s="370" t="s">
        <v>237</v>
      </c>
      <c r="B9" s="369">
        <v>51</v>
      </c>
      <c r="C9" s="369"/>
      <c r="D9" s="371"/>
      <c r="E9" s="369"/>
      <c r="F9" s="371"/>
      <c r="G9" s="371"/>
      <c r="H9" s="371"/>
      <c r="I9" s="371"/>
      <c r="J9" s="372">
        <f>J10+J72+J86+J91+J101+J113+J118+J129+J137+J145+J153+J158+J163+J168+J173+J191+J200+J235+J241+J259+J272+J181+J186</f>
        <v>324206859.40999997</v>
      </c>
      <c r="K9" s="372">
        <f>K10+K72+K86+K91+K101+K113+K118+K129+K137+K145+K153+K158+K163+K168+K173+K191+K200+K235+K241+K259+K272+K181+K186</f>
        <v>180119941.56</v>
      </c>
      <c r="L9" s="372">
        <f>L10+L72+L86+L91+L101+L113+L118+L129+L137+L145+L153+L158+L163+L168+L173+L191+L200+L235+L241+L259+L272+L181+L186</f>
        <v>148920036.84</v>
      </c>
    </row>
    <row r="10" spans="1:12" ht="60" x14ac:dyDescent="0.25">
      <c r="A10" s="373" t="s">
        <v>366</v>
      </c>
      <c r="B10" s="374">
        <v>51</v>
      </c>
      <c r="C10" s="374">
        <v>0</v>
      </c>
      <c r="D10" s="375" t="s">
        <v>11</v>
      </c>
      <c r="E10" s="374"/>
      <c r="F10" s="375"/>
      <c r="G10" s="375"/>
      <c r="H10" s="375"/>
      <c r="I10" s="375"/>
      <c r="J10" s="376">
        <f>J11</f>
        <v>41278058</v>
      </c>
      <c r="K10" s="376">
        <f t="shared" ref="K10:L10" si="0">K11</f>
        <v>37253558</v>
      </c>
      <c r="L10" s="376">
        <f t="shared" si="0"/>
        <v>37253558</v>
      </c>
    </row>
    <row r="11" spans="1:12" ht="30" x14ac:dyDescent="0.25">
      <c r="A11" s="373" t="s">
        <v>6</v>
      </c>
      <c r="B11" s="374">
        <v>51</v>
      </c>
      <c r="C11" s="374">
        <v>0</v>
      </c>
      <c r="D11" s="375" t="s">
        <v>11</v>
      </c>
      <c r="E11" s="374">
        <v>851</v>
      </c>
      <c r="F11" s="375"/>
      <c r="G11" s="375"/>
      <c r="H11" s="375"/>
      <c r="I11" s="375"/>
      <c r="J11" s="376">
        <f>J12+J17+J22+J25+J30+J35+J38+J45+J48+J51+J54+J57+J60+J63+J66+J69</f>
        <v>41278058</v>
      </c>
      <c r="K11" s="376">
        <f t="shared" ref="K11:L11" si="1">K12+K17+K22+K25+K30+K35+K38+K45+K48+K51+K54+K57+K60+K63+K66+K69</f>
        <v>37253558</v>
      </c>
      <c r="L11" s="376">
        <f t="shared" si="1"/>
        <v>37253558</v>
      </c>
    </row>
    <row r="12" spans="1:12" ht="270" x14ac:dyDescent="0.25">
      <c r="A12" s="377" t="s">
        <v>398</v>
      </c>
      <c r="B12" s="367">
        <v>51</v>
      </c>
      <c r="C12" s="367">
        <v>0</v>
      </c>
      <c r="D12" s="375" t="s">
        <v>11</v>
      </c>
      <c r="E12" s="367">
        <v>851</v>
      </c>
      <c r="F12" s="368" t="s">
        <v>204</v>
      </c>
      <c r="G12" s="368" t="s">
        <v>203</v>
      </c>
      <c r="H12" s="375" t="s">
        <v>396</v>
      </c>
      <c r="I12" s="375"/>
      <c r="J12" s="376">
        <f t="shared" ref="J12:L12" si="2">J13+J15</f>
        <v>766676</v>
      </c>
      <c r="K12" s="376">
        <f t="shared" si="2"/>
        <v>766676</v>
      </c>
      <c r="L12" s="376">
        <f t="shared" si="2"/>
        <v>766676</v>
      </c>
    </row>
    <row r="13" spans="1:12" ht="105" x14ac:dyDescent="0.25">
      <c r="A13" s="377" t="s">
        <v>14</v>
      </c>
      <c r="B13" s="367">
        <v>51</v>
      </c>
      <c r="C13" s="367">
        <v>0</v>
      </c>
      <c r="D13" s="375" t="s">
        <v>11</v>
      </c>
      <c r="E13" s="367">
        <v>851</v>
      </c>
      <c r="F13" s="368" t="s">
        <v>204</v>
      </c>
      <c r="G13" s="368" t="s">
        <v>203</v>
      </c>
      <c r="H13" s="375" t="s">
        <v>396</v>
      </c>
      <c r="I13" s="375" t="s">
        <v>16</v>
      </c>
      <c r="J13" s="376">
        <f t="shared" ref="J13:L13" si="3">J14</f>
        <v>747400</v>
      </c>
      <c r="K13" s="376">
        <f t="shared" si="3"/>
        <v>747400</v>
      </c>
      <c r="L13" s="376">
        <f t="shared" si="3"/>
        <v>747400</v>
      </c>
    </row>
    <row r="14" spans="1:12" ht="60" x14ac:dyDescent="0.25">
      <c r="A14" s="377" t="s">
        <v>257</v>
      </c>
      <c r="B14" s="367">
        <v>51</v>
      </c>
      <c r="C14" s="367">
        <v>0</v>
      </c>
      <c r="D14" s="375" t="s">
        <v>11</v>
      </c>
      <c r="E14" s="367">
        <v>851</v>
      </c>
      <c r="F14" s="368" t="s">
        <v>204</v>
      </c>
      <c r="G14" s="368" t="s">
        <v>203</v>
      </c>
      <c r="H14" s="375" t="s">
        <v>396</v>
      </c>
      <c r="I14" s="375" t="s">
        <v>17</v>
      </c>
      <c r="J14" s="376">
        <f>'3.ВС'!J12</f>
        <v>747400</v>
      </c>
      <c r="K14" s="376">
        <f>'3.ВС'!K12</f>
        <v>747400</v>
      </c>
      <c r="L14" s="376">
        <f>'3.ВС'!L12</f>
        <v>747400</v>
      </c>
    </row>
    <row r="15" spans="1:12" ht="60" x14ac:dyDescent="0.25">
      <c r="A15" s="377" t="s">
        <v>19</v>
      </c>
      <c r="B15" s="367">
        <v>51</v>
      </c>
      <c r="C15" s="367">
        <v>0</v>
      </c>
      <c r="D15" s="375" t="s">
        <v>11</v>
      </c>
      <c r="E15" s="367">
        <v>851</v>
      </c>
      <c r="F15" s="368" t="s">
        <v>204</v>
      </c>
      <c r="G15" s="368" t="s">
        <v>203</v>
      </c>
      <c r="H15" s="375" t="s">
        <v>396</v>
      </c>
      <c r="I15" s="375" t="s">
        <v>20</v>
      </c>
      <c r="J15" s="376">
        <f t="shared" ref="J15:L15" si="4">J16</f>
        <v>19276</v>
      </c>
      <c r="K15" s="376">
        <f t="shared" si="4"/>
        <v>19276</v>
      </c>
      <c r="L15" s="376">
        <f t="shared" si="4"/>
        <v>19276</v>
      </c>
    </row>
    <row r="16" spans="1:12" ht="60" x14ac:dyDescent="0.25">
      <c r="A16" s="377" t="s">
        <v>9</v>
      </c>
      <c r="B16" s="367">
        <v>51</v>
      </c>
      <c r="C16" s="367">
        <v>0</v>
      </c>
      <c r="D16" s="375" t="s">
        <v>11</v>
      </c>
      <c r="E16" s="367">
        <v>851</v>
      </c>
      <c r="F16" s="368" t="s">
        <v>204</v>
      </c>
      <c r="G16" s="368" t="s">
        <v>203</v>
      </c>
      <c r="H16" s="375" t="s">
        <v>396</v>
      </c>
      <c r="I16" s="375" t="s">
        <v>21</v>
      </c>
      <c r="J16" s="376">
        <f>'3.ВС'!J14</f>
        <v>19276</v>
      </c>
      <c r="K16" s="376">
        <f>'3.ВС'!K14</f>
        <v>19276</v>
      </c>
      <c r="L16" s="376">
        <f>'3.ВС'!L14</f>
        <v>19276</v>
      </c>
    </row>
    <row r="17" spans="1:12" ht="255" x14ac:dyDescent="0.25">
      <c r="A17" s="377" t="s">
        <v>399</v>
      </c>
      <c r="B17" s="367">
        <v>51</v>
      </c>
      <c r="C17" s="367">
        <v>0</v>
      </c>
      <c r="D17" s="375" t="s">
        <v>11</v>
      </c>
      <c r="E17" s="367">
        <v>851</v>
      </c>
      <c r="F17" s="368" t="s">
        <v>204</v>
      </c>
      <c r="G17" s="368" t="s">
        <v>203</v>
      </c>
      <c r="H17" s="375" t="s">
        <v>395</v>
      </c>
      <c r="I17" s="375"/>
      <c r="J17" s="378">
        <f t="shared" ref="J17:L17" si="5">J18+J20</f>
        <v>766676</v>
      </c>
      <c r="K17" s="378">
        <f t="shared" si="5"/>
        <v>766676</v>
      </c>
      <c r="L17" s="378">
        <f t="shared" si="5"/>
        <v>766676</v>
      </c>
    </row>
    <row r="18" spans="1:12" ht="105" x14ac:dyDescent="0.25">
      <c r="A18" s="379" t="s">
        <v>14</v>
      </c>
      <c r="B18" s="367">
        <v>51</v>
      </c>
      <c r="C18" s="367">
        <v>0</v>
      </c>
      <c r="D18" s="375" t="s">
        <v>11</v>
      </c>
      <c r="E18" s="367">
        <v>851</v>
      </c>
      <c r="F18" s="368" t="s">
        <v>11</v>
      </c>
      <c r="G18" s="368" t="s">
        <v>32</v>
      </c>
      <c r="H18" s="375" t="s">
        <v>395</v>
      </c>
      <c r="I18" s="375" t="s">
        <v>16</v>
      </c>
      <c r="J18" s="378">
        <f t="shared" ref="J18:L18" si="6">J19</f>
        <v>704100</v>
      </c>
      <c r="K18" s="378">
        <f t="shared" si="6"/>
        <v>704100</v>
      </c>
      <c r="L18" s="378">
        <f t="shared" si="6"/>
        <v>704100</v>
      </c>
    </row>
    <row r="19" spans="1:12" ht="45" x14ac:dyDescent="0.25">
      <c r="A19" s="379" t="s">
        <v>8</v>
      </c>
      <c r="B19" s="367">
        <v>51</v>
      </c>
      <c r="C19" s="367">
        <v>0</v>
      </c>
      <c r="D19" s="375" t="s">
        <v>11</v>
      </c>
      <c r="E19" s="367">
        <v>851</v>
      </c>
      <c r="F19" s="368" t="s">
        <v>11</v>
      </c>
      <c r="G19" s="368" t="s">
        <v>32</v>
      </c>
      <c r="H19" s="375" t="s">
        <v>395</v>
      </c>
      <c r="I19" s="375" t="s">
        <v>17</v>
      </c>
      <c r="J19" s="378">
        <f>'3.ВС'!J17</f>
        <v>704100</v>
      </c>
      <c r="K19" s="378">
        <f>'3.ВС'!K17</f>
        <v>704100</v>
      </c>
      <c r="L19" s="378">
        <f>'3.ВС'!L17</f>
        <v>704100</v>
      </c>
    </row>
    <row r="20" spans="1:12" ht="45" x14ac:dyDescent="0.25">
      <c r="A20" s="380" t="s">
        <v>19</v>
      </c>
      <c r="B20" s="367">
        <v>51</v>
      </c>
      <c r="C20" s="367">
        <v>0</v>
      </c>
      <c r="D20" s="375" t="s">
        <v>11</v>
      </c>
      <c r="E20" s="367">
        <v>851</v>
      </c>
      <c r="F20" s="368" t="s">
        <v>11</v>
      </c>
      <c r="G20" s="368" t="s">
        <v>32</v>
      </c>
      <c r="H20" s="375" t="s">
        <v>395</v>
      </c>
      <c r="I20" s="375" t="s">
        <v>20</v>
      </c>
      <c r="J20" s="378">
        <f t="shared" ref="J20:L20" si="7">J21</f>
        <v>62576</v>
      </c>
      <c r="K20" s="378">
        <f t="shared" si="7"/>
        <v>62576</v>
      </c>
      <c r="L20" s="378">
        <f t="shared" si="7"/>
        <v>62576</v>
      </c>
    </row>
    <row r="21" spans="1:12" ht="45" x14ac:dyDescent="0.25">
      <c r="A21" s="380" t="s">
        <v>9</v>
      </c>
      <c r="B21" s="367">
        <v>51</v>
      </c>
      <c r="C21" s="367">
        <v>0</v>
      </c>
      <c r="D21" s="375" t="s">
        <v>11</v>
      </c>
      <c r="E21" s="367">
        <v>851</v>
      </c>
      <c r="F21" s="368" t="s">
        <v>11</v>
      </c>
      <c r="G21" s="368" t="s">
        <v>32</v>
      </c>
      <c r="H21" s="375" t="s">
        <v>395</v>
      </c>
      <c r="I21" s="375" t="s">
        <v>21</v>
      </c>
      <c r="J21" s="378">
        <f>'3.ВС'!J19</f>
        <v>62576</v>
      </c>
      <c r="K21" s="378">
        <f>'3.ВС'!K19</f>
        <v>62576</v>
      </c>
      <c r="L21" s="378">
        <f>'3.ВС'!L19</f>
        <v>62576</v>
      </c>
    </row>
    <row r="22" spans="1:12" ht="300" x14ac:dyDescent="0.25">
      <c r="A22" s="377" t="s">
        <v>400</v>
      </c>
      <c r="B22" s="367">
        <v>51</v>
      </c>
      <c r="C22" s="367">
        <v>0</v>
      </c>
      <c r="D22" s="375" t="s">
        <v>11</v>
      </c>
      <c r="E22" s="367">
        <v>851</v>
      </c>
      <c r="F22" s="368" t="s">
        <v>11</v>
      </c>
      <c r="G22" s="368" t="s">
        <v>32</v>
      </c>
      <c r="H22" s="375" t="s">
        <v>397</v>
      </c>
      <c r="I22" s="375"/>
      <c r="J22" s="378">
        <f>J23</f>
        <v>400</v>
      </c>
      <c r="K22" s="378">
        <f t="shared" ref="K22:L22" si="8">K23</f>
        <v>400</v>
      </c>
      <c r="L22" s="378">
        <f t="shared" si="8"/>
        <v>400</v>
      </c>
    </row>
    <row r="23" spans="1:12" ht="45" x14ac:dyDescent="0.25">
      <c r="A23" s="377" t="s">
        <v>19</v>
      </c>
      <c r="B23" s="367">
        <v>51</v>
      </c>
      <c r="C23" s="367">
        <v>0</v>
      </c>
      <c r="D23" s="375" t="s">
        <v>11</v>
      </c>
      <c r="E23" s="367">
        <v>851</v>
      </c>
      <c r="F23" s="368" t="s">
        <v>11</v>
      </c>
      <c r="G23" s="368" t="s">
        <v>32</v>
      </c>
      <c r="H23" s="375" t="s">
        <v>397</v>
      </c>
      <c r="I23" s="375" t="s">
        <v>20</v>
      </c>
      <c r="J23" s="378">
        <f t="shared" ref="J23:L23" si="9">J24</f>
        <v>400</v>
      </c>
      <c r="K23" s="378">
        <f t="shared" si="9"/>
        <v>400</v>
      </c>
      <c r="L23" s="378">
        <f t="shared" si="9"/>
        <v>400</v>
      </c>
    </row>
    <row r="24" spans="1:12" ht="45" x14ac:dyDescent="0.25">
      <c r="A24" s="377" t="s">
        <v>9</v>
      </c>
      <c r="B24" s="367">
        <v>51</v>
      </c>
      <c r="C24" s="367">
        <v>0</v>
      </c>
      <c r="D24" s="375" t="s">
        <v>11</v>
      </c>
      <c r="E24" s="367">
        <v>851</v>
      </c>
      <c r="F24" s="368" t="s">
        <v>11</v>
      </c>
      <c r="G24" s="368" t="s">
        <v>32</v>
      </c>
      <c r="H24" s="375" t="s">
        <v>397</v>
      </c>
      <c r="I24" s="375" t="s">
        <v>21</v>
      </c>
      <c r="J24" s="378">
        <f>'3.ВС'!J22</f>
        <v>400</v>
      </c>
      <c r="K24" s="378">
        <f>'3.ВС'!K22</f>
        <v>400</v>
      </c>
      <c r="L24" s="378">
        <f>'3.ВС'!L22</f>
        <v>400</v>
      </c>
    </row>
    <row r="25" spans="1:12" ht="105" x14ac:dyDescent="0.25">
      <c r="A25" s="377" t="s">
        <v>416</v>
      </c>
      <c r="B25" s="367">
        <v>51</v>
      </c>
      <c r="C25" s="367">
        <v>0</v>
      </c>
      <c r="D25" s="375" t="s">
        <v>11</v>
      </c>
      <c r="E25" s="367">
        <v>851</v>
      </c>
      <c r="F25" s="368" t="s">
        <v>12</v>
      </c>
      <c r="G25" s="368" t="s">
        <v>58</v>
      </c>
      <c r="H25" s="368" t="s">
        <v>420</v>
      </c>
      <c r="I25" s="368"/>
      <c r="J25" s="378">
        <f t="shared" ref="J25:L25" si="10">J26+J28</f>
        <v>76668</v>
      </c>
      <c r="K25" s="378">
        <f t="shared" si="10"/>
        <v>76668</v>
      </c>
      <c r="L25" s="378">
        <f t="shared" si="10"/>
        <v>76668</v>
      </c>
    </row>
    <row r="26" spans="1:12" ht="105" x14ac:dyDescent="0.25">
      <c r="A26" s="377" t="s">
        <v>14</v>
      </c>
      <c r="B26" s="367">
        <v>51</v>
      </c>
      <c r="C26" s="367">
        <v>0</v>
      </c>
      <c r="D26" s="375" t="s">
        <v>11</v>
      </c>
      <c r="E26" s="367">
        <v>851</v>
      </c>
      <c r="F26" s="368" t="s">
        <v>12</v>
      </c>
      <c r="G26" s="368" t="s">
        <v>58</v>
      </c>
      <c r="H26" s="368" t="s">
        <v>420</v>
      </c>
      <c r="I26" s="375" t="s">
        <v>16</v>
      </c>
      <c r="J26" s="378">
        <f t="shared" ref="J26:L26" si="11">J27</f>
        <v>54850</v>
      </c>
      <c r="K26" s="378">
        <f t="shared" si="11"/>
        <v>54850</v>
      </c>
      <c r="L26" s="378">
        <f t="shared" si="11"/>
        <v>54850</v>
      </c>
    </row>
    <row r="27" spans="1:12" ht="45" x14ac:dyDescent="0.25">
      <c r="A27" s="377" t="s">
        <v>257</v>
      </c>
      <c r="B27" s="367">
        <v>51</v>
      </c>
      <c r="C27" s="367">
        <v>0</v>
      </c>
      <c r="D27" s="375" t="s">
        <v>11</v>
      </c>
      <c r="E27" s="367">
        <v>851</v>
      </c>
      <c r="F27" s="368" t="s">
        <v>12</v>
      </c>
      <c r="G27" s="368" t="s">
        <v>58</v>
      </c>
      <c r="H27" s="368" t="s">
        <v>420</v>
      </c>
      <c r="I27" s="375" t="s">
        <v>17</v>
      </c>
      <c r="J27" s="378">
        <f>'3.ВС'!J25</f>
        <v>54850</v>
      </c>
      <c r="K27" s="378">
        <f>'3.ВС'!K25</f>
        <v>54850</v>
      </c>
      <c r="L27" s="378">
        <f>'3.ВС'!L25</f>
        <v>54850</v>
      </c>
    </row>
    <row r="28" spans="1:12" ht="45" x14ac:dyDescent="0.25">
      <c r="A28" s="377" t="s">
        <v>19</v>
      </c>
      <c r="B28" s="367">
        <v>51</v>
      </c>
      <c r="C28" s="367">
        <v>0</v>
      </c>
      <c r="D28" s="375" t="s">
        <v>11</v>
      </c>
      <c r="E28" s="367">
        <v>851</v>
      </c>
      <c r="F28" s="368" t="s">
        <v>12</v>
      </c>
      <c r="G28" s="368" t="s">
        <v>58</v>
      </c>
      <c r="H28" s="368" t="s">
        <v>420</v>
      </c>
      <c r="I28" s="375" t="s">
        <v>20</v>
      </c>
      <c r="J28" s="378">
        <f t="shared" ref="J28:L28" si="12">J29</f>
        <v>21818</v>
      </c>
      <c r="K28" s="378">
        <f t="shared" si="12"/>
        <v>21818</v>
      </c>
      <c r="L28" s="378">
        <f t="shared" si="12"/>
        <v>21818</v>
      </c>
    </row>
    <row r="29" spans="1:12" ht="45" x14ac:dyDescent="0.25">
      <c r="A29" s="377" t="s">
        <v>9</v>
      </c>
      <c r="B29" s="367">
        <v>51</v>
      </c>
      <c r="C29" s="367">
        <v>0</v>
      </c>
      <c r="D29" s="375" t="s">
        <v>11</v>
      </c>
      <c r="E29" s="367">
        <v>851</v>
      </c>
      <c r="F29" s="368" t="s">
        <v>12</v>
      </c>
      <c r="G29" s="368" t="s">
        <v>58</v>
      </c>
      <c r="H29" s="368" t="s">
        <v>420</v>
      </c>
      <c r="I29" s="375" t="s">
        <v>21</v>
      </c>
      <c r="J29" s="378">
        <f>'3.ВС'!J27</f>
        <v>21818</v>
      </c>
      <c r="K29" s="378">
        <f>'3.ВС'!K27</f>
        <v>21818</v>
      </c>
      <c r="L29" s="378">
        <f>'3.ВС'!L27</f>
        <v>21818</v>
      </c>
    </row>
    <row r="30" spans="1:12" ht="75" x14ac:dyDescent="0.25">
      <c r="A30" s="373" t="s">
        <v>59</v>
      </c>
      <c r="B30" s="367">
        <v>51</v>
      </c>
      <c r="C30" s="367">
        <v>0</v>
      </c>
      <c r="D30" s="375" t="s">
        <v>11</v>
      </c>
      <c r="E30" s="367">
        <v>851</v>
      </c>
      <c r="F30" s="368" t="s">
        <v>12</v>
      </c>
      <c r="G30" s="368" t="s">
        <v>58</v>
      </c>
      <c r="H30" s="368" t="s">
        <v>147</v>
      </c>
      <c r="I30" s="368"/>
      <c r="J30" s="378">
        <f t="shared" ref="J30:L30" si="13">J31+J33</f>
        <v>383338</v>
      </c>
      <c r="K30" s="378">
        <f t="shared" si="13"/>
        <v>383338</v>
      </c>
      <c r="L30" s="378">
        <f t="shared" si="13"/>
        <v>383338</v>
      </c>
    </row>
    <row r="31" spans="1:12" ht="105" x14ac:dyDescent="0.25">
      <c r="A31" s="379" t="s">
        <v>14</v>
      </c>
      <c r="B31" s="367">
        <v>51</v>
      </c>
      <c r="C31" s="367">
        <v>0</v>
      </c>
      <c r="D31" s="375" t="s">
        <v>11</v>
      </c>
      <c r="E31" s="367">
        <v>851</v>
      </c>
      <c r="F31" s="368" t="s">
        <v>12</v>
      </c>
      <c r="G31" s="368" t="s">
        <v>58</v>
      </c>
      <c r="H31" s="368" t="s">
        <v>147</v>
      </c>
      <c r="I31" s="375" t="s">
        <v>16</v>
      </c>
      <c r="J31" s="378">
        <f t="shared" ref="J31:L31" si="14">J32</f>
        <v>288500</v>
      </c>
      <c r="K31" s="378">
        <f t="shared" si="14"/>
        <v>288500</v>
      </c>
      <c r="L31" s="378">
        <f t="shared" si="14"/>
        <v>288500</v>
      </c>
    </row>
    <row r="32" spans="1:12" ht="45" x14ac:dyDescent="0.25">
      <c r="A32" s="379" t="s">
        <v>8</v>
      </c>
      <c r="B32" s="367">
        <v>51</v>
      </c>
      <c r="C32" s="367">
        <v>0</v>
      </c>
      <c r="D32" s="375" t="s">
        <v>11</v>
      </c>
      <c r="E32" s="367">
        <v>851</v>
      </c>
      <c r="F32" s="368" t="s">
        <v>12</v>
      </c>
      <c r="G32" s="368" t="s">
        <v>58</v>
      </c>
      <c r="H32" s="368" t="s">
        <v>147</v>
      </c>
      <c r="I32" s="375" t="s">
        <v>17</v>
      </c>
      <c r="J32" s="378">
        <f>'3.ВС'!J30</f>
        <v>288500</v>
      </c>
      <c r="K32" s="378">
        <f>'3.ВС'!K30</f>
        <v>288500</v>
      </c>
      <c r="L32" s="378">
        <f>'3.ВС'!L30</f>
        <v>288500</v>
      </c>
    </row>
    <row r="33" spans="1:12" ht="45" x14ac:dyDescent="0.25">
      <c r="A33" s="380" t="s">
        <v>19</v>
      </c>
      <c r="B33" s="367">
        <v>51</v>
      </c>
      <c r="C33" s="367">
        <v>0</v>
      </c>
      <c r="D33" s="375" t="s">
        <v>11</v>
      </c>
      <c r="E33" s="367">
        <v>851</v>
      </c>
      <c r="F33" s="368" t="s">
        <v>12</v>
      </c>
      <c r="G33" s="368" t="s">
        <v>58</v>
      </c>
      <c r="H33" s="368" t="s">
        <v>147</v>
      </c>
      <c r="I33" s="375" t="s">
        <v>20</v>
      </c>
      <c r="J33" s="378">
        <f t="shared" ref="J33:L33" si="15">J34</f>
        <v>94838</v>
      </c>
      <c r="K33" s="378">
        <f t="shared" si="15"/>
        <v>94838</v>
      </c>
      <c r="L33" s="378">
        <f t="shared" si="15"/>
        <v>94838</v>
      </c>
    </row>
    <row r="34" spans="1:12" ht="45" x14ac:dyDescent="0.25">
      <c r="A34" s="380" t="s">
        <v>9</v>
      </c>
      <c r="B34" s="367">
        <v>51</v>
      </c>
      <c r="C34" s="367">
        <v>0</v>
      </c>
      <c r="D34" s="375" t="s">
        <v>11</v>
      </c>
      <c r="E34" s="367">
        <v>851</v>
      </c>
      <c r="F34" s="368" t="s">
        <v>12</v>
      </c>
      <c r="G34" s="368" t="s">
        <v>58</v>
      </c>
      <c r="H34" s="368" t="s">
        <v>147</v>
      </c>
      <c r="I34" s="375" t="s">
        <v>21</v>
      </c>
      <c r="J34" s="378">
        <f>'3.ВС'!J32</f>
        <v>94838</v>
      </c>
      <c r="K34" s="378">
        <f>'3.ВС'!K32</f>
        <v>94838</v>
      </c>
      <c r="L34" s="378">
        <f>'3.ВС'!L32</f>
        <v>94838</v>
      </c>
    </row>
    <row r="35" spans="1:12" ht="75" x14ac:dyDescent="0.25">
      <c r="A35" s="373" t="s">
        <v>13</v>
      </c>
      <c r="B35" s="367">
        <v>51</v>
      </c>
      <c r="C35" s="367">
        <v>0</v>
      </c>
      <c r="D35" s="375" t="s">
        <v>11</v>
      </c>
      <c r="E35" s="367">
        <v>851</v>
      </c>
      <c r="F35" s="375" t="s">
        <v>11</v>
      </c>
      <c r="G35" s="375" t="s">
        <v>12</v>
      </c>
      <c r="H35" s="375" t="s">
        <v>178</v>
      </c>
      <c r="I35" s="375"/>
      <c r="J35" s="378">
        <f t="shared" ref="J35:L36" si="16">J36</f>
        <v>2348200</v>
      </c>
      <c r="K35" s="378">
        <f t="shared" si="16"/>
        <v>2348200</v>
      </c>
      <c r="L35" s="378">
        <f t="shared" si="16"/>
        <v>2348200</v>
      </c>
    </row>
    <row r="36" spans="1:12" ht="105" x14ac:dyDescent="0.25">
      <c r="A36" s="379" t="s">
        <v>14</v>
      </c>
      <c r="B36" s="367">
        <v>51</v>
      </c>
      <c r="C36" s="367">
        <v>0</v>
      </c>
      <c r="D36" s="375" t="s">
        <v>11</v>
      </c>
      <c r="E36" s="367">
        <v>851</v>
      </c>
      <c r="F36" s="375" t="s">
        <v>15</v>
      </c>
      <c r="G36" s="375" t="s">
        <v>12</v>
      </c>
      <c r="H36" s="375" t="s">
        <v>178</v>
      </c>
      <c r="I36" s="375" t="s">
        <v>16</v>
      </c>
      <c r="J36" s="378">
        <f t="shared" si="16"/>
        <v>2348200</v>
      </c>
      <c r="K36" s="378">
        <f t="shared" si="16"/>
        <v>2348200</v>
      </c>
      <c r="L36" s="378">
        <f t="shared" si="16"/>
        <v>2348200</v>
      </c>
    </row>
    <row r="37" spans="1:12" ht="45" x14ac:dyDescent="0.25">
      <c r="A37" s="379" t="s">
        <v>8</v>
      </c>
      <c r="B37" s="367">
        <v>51</v>
      </c>
      <c r="C37" s="367">
        <v>0</v>
      </c>
      <c r="D37" s="375" t="s">
        <v>11</v>
      </c>
      <c r="E37" s="367">
        <v>851</v>
      </c>
      <c r="F37" s="375" t="s">
        <v>11</v>
      </c>
      <c r="G37" s="375" t="s">
        <v>12</v>
      </c>
      <c r="H37" s="375" t="s">
        <v>178</v>
      </c>
      <c r="I37" s="375" t="s">
        <v>17</v>
      </c>
      <c r="J37" s="378">
        <f>'3.ВС'!J35</f>
        <v>2348200</v>
      </c>
      <c r="K37" s="378">
        <f>'3.ВС'!K35</f>
        <v>2348200</v>
      </c>
      <c r="L37" s="378">
        <f>'3.ВС'!L35</f>
        <v>2348200</v>
      </c>
    </row>
    <row r="38" spans="1:12" ht="45" x14ac:dyDescent="0.25">
      <c r="A38" s="373" t="s">
        <v>18</v>
      </c>
      <c r="B38" s="367">
        <v>51</v>
      </c>
      <c r="C38" s="367">
        <v>0</v>
      </c>
      <c r="D38" s="375" t="s">
        <v>11</v>
      </c>
      <c r="E38" s="367">
        <v>851</v>
      </c>
      <c r="F38" s="375" t="s">
        <v>15</v>
      </c>
      <c r="G38" s="375" t="s">
        <v>12</v>
      </c>
      <c r="H38" s="375" t="s">
        <v>179</v>
      </c>
      <c r="I38" s="375"/>
      <c r="J38" s="378">
        <f t="shared" ref="J38:L38" si="17">J39+J41+J43</f>
        <v>36616200</v>
      </c>
      <c r="K38" s="378">
        <f t="shared" si="17"/>
        <v>32905200</v>
      </c>
      <c r="L38" s="378">
        <f t="shared" si="17"/>
        <v>32905200</v>
      </c>
    </row>
    <row r="39" spans="1:12" ht="105" x14ac:dyDescent="0.25">
      <c r="A39" s="379" t="s">
        <v>14</v>
      </c>
      <c r="B39" s="367">
        <v>51</v>
      </c>
      <c r="C39" s="367">
        <v>0</v>
      </c>
      <c r="D39" s="375" t="s">
        <v>11</v>
      </c>
      <c r="E39" s="367">
        <v>851</v>
      </c>
      <c r="F39" s="375" t="s">
        <v>11</v>
      </c>
      <c r="G39" s="375" t="s">
        <v>12</v>
      </c>
      <c r="H39" s="375" t="s">
        <v>179</v>
      </c>
      <c r="I39" s="375" t="s">
        <v>16</v>
      </c>
      <c r="J39" s="378">
        <f t="shared" ref="J39:L39" si="18">J40</f>
        <v>31483200</v>
      </c>
      <c r="K39" s="378">
        <f t="shared" si="18"/>
        <v>30067600</v>
      </c>
      <c r="L39" s="378">
        <f t="shared" si="18"/>
        <v>30067600</v>
      </c>
    </row>
    <row r="40" spans="1:12" ht="45" x14ac:dyDescent="0.25">
      <c r="A40" s="379" t="s">
        <v>8</v>
      </c>
      <c r="B40" s="367">
        <v>51</v>
      </c>
      <c r="C40" s="367">
        <v>0</v>
      </c>
      <c r="D40" s="375" t="s">
        <v>11</v>
      </c>
      <c r="E40" s="367">
        <v>851</v>
      </c>
      <c r="F40" s="375" t="s">
        <v>11</v>
      </c>
      <c r="G40" s="375" t="s">
        <v>12</v>
      </c>
      <c r="H40" s="375" t="s">
        <v>179</v>
      </c>
      <c r="I40" s="375" t="s">
        <v>17</v>
      </c>
      <c r="J40" s="378">
        <f>'3.ВС'!J38</f>
        <v>31483200</v>
      </c>
      <c r="K40" s="378">
        <f>'3.ВС'!K38</f>
        <v>30067600</v>
      </c>
      <c r="L40" s="378">
        <f>'3.ВС'!L38</f>
        <v>30067600</v>
      </c>
    </row>
    <row r="41" spans="1:12" ht="45" x14ac:dyDescent="0.25">
      <c r="A41" s="380" t="s">
        <v>19</v>
      </c>
      <c r="B41" s="367">
        <v>51</v>
      </c>
      <c r="C41" s="367">
        <v>0</v>
      </c>
      <c r="D41" s="375" t="s">
        <v>11</v>
      </c>
      <c r="E41" s="367">
        <v>851</v>
      </c>
      <c r="F41" s="375" t="s">
        <v>11</v>
      </c>
      <c r="G41" s="375" t="s">
        <v>12</v>
      </c>
      <c r="H41" s="375" t="s">
        <v>179</v>
      </c>
      <c r="I41" s="375" t="s">
        <v>20</v>
      </c>
      <c r="J41" s="378">
        <f t="shared" ref="J41:L41" si="19">J42</f>
        <v>5034700</v>
      </c>
      <c r="K41" s="378">
        <f t="shared" si="19"/>
        <v>2739300</v>
      </c>
      <c r="L41" s="378">
        <f t="shared" si="19"/>
        <v>2739300</v>
      </c>
    </row>
    <row r="42" spans="1:12" ht="45" x14ac:dyDescent="0.25">
      <c r="A42" s="380" t="s">
        <v>9</v>
      </c>
      <c r="B42" s="367">
        <v>51</v>
      </c>
      <c r="C42" s="367">
        <v>0</v>
      </c>
      <c r="D42" s="375" t="s">
        <v>11</v>
      </c>
      <c r="E42" s="367">
        <v>851</v>
      </c>
      <c r="F42" s="375" t="s">
        <v>11</v>
      </c>
      <c r="G42" s="375" t="s">
        <v>12</v>
      </c>
      <c r="H42" s="375" t="s">
        <v>179</v>
      </c>
      <c r="I42" s="375" t="s">
        <v>21</v>
      </c>
      <c r="J42" s="378">
        <f>'3.ВС'!J40</f>
        <v>5034700</v>
      </c>
      <c r="K42" s="378">
        <f>'3.ВС'!K40</f>
        <v>2739300</v>
      </c>
      <c r="L42" s="378">
        <f>'3.ВС'!L40</f>
        <v>2739300</v>
      </c>
    </row>
    <row r="43" spans="1:12" x14ac:dyDescent="0.25">
      <c r="A43" s="380" t="s">
        <v>22</v>
      </c>
      <c r="B43" s="367">
        <v>51</v>
      </c>
      <c r="C43" s="367">
        <v>0</v>
      </c>
      <c r="D43" s="375" t="s">
        <v>11</v>
      </c>
      <c r="E43" s="367">
        <v>851</v>
      </c>
      <c r="F43" s="375" t="s">
        <v>11</v>
      </c>
      <c r="G43" s="375" t="s">
        <v>12</v>
      </c>
      <c r="H43" s="375" t="s">
        <v>179</v>
      </c>
      <c r="I43" s="375" t="s">
        <v>23</v>
      </c>
      <c r="J43" s="378">
        <f t="shared" ref="J43:L43" si="20">J44</f>
        <v>98300</v>
      </c>
      <c r="K43" s="378">
        <f t="shared" si="20"/>
        <v>98300</v>
      </c>
      <c r="L43" s="378">
        <f t="shared" si="20"/>
        <v>98300</v>
      </c>
    </row>
    <row r="44" spans="1:12" ht="30" x14ac:dyDescent="0.25">
      <c r="A44" s="380" t="s">
        <v>24</v>
      </c>
      <c r="B44" s="367">
        <v>51</v>
      </c>
      <c r="C44" s="367">
        <v>0</v>
      </c>
      <c r="D44" s="375" t="s">
        <v>11</v>
      </c>
      <c r="E44" s="367">
        <v>851</v>
      </c>
      <c r="F44" s="375" t="s">
        <v>11</v>
      </c>
      <c r="G44" s="375" t="s">
        <v>12</v>
      </c>
      <c r="H44" s="375" t="s">
        <v>179</v>
      </c>
      <c r="I44" s="375" t="s">
        <v>25</v>
      </c>
      <c r="J44" s="378">
        <f>'3.ВС'!J42</f>
        <v>98300</v>
      </c>
      <c r="K44" s="378">
        <f>'3.ВС'!K42</f>
        <v>98300</v>
      </c>
      <c r="L44" s="378">
        <f>'3.ВС'!L42</f>
        <v>98300</v>
      </c>
    </row>
    <row r="45" spans="1:12" ht="45" x14ac:dyDescent="0.25">
      <c r="A45" s="373" t="s">
        <v>387</v>
      </c>
      <c r="B45" s="367">
        <v>51</v>
      </c>
      <c r="C45" s="367">
        <v>0</v>
      </c>
      <c r="D45" s="375" t="s">
        <v>11</v>
      </c>
      <c r="E45" s="367">
        <v>851</v>
      </c>
      <c r="F45" s="375" t="s">
        <v>11</v>
      </c>
      <c r="G45" s="375" t="s">
        <v>12</v>
      </c>
      <c r="H45" s="375" t="s">
        <v>181</v>
      </c>
      <c r="I45" s="375"/>
      <c r="J45" s="378">
        <f t="shared" ref="J45:L46" si="21">J46</f>
        <v>100000</v>
      </c>
      <c r="K45" s="378">
        <f t="shared" si="21"/>
        <v>0</v>
      </c>
      <c r="L45" s="378">
        <f t="shared" si="21"/>
        <v>0</v>
      </c>
    </row>
    <row r="46" spans="1:12" ht="45" x14ac:dyDescent="0.25">
      <c r="A46" s="380" t="s">
        <v>19</v>
      </c>
      <c r="B46" s="367">
        <v>51</v>
      </c>
      <c r="C46" s="367">
        <v>0</v>
      </c>
      <c r="D46" s="375" t="s">
        <v>11</v>
      </c>
      <c r="E46" s="367">
        <v>851</v>
      </c>
      <c r="F46" s="375" t="s">
        <v>11</v>
      </c>
      <c r="G46" s="375" t="s">
        <v>12</v>
      </c>
      <c r="H46" s="375" t="s">
        <v>181</v>
      </c>
      <c r="I46" s="375" t="s">
        <v>20</v>
      </c>
      <c r="J46" s="378">
        <f t="shared" si="21"/>
        <v>100000</v>
      </c>
      <c r="K46" s="378">
        <f t="shared" si="21"/>
        <v>0</v>
      </c>
      <c r="L46" s="378">
        <f t="shared" si="21"/>
        <v>0</v>
      </c>
    </row>
    <row r="47" spans="1:12" ht="45" x14ac:dyDescent="0.25">
      <c r="A47" s="380" t="s">
        <v>9</v>
      </c>
      <c r="B47" s="367">
        <v>51</v>
      </c>
      <c r="C47" s="367">
        <v>0</v>
      </c>
      <c r="D47" s="375" t="s">
        <v>11</v>
      </c>
      <c r="E47" s="367">
        <v>851</v>
      </c>
      <c r="F47" s="375" t="s">
        <v>11</v>
      </c>
      <c r="G47" s="375" t="s">
        <v>12</v>
      </c>
      <c r="H47" s="375" t="s">
        <v>181</v>
      </c>
      <c r="I47" s="375" t="s">
        <v>21</v>
      </c>
      <c r="J47" s="378">
        <f>'3.ВС'!J45</f>
        <v>100000</v>
      </c>
      <c r="K47" s="378">
        <f>'3.ВС'!K45</f>
        <v>0</v>
      </c>
      <c r="L47" s="378">
        <f>'3.ВС'!L45</f>
        <v>0</v>
      </c>
    </row>
    <row r="48" spans="1:12" ht="60" x14ac:dyDescent="0.25">
      <c r="A48" s="373" t="s">
        <v>291</v>
      </c>
      <c r="B48" s="367">
        <v>51</v>
      </c>
      <c r="C48" s="367">
        <v>0</v>
      </c>
      <c r="D48" s="375" t="s">
        <v>11</v>
      </c>
      <c r="E48" s="367">
        <v>851</v>
      </c>
      <c r="F48" s="375" t="s">
        <v>11</v>
      </c>
      <c r="G48" s="375" t="s">
        <v>12</v>
      </c>
      <c r="H48" s="375" t="s">
        <v>286</v>
      </c>
      <c r="I48" s="375"/>
      <c r="J48" s="378">
        <f t="shared" ref="J48:L49" si="22">J49</f>
        <v>100000</v>
      </c>
      <c r="K48" s="378">
        <f t="shared" si="22"/>
        <v>0</v>
      </c>
      <c r="L48" s="378">
        <f t="shared" si="22"/>
        <v>0</v>
      </c>
    </row>
    <row r="49" spans="1:12" ht="45" x14ac:dyDescent="0.25">
      <c r="A49" s="381" t="s">
        <v>19</v>
      </c>
      <c r="B49" s="367">
        <v>51</v>
      </c>
      <c r="C49" s="367">
        <v>0</v>
      </c>
      <c r="D49" s="375" t="s">
        <v>11</v>
      </c>
      <c r="E49" s="367">
        <v>851</v>
      </c>
      <c r="F49" s="375" t="s">
        <v>11</v>
      </c>
      <c r="G49" s="375" t="s">
        <v>12</v>
      </c>
      <c r="H49" s="375" t="s">
        <v>286</v>
      </c>
      <c r="I49" s="375" t="s">
        <v>20</v>
      </c>
      <c r="J49" s="378">
        <f t="shared" si="22"/>
        <v>100000</v>
      </c>
      <c r="K49" s="378">
        <f t="shared" si="22"/>
        <v>0</v>
      </c>
      <c r="L49" s="378">
        <f t="shared" si="22"/>
        <v>0</v>
      </c>
    </row>
    <row r="50" spans="1:12" ht="45" x14ac:dyDescent="0.25">
      <c r="A50" s="380" t="s">
        <v>9</v>
      </c>
      <c r="B50" s="367">
        <v>51</v>
      </c>
      <c r="C50" s="367">
        <v>0</v>
      </c>
      <c r="D50" s="375" t="s">
        <v>11</v>
      </c>
      <c r="E50" s="367">
        <v>851</v>
      </c>
      <c r="F50" s="375" t="s">
        <v>11</v>
      </c>
      <c r="G50" s="375" t="s">
        <v>12</v>
      </c>
      <c r="H50" s="375" t="s">
        <v>286</v>
      </c>
      <c r="I50" s="375" t="s">
        <v>21</v>
      </c>
      <c r="J50" s="378">
        <f>'3.ВС'!J48</f>
        <v>100000</v>
      </c>
      <c r="K50" s="378">
        <f>'3.ВС'!K48</f>
        <v>0</v>
      </c>
      <c r="L50" s="378">
        <f>'3.ВС'!L48</f>
        <v>0</v>
      </c>
    </row>
    <row r="51" spans="1:12" ht="30" x14ac:dyDescent="0.25">
      <c r="A51" s="373" t="s">
        <v>27</v>
      </c>
      <c r="B51" s="367">
        <v>51</v>
      </c>
      <c r="C51" s="367">
        <v>0</v>
      </c>
      <c r="D51" s="375" t="s">
        <v>11</v>
      </c>
      <c r="E51" s="367">
        <v>851</v>
      </c>
      <c r="F51" s="375" t="s">
        <v>11</v>
      </c>
      <c r="G51" s="375" t="s">
        <v>12</v>
      </c>
      <c r="H51" s="375" t="s">
        <v>182</v>
      </c>
      <c r="I51" s="375"/>
      <c r="J51" s="378">
        <f t="shared" ref="J51:L52" si="23">J52</f>
        <v>78000</v>
      </c>
      <c r="K51" s="378">
        <f t="shared" si="23"/>
        <v>0</v>
      </c>
      <c r="L51" s="378">
        <f t="shared" si="23"/>
        <v>0</v>
      </c>
    </row>
    <row r="52" spans="1:12" x14ac:dyDescent="0.25">
      <c r="A52" s="380" t="s">
        <v>22</v>
      </c>
      <c r="B52" s="367">
        <v>51</v>
      </c>
      <c r="C52" s="367">
        <v>0</v>
      </c>
      <c r="D52" s="375" t="s">
        <v>11</v>
      </c>
      <c r="E52" s="367">
        <v>851</v>
      </c>
      <c r="F52" s="375" t="s">
        <v>11</v>
      </c>
      <c r="G52" s="375" t="s">
        <v>12</v>
      </c>
      <c r="H52" s="375" t="s">
        <v>182</v>
      </c>
      <c r="I52" s="375" t="s">
        <v>23</v>
      </c>
      <c r="J52" s="378">
        <f t="shared" si="23"/>
        <v>78000</v>
      </c>
      <c r="K52" s="378">
        <f t="shared" si="23"/>
        <v>0</v>
      </c>
      <c r="L52" s="378">
        <f t="shared" si="23"/>
        <v>0</v>
      </c>
    </row>
    <row r="53" spans="1:12" ht="30" x14ac:dyDescent="0.25">
      <c r="A53" s="380" t="s">
        <v>24</v>
      </c>
      <c r="B53" s="367">
        <v>51</v>
      </c>
      <c r="C53" s="367">
        <v>0</v>
      </c>
      <c r="D53" s="375" t="s">
        <v>11</v>
      </c>
      <c r="E53" s="367">
        <v>851</v>
      </c>
      <c r="F53" s="375" t="s">
        <v>11</v>
      </c>
      <c r="G53" s="375" t="s">
        <v>12</v>
      </c>
      <c r="H53" s="375" t="s">
        <v>182</v>
      </c>
      <c r="I53" s="375" t="s">
        <v>25</v>
      </c>
      <c r="J53" s="378">
        <f>'3.ВС'!J51</f>
        <v>78000</v>
      </c>
      <c r="K53" s="378">
        <f>'3.ВС'!K51</f>
        <v>0</v>
      </c>
      <c r="L53" s="378">
        <f>'3.ВС'!L51</f>
        <v>0</v>
      </c>
    </row>
    <row r="54" spans="1:12" ht="45" x14ac:dyDescent="0.25">
      <c r="A54" s="373" t="s">
        <v>223</v>
      </c>
      <c r="B54" s="367">
        <v>51</v>
      </c>
      <c r="C54" s="367">
        <v>0</v>
      </c>
      <c r="D54" s="375" t="s">
        <v>11</v>
      </c>
      <c r="E54" s="367">
        <v>851</v>
      </c>
      <c r="F54" s="375" t="s">
        <v>11</v>
      </c>
      <c r="G54" s="368" t="s">
        <v>32</v>
      </c>
      <c r="H54" s="368" t="s">
        <v>184</v>
      </c>
      <c r="I54" s="375"/>
      <c r="J54" s="378">
        <f t="shared" ref="J54:L55" si="24">J55</f>
        <v>35500</v>
      </c>
      <c r="K54" s="378">
        <f t="shared" si="24"/>
        <v>0</v>
      </c>
      <c r="L54" s="378">
        <f t="shared" si="24"/>
        <v>0</v>
      </c>
    </row>
    <row r="55" spans="1:12" ht="45" x14ac:dyDescent="0.25">
      <c r="A55" s="380" t="s">
        <v>19</v>
      </c>
      <c r="B55" s="367">
        <v>51</v>
      </c>
      <c r="C55" s="367">
        <v>0</v>
      </c>
      <c r="D55" s="375" t="s">
        <v>11</v>
      </c>
      <c r="E55" s="367">
        <v>851</v>
      </c>
      <c r="F55" s="375" t="s">
        <v>11</v>
      </c>
      <c r="G55" s="368" t="s">
        <v>32</v>
      </c>
      <c r="H55" s="368" t="s">
        <v>184</v>
      </c>
      <c r="I55" s="375" t="s">
        <v>20</v>
      </c>
      <c r="J55" s="378">
        <f t="shared" si="24"/>
        <v>35500</v>
      </c>
      <c r="K55" s="378">
        <f t="shared" si="24"/>
        <v>0</v>
      </c>
      <c r="L55" s="378">
        <f t="shared" si="24"/>
        <v>0</v>
      </c>
    </row>
    <row r="56" spans="1:12" ht="45" x14ac:dyDescent="0.25">
      <c r="A56" s="380" t="s">
        <v>9</v>
      </c>
      <c r="B56" s="367">
        <v>51</v>
      </c>
      <c r="C56" s="367">
        <v>0</v>
      </c>
      <c r="D56" s="375" t="s">
        <v>11</v>
      </c>
      <c r="E56" s="367">
        <v>851</v>
      </c>
      <c r="F56" s="375" t="s">
        <v>11</v>
      </c>
      <c r="G56" s="368" t="s">
        <v>32</v>
      </c>
      <c r="H56" s="368" t="s">
        <v>184</v>
      </c>
      <c r="I56" s="375" t="s">
        <v>21</v>
      </c>
      <c r="J56" s="378">
        <f>'3.ВС'!J74</f>
        <v>35500</v>
      </c>
      <c r="K56" s="378">
        <f>'3.ВС'!K74</f>
        <v>0</v>
      </c>
      <c r="L56" s="378">
        <f>'3.ВС'!L74</f>
        <v>0</v>
      </c>
    </row>
    <row r="57" spans="1:12" ht="105" x14ac:dyDescent="0.25">
      <c r="A57" s="373" t="s">
        <v>26</v>
      </c>
      <c r="B57" s="367">
        <v>51</v>
      </c>
      <c r="C57" s="367">
        <v>0</v>
      </c>
      <c r="D57" s="375" t="s">
        <v>11</v>
      </c>
      <c r="E57" s="367">
        <v>851</v>
      </c>
      <c r="F57" s="375" t="s">
        <v>11</v>
      </c>
      <c r="G57" s="375" t="s">
        <v>12</v>
      </c>
      <c r="H57" s="375" t="s">
        <v>180</v>
      </c>
      <c r="I57" s="375"/>
      <c r="J57" s="378">
        <f t="shared" ref="J57:L70" si="25">J58</f>
        <v>2500</v>
      </c>
      <c r="K57" s="378">
        <f t="shared" si="25"/>
        <v>2500</v>
      </c>
      <c r="L57" s="378">
        <f t="shared" si="25"/>
        <v>2500</v>
      </c>
    </row>
    <row r="58" spans="1:12" ht="45" x14ac:dyDescent="0.25">
      <c r="A58" s="380" t="s">
        <v>19</v>
      </c>
      <c r="B58" s="367">
        <v>51</v>
      </c>
      <c r="C58" s="367">
        <v>0</v>
      </c>
      <c r="D58" s="375" t="s">
        <v>11</v>
      </c>
      <c r="E58" s="367">
        <v>851</v>
      </c>
      <c r="F58" s="375" t="s">
        <v>11</v>
      </c>
      <c r="G58" s="375" t="s">
        <v>12</v>
      </c>
      <c r="H58" s="375" t="s">
        <v>180</v>
      </c>
      <c r="I58" s="375" t="s">
        <v>20</v>
      </c>
      <c r="J58" s="378">
        <f t="shared" si="25"/>
        <v>2500</v>
      </c>
      <c r="K58" s="378">
        <f t="shared" si="25"/>
        <v>2500</v>
      </c>
      <c r="L58" s="378">
        <f t="shared" si="25"/>
        <v>2500</v>
      </c>
    </row>
    <row r="59" spans="1:12" ht="45" x14ac:dyDescent="0.25">
      <c r="A59" s="380" t="s">
        <v>9</v>
      </c>
      <c r="B59" s="367">
        <v>51</v>
      </c>
      <c r="C59" s="367">
        <v>0</v>
      </c>
      <c r="D59" s="375" t="s">
        <v>11</v>
      </c>
      <c r="E59" s="367">
        <v>851</v>
      </c>
      <c r="F59" s="375" t="s">
        <v>11</v>
      </c>
      <c r="G59" s="375" t="s">
        <v>12</v>
      </c>
      <c r="H59" s="375" t="s">
        <v>180</v>
      </c>
      <c r="I59" s="375" t="s">
        <v>21</v>
      </c>
      <c r="J59" s="378">
        <f>'3.ВС'!J54</f>
        <v>2500</v>
      </c>
      <c r="K59" s="378">
        <f>'3.ВС'!K54</f>
        <v>2500</v>
      </c>
      <c r="L59" s="378">
        <f>'3.ВС'!L54</f>
        <v>2500</v>
      </c>
    </row>
    <row r="60" spans="1:12" ht="120" x14ac:dyDescent="0.25">
      <c r="A60" s="377" t="s">
        <v>433</v>
      </c>
      <c r="B60" s="367">
        <v>51</v>
      </c>
      <c r="C60" s="367">
        <v>0</v>
      </c>
      <c r="D60" s="375" t="s">
        <v>11</v>
      </c>
      <c r="E60" s="367">
        <v>851</v>
      </c>
      <c r="F60" s="375"/>
      <c r="G60" s="375"/>
      <c r="H60" s="375" t="s">
        <v>441</v>
      </c>
      <c r="I60" s="375"/>
      <c r="J60" s="378">
        <f t="shared" si="25"/>
        <v>600</v>
      </c>
      <c r="K60" s="378">
        <f t="shared" si="25"/>
        <v>600</v>
      </c>
      <c r="L60" s="378">
        <f t="shared" si="25"/>
        <v>600</v>
      </c>
    </row>
    <row r="61" spans="1:12" ht="45" x14ac:dyDescent="0.25">
      <c r="A61" s="377" t="s">
        <v>19</v>
      </c>
      <c r="B61" s="367">
        <v>51</v>
      </c>
      <c r="C61" s="367">
        <v>0</v>
      </c>
      <c r="D61" s="375" t="s">
        <v>11</v>
      </c>
      <c r="E61" s="367">
        <v>851</v>
      </c>
      <c r="F61" s="375"/>
      <c r="G61" s="375"/>
      <c r="H61" s="375" t="s">
        <v>441</v>
      </c>
      <c r="I61" s="375" t="s">
        <v>20</v>
      </c>
      <c r="J61" s="378">
        <f t="shared" si="25"/>
        <v>600</v>
      </c>
      <c r="K61" s="378">
        <f t="shared" si="25"/>
        <v>600</v>
      </c>
      <c r="L61" s="378">
        <f t="shared" si="25"/>
        <v>600</v>
      </c>
    </row>
    <row r="62" spans="1:12" ht="45" x14ac:dyDescent="0.25">
      <c r="A62" s="377" t="s">
        <v>9</v>
      </c>
      <c r="B62" s="367">
        <v>51</v>
      </c>
      <c r="C62" s="367">
        <v>0</v>
      </c>
      <c r="D62" s="375" t="s">
        <v>11</v>
      </c>
      <c r="E62" s="367">
        <v>851</v>
      </c>
      <c r="F62" s="375"/>
      <c r="G62" s="375"/>
      <c r="H62" s="375" t="s">
        <v>441</v>
      </c>
      <c r="I62" s="375" t="s">
        <v>21</v>
      </c>
      <c r="J62" s="378">
        <f>'3.ВС'!J57</f>
        <v>600</v>
      </c>
      <c r="K62" s="378">
        <f>'3.ВС'!K57</f>
        <v>600</v>
      </c>
      <c r="L62" s="378">
        <f>'3.ВС'!L57</f>
        <v>600</v>
      </c>
    </row>
    <row r="63" spans="1:12" ht="105" x14ac:dyDescent="0.25">
      <c r="A63" s="380" t="s">
        <v>435</v>
      </c>
      <c r="B63" s="367">
        <v>51</v>
      </c>
      <c r="C63" s="367">
        <v>0</v>
      </c>
      <c r="D63" s="375" t="s">
        <v>11</v>
      </c>
      <c r="E63" s="367">
        <v>851</v>
      </c>
      <c r="F63" s="375"/>
      <c r="G63" s="375"/>
      <c r="H63" s="375" t="s">
        <v>442</v>
      </c>
      <c r="I63" s="375"/>
      <c r="J63" s="378">
        <f t="shared" si="25"/>
        <v>600</v>
      </c>
      <c r="K63" s="378">
        <f t="shared" si="25"/>
        <v>600</v>
      </c>
      <c r="L63" s="378">
        <f t="shared" si="25"/>
        <v>600</v>
      </c>
    </row>
    <row r="64" spans="1:12" ht="45" x14ac:dyDescent="0.25">
      <c r="A64" s="377" t="s">
        <v>19</v>
      </c>
      <c r="B64" s="367">
        <v>51</v>
      </c>
      <c r="C64" s="367">
        <v>0</v>
      </c>
      <c r="D64" s="375" t="s">
        <v>11</v>
      </c>
      <c r="E64" s="367">
        <v>851</v>
      </c>
      <c r="F64" s="375"/>
      <c r="G64" s="375"/>
      <c r="H64" s="375" t="s">
        <v>442</v>
      </c>
      <c r="I64" s="375" t="s">
        <v>20</v>
      </c>
      <c r="J64" s="378">
        <f t="shared" si="25"/>
        <v>600</v>
      </c>
      <c r="K64" s="378">
        <f t="shared" si="25"/>
        <v>600</v>
      </c>
      <c r="L64" s="378">
        <f t="shared" si="25"/>
        <v>600</v>
      </c>
    </row>
    <row r="65" spans="1:12" ht="45" x14ac:dyDescent="0.25">
      <c r="A65" s="377" t="s">
        <v>9</v>
      </c>
      <c r="B65" s="367">
        <v>51</v>
      </c>
      <c r="C65" s="367">
        <v>0</v>
      </c>
      <c r="D65" s="375" t="s">
        <v>11</v>
      </c>
      <c r="E65" s="367">
        <v>851</v>
      </c>
      <c r="F65" s="375"/>
      <c r="G65" s="375"/>
      <c r="H65" s="375" t="s">
        <v>442</v>
      </c>
      <c r="I65" s="375" t="s">
        <v>21</v>
      </c>
      <c r="J65" s="378">
        <f>'3.ВС'!J60</f>
        <v>600</v>
      </c>
      <c r="K65" s="378">
        <f>'3.ВС'!K60</f>
        <v>600</v>
      </c>
      <c r="L65" s="378">
        <f>'3.ВС'!L60</f>
        <v>600</v>
      </c>
    </row>
    <row r="66" spans="1:12" ht="165" x14ac:dyDescent="0.25">
      <c r="A66" s="380" t="s">
        <v>437</v>
      </c>
      <c r="B66" s="367">
        <v>51</v>
      </c>
      <c r="C66" s="367">
        <v>0</v>
      </c>
      <c r="D66" s="375" t="s">
        <v>11</v>
      </c>
      <c r="E66" s="367">
        <v>851</v>
      </c>
      <c r="F66" s="375"/>
      <c r="G66" s="375"/>
      <c r="H66" s="375" t="s">
        <v>443</v>
      </c>
      <c r="I66" s="375"/>
      <c r="J66" s="378">
        <f t="shared" si="25"/>
        <v>600</v>
      </c>
      <c r="K66" s="378">
        <f t="shared" si="25"/>
        <v>600</v>
      </c>
      <c r="L66" s="378">
        <f t="shared" si="25"/>
        <v>600</v>
      </c>
    </row>
    <row r="67" spans="1:12" ht="45" x14ac:dyDescent="0.25">
      <c r="A67" s="377" t="s">
        <v>19</v>
      </c>
      <c r="B67" s="367">
        <v>51</v>
      </c>
      <c r="C67" s="367">
        <v>0</v>
      </c>
      <c r="D67" s="375" t="s">
        <v>11</v>
      </c>
      <c r="E67" s="367">
        <v>851</v>
      </c>
      <c r="F67" s="375"/>
      <c r="G67" s="375"/>
      <c r="H67" s="375" t="s">
        <v>443</v>
      </c>
      <c r="I67" s="375" t="s">
        <v>20</v>
      </c>
      <c r="J67" s="378">
        <f t="shared" si="25"/>
        <v>600</v>
      </c>
      <c r="K67" s="378">
        <f t="shared" si="25"/>
        <v>600</v>
      </c>
      <c r="L67" s="378">
        <f t="shared" si="25"/>
        <v>600</v>
      </c>
    </row>
    <row r="68" spans="1:12" ht="45" x14ac:dyDescent="0.25">
      <c r="A68" s="377" t="s">
        <v>9</v>
      </c>
      <c r="B68" s="367">
        <v>51</v>
      </c>
      <c r="C68" s="367">
        <v>0</v>
      </c>
      <c r="D68" s="375" t="s">
        <v>11</v>
      </c>
      <c r="E68" s="367">
        <v>851</v>
      </c>
      <c r="F68" s="375"/>
      <c r="G68" s="375"/>
      <c r="H68" s="375" t="s">
        <v>443</v>
      </c>
      <c r="I68" s="375" t="s">
        <v>21</v>
      </c>
      <c r="J68" s="378">
        <f>'3.ВС'!J63</f>
        <v>600</v>
      </c>
      <c r="K68" s="378">
        <f>'3.ВС'!K63</f>
        <v>600</v>
      </c>
      <c r="L68" s="378">
        <f>'3.ВС'!L63</f>
        <v>600</v>
      </c>
    </row>
    <row r="69" spans="1:12" ht="105" x14ac:dyDescent="0.25">
      <c r="A69" s="380" t="s">
        <v>439</v>
      </c>
      <c r="B69" s="367">
        <v>51</v>
      </c>
      <c r="C69" s="367">
        <v>0</v>
      </c>
      <c r="D69" s="375" t="s">
        <v>11</v>
      </c>
      <c r="E69" s="367">
        <v>851</v>
      </c>
      <c r="F69" s="375"/>
      <c r="G69" s="375"/>
      <c r="H69" s="375" t="s">
        <v>444</v>
      </c>
      <c r="I69" s="375"/>
      <c r="J69" s="378">
        <f t="shared" si="25"/>
        <v>2100</v>
      </c>
      <c r="K69" s="378">
        <f t="shared" si="25"/>
        <v>2100</v>
      </c>
      <c r="L69" s="378">
        <f t="shared" si="25"/>
        <v>2100</v>
      </c>
    </row>
    <row r="70" spans="1:12" ht="45" x14ac:dyDescent="0.25">
      <c r="A70" s="377" t="s">
        <v>19</v>
      </c>
      <c r="B70" s="367">
        <v>51</v>
      </c>
      <c r="C70" s="367">
        <v>0</v>
      </c>
      <c r="D70" s="375" t="s">
        <v>11</v>
      </c>
      <c r="E70" s="367">
        <v>851</v>
      </c>
      <c r="F70" s="375"/>
      <c r="G70" s="375"/>
      <c r="H70" s="375" t="s">
        <v>444</v>
      </c>
      <c r="I70" s="375" t="s">
        <v>20</v>
      </c>
      <c r="J70" s="378">
        <f t="shared" si="25"/>
        <v>2100</v>
      </c>
      <c r="K70" s="378">
        <f t="shared" si="25"/>
        <v>2100</v>
      </c>
      <c r="L70" s="378">
        <f t="shared" si="25"/>
        <v>2100</v>
      </c>
    </row>
    <row r="71" spans="1:12" ht="45" x14ac:dyDescent="0.25">
      <c r="A71" s="377" t="s">
        <v>9</v>
      </c>
      <c r="B71" s="367">
        <v>51</v>
      </c>
      <c r="C71" s="367">
        <v>0</v>
      </c>
      <c r="D71" s="375" t="s">
        <v>11</v>
      </c>
      <c r="E71" s="367">
        <v>851</v>
      </c>
      <c r="F71" s="375"/>
      <c r="G71" s="375"/>
      <c r="H71" s="375" t="s">
        <v>444</v>
      </c>
      <c r="I71" s="375" t="s">
        <v>21</v>
      </c>
      <c r="J71" s="378">
        <f>'3.ВС'!J66</f>
        <v>2100</v>
      </c>
      <c r="K71" s="378">
        <f>'3.ВС'!K66</f>
        <v>2100</v>
      </c>
      <c r="L71" s="378">
        <f>'3.ВС'!L66</f>
        <v>2100</v>
      </c>
    </row>
    <row r="72" spans="1:12" ht="45" x14ac:dyDescent="0.25">
      <c r="A72" s="380" t="s">
        <v>367</v>
      </c>
      <c r="B72" s="367">
        <v>51</v>
      </c>
      <c r="C72" s="367">
        <v>0</v>
      </c>
      <c r="D72" s="375" t="s">
        <v>40</v>
      </c>
      <c r="E72" s="367"/>
      <c r="F72" s="375"/>
      <c r="G72" s="375"/>
      <c r="H72" s="375"/>
      <c r="I72" s="375"/>
      <c r="J72" s="378">
        <f t="shared" ref="J72:L72" si="26">J73</f>
        <v>1064295.22</v>
      </c>
      <c r="K72" s="378">
        <f t="shared" si="26"/>
        <v>516795.22</v>
      </c>
      <c r="L72" s="378">
        <f t="shared" si="26"/>
        <v>516795.22</v>
      </c>
    </row>
    <row r="73" spans="1:12" ht="30" x14ac:dyDescent="0.25">
      <c r="A73" s="379" t="s">
        <v>6</v>
      </c>
      <c r="B73" s="367">
        <v>51</v>
      </c>
      <c r="C73" s="367">
        <v>0</v>
      </c>
      <c r="D73" s="375" t="s">
        <v>40</v>
      </c>
      <c r="E73" s="367">
        <v>851</v>
      </c>
      <c r="F73" s="375"/>
      <c r="G73" s="375"/>
      <c r="H73" s="375"/>
      <c r="I73" s="375"/>
      <c r="J73" s="378">
        <f>J74+J77+J80+J83</f>
        <v>1064295.22</v>
      </c>
      <c r="K73" s="378">
        <f t="shared" ref="K73:L73" si="27">K74+K77+K80+K83</f>
        <v>516795.22</v>
      </c>
      <c r="L73" s="378">
        <f t="shared" si="27"/>
        <v>516795.22</v>
      </c>
    </row>
    <row r="74" spans="1:12" ht="45" x14ac:dyDescent="0.25">
      <c r="A74" s="379" t="s">
        <v>35</v>
      </c>
      <c r="B74" s="367">
        <v>51</v>
      </c>
      <c r="C74" s="367">
        <v>0</v>
      </c>
      <c r="D74" s="375" t="s">
        <v>40</v>
      </c>
      <c r="E74" s="367">
        <v>851</v>
      </c>
      <c r="F74" s="375" t="s">
        <v>15</v>
      </c>
      <c r="G74" s="368" t="s">
        <v>32</v>
      </c>
      <c r="H74" s="368" t="s">
        <v>183</v>
      </c>
      <c r="I74" s="375"/>
      <c r="J74" s="378">
        <f t="shared" ref="J74:L78" si="28">J75</f>
        <v>547500</v>
      </c>
      <c r="K74" s="378">
        <f t="shared" si="28"/>
        <v>0</v>
      </c>
      <c r="L74" s="378">
        <f t="shared" si="28"/>
        <v>0</v>
      </c>
    </row>
    <row r="75" spans="1:12" ht="45" x14ac:dyDescent="0.25">
      <c r="A75" s="380" t="s">
        <v>19</v>
      </c>
      <c r="B75" s="367">
        <v>51</v>
      </c>
      <c r="C75" s="367">
        <v>0</v>
      </c>
      <c r="D75" s="375" t="s">
        <v>40</v>
      </c>
      <c r="E75" s="367">
        <v>851</v>
      </c>
      <c r="F75" s="375" t="s">
        <v>11</v>
      </c>
      <c r="G75" s="375" t="s">
        <v>32</v>
      </c>
      <c r="H75" s="368" t="s">
        <v>183</v>
      </c>
      <c r="I75" s="375" t="s">
        <v>20</v>
      </c>
      <c r="J75" s="378">
        <f t="shared" si="28"/>
        <v>547500</v>
      </c>
      <c r="K75" s="378">
        <f t="shared" si="28"/>
        <v>0</v>
      </c>
      <c r="L75" s="378">
        <f t="shared" si="28"/>
        <v>0</v>
      </c>
    </row>
    <row r="76" spans="1:12" ht="45" x14ac:dyDescent="0.25">
      <c r="A76" s="380" t="s">
        <v>9</v>
      </c>
      <c r="B76" s="367">
        <v>51</v>
      </c>
      <c r="C76" s="367">
        <v>0</v>
      </c>
      <c r="D76" s="375" t="s">
        <v>40</v>
      </c>
      <c r="E76" s="367">
        <v>851</v>
      </c>
      <c r="F76" s="375" t="s">
        <v>11</v>
      </c>
      <c r="G76" s="375" t="s">
        <v>32</v>
      </c>
      <c r="H76" s="368" t="s">
        <v>183</v>
      </c>
      <c r="I76" s="375" t="s">
        <v>21</v>
      </c>
      <c r="J76" s="378">
        <f>'3.ВС'!J77</f>
        <v>547500</v>
      </c>
      <c r="K76" s="378">
        <f>'3.ВС'!K77</f>
        <v>0</v>
      </c>
      <c r="L76" s="378">
        <f>'3.ВС'!L77</f>
        <v>0</v>
      </c>
    </row>
    <row r="77" spans="1:12" ht="75" x14ac:dyDescent="0.25">
      <c r="A77" s="377" t="s">
        <v>429</v>
      </c>
      <c r="B77" s="367">
        <v>51</v>
      </c>
      <c r="C77" s="367">
        <v>0</v>
      </c>
      <c r="D77" s="375" t="s">
        <v>40</v>
      </c>
      <c r="E77" s="367">
        <v>851</v>
      </c>
      <c r="F77" s="375" t="s">
        <v>15</v>
      </c>
      <c r="G77" s="368" t="s">
        <v>32</v>
      </c>
      <c r="H77" s="368" t="s">
        <v>430</v>
      </c>
      <c r="I77" s="375"/>
      <c r="J77" s="378">
        <f t="shared" si="28"/>
        <v>352300</v>
      </c>
      <c r="K77" s="378">
        <f t="shared" si="28"/>
        <v>352300</v>
      </c>
      <c r="L77" s="378">
        <f t="shared" si="28"/>
        <v>352300</v>
      </c>
    </row>
    <row r="78" spans="1:12" ht="45" x14ac:dyDescent="0.25">
      <c r="A78" s="377" t="s">
        <v>19</v>
      </c>
      <c r="B78" s="367">
        <v>51</v>
      </c>
      <c r="C78" s="367">
        <v>0</v>
      </c>
      <c r="D78" s="375" t="s">
        <v>40</v>
      </c>
      <c r="E78" s="367">
        <v>851</v>
      </c>
      <c r="F78" s="375" t="s">
        <v>11</v>
      </c>
      <c r="G78" s="375" t="s">
        <v>32</v>
      </c>
      <c r="H78" s="368" t="s">
        <v>430</v>
      </c>
      <c r="I78" s="375" t="s">
        <v>20</v>
      </c>
      <c r="J78" s="378">
        <f t="shared" si="28"/>
        <v>352300</v>
      </c>
      <c r="K78" s="378">
        <f t="shared" si="28"/>
        <v>352300</v>
      </c>
      <c r="L78" s="378">
        <f t="shared" si="28"/>
        <v>352300</v>
      </c>
    </row>
    <row r="79" spans="1:12" ht="45" x14ac:dyDescent="0.25">
      <c r="A79" s="377" t="s">
        <v>9</v>
      </c>
      <c r="B79" s="367">
        <v>51</v>
      </c>
      <c r="C79" s="367">
        <v>0</v>
      </c>
      <c r="D79" s="375" t="s">
        <v>40</v>
      </c>
      <c r="E79" s="367">
        <v>851</v>
      </c>
      <c r="F79" s="375" t="s">
        <v>11</v>
      </c>
      <c r="G79" s="375" t="s">
        <v>32</v>
      </c>
      <c r="H79" s="368" t="s">
        <v>430</v>
      </c>
      <c r="I79" s="375" t="s">
        <v>21</v>
      </c>
      <c r="J79" s="378">
        <f>'3.ВС'!J80</f>
        <v>352300</v>
      </c>
      <c r="K79" s="378">
        <f>'3.ВС'!K80</f>
        <v>352300</v>
      </c>
      <c r="L79" s="378">
        <f>'3.ВС'!L80</f>
        <v>352300</v>
      </c>
    </row>
    <row r="80" spans="1:12" ht="75" x14ac:dyDescent="0.25">
      <c r="A80" s="373" t="s">
        <v>62</v>
      </c>
      <c r="B80" s="367">
        <v>51</v>
      </c>
      <c r="C80" s="367">
        <v>0</v>
      </c>
      <c r="D80" s="375" t="s">
        <v>40</v>
      </c>
      <c r="E80" s="367">
        <v>851</v>
      </c>
      <c r="F80" s="368" t="s">
        <v>29</v>
      </c>
      <c r="G80" s="368" t="s">
        <v>11</v>
      </c>
      <c r="H80" s="368" t="s">
        <v>190</v>
      </c>
      <c r="I80" s="375"/>
      <c r="J80" s="378">
        <f t="shared" ref="J80:L84" si="29">J81</f>
        <v>164495.22</v>
      </c>
      <c r="K80" s="378">
        <f t="shared" si="29"/>
        <v>164495.22</v>
      </c>
      <c r="L80" s="378">
        <f t="shared" si="29"/>
        <v>164495.22</v>
      </c>
    </row>
    <row r="81" spans="1:12" ht="45" x14ac:dyDescent="0.25">
      <c r="A81" s="380" t="s">
        <v>19</v>
      </c>
      <c r="B81" s="367">
        <v>51</v>
      </c>
      <c r="C81" s="367">
        <v>0</v>
      </c>
      <c r="D81" s="375" t="s">
        <v>40</v>
      </c>
      <c r="E81" s="367">
        <v>851</v>
      </c>
      <c r="F81" s="368" t="s">
        <v>29</v>
      </c>
      <c r="G81" s="368" t="s">
        <v>11</v>
      </c>
      <c r="H81" s="368" t="s">
        <v>190</v>
      </c>
      <c r="I81" s="375" t="s">
        <v>20</v>
      </c>
      <c r="J81" s="378">
        <f t="shared" si="29"/>
        <v>164495.22</v>
      </c>
      <c r="K81" s="378">
        <f t="shared" si="29"/>
        <v>164495.22</v>
      </c>
      <c r="L81" s="378">
        <f t="shared" si="29"/>
        <v>164495.22</v>
      </c>
    </row>
    <row r="82" spans="1:12" ht="45" x14ac:dyDescent="0.25">
      <c r="A82" s="380" t="s">
        <v>9</v>
      </c>
      <c r="B82" s="367">
        <v>51</v>
      </c>
      <c r="C82" s="367">
        <v>0</v>
      </c>
      <c r="D82" s="375" t="s">
        <v>40</v>
      </c>
      <c r="E82" s="367">
        <v>851</v>
      </c>
      <c r="F82" s="368" t="s">
        <v>29</v>
      </c>
      <c r="G82" s="368" t="s">
        <v>11</v>
      </c>
      <c r="H82" s="368" t="s">
        <v>190</v>
      </c>
      <c r="I82" s="375" t="s">
        <v>21</v>
      </c>
      <c r="J82" s="378">
        <f>'3.ВС'!J143</f>
        <v>164495.22</v>
      </c>
      <c r="K82" s="378">
        <f>'3.ВС'!K143</f>
        <v>164495.22</v>
      </c>
      <c r="L82" s="378">
        <f>'3.ВС'!L143</f>
        <v>164495.22</v>
      </c>
    </row>
    <row r="83" spans="1:12" ht="45" x14ac:dyDescent="0.25">
      <c r="A83" s="377" t="s">
        <v>450</v>
      </c>
      <c r="B83" s="367">
        <v>51</v>
      </c>
      <c r="C83" s="367">
        <v>0</v>
      </c>
      <c r="D83" s="375" t="s">
        <v>40</v>
      </c>
      <c r="E83" s="367">
        <v>851</v>
      </c>
      <c r="F83" s="368" t="s">
        <v>29</v>
      </c>
      <c r="G83" s="368" t="s">
        <v>11</v>
      </c>
      <c r="H83" s="368" t="s">
        <v>456</v>
      </c>
      <c r="I83" s="375"/>
      <c r="J83" s="378">
        <f t="shared" si="29"/>
        <v>0</v>
      </c>
      <c r="K83" s="378">
        <f t="shared" si="29"/>
        <v>0</v>
      </c>
      <c r="L83" s="378">
        <f t="shared" si="29"/>
        <v>0</v>
      </c>
    </row>
    <row r="84" spans="1:12" ht="45" x14ac:dyDescent="0.25">
      <c r="A84" s="377" t="s">
        <v>19</v>
      </c>
      <c r="B84" s="367">
        <v>51</v>
      </c>
      <c r="C84" s="367">
        <v>0</v>
      </c>
      <c r="D84" s="375" t="s">
        <v>40</v>
      </c>
      <c r="E84" s="367">
        <v>851</v>
      </c>
      <c r="F84" s="368" t="s">
        <v>29</v>
      </c>
      <c r="G84" s="368" t="s">
        <v>11</v>
      </c>
      <c r="H84" s="368" t="s">
        <v>456</v>
      </c>
      <c r="I84" s="375" t="s">
        <v>20</v>
      </c>
      <c r="J84" s="378">
        <f t="shared" si="29"/>
        <v>0</v>
      </c>
      <c r="K84" s="378">
        <f t="shared" si="29"/>
        <v>0</v>
      </c>
      <c r="L84" s="378">
        <f t="shared" si="29"/>
        <v>0</v>
      </c>
    </row>
    <row r="85" spans="1:12" ht="45" x14ac:dyDescent="0.25">
      <c r="A85" s="377" t="s">
        <v>9</v>
      </c>
      <c r="B85" s="367">
        <v>51</v>
      </c>
      <c r="C85" s="367">
        <v>0</v>
      </c>
      <c r="D85" s="375" t="s">
        <v>40</v>
      </c>
      <c r="E85" s="367">
        <v>851</v>
      </c>
      <c r="F85" s="368" t="s">
        <v>29</v>
      </c>
      <c r="G85" s="368" t="s">
        <v>11</v>
      </c>
      <c r="H85" s="368" t="s">
        <v>456</v>
      </c>
      <c r="I85" s="375" t="s">
        <v>21</v>
      </c>
      <c r="J85" s="378">
        <f>'3.ВС'!J135</f>
        <v>0</v>
      </c>
      <c r="K85" s="378">
        <f>'3.ВС'!K135</f>
        <v>0</v>
      </c>
      <c r="L85" s="378">
        <f>'3.ВС'!L135</f>
        <v>0</v>
      </c>
    </row>
    <row r="86" spans="1:12" ht="45" x14ac:dyDescent="0.25">
      <c r="A86" s="373" t="s">
        <v>149</v>
      </c>
      <c r="B86" s="367">
        <v>51</v>
      </c>
      <c r="C86" s="367">
        <v>0</v>
      </c>
      <c r="D86" s="375" t="s">
        <v>42</v>
      </c>
      <c r="E86" s="367"/>
      <c r="F86" s="375"/>
      <c r="G86" s="375"/>
      <c r="H86" s="375"/>
      <c r="I86" s="375"/>
      <c r="J86" s="378">
        <f t="shared" ref="J86:L89" si="30">J87</f>
        <v>5044100</v>
      </c>
      <c r="K86" s="378">
        <f t="shared" si="30"/>
        <v>5044100</v>
      </c>
      <c r="L86" s="378">
        <f t="shared" si="30"/>
        <v>5044100</v>
      </c>
    </row>
    <row r="87" spans="1:12" ht="30" x14ac:dyDescent="0.25">
      <c r="A87" s="373" t="s">
        <v>6</v>
      </c>
      <c r="B87" s="374">
        <v>51</v>
      </c>
      <c r="C87" s="374">
        <v>0</v>
      </c>
      <c r="D87" s="375" t="s">
        <v>42</v>
      </c>
      <c r="E87" s="374">
        <v>851</v>
      </c>
      <c r="F87" s="375"/>
      <c r="G87" s="375"/>
      <c r="H87" s="375"/>
      <c r="I87" s="375"/>
      <c r="J87" s="376">
        <f t="shared" si="30"/>
        <v>5044100</v>
      </c>
      <c r="K87" s="376">
        <f t="shared" si="30"/>
        <v>5044100</v>
      </c>
      <c r="L87" s="376">
        <f t="shared" si="30"/>
        <v>5044100</v>
      </c>
    </row>
    <row r="88" spans="1:12" s="1" customFormat="1" ht="45" x14ac:dyDescent="0.25">
      <c r="A88" s="373" t="s">
        <v>36</v>
      </c>
      <c r="B88" s="367">
        <v>51</v>
      </c>
      <c r="C88" s="367">
        <v>0</v>
      </c>
      <c r="D88" s="368" t="s">
        <v>42</v>
      </c>
      <c r="E88" s="367">
        <v>851</v>
      </c>
      <c r="F88" s="368" t="s">
        <v>11</v>
      </c>
      <c r="G88" s="368" t="s">
        <v>32</v>
      </c>
      <c r="H88" s="368" t="s">
        <v>186</v>
      </c>
      <c r="I88" s="368"/>
      <c r="J88" s="382">
        <f t="shared" si="30"/>
        <v>5044100</v>
      </c>
      <c r="K88" s="382">
        <f t="shared" si="30"/>
        <v>5044100</v>
      </c>
      <c r="L88" s="382">
        <f t="shared" si="30"/>
        <v>5044100</v>
      </c>
    </row>
    <row r="89" spans="1:12" ht="60" x14ac:dyDescent="0.25">
      <c r="A89" s="380" t="s">
        <v>37</v>
      </c>
      <c r="B89" s="367">
        <v>51</v>
      </c>
      <c r="C89" s="367">
        <v>0</v>
      </c>
      <c r="D89" s="368" t="s">
        <v>42</v>
      </c>
      <c r="E89" s="367">
        <v>851</v>
      </c>
      <c r="F89" s="368" t="s">
        <v>11</v>
      </c>
      <c r="G89" s="368" t="s">
        <v>32</v>
      </c>
      <c r="H89" s="368" t="s">
        <v>186</v>
      </c>
      <c r="I89" s="375" t="s">
        <v>76</v>
      </c>
      <c r="J89" s="378">
        <f t="shared" si="30"/>
        <v>5044100</v>
      </c>
      <c r="K89" s="378">
        <f t="shared" si="30"/>
        <v>5044100</v>
      </c>
      <c r="L89" s="378">
        <f t="shared" si="30"/>
        <v>5044100</v>
      </c>
    </row>
    <row r="90" spans="1:12" ht="30" x14ac:dyDescent="0.25">
      <c r="A90" s="380" t="s">
        <v>38</v>
      </c>
      <c r="B90" s="367">
        <v>51</v>
      </c>
      <c r="C90" s="367">
        <v>0</v>
      </c>
      <c r="D90" s="368" t="s">
        <v>42</v>
      </c>
      <c r="E90" s="367">
        <v>851</v>
      </c>
      <c r="F90" s="368" t="s">
        <v>11</v>
      </c>
      <c r="G90" s="368" t="s">
        <v>32</v>
      </c>
      <c r="H90" s="368" t="s">
        <v>186</v>
      </c>
      <c r="I90" s="375" t="s">
        <v>78</v>
      </c>
      <c r="J90" s="378">
        <f>'3.ВС'!J83</f>
        <v>5044100</v>
      </c>
      <c r="K90" s="378">
        <f>'3.ВС'!K83</f>
        <v>5044100</v>
      </c>
      <c r="L90" s="378">
        <f>'3.ВС'!L83</f>
        <v>5044100</v>
      </c>
    </row>
    <row r="91" spans="1:12" s="1" customFormat="1" ht="75" x14ac:dyDescent="0.25">
      <c r="A91" s="373" t="s">
        <v>153</v>
      </c>
      <c r="B91" s="367">
        <v>51</v>
      </c>
      <c r="C91" s="367">
        <v>0</v>
      </c>
      <c r="D91" s="375" t="s">
        <v>12</v>
      </c>
      <c r="E91" s="367"/>
      <c r="F91" s="375"/>
      <c r="G91" s="375"/>
      <c r="H91" s="375"/>
      <c r="I91" s="375"/>
      <c r="J91" s="378">
        <f t="shared" ref="J91:L91" si="31">J92</f>
        <v>1163789</v>
      </c>
      <c r="K91" s="378">
        <f t="shared" si="31"/>
        <v>1253013</v>
      </c>
      <c r="L91" s="378">
        <f t="shared" si="31"/>
        <v>1593506</v>
      </c>
    </row>
    <row r="92" spans="1:12" s="1" customFormat="1" ht="30" x14ac:dyDescent="0.25">
      <c r="A92" s="373" t="s">
        <v>6</v>
      </c>
      <c r="B92" s="374">
        <v>51</v>
      </c>
      <c r="C92" s="374">
        <v>0</v>
      </c>
      <c r="D92" s="375" t="s">
        <v>12</v>
      </c>
      <c r="E92" s="374">
        <v>851</v>
      </c>
      <c r="F92" s="375"/>
      <c r="G92" s="375"/>
      <c r="H92" s="375"/>
      <c r="I92" s="375"/>
      <c r="J92" s="376">
        <f t="shared" ref="J92:L92" si="32">J98+J93</f>
        <v>1163789</v>
      </c>
      <c r="K92" s="376">
        <f t="shared" si="32"/>
        <v>1253013</v>
      </c>
      <c r="L92" s="376">
        <f t="shared" si="32"/>
        <v>1593506</v>
      </c>
    </row>
    <row r="93" spans="1:12" s="1" customFormat="1" ht="60" x14ac:dyDescent="0.25">
      <c r="A93" s="377" t="s">
        <v>417</v>
      </c>
      <c r="B93" s="374">
        <v>51</v>
      </c>
      <c r="C93" s="367">
        <v>0</v>
      </c>
      <c r="D93" s="375" t="s">
        <v>12</v>
      </c>
      <c r="E93" s="374">
        <v>851</v>
      </c>
      <c r="F93" s="367" t="s">
        <v>40</v>
      </c>
      <c r="G93" s="367" t="s">
        <v>42</v>
      </c>
      <c r="H93" s="367">
        <v>51180</v>
      </c>
      <c r="I93" s="367" t="s">
        <v>44</v>
      </c>
      <c r="J93" s="376">
        <f>J94+J96</f>
        <v>1119810</v>
      </c>
      <c r="K93" s="376">
        <f t="shared" ref="K93:L93" si="33">K94+K96</f>
        <v>1248705</v>
      </c>
      <c r="L93" s="376">
        <f t="shared" si="33"/>
        <v>1588844</v>
      </c>
    </row>
    <row r="94" spans="1:12" ht="105" x14ac:dyDescent="0.25">
      <c r="A94" s="379" t="s">
        <v>14</v>
      </c>
      <c r="B94" s="367">
        <v>51</v>
      </c>
      <c r="C94" s="367">
        <v>0</v>
      </c>
      <c r="D94" s="375" t="s">
        <v>12</v>
      </c>
      <c r="E94" s="367">
        <v>851</v>
      </c>
      <c r="F94" s="375" t="s">
        <v>40</v>
      </c>
      <c r="G94" s="375" t="s">
        <v>42</v>
      </c>
      <c r="H94" s="367">
        <v>51180</v>
      </c>
      <c r="I94" s="375" t="s">
        <v>16</v>
      </c>
      <c r="J94" s="378">
        <f t="shared" ref="J94:L94" si="34">J95</f>
        <v>940709</v>
      </c>
      <c r="K94" s="378">
        <f t="shared" si="34"/>
        <v>1132382</v>
      </c>
      <c r="L94" s="378">
        <f t="shared" si="34"/>
        <v>1262582</v>
      </c>
    </row>
    <row r="95" spans="1:12" ht="45" x14ac:dyDescent="0.25">
      <c r="A95" s="379" t="s">
        <v>8</v>
      </c>
      <c r="B95" s="367">
        <v>51</v>
      </c>
      <c r="C95" s="367">
        <v>0</v>
      </c>
      <c r="D95" s="375" t="s">
        <v>12</v>
      </c>
      <c r="E95" s="367">
        <v>851</v>
      </c>
      <c r="F95" s="375" t="s">
        <v>40</v>
      </c>
      <c r="G95" s="375" t="s">
        <v>42</v>
      </c>
      <c r="H95" s="367">
        <v>51180</v>
      </c>
      <c r="I95" s="375" t="s">
        <v>17</v>
      </c>
      <c r="J95" s="378">
        <f>'3.ВС'!J88</f>
        <v>940709</v>
      </c>
      <c r="K95" s="378">
        <f>'3.ВС'!K88</f>
        <v>1132382</v>
      </c>
      <c r="L95" s="378">
        <f>'3.ВС'!L88</f>
        <v>1262582</v>
      </c>
    </row>
    <row r="96" spans="1:12" ht="45" x14ac:dyDescent="0.25">
      <c r="A96" s="380" t="s">
        <v>19</v>
      </c>
      <c r="B96" s="367">
        <v>51</v>
      </c>
      <c r="C96" s="367">
        <v>0</v>
      </c>
      <c r="D96" s="375" t="s">
        <v>12</v>
      </c>
      <c r="E96" s="367">
        <v>851</v>
      </c>
      <c r="F96" s="375" t="s">
        <v>40</v>
      </c>
      <c r="G96" s="375" t="s">
        <v>42</v>
      </c>
      <c r="H96" s="367">
        <v>51180</v>
      </c>
      <c r="I96" s="375" t="s">
        <v>20</v>
      </c>
      <c r="J96" s="378">
        <f t="shared" ref="J96:L96" si="35">J97</f>
        <v>179101</v>
      </c>
      <c r="K96" s="378">
        <f t="shared" si="35"/>
        <v>116323</v>
      </c>
      <c r="L96" s="378">
        <f t="shared" si="35"/>
        <v>326262</v>
      </c>
    </row>
    <row r="97" spans="1:12" ht="45" x14ac:dyDescent="0.25">
      <c r="A97" s="380" t="s">
        <v>9</v>
      </c>
      <c r="B97" s="367">
        <v>51</v>
      </c>
      <c r="C97" s="367">
        <v>0</v>
      </c>
      <c r="D97" s="375" t="s">
        <v>12</v>
      </c>
      <c r="E97" s="367">
        <v>851</v>
      </c>
      <c r="F97" s="375" t="s">
        <v>40</v>
      </c>
      <c r="G97" s="375" t="s">
        <v>42</v>
      </c>
      <c r="H97" s="367">
        <v>51180</v>
      </c>
      <c r="I97" s="375" t="s">
        <v>21</v>
      </c>
      <c r="J97" s="378">
        <f>'3.ВС'!J90</f>
        <v>179101</v>
      </c>
      <c r="K97" s="378">
        <f>'3.ВС'!K90</f>
        <v>116323</v>
      </c>
      <c r="L97" s="378">
        <f>'3.ВС'!L90</f>
        <v>326262</v>
      </c>
    </row>
    <row r="98" spans="1:12" s="1" customFormat="1" ht="90" x14ac:dyDescent="0.25">
      <c r="A98" s="373" t="s">
        <v>154</v>
      </c>
      <c r="B98" s="367">
        <v>51</v>
      </c>
      <c r="C98" s="367">
        <v>0</v>
      </c>
      <c r="D98" s="375" t="s">
        <v>12</v>
      </c>
      <c r="E98" s="367">
        <v>851</v>
      </c>
      <c r="F98" s="375" t="s">
        <v>11</v>
      </c>
      <c r="G98" s="375" t="s">
        <v>29</v>
      </c>
      <c r="H98" s="375" t="s">
        <v>155</v>
      </c>
      <c r="I98" s="375"/>
      <c r="J98" s="378">
        <f t="shared" ref="J98:L99" si="36">J99</f>
        <v>43979</v>
      </c>
      <c r="K98" s="378">
        <f t="shared" si="36"/>
        <v>4308</v>
      </c>
      <c r="L98" s="378">
        <f t="shared" si="36"/>
        <v>4662</v>
      </c>
    </row>
    <row r="99" spans="1:12" s="1" customFormat="1" ht="45" x14ac:dyDescent="0.25">
      <c r="A99" s="380" t="s">
        <v>19</v>
      </c>
      <c r="B99" s="367">
        <v>51</v>
      </c>
      <c r="C99" s="367">
        <v>0</v>
      </c>
      <c r="D99" s="375" t="s">
        <v>12</v>
      </c>
      <c r="E99" s="367">
        <v>851</v>
      </c>
      <c r="F99" s="375" t="s">
        <v>11</v>
      </c>
      <c r="G99" s="375" t="s">
        <v>29</v>
      </c>
      <c r="H99" s="375" t="s">
        <v>155</v>
      </c>
      <c r="I99" s="375" t="s">
        <v>20</v>
      </c>
      <c r="J99" s="378">
        <f t="shared" si="36"/>
        <v>43979</v>
      </c>
      <c r="K99" s="378">
        <f t="shared" si="36"/>
        <v>4308</v>
      </c>
      <c r="L99" s="378">
        <f t="shared" si="36"/>
        <v>4662</v>
      </c>
    </row>
    <row r="100" spans="1:12" s="1" customFormat="1" ht="45" x14ac:dyDescent="0.25">
      <c r="A100" s="380" t="s">
        <v>9</v>
      </c>
      <c r="B100" s="367">
        <v>51</v>
      </c>
      <c r="C100" s="367">
        <v>0</v>
      </c>
      <c r="D100" s="375" t="s">
        <v>12</v>
      </c>
      <c r="E100" s="367">
        <v>851</v>
      </c>
      <c r="F100" s="375" t="s">
        <v>11</v>
      </c>
      <c r="G100" s="375" t="s">
        <v>29</v>
      </c>
      <c r="H100" s="375" t="s">
        <v>155</v>
      </c>
      <c r="I100" s="375" t="s">
        <v>21</v>
      </c>
      <c r="J100" s="378">
        <f>'3.ВС'!J70</f>
        <v>43979</v>
      </c>
      <c r="K100" s="378">
        <f>'3.ВС'!K70</f>
        <v>4308</v>
      </c>
      <c r="L100" s="378">
        <f>'3.ВС'!L70</f>
        <v>4662</v>
      </c>
    </row>
    <row r="101" spans="1:12" ht="60" x14ac:dyDescent="0.25">
      <c r="A101" s="373" t="s">
        <v>148</v>
      </c>
      <c r="B101" s="367">
        <v>51</v>
      </c>
      <c r="C101" s="367">
        <v>0</v>
      </c>
      <c r="D101" s="375" t="s">
        <v>29</v>
      </c>
      <c r="E101" s="367"/>
      <c r="F101" s="375"/>
      <c r="G101" s="375"/>
      <c r="H101" s="375"/>
      <c r="I101" s="375"/>
      <c r="J101" s="378">
        <f t="shared" ref="J101:L101" si="37">J102</f>
        <v>6969400</v>
      </c>
      <c r="K101" s="378">
        <f t="shared" si="37"/>
        <v>5897800</v>
      </c>
      <c r="L101" s="378">
        <f t="shared" si="37"/>
        <v>5897800</v>
      </c>
    </row>
    <row r="102" spans="1:12" ht="30" x14ac:dyDescent="0.25">
      <c r="A102" s="373" t="s">
        <v>6</v>
      </c>
      <c r="B102" s="374">
        <v>51</v>
      </c>
      <c r="C102" s="374">
        <v>0</v>
      </c>
      <c r="D102" s="375" t="s">
        <v>29</v>
      </c>
      <c r="E102" s="374">
        <v>851</v>
      </c>
      <c r="F102" s="375"/>
      <c r="G102" s="375"/>
      <c r="H102" s="375"/>
      <c r="I102" s="375"/>
      <c r="J102" s="376">
        <f t="shared" ref="J102:L102" si="38">J103+J110</f>
        <v>6969400</v>
      </c>
      <c r="K102" s="376">
        <f t="shared" si="38"/>
        <v>5897800</v>
      </c>
      <c r="L102" s="376">
        <f t="shared" si="38"/>
        <v>5897800</v>
      </c>
    </row>
    <row r="103" spans="1:12" ht="30" x14ac:dyDescent="0.25">
      <c r="A103" s="373" t="s">
        <v>47</v>
      </c>
      <c r="B103" s="367">
        <v>51</v>
      </c>
      <c r="C103" s="367">
        <v>0</v>
      </c>
      <c r="D103" s="375" t="s">
        <v>29</v>
      </c>
      <c r="E103" s="367">
        <v>851</v>
      </c>
      <c r="F103" s="375" t="s">
        <v>42</v>
      </c>
      <c r="G103" s="375" t="s">
        <v>46</v>
      </c>
      <c r="H103" s="375" t="s">
        <v>185</v>
      </c>
      <c r="I103" s="375"/>
      <c r="J103" s="378">
        <f t="shared" ref="J103:L103" si="39">J104+J106+J108</f>
        <v>5873100</v>
      </c>
      <c r="K103" s="378">
        <f t="shared" si="39"/>
        <v>5597800</v>
      </c>
      <c r="L103" s="378">
        <f t="shared" si="39"/>
        <v>5597800</v>
      </c>
    </row>
    <row r="104" spans="1:12" ht="105" x14ac:dyDescent="0.25">
      <c r="A104" s="379" t="s">
        <v>14</v>
      </c>
      <c r="B104" s="367">
        <v>51</v>
      </c>
      <c r="C104" s="367">
        <v>0</v>
      </c>
      <c r="D104" s="368" t="s">
        <v>29</v>
      </c>
      <c r="E104" s="367">
        <v>851</v>
      </c>
      <c r="F104" s="375" t="s">
        <v>42</v>
      </c>
      <c r="G104" s="368" t="s">
        <v>46</v>
      </c>
      <c r="H104" s="375" t="s">
        <v>185</v>
      </c>
      <c r="I104" s="375" t="s">
        <v>16</v>
      </c>
      <c r="J104" s="378">
        <f t="shared" ref="J104:L104" si="40">J105</f>
        <v>4467100</v>
      </c>
      <c r="K104" s="378">
        <f t="shared" si="40"/>
        <v>4467100</v>
      </c>
      <c r="L104" s="378">
        <f t="shared" si="40"/>
        <v>4467100</v>
      </c>
    </row>
    <row r="105" spans="1:12" ht="30" x14ac:dyDescent="0.25">
      <c r="A105" s="380" t="s">
        <v>7</v>
      </c>
      <c r="B105" s="367">
        <v>51</v>
      </c>
      <c r="C105" s="367">
        <v>0</v>
      </c>
      <c r="D105" s="368" t="s">
        <v>29</v>
      </c>
      <c r="E105" s="367">
        <v>851</v>
      </c>
      <c r="F105" s="375" t="s">
        <v>42</v>
      </c>
      <c r="G105" s="368" t="s">
        <v>46</v>
      </c>
      <c r="H105" s="375" t="s">
        <v>185</v>
      </c>
      <c r="I105" s="375" t="s">
        <v>48</v>
      </c>
      <c r="J105" s="378">
        <f>'3.ВС'!J95</f>
        <v>4467100</v>
      </c>
      <c r="K105" s="378">
        <f>'3.ВС'!K95</f>
        <v>4467100</v>
      </c>
      <c r="L105" s="378">
        <f>'3.ВС'!L95</f>
        <v>4467100</v>
      </c>
    </row>
    <row r="106" spans="1:12" ht="45" x14ac:dyDescent="0.25">
      <c r="A106" s="380" t="s">
        <v>19</v>
      </c>
      <c r="B106" s="367">
        <v>51</v>
      </c>
      <c r="C106" s="367">
        <v>0</v>
      </c>
      <c r="D106" s="368" t="s">
        <v>29</v>
      </c>
      <c r="E106" s="367">
        <v>851</v>
      </c>
      <c r="F106" s="375" t="s">
        <v>42</v>
      </c>
      <c r="G106" s="368" t="s">
        <v>46</v>
      </c>
      <c r="H106" s="375" t="s">
        <v>185</v>
      </c>
      <c r="I106" s="375" t="s">
        <v>20</v>
      </c>
      <c r="J106" s="378">
        <f t="shared" ref="J106:L106" si="41">J107</f>
        <v>1397100</v>
      </c>
      <c r="K106" s="378">
        <f t="shared" si="41"/>
        <v>1121800</v>
      </c>
      <c r="L106" s="378">
        <f t="shared" si="41"/>
        <v>1121800</v>
      </c>
    </row>
    <row r="107" spans="1:12" ht="45" x14ac:dyDescent="0.25">
      <c r="A107" s="380" t="s">
        <v>9</v>
      </c>
      <c r="B107" s="367">
        <v>51</v>
      </c>
      <c r="C107" s="367">
        <v>0</v>
      </c>
      <c r="D107" s="368" t="s">
        <v>29</v>
      </c>
      <c r="E107" s="367">
        <v>851</v>
      </c>
      <c r="F107" s="375" t="s">
        <v>42</v>
      </c>
      <c r="G107" s="368" t="s">
        <v>46</v>
      </c>
      <c r="H107" s="375" t="s">
        <v>185</v>
      </c>
      <c r="I107" s="375" t="s">
        <v>21</v>
      </c>
      <c r="J107" s="378">
        <f>'3.ВС'!J97</f>
        <v>1397100</v>
      </c>
      <c r="K107" s="378">
        <f>'3.ВС'!K97</f>
        <v>1121800</v>
      </c>
      <c r="L107" s="378">
        <f>'3.ВС'!L97</f>
        <v>1121800</v>
      </c>
    </row>
    <row r="108" spans="1:12" ht="30" x14ac:dyDescent="0.25">
      <c r="A108" s="380" t="s">
        <v>22</v>
      </c>
      <c r="B108" s="367">
        <v>51</v>
      </c>
      <c r="C108" s="367">
        <v>0</v>
      </c>
      <c r="D108" s="368" t="s">
        <v>29</v>
      </c>
      <c r="E108" s="367">
        <v>851</v>
      </c>
      <c r="F108" s="375" t="s">
        <v>42</v>
      </c>
      <c r="G108" s="368" t="s">
        <v>46</v>
      </c>
      <c r="H108" s="375" t="s">
        <v>185</v>
      </c>
      <c r="I108" s="375" t="s">
        <v>23</v>
      </c>
      <c r="J108" s="378">
        <f t="shared" ref="J108:L108" si="42">J109</f>
        <v>8900</v>
      </c>
      <c r="K108" s="378">
        <f t="shared" si="42"/>
        <v>8900</v>
      </c>
      <c r="L108" s="378">
        <f t="shared" si="42"/>
        <v>8900</v>
      </c>
    </row>
    <row r="109" spans="1:12" ht="30" x14ac:dyDescent="0.25">
      <c r="A109" s="380" t="s">
        <v>24</v>
      </c>
      <c r="B109" s="367">
        <v>51</v>
      </c>
      <c r="C109" s="367">
        <v>0</v>
      </c>
      <c r="D109" s="368" t="s">
        <v>29</v>
      </c>
      <c r="E109" s="367">
        <v>851</v>
      </c>
      <c r="F109" s="375" t="s">
        <v>42</v>
      </c>
      <c r="G109" s="368" t="s">
        <v>46</v>
      </c>
      <c r="H109" s="375" t="s">
        <v>185</v>
      </c>
      <c r="I109" s="375" t="s">
        <v>25</v>
      </c>
      <c r="J109" s="378">
        <f>'3.ВС'!J99</f>
        <v>8900</v>
      </c>
      <c r="K109" s="378">
        <f>'3.ВС'!K99</f>
        <v>8900</v>
      </c>
      <c r="L109" s="378">
        <f>'3.ВС'!L99</f>
        <v>8900</v>
      </c>
    </row>
    <row r="110" spans="1:12" ht="75" x14ac:dyDescent="0.25">
      <c r="A110" s="373" t="s">
        <v>246</v>
      </c>
      <c r="B110" s="367">
        <v>51</v>
      </c>
      <c r="C110" s="367">
        <v>0</v>
      </c>
      <c r="D110" s="368" t="s">
        <v>29</v>
      </c>
      <c r="E110" s="367">
        <v>851</v>
      </c>
      <c r="F110" s="375" t="s">
        <v>42</v>
      </c>
      <c r="G110" s="368" t="s">
        <v>46</v>
      </c>
      <c r="H110" s="375" t="s">
        <v>247</v>
      </c>
      <c r="I110" s="375"/>
      <c r="J110" s="378">
        <f t="shared" ref="J110:L111" si="43">J111</f>
        <v>1096300</v>
      </c>
      <c r="K110" s="378">
        <f t="shared" si="43"/>
        <v>300000</v>
      </c>
      <c r="L110" s="378">
        <f t="shared" si="43"/>
        <v>300000</v>
      </c>
    </row>
    <row r="111" spans="1:12" ht="45" x14ac:dyDescent="0.25">
      <c r="A111" s="380" t="s">
        <v>19</v>
      </c>
      <c r="B111" s="367">
        <v>51</v>
      </c>
      <c r="C111" s="367">
        <v>0</v>
      </c>
      <c r="D111" s="368" t="s">
        <v>29</v>
      </c>
      <c r="E111" s="367">
        <v>851</v>
      </c>
      <c r="F111" s="375" t="s">
        <v>42</v>
      </c>
      <c r="G111" s="368" t="s">
        <v>46</v>
      </c>
      <c r="H111" s="375" t="s">
        <v>247</v>
      </c>
      <c r="I111" s="375" t="s">
        <v>20</v>
      </c>
      <c r="J111" s="378">
        <f t="shared" si="43"/>
        <v>1096300</v>
      </c>
      <c r="K111" s="378">
        <f t="shared" si="43"/>
        <v>300000</v>
      </c>
      <c r="L111" s="378">
        <f t="shared" si="43"/>
        <v>300000</v>
      </c>
    </row>
    <row r="112" spans="1:12" ht="45" x14ac:dyDescent="0.25">
      <c r="A112" s="380" t="s">
        <v>9</v>
      </c>
      <c r="B112" s="367">
        <v>51</v>
      </c>
      <c r="C112" s="367">
        <v>0</v>
      </c>
      <c r="D112" s="368" t="s">
        <v>29</v>
      </c>
      <c r="E112" s="367">
        <v>851</v>
      </c>
      <c r="F112" s="375" t="s">
        <v>42</v>
      </c>
      <c r="G112" s="368" t="s">
        <v>46</v>
      </c>
      <c r="H112" s="375" t="s">
        <v>247</v>
      </c>
      <c r="I112" s="375" t="s">
        <v>21</v>
      </c>
      <c r="J112" s="378">
        <f>'3.ВС'!J102</f>
        <v>1096300</v>
      </c>
      <c r="K112" s="378">
        <f>'3.ВС'!K102</f>
        <v>300000</v>
      </c>
      <c r="L112" s="378">
        <f>'3.ВС'!L102</f>
        <v>300000</v>
      </c>
    </row>
    <row r="113" spans="1:12" ht="30" x14ac:dyDescent="0.25">
      <c r="A113" s="373" t="s">
        <v>150</v>
      </c>
      <c r="B113" s="367">
        <v>51</v>
      </c>
      <c r="C113" s="367">
        <v>0</v>
      </c>
      <c r="D113" s="375" t="s">
        <v>96</v>
      </c>
      <c r="E113" s="367"/>
      <c r="F113" s="375"/>
      <c r="G113" s="375"/>
      <c r="H113" s="375"/>
      <c r="I113" s="375"/>
      <c r="J113" s="378">
        <f t="shared" ref="J113:L116" si="44">J114</f>
        <v>307240</v>
      </c>
      <c r="K113" s="378">
        <f t="shared" si="44"/>
        <v>307240</v>
      </c>
      <c r="L113" s="378">
        <f t="shared" si="44"/>
        <v>307240</v>
      </c>
    </row>
    <row r="114" spans="1:12" ht="30" x14ac:dyDescent="0.25">
      <c r="A114" s="373" t="s">
        <v>6</v>
      </c>
      <c r="B114" s="374">
        <v>51</v>
      </c>
      <c r="C114" s="374">
        <v>0</v>
      </c>
      <c r="D114" s="375" t="s">
        <v>96</v>
      </c>
      <c r="E114" s="374">
        <v>851</v>
      </c>
      <c r="F114" s="375"/>
      <c r="G114" s="375"/>
      <c r="H114" s="375"/>
      <c r="I114" s="375"/>
      <c r="J114" s="376">
        <f t="shared" si="44"/>
        <v>307240</v>
      </c>
      <c r="K114" s="376">
        <f t="shared" si="44"/>
        <v>307240</v>
      </c>
      <c r="L114" s="376">
        <f t="shared" si="44"/>
        <v>307240</v>
      </c>
    </row>
    <row r="115" spans="1:12" ht="195" x14ac:dyDescent="0.25">
      <c r="A115" s="373" t="s">
        <v>288</v>
      </c>
      <c r="B115" s="374">
        <v>51</v>
      </c>
      <c r="C115" s="374">
        <v>0</v>
      </c>
      <c r="D115" s="375" t="s">
        <v>96</v>
      </c>
      <c r="E115" s="367">
        <v>851</v>
      </c>
      <c r="F115" s="375" t="s">
        <v>12</v>
      </c>
      <c r="G115" s="375" t="s">
        <v>29</v>
      </c>
      <c r="H115" s="375" t="s">
        <v>152</v>
      </c>
      <c r="I115" s="375"/>
      <c r="J115" s="378">
        <f t="shared" si="44"/>
        <v>307240</v>
      </c>
      <c r="K115" s="378">
        <f t="shared" si="44"/>
        <v>307240</v>
      </c>
      <c r="L115" s="378">
        <f t="shared" si="44"/>
        <v>307240</v>
      </c>
    </row>
    <row r="116" spans="1:12" ht="45" x14ac:dyDescent="0.25">
      <c r="A116" s="380" t="s">
        <v>19</v>
      </c>
      <c r="B116" s="374">
        <v>51</v>
      </c>
      <c r="C116" s="374">
        <v>0</v>
      </c>
      <c r="D116" s="375" t="s">
        <v>96</v>
      </c>
      <c r="E116" s="367">
        <v>851</v>
      </c>
      <c r="F116" s="375" t="s">
        <v>12</v>
      </c>
      <c r="G116" s="375" t="s">
        <v>29</v>
      </c>
      <c r="H116" s="375" t="s">
        <v>152</v>
      </c>
      <c r="I116" s="375" t="s">
        <v>20</v>
      </c>
      <c r="J116" s="378">
        <f t="shared" si="44"/>
        <v>307240</v>
      </c>
      <c r="K116" s="378">
        <f t="shared" si="44"/>
        <v>307240</v>
      </c>
      <c r="L116" s="378">
        <f t="shared" si="44"/>
        <v>307240</v>
      </c>
    </row>
    <row r="117" spans="1:12" ht="45" x14ac:dyDescent="0.25">
      <c r="A117" s="380" t="s">
        <v>9</v>
      </c>
      <c r="B117" s="374">
        <v>51</v>
      </c>
      <c r="C117" s="374">
        <v>0</v>
      </c>
      <c r="D117" s="375" t="s">
        <v>96</v>
      </c>
      <c r="E117" s="367">
        <v>851</v>
      </c>
      <c r="F117" s="375" t="s">
        <v>12</v>
      </c>
      <c r="G117" s="375" t="s">
        <v>29</v>
      </c>
      <c r="H117" s="375" t="s">
        <v>152</v>
      </c>
      <c r="I117" s="375" t="s">
        <v>21</v>
      </c>
      <c r="J117" s="378">
        <f>'3.ВС'!J107</f>
        <v>307240</v>
      </c>
      <c r="K117" s="378">
        <f>'3.ВС'!K107</f>
        <v>307240</v>
      </c>
      <c r="L117" s="378">
        <f>'3.ВС'!L107</f>
        <v>307240</v>
      </c>
    </row>
    <row r="118" spans="1:12" s="1" customFormat="1" ht="45" x14ac:dyDescent="0.25">
      <c r="A118" s="373" t="s">
        <v>156</v>
      </c>
      <c r="B118" s="367">
        <v>51</v>
      </c>
      <c r="C118" s="367">
        <v>0</v>
      </c>
      <c r="D118" s="368" t="s">
        <v>71</v>
      </c>
      <c r="E118" s="367"/>
      <c r="F118" s="368"/>
      <c r="G118" s="368"/>
      <c r="H118" s="368"/>
      <c r="I118" s="368"/>
      <c r="J118" s="382">
        <f t="shared" ref="J118:L118" si="45">J119</f>
        <v>6657400</v>
      </c>
      <c r="K118" s="382">
        <f t="shared" si="45"/>
        <v>0</v>
      </c>
      <c r="L118" s="382">
        <f t="shared" si="45"/>
        <v>0</v>
      </c>
    </row>
    <row r="119" spans="1:12" s="1" customFormat="1" ht="30" x14ac:dyDescent="0.25">
      <c r="A119" s="373" t="s">
        <v>6</v>
      </c>
      <c r="B119" s="367">
        <v>51</v>
      </c>
      <c r="C119" s="367">
        <v>0</v>
      </c>
      <c r="D119" s="368" t="s">
        <v>71</v>
      </c>
      <c r="E119" s="374">
        <v>851</v>
      </c>
      <c r="F119" s="368"/>
      <c r="G119" s="368"/>
      <c r="H119" s="368"/>
      <c r="I119" s="368"/>
      <c r="J119" s="382">
        <f t="shared" ref="J119:L119" si="46">J120+J123+J126</f>
        <v>6657400</v>
      </c>
      <c r="K119" s="382">
        <f t="shared" si="46"/>
        <v>0</v>
      </c>
      <c r="L119" s="382">
        <f t="shared" si="46"/>
        <v>0</v>
      </c>
    </row>
    <row r="120" spans="1:12" s="1" customFormat="1" ht="45" x14ac:dyDescent="0.25">
      <c r="A120" s="373" t="s">
        <v>424</v>
      </c>
      <c r="B120" s="367">
        <v>51</v>
      </c>
      <c r="C120" s="367">
        <v>0</v>
      </c>
      <c r="D120" s="368" t="s">
        <v>71</v>
      </c>
      <c r="E120" s="374">
        <v>851</v>
      </c>
      <c r="F120" s="368"/>
      <c r="G120" s="368"/>
      <c r="H120" s="368" t="s">
        <v>425</v>
      </c>
      <c r="I120" s="368"/>
      <c r="J120" s="382">
        <f t="shared" ref="J120:L121" si="47">J121</f>
        <v>115400</v>
      </c>
      <c r="K120" s="382">
        <f t="shared" si="47"/>
        <v>0</v>
      </c>
      <c r="L120" s="382">
        <f t="shared" si="47"/>
        <v>0</v>
      </c>
    </row>
    <row r="121" spans="1:12" s="1" customFormat="1" ht="45" x14ac:dyDescent="0.25">
      <c r="A121" s="380" t="s">
        <v>19</v>
      </c>
      <c r="B121" s="367">
        <v>51</v>
      </c>
      <c r="C121" s="367">
        <v>0</v>
      </c>
      <c r="D121" s="368" t="s">
        <v>71</v>
      </c>
      <c r="E121" s="374">
        <v>851</v>
      </c>
      <c r="F121" s="368"/>
      <c r="G121" s="368"/>
      <c r="H121" s="368" t="s">
        <v>425</v>
      </c>
      <c r="I121" s="375" t="s">
        <v>20</v>
      </c>
      <c r="J121" s="382">
        <f t="shared" si="47"/>
        <v>115400</v>
      </c>
      <c r="K121" s="382">
        <f t="shared" si="47"/>
        <v>0</v>
      </c>
      <c r="L121" s="382">
        <f t="shared" si="47"/>
        <v>0</v>
      </c>
    </row>
    <row r="122" spans="1:12" s="1" customFormat="1" ht="45" x14ac:dyDescent="0.25">
      <c r="A122" s="380" t="s">
        <v>9</v>
      </c>
      <c r="B122" s="367">
        <v>51</v>
      </c>
      <c r="C122" s="367">
        <v>0</v>
      </c>
      <c r="D122" s="368" t="s">
        <v>71</v>
      </c>
      <c r="E122" s="374">
        <v>851</v>
      </c>
      <c r="F122" s="368"/>
      <c r="G122" s="368"/>
      <c r="H122" s="368" t="s">
        <v>425</v>
      </c>
      <c r="I122" s="375" t="s">
        <v>21</v>
      </c>
      <c r="J122" s="382">
        <f>'3.ВС'!J115</f>
        <v>115400</v>
      </c>
      <c r="K122" s="382">
        <f>'3.ВС'!K115</f>
        <v>0</v>
      </c>
      <c r="L122" s="382">
        <f>'3.ВС'!L115</f>
        <v>0</v>
      </c>
    </row>
    <row r="123" spans="1:12" ht="75" x14ac:dyDescent="0.25">
      <c r="A123" s="377" t="s">
        <v>727</v>
      </c>
      <c r="B123" s="367">
        <v>51</v>
      </c>
      <c r="C123" s="367">
        <v>0</v>
      </c>
      <c r="D123" s="368" t="s">
        <v>71</v>
      </c>
      <c r="E123" s="367">
        <v>851</v>
      </c>
      <c r="F123" s="368" t="s">
        <v>12</v>
      </c>
      <c r="G123" s="368" t="s">
        <v>52</v>
      </c>
      <c r="H123" s="368" t="s">
        <v>731</v>
      </c>
      <c r="I123" s="368"/>
      <c r="J123" s="382">
        <f t="shared" ref="J123:L127" si="48">J124</f>
        <v>6503500</v>
      </c>
      <c r="K123" s="382">
        <f t="shared" si="48"/>
        <v>0</v>
      </c>
      <c r="L123" s="382">
        <f t="shared" si="48"/>
        <v>0</v>
      </c>
    </row>
    <row r="124" spans="1:12" ht="45" x14ac:dyDescent="0.25">
      <c r="A124" s="380" t="s">
        <v>19</v>
      </c>
      <c r="B124" s="367">
        <v>51</v>
      </c>
      <c r="C124" s="367">
        <v>0</v>
      </c>
      <c r="D124" s="368" t="s">
        <v>71</v>
      </c>
      <c r="E124" s="367">
        <v>851</v>
      </c>
      <c r="F124" s="368"/>
      <c r="G124" s="368"/>
      <c r="H124" s="368" t="s">
        <v>731</v>
      </c>
      <c r="I124" s="368" t="s">
        <v>20</v>
      </c>
      <c r="J124" s="382">
        <f t="shared" si="48"/>
        <v>6503500</v>
      </c>
      <c r="K124" s="382">
        <f t="shared" si="48"/>
        <v>0</v>
      </c>
      <c r="L124" s="382">
        <f t="shared" si="48"/>
        <v>0</v>
      </c>
    </row>
    <row r="125" spans="1:12" ht="45" x14ac:dyDescent="0.25">
      <c r="A125" s="380" t="s">
        <v>9</v>
      </c>
      <c r="B125" s="367">
        <v>51</v>
      </c>
      <c r="C125" s="367">
        <v>0</v>
      </c>
      <c r="D125" s="368" t="s">
        <v>71</v>
      </c>
      <c r="E125" s="367">
        <v>851</v>
      </c>
      <c r="F125" s="368"/>
      <c r="G125" s="368"/>
      <c r="H125" s="368" t="s">
        <v>731</v>
      </c>
      <c r="I125" s="368" t="s">
        <v>21</v>
      </c>
      <c r="J125" s="382">
        <f>'3.ВС'!J118</f>
        <v>6503500</v>
      </c>
      <c r="K125" s="382">
        <f>'3.ВС'!K118</f>
        <v>0</v>
      </c>
      <c r="L125" s="382">
        <f>'3.ВС'!L118</f>
        <v>0</v>
      </c>
    </row>
    <row r="126" spans="1:12" ht="30" x14ac:dyDescent="0.25">
      <c r="A126" s="373" t="s">
        <v>53</v>
      </c>
      <c r="B126" s="367">
        <v>51</v>
      </c>
      <c r="C126" s="367">
        <v>0</v>
      </c>
      <c r="D126" s="368" t="s">
        <v>71</v>
      </c>
      <c r="E126" s="367">
        <v>851</v>
      </c>
      <c r="F126" s="368" t="s">
        <v>12</v>
      </c>
      <c r="G126" s="368" t="s">
        <v>52</v>
      </c>
      <c r="H126" s="368" t="s">
        <v>188</v>
      </c>
      <c r="I126" s="368"/>
      <c r="J126" s="382">
        <f t="shared" si="48"/>
        <v>38500</v>
      </c>
      <c r="K126" s="382">
        <f t="shared" si="48"/>
        <v>0</v>
      </c>
      <c r="L126" s="382">
        <f t="shared" si="48"/>
        <v>0</v>
      </c>
    </row>
    <row r="127" spans="1:12" ht="30" x14ac:dyDescent="0.25">
      <c r="A127" s="380" t="s">
        <v>22</v>
      </c>
      <c r="B127" s="367">
        <v>51</v>
      </c>
      <c r="C127" s="367">
        <v>0</v>
      </c>
      <c r="D127" s="368" t="s">
        <v>71</v>
      </c>
      <c r="E127" s="367">
        <v>851</v>
      </c>
      <c r="F127" s="368" t="s">
        <v>12</v>
      </c>
      <c r="G127" s="368" t="s">
        <v>52</v>
      </c>
      <c r="H127" s="368" t="s">
        <v>188</v>
      </c>
      <c r="I127" s="368" t="s">
        <v>23</v>
      </c>
      <c r="J127" s="382">
        <f t="shared" si="48"/>
        <v>38500</v>
      </c>
      <c r="K127" s="382">
        <f t="shared" si="48"/>
        <v>0</v>
      </c>
      <c r="L127" s="382">
        <f t="shared" si="48"/>
        <v>0</v>
      </c>
    </row>
    <row r="128" spans="1:12" ht="30" x14ac:dyDescent="0.25">
      <c r="A128" s="380" t="s">
        <v>24</v>
      </c>
      <c r="B128" s="367">
        <v>51</v>
      </c>
      <c r="C128" s="367">
        <v>0</v>
      </c>
      <c r="D128" s="368" t="s">
        <v>71</v>
      </c>
      <c r="E128" s="367">
        <v>851</v>
      </c>
      <c r="F128" s="368" t="s">
        <v>12</v>
      </c>
      <c r="G128" s="368" t="s">
        <v>52</v>
      </c>
      <c r="H128" s="368" t="s">
        <v>188</v>
      </c>
      <c r="I128" s="368" t="s">
        <v>25</v>
      </c>
      <c r="J128" s="382">
        <f>'3.ВС'!J121</f>
        <v>38500</v>
      </c>
      <c r="K128" s="382">
        <f>'3.ВС'!K121</f>
        <v>0</v>
      </c>
      <c r="L128" s="382">
        <f>'3.ВС'!L121</f>
        <v>0</v>
      </c>
    </row>
    <row r="129" spans="1:12" ht="60" x14ac:dyDescent="0.25">
      <c r="A129" s="373" t="s">
        <v>157</v>
      </c>
      <c r="B129" s="367">
        <v>51</v>
      </c>
      <c r="C129" s="367">
        <v>0</v>
      </c>
      <c r="D129" s="368" t="s">
        <v>52</v>
      </c>
      <c r="E129" s="367"/>
      <c r="F129" s="368"/>
      <c r="G129" s="368"/>
      <c r="H129" s="368"/>
      <c r="I129" s="368"/>
      <c r="J129" s="382">
        <f t="shared" ref="J129:L135" si="49">J130</f>
        <v>8759549.8399999999</v>
      </c>
      <c r="K129" s="382">
        <f t="shared" si="49"/>
        <v>10520000</v>
      </c>
      <c r="L129" s="382">
        <f t="shared" si="49"/>
        <v>10699600</v>
      </c>
    </row>
    <row r="130" spans="1:12" ht="30" x14ac:dyDescent="0.25">
      <c r="A130" s="373" t="s">
        <v>6</v>
      </c>
      <c r="B130" s="367">
        <v>51</v>
      </c>
      <c r="C130" s="367">
        <v>0</v>
      </c>
      <c r="D130" s="368" t="s">
        <v>52</v>
      </c>
      <c r="E130" s="367">
        <v>851</v>
      </c>
      <c r="F130" s="368"/>
      <c r="G130" s="368"/>
      <c r="H130" s="368"/>
      <c r="I130" s="368"/>
      <c r="J130" s="382">
        <f>J134+J131</f>
        <v>8759549.8399999999</v>
      </c>
      <c r="K130" s="382">
        <f t="shared" ref="K130:L130" si="50">K134+K131</f>
        <v>10520000</v>
      </c>
      <c r="L130" s="382">
        <f t="shared" si="50"/>
        <v>10699600</v>
      </c>
    </row>
    <row r="131" spans="1:12" ht="75" x14ac:dyDescent="0.25">
      <c r="A131" s="377" t="s">
        <v>727</v>
      </c>
      <c r="B131" s="367">
        <v>51</v>
      </c>
      <c r="C131" s="367">
        <v>0</v>
      </c>
      <c r="D131" s="368" t="s">
        <v>52</v>
      </c>
      <c r="E131" s="367">
        <v>851</v>
      </c>
      <c r="F131" s="368" t="s">
        <v>12</v>
      </c>
      <c r="G131" s="368" t="s">
        <v>52</v>
      </c>
      <c r="H131" s="368" t="s">
        <v>758</v>
      </c>
      <c r="I131" s="368"/>
      <c r="J131" s="382">
        <f t="shared" ref="J131:L132" si="51">J132</f>
        <v>2158919.84</v>
      </c>
      <c r="K131" s="382">
        <f t="shared" si="51"/>
        <v>2592809</v>
      </c>
      <c r="L131" s="382">
        <f t="shared" si="51"/>
        <v>2637073</v>
      </c>
    </row>
    <row r="132" spans="1:12" ht="45" x14ac:dyDescent="0.25">
      <c r="A132" s="380" t="s">
        <v>19</v>
      </c>
      <c r="B132" s="367">
        <v>51</v>
      </c>
      <c r="C132" s="367">
        <v>0</v>
      </c>
      <c r="D132" s="368" t="s">
        <v>52</v>
      </c>
      <c r="E132" s="367">
        <v>851</v>
      </c>
      <c r="F132" s="368"/>
      <c r="G132" s="368"/>
      <c r="H132" s="368" t="s">
        <v>758</v>
      </c>
      <c r="I132" s="368" t="s">
        <v>20</v>
      </c>
      <c r="J132" s="382">
        <f t="shared" si="51"/>
        <v>2158919.84</v>
      </c>
      <c r="K132" s="382">
        <f t="shared" si="51"/>
        <v>2592809</v>
      </c>
      <c r="L132" s="382">
        <f t="shared" si="51"/>
        <v>2637073</v>
      </c>
    </row>
    <row r="133" spans="1:12" ht="45" x14ac:dyDescent="0.25">
      <c r="A133" s="380" t="s">
        <v>9</v>
      </c>
      <c r="B133" s="367">
        <v>51</v>
      </c>
      <c r="C133" s="367">
        <v>0</v>
      </c>
      <c r="D133" s="368" t="s">
        <v>52</v>
      </c>
      <c r="E133" s="367">
        <v>851</v>
      </c>
      <c r="F133" s="368"/>
      <c r="G133" s="368"/>
      <c r="H133" s="368" t="s">
        <v>758</v>
      </c>
      <c r="I133" s="368" t="s">
        <v>21</v>
      </c>
      <c r="J133" s="382">
        <f>'3.ВС'!J128</f>
        <v>2158919.84</v>
      </c>
      <c r="K133" s="382">
        <f>'3.ВС'!K128</f>
        <v>2592809</v>
      </c>
      <c r="L133" s="382">
        <f>'3.ВС'!L128</f>
        <v>2637073</v>
      </c>
    </row>
    <row r="134" spans="1:12" ht="345" x14ac:dyDescent="0.25">
      <c r="A134" s="377" t="s">
        <v>681</v>
      </c>
      <c r="B134" s="367">
        <v>51</v>
      </c>
      <c r="C134" s="367">
        <v>0</v>
      </c>
      <c r="D134" s="368" t="s">
        <v>52</v>
      </c>
      <c r="E134" s="367">
        <v>851</v>
      </c>
      <c r="F134" s="368" t="s">
        <v>12</v>
      </c>
      <c r="G134" s="368" t="s">
        <v>52</v>
      </c>
      <c r="H134" s="368" t="s">
        <v>680</v>
      </c>
      <c r="I134" s="368"/>
      <c r="J134" s="382">
        <f t="shared" si="49"/>
        <v>6600630</v>
      </c>
      <c r="K134" s="382">
        <f t="shared" si="49"/>
        <v>7927191</v>
      </c>
      <c r="L134" s="382">
        <f t="shared" si="49"/>
        <v>8062527</v>
      </c>
    </row>
    <row r="135" spans="1:12" ht="30" x14ac:dyDescent="0.25">
      <c r="A135" s="379" t="s">
        <v>33</v>
      </c>
      <c r="B135" s="367">
        <v>51</v>
      </c>
      <c r="C135" s="367">
        <v>0</v>
      </c>
      <c r="D135" s="368" t="s">
        <v>52</v>
      </c>
      <c r="E135" s="367">
        <v>851</v>
      </c>
      <c r="F135" s="368"/>
      <c r="G135" s="368"/>
      <c r="H135" s="368" t="s">
        <v>680</v>
      </c>
      <c r="I135" s="368" t="s">
        <v>34</v>
      </c>
      <c r="J135" s="382">
        <f t="shared" si="49"/>
        <v>6600630</v>
      </c>
      <c r="K135" s="382">
        <f t="shared" si="49"/>
        <v>7927191</v>
      </c>
      <c r="L135" s="382">
        <f t="shared" si="49"/>
        <v>8062527</v>
      </c>
    </row>
    <row r="136" spans="1:12" ht="30" x14ac:dyDescent="0.25">
      <c r="A136" s="380" t="s">
        <v>55</v>
      </c>
      <c r="B136" s="367">
        <v>51</v>
      </c>
      <c r="C136" s="367">
        <v>0</v>
      </c>
      <c r="D136" s="368" t="s">
        <v>52</v>
      </c>
      <c r="E136" s="367">
        <v>851</v>
      </c>
      <c r="F136" s="368"/>
      <c r="G136" s="368"/>
      <c r="H136" s="368" t="s">
        <v>680</v>
      </c>
      <c r="I136" s="368" t="s">
        <v>56</v>
      </c>
      <c r="J136" s="382">
        <f>'3.ВС'!J131</f>
        <v>6600630</v>
      </c>
      <c r="K136" s="382">
        <f>'3.ВС'!K131</f>
        <v>7927191</v>
      </c>
      <c r="L136" s="382">
        <f>'3.ВС'!L131</f>
        <v>8062527</v>
      </c>
    </row>
    <row r="137" spans="1:12" ht="60" x14ac:dyDescent="0.25">
      <c r="A137" s="373" t="s">
        <v>370</v>
      </c>
      <c r="B137" s="374">
        <v>51</v>
      </c>
      <c r="C137" s="374">
        <v>0</v>
      </c>
      <c r="D137" s="375" t="s">
        <v>46</v>
      </c>
      <c r="E137" s="367"/>
      <c r="F137" s="375"/>
      <c r="G137" s="375"/>
      <c r="H137" s="375"/>
      <c r="I137" s="375"/>
      <c r="J137" s="378">
        <f t="shared" ref="J137:L137" si="52">J138</f>
        <v>177184.56</v>
      </c>
      <c r="K137" s="378">
        <f t="shared" si="52"/>
        <v>87184.56</v>
      </c>
      <c r="L137" s="378">
        <f t="shared" si="52"/>
        <v>87184.56</v>
      </c>
    </row>
    <row r="138" spans="1:12" ht="30" x14ac:dyDescent="0.25">
      <c r="A138" s="373" t="s">
        <v>6</v>
      </c>
      <c r="B138" s="374">
        <v>51</v>
      </c>
      <c r="C138" s="374">
        <v>0</v>
      </c>
      <c r="D138" s="375" t="s">
        <v>46</v>
      </c>
      <c r="E138" s="374">
        <v>851</v>
      </c>
      <c r="F138" s="375"/>
      <c r="G138" s="375"/>
      <c r="H138" s="375"/>
      <c r="I138" s="375"/>
      <c r="J138" s="376">
        <f>J139+J142</f>
        <v>177184.56</v>
      </c>
      <c r="K138" s="376">
        <f t="shared" ref="K138:L138" si="53">K139+K142</f>
        <v>87184.56</v>
      </c>
      <c r="L138" s="376">
        <f t="shared" si="53"/>
        <v>87184.56</v>
      </c>
    </row>
    <row r="139" spans="1:12" ht="30" x14ac:dyDescent="0.25">
      <c r="A139" s="383" t="s">
        <v>227</v>
      </c>
      <c r="B139" s="367">
        <v>51</v>
      </c>
      <c r="C139" s="367">
        <v>0</v>
      </c>
      <c r="D139" s="375" t="s">
        <v>46</v>
      </c>
      <c r="E139" s="367">
        <v>851</v>
      </c>
      <c r="F139" s="375" t="s">
        <v>29</v>
      </c>
      <c r="G139" s="375" t="s">
        <v>40</v>
      </c>
      <c r="H139" s="375" t="s">
        <v>228</v>
      </c>
      <c r="I139" s="375"/>
      <c r="J139" s="378">
        <f t="shared" ref="J139:L140" si="54">J140</f>
        <v>90000</v>
      </c>
      <c r="K139" s="378">
        <f t="shared" si="54"/>
        <v>0</v>
      </c>
      <c r="L139" s="378">
        <f t="shared" si="54"/>
        <v>0</v>
      </c>
    </row>
    <row r="140" spans="1:12" ht="45" x14ac:dyDescent="0.25">
      <c r="A140" s="380" t="s">
        <v>19</v>
      </c>
      <c r="B140" s="367">
        <v>51</v>
      </c>
      <c r="C140" s="367">
        <v>0</v>
      </c>
      <c r="D140" s="375" t="s">
        <v>46</v>
      </c>
      <c r="E140" s="367">
        <v>851</v>
      </c>
      <c r="F140" s="375" t="s">
        <v>29</v>
      </c>
      <c r="G140" s="375" t="s">
        <v>40</v>
      </c>
      <c r="H140" s="375" t="s">
        <v>228</v>
      </c>
      <c r="I140" s="375" t="s">
        <v>20</v>
      </c>
      <c r="J140" s="378">
        <f t="shared" si="54"/>
        <v>90000</v>
      </c>
      <c r="K140" s="378">
        <f t="shared" si="54"/>
        <v>0</v>
      </c>
      <c r="L140" s="378">
        <f t="shared" si="54"/>
        <v>0</v>
      </c>
    </row>
    <row r="141" spans="1:12" ht="45" x14ac:dyDescent="0.25">
      <c r="A141" s="380" t="s">
        <v>9</v>
      </c>
      <c r="B141" s="367">
        <v>51</v>
      </c>
      <c r="C141" s="367">
        <v>0</v>
      </c>
      <c r="D141" s="375" t="s">
        <v>46</v>
      </c>
      <c r="E141" s="367">
        <v>851</v>
      </c>
      <c r="F141" s="375" t="s">
        <v>29</v>
      </c>
      <c r="G141" s="375" t="s">
        <v>40</v>
      </c>
      <c r="H141" s="375" t="s">
        <v>228</v>
      </c>
      <c r="I141" s="375" t="s">
        <v>21</v>
      </c>
      <c r="J141" s="378">
        <f>'3.ВС'!J150</f>
        <v>90000</v>
      </c>
      <c r="K141" s="378">
        <f>'3.ВС'!K150</f>
        <v>0</v>
      </c>
      <c r="L141" s="378">
        <f>'3.ВС'!L150</f>
        <v>0</v>
      </c>
    </row>
    <row r="142" spans="1:12" ht="165" x14ac:dyDescent="0.25">
      <c r="A142" s="373" t="s">
        <v>63</v>
      </c>
      <c r="B142" s="367">
        <v>51</v>
      </c>
      <c r="C142" s="367">
        <v>0</v>
      </c>
      <c r="D142" s="375" t="s">
        <v>46</v>
      </c>
      <c r="E142" s="367">
        <v>851</v>
      </c>
      <c r="F142" s="368"/>
      <c r="G142" s="368"/>
      <c r="H142" s="368" t="s">
        <v>191</v>
      </c>
      <c r="I142" s="375"/>
      <c r="J142" s="378">
        <f t="shared" ref="J142:L143" si="55">J143</f>
        <v>87184.56</v>
      </c>
      <c r="K142" s="378">
        <f t="shared" si="55"/>
        <v>87184.56</v>
      </c>
      <c r="L142" s="378">
        <f t="shared" si="55"/>
        <v>87184.56</v>
      </c>
    </row>
    <row r="143" spans="1:12" x14ac:dyDescent="0.25">
      <c r="A143" s="379" t="s">
        <v>33</v>
      </c>
      <c r="B143" s="367">
        <v>51</v>
      </c>
      <c r="C143" s="367">
        <v>0</v>
      </c>
      <c r="D143" s="375" t="s">
        <v>46</v>
      </c>
      <c r="E143" s="367">
        <v>851</v>
      </c>
      <c r="F143" s="368"/>
      <c r="G143" s="368"/>
      <c r="H143" s="368" t="s">
        <v>191</v>
      </c>
      <c r="I143" s="375" t="s">
        <v>34</v>
      </c>
      <c r="J143" s="378">
        <f t="shared" si="55"/>
        <v>87184.56</v>
      </c>
      <c r="K143" s="378">
        <f t="shared" si="55"/>
        <v>87184.56</v>
      </c>
      <c r="L143" s="378">
        <f t="shared" si="55"/>
        <v>87184.56</v>
      </c>
    </row>
    <row r="144" spans="1:12" x14ac:dyDescent="0.25">
      <c r="A144" s="380" t="s">
        <v>55</v>
      </c>
      <c r="B144" s="367">
        <v>51</v>
      </c>
      <c r="C144" s="367">
        <v>0</v>
      </c>
      <c r="D144" s="375" t="s">
        <v>46</v>
      </c>
      <c r="E144" s="367">
        <v>851</v>
      </c>
      <c r="F144" s="368"/>
      <c r="G144" s="368"/>
      <c r="H144" s="368" t="s">
        <v>191</v>
      </c>
      <c r="I144" s="375" t="s">
        <v>56</v>
      </c>
      <c r="J144" s="378">
        <f>'3.ВС'!J146</f>
        <v>87184.56</v>
      </c>
      <c r="K144" s="378">
        <f>'3.ВС'!K146</f>
        <v>87184.56</v>
      </c>
      <c r="L144" s="378">
        <f>'3.ВС'!L146</f>
        <v>87184.56</v>
      </c>
    </row>
    <row r="145" spans="1:12" ht="45" x14ac:dyDescent="0.25">
      <c r="A145" s="383" t="s">
        <v>284</v>
      </c>
      <c r="B145" s="367">
        <v>51</v>
      </c>
      <c r="C145" s="367">
        <v>0</v>
      </c>
      <c r="D145" s="368" t="s">
        <v>100</v>
      </c>
      <c r="E145" s="367"/>
      <c r="F145" s="368"/>
      <c r="G145" s="368"/>
      <c r="H145" s="368"/>
      <c r="I145" s="368"/>
      <c r="J145" s="382">
        <f t="shared" ref="J145:L145" si="56">J146</f>
        <v>12165300</v>
      </c>
      <c r="K145" s="382">
        <f t="shared" si="56"/>
        <v>11665300</v>
      </c>
      <c r="L145" s="382">
        <f t="shared" si="56"/>
        <v>11665300</v>
      </c>
    </row>
    <row r="146" spans="1:12" ht="30" x14ac:dyDescent="0.25">
      <c r="A146" s="373" t="s">
        <v>6</v>
      </c>
      <c r="B146" s="367">
        <v>51</v>
      </c>
      <c r="C146" s="367">
        <v>0</v>
      </c>
      <c r="D146" s="368" t="s">
        <v>100</v>
      </c>
      <c r="E146" s="367">
        <v>851</v>
      </c>
      <c r="F146" s="368"/>
      <c r="G146" s="368"/>
      <c r="H146" s="368"/>
      <c r="I146" s="368"/>
      <c r="J146" s="382">
        <f>J147+J150</f>
        <v>12165300</v>
      </c>
      <c r="K146" s="382">
        <f t="shared" ref="K146:L146" si="57">K147+K150</f>
        <v>11665300</v>
      </c>
      <c r="L146" s="382">
        <f t="shared" si="57"/>
        <v>11665300</v>
      </c>
    </row>
    <row r="147" spans="1:12" ht="30" x14ac:dyDescent="0.25">
      <c r="A147" s="377" t="s">
        <v>114</v>
      </c>
      <c r="B147" s="367">
        <v>51</v>
      </c>
      <c r="C147" s="367">
        <v>0</v>
      </c>
      <c r="D147" s="368" t="s">
        <v>100</v>
      </c>
      <c r="E147" s="367">
        <v>851</v>
      </c>
      <c r="F147" s="368"/>
      <c r="G147" s="368"/>
      <c r="H147" s="368" t="s">
        <v>209</v>
      </c>
      <c r="I147" s="368"/>
      <c r="J147" s="382">
        <f t="shared" ref="J147:L148" si="58">J148</f>
        <v>12165300</v>
      </c>
      <c r="K147" s="382">
        <f t="shared" si="58"/>
        <v>11665300</v>
      </c>
      <c r="L147" s="382">
        <f t="shared" si="58"/>
        <v>11665300</v>
      </c>
    </row>
    <row r="148" spans="1:12" ht="60" x14ac:dyDescent="0.25">
      <c r="A148" s="377" t="s">
        <v>37</v>
      </c>
      <c r="B148" s="367">
        <v>51</v>
      </c>
      <c r="C148" s="367">
        <v>0</v>
      </c>
      <c r="D148" s="368" t="s">
        <v>100</v>
      </c>
      <c r="E148" s="367">
        <v>851</v>
      </c>
      <c r="F148" s="368"/>
      <c r="G148" s="368"/>
      <c r="H148" s="368" t="s">
        <v>209</v>
      </c>
      <c r="I148" s="368" t="s">
        <v>76</v>
      </c>
      <c r="J148" s="382">
        <f t="shared" si="58"/>
        <v>12165300</v>
      </c>
      <c r="K148" s="382">
        <f t="shared" si="58"/>
        <v>11665300</v>
      </c>
      <c r="L148" s="382">
        <f t="shared" si="58"/>
        <v>11665300</v>
      </c>
    </row>
    <row r="149" spans="1:12" ht="30" x14ac:dyDescent="0.25">
      <c r="A149" s="377" t="s">
        <v>77</v>
      </c>
      <c r="B149" s="367">
        <v>51</v>
      </c>
      <c r="C149" s="367">
        <v>0</v>
      </c>
      <c r="D149" s="368" t="s">
        <v>100</v>
      </c>
      <c r="E149" s="367">
        <v>851</v>
      </c>
      <c r="F149" s="368"/>
      <c r="G149" s="368"/>
      <c r="H149" s="368" t="s">
        <v>209</v>
      </c>
      <c r="I149" s="368" t="s">
        <v>78</v>
      </c>
      <c r="J149" s="382">
        <f>'3.ВС'!J167</f>
        <v>12165300</v>
      </c>
      <c r="K149" s="382">
        <f>'3.ВС'!K167</f>
        <v>11665300</v>
      </c>
      <c r="L149" s="382">
        <f>'3.ВС'!L167</f>
        <v>11665300</v>
      </c>
    </row>
    <row r="150" spans="1:12" ht="30" x14ac:dyDescent="0.25">
      <c r="A150" s="381" t="s">
        <v>109</v>
      </c>
      <c r="B150" s="367">
        <v>51</v>
      </c>
      <c r="C150" s="367">
        <v>0</v>
      </c>
      <c r="D150" s="368" t="s">
        <v>100</v>
      </c>
      <c r="E150" s="367">
        <v>851</v>
      </c>
      <c r="F150" s="368"/>
      <c r="G150" s="368"/>
      <c r="H150" s="368" t="s">
        <v>207</v>
      </c>
      <c r="I150" s="368"/>
      <c r="J150" s="382">
        <f t="shared" ref="J150:L151" si="59">J151</f>
        <v>0</v>
      </c>
      <c r="K150" s="382">
        <f t="shared" si="59"/>
        <v>0</v>
      </c>
      <c r="L150" s="382">
        <f t="shared" si="59"/>
        <v>0</v>
      </c>
    </row>
    <row r="151" spans="1:12" ht="60" x14ac:dyDescent="0.25">
      <c r="A151" s="380" t="s">
        <v>37</v>
      </c>
      <c r="B151" s="367">
        <v>51</v>
      </c>
      <c r="C151" s="367">
        <v>0</v>
      </c>
      <c r="D151" s="368" t="s">
        <v>100</v>
      </c>
      <c r="E151" s="367">
        <v>851</v>
      </c>
      <c r="F151" s="368"/>
      <c r="G151" s="368"/>
      <c r="H151" s="368" t="s">
        <v>207</v>
      </c>
      <c r="I151" s="368" t="s">
        <v>76</v>
      </c>
      <c r="J151" s="382">
        <f t="shared" si="59"/>
        <v>0</v>
      </c>
      <c r="K151" s="382">
        <f t="shared" si="59"/>
        <v>0</v>
      </c>
      <c r="L151" s="382">
        <f t="shared" si="59"/>
        <v>0</v>
      </c>
    </row>
    <row r="152" spans="1:12" ht="30" x14ac:dyDescent="0.25">
      <c r="A152" s="380" t="s">
        <v>77</v>
      </c>
      <c r="B152" s="367">
        <v>51</v>
      </c>
      <c r="C152" s="367">
        <v>0</v>
      </c>
      <c r="D152" s="368" t="s">
        <v>100</v>
      </c>
      <c r="E152" s="367">
        <v>851</v>
      </c>
      <c r="F152" s="368"/>
      <c r="G152" s="368"/>
      <c r="H152" s="368" t="s">
        <v>207</v>
      </c>
      <c r="I152" s="368" t="s">
        <v>78</v>
      </c>
      <c r="J152" s="382">
        <f>'3.ВС'!J170</f>
        <v>0</v>
      </c>
      <c r="K152" s="382">
        <f>'3.ВС'!K170</f>
        <v>0</v>
      </c>
      <c r="L152" s="382">
        <f>'3.ВС'!L170</f>
        <v>0</v>
      </c>
    </row>
    <row r="153" spans="1:12" ht="30" x14ac:dyDescent="0.25">
      <c r="A153" s="383" t="s">
        <v>169</v>
      </c>
      <c r="B153" s="367">
        <v>51</v>
      </c>
      <c r="C153" s="367">
        <v>0</v>
      </c>
      <c r="D153" s="368" t="s">
        <v>58</v>
      </c>
      <c r="E153" s="367"/>
      <c r="F153" s="368"/>
      <c r="G153" s="368"/>
      <c r="H153" s="368"/>
      <c r="I153" s="368"/>
      <c r="J153" s="382">
        <f t="shared" ref="J153:L156" si="60">J154</f>
        <v>132000</v>
      </c>
      <c r="K153" s="382">
        <f t="shared" si="60"/>
        <v>132000</v>
      </c>
      <c r="L153" s="382">
        <f t="shared" si="60"/>
        <v>132000</v>
      </c>
    </row>
    <row r="154" spans="1:12" ht="30" x14ac:dyDescent="0.25">
      <c r="A154" s="373" t="s">
        <v>6</v>
      </c>
      <c r="B154" s="367">
        <v>51</v>
      </c>
      <c r="C154" s="367">
        <v>0</v>
      </c>
      <c r="D154" s="368" t="s">
        <v>58</v>
      </c>
      <c r="E154" s="367">
        <v>851</v>
      </c>
      <c r="F154" s="368"/>
      <c r="G154" s="368"/>
      <c r="H154" s="368"/>
      <c r="I154" s="368"/>
      <c r="J154" s="382">
        <f t="shared" si="60"/>
        <v>132000</v>
      </c>
      <c r="K154" s="382">
        <f t="shared" si="60"/>
        <v>132000</v>
      </c>
      <c r="L154" s="382">
        <f t="shared" si="60"/>
        <v>132000</v>
      </c>
    </row>
    <row r="155" spans="1:12" ht="165" x14ac:dyDescent="0.25">
      <c r="A155" s="377" t="s">
        <v>270</v>
      </c>
      <c r="B155" s="367">
        <v>51</v>
      </c>
      <c r="C155" s="367">
        <v>0</v>
      </c>
      <c r="D155" s="368" t="s">
        <v>58</v>
      </c>
      <c r="E155" s="367">
        <v>851</v>
      </c>
      <c r="F155" s="368"/>
      <c r="G155" s="368"/>
      <c r="H155" s="368" t="s">
        <v>285</v>
      </c>
      <c r="I155" s="368"/>
      <c r="J155" s="382">
        <f t="shared" si="60"/>
        <v>132000</v>
      </c>
      <c r="K155" s="382">
        <f t="shared" si="60"/>
        <v>132000</v>
      </c>
      <c r="L155" s="382">
        <f t="shared" si="60"/>
        <v>132000</v>
      </c>
    </row>
    <row r="156" spans="1:12" ht="60" x14ac:dyDescent="0.25">
      <c r="A156" s="381" t="s">
        <v>37</v>
      </c>
      <c r="B156" s="367">
        <v>51</v>
      </c>
      <c r="C156" s="367">
        <v>0</v>
      </c>
      <c r="D156" s="368" t="s">
        <v>58</v>
      </c>
      <c r="E156" s="367">
        <v>851</v>
      </c>
      <c r="F156" s="368"/>
      <c r="G156" s="368"/>
      <c r="H156" s="368" t="s">
        <v>285</v>
      </c>
      <c r="I156" s="368" t="s">
        <v>76</v>
      </c>
      <c r="J156" s="382">
        <f t="shared" si="60"/>
        <v>132000</v>
      </c>
      <c r="K156" s="382">
        <f t="shared" si="60"/>
        <v>132000</v>
      </c>
      <c r="L156" s="382">
        <f t="shared" si="60"/>
        <v>132000</v>
      </c>
    </row>
    <row r="157" spans="1:12" ht="30" x14ac:dyDescent="0.25">
      <c r="A157" s="380" t="s">
        <v>77</v>
      </c>
      <c r="B157" s="367">
        <v>51</v>
      </c>
      <c r="C157" s="367">
        <v>0</v>
      </c>
      <c r="D157" s="368" t="s">
        <v>58</v>
      </c>
      <c r="E157" s="367">
        <v>851</v>
      </c>
      <c r="F157" s="368"/>
      <c r="G157" s="368"/>
      <c r="H157" s="368" t="s">
        <v>285</v>
      </c>
      <c r="I157" s="384" t="s">
        <v>78</v>
      </c>
      <c r="J157" s="382">
        <f>'3.ВС'!J173</f>
        <v>132000</v>
      </c>
      <c r="K157" s="382">
        <f>'3.ВС'!K173</f>
        <v>132000</v>
      </c>
      <c r="L157" s="382">
        <f>'3.ВС'!L173</f>
        <v>132000</v>
      </c>
    </row>
    <row r="158" spans="1:12" ht="60" x14ac:dyDescent="0.25">
      <c r="A158" s="380" t="s">
        <v>414</v>
      </c>
      <c r="B158" s="367">
        <v>51</v>
      </c>
      <c r="C158" s="367">
        <v>0</v>
      </c>
      <c r="D158" s="368" t="s">
        <v>413</v>
      </c>
      <c r="E158" s="385"/>
      <c r="F158" s="385"/>
      <c r="G158" s="385"/>
      <c r="H158" s="385"/>
      <c r="I158" s="363"/>
      <c r="J158" s="382">
        <f t="shared" ref="J158:L161" si="61">J159</f>
        <v>196933</v>
      </c>
      <c r="K158" s="382">
        <f t="shared" si="61"/>
        <v>196933</v>
      </c>
      <c r="L158" s="382">
        <f t="shared" si="61"/>
        <v>196933</v>
      </c>
    </row>
    <row r="159" spans="1:12" ht="30" x14ac:dyDescent="0.25">
      <c r="A159" s="373" t="s">
        <v>6</v>
      </c>
      <c r="B159" s="367">
        <v>51</v>
      </c>
      <c r="C159" s="367">
        <v>0</v>
      </c>
      <c r="D159" s="368" t="s">
        <v>413</v>
      </c>
      <c r="E159" s="367">
        <v>851</v>
      </c>
      <c r="F159" s="368"/>
      <c r="G159" s="368"/>
      <c r="H159" s="368"/>
      <c r="I159" s="384"/>
      <c r="J159" s="382">
        <f t="shared" si="61"/>
        <v>196933</v>
      </c>
      <c r="K159" s="382">
        <f t="shared" si="61"/>
        <v>196933</v>
      </c>
      <c r="L159" s="382">
        <f t="shared" si="61"/>
        <v>196933</v>
      </c>
    </row>
    <row r="160" spans="1:12" ht="30" x14ac:dyDescent="0.25">
      <c r="A160" s="380" t="s">
        <v>411</v>
      </c>
      <c r="B160" s="367">
        <v>51</v>
      </c>
      <c r="C160" s="367">
        <v>0</v>
      </c>
      <c r="D160" s="368" t="s">
        <v>413</v>
      </c>
      <c r="E160" s="367">
        <v>851</v>
      </c>
      <c r="F160" s="368"/>
      <c r="G160" s="368"/>
      <c r="H160" s="368" t="s">
        <v>455</v>
      </c>
      <c r="I160" s="368"/>
      <c r="J160" s="382">
        <f t="shared" si="61"/>
        <v>196933</v>
      </c>
      <c r="K160" s="382">
        <f t="shared" si="61"/>
        <v>196933</v>
      </c>
      <c r="L160" s="382">
        <f t="shared" si="61"/>
        <v>196933</v>
      </c>
    </row>
    <row r="161" spans="1:12" ht="45" x14ac:dyDescent="0.25">
      <c r="A161" s="380" t="s">
        <v>19</v>
      </c>
      <c r="B161" s="367">
        <v>51</v>
      </c>
      <c r="C161" s="367">
        <v>0</v>
      </c>
      <c r="D161" s="368" t="s">
        <v>413</v>
      </c>
      <c r="E161" s="367">
        <v>851</v>
      </c>
      <c r="F161" s="368"/>
      <c r="G161" s="368"/>
      <c r="H161" s="368" t="s">
        <v>455</v>
      </c>
      <c r="I161" s="368" t="s">
        <v>20</v>
      </c>
      <c r="J161" s="382">
        <f t="shared" si="61"/>
        <v>196933</v>
      </c>
      <c r="K161" s="382">
        <f t="shared" si="61"/>
        <v>196933</v>
      </c>
      <c r="L161" s="382">
        <f t="shared" si="61"/>
        <v>196933</v>
      </c>
    </row>
    <row r="162" spans="1:12" ht="45" x14ac:dyDescent="0.25">
      <c r="A162" s="380" t="s">
        <v>9</v>
      </c>
      <c r="B162" s="367">
        <v>51</v>
      </c>
      <c r="C162" s="367">
        <v>0</v>
      </c>
      <c r="D162" s="368" t="s">
        <v>413</v>
      </c>
      <c r="E162" s="367">
        <v>851</v>
      </c>
      <c r="F162" s="368"/>
      <c r="G162" s="368"/>
      <c r="H162" s="368" t="s">
        <v>455</v>
      </c>
      <c r="I162" s="368" t="s">
        <v>21</v>
      </c>
      <c r="J162" s="382">
        <f>'3.ВС'!J159</f>
        <v>196933</v>
      </c>
      <c r="K162" s="382">
        <f>'3.ВС'!K159</f>
        <v>196933</v>
      </c>
      <c r="L162" s="382">
        <f>'3.ВС'!L159</f>
        <v>196933</v>
      </c>
    </row>
    <row r="163" spans="1:12" s="19" customFormat="1" ht="63" x14ac:dyDescent="0.25">
      <c r="A163" s="386" t="s">
        <v>458</v>
      </c>
      <c r="B163" s="369">
        <v>51</v>
      </c>
      <c r="C163" s="369">
        <v>0</v>
      </c>
      <c r="D163" s="387" t="s">
        <v>459</v>
      </c>
      <c r="E163" s="369"/>
      <c r="F163" s="387"/>
      <c r="G163" s="387"/>
      <c r="H163" s="387"/>
      <c r="I163" s="387"/>
      <c r="J163" s="388">
        <f t="shared" ref="J163:L164" si="62">J164</f>
        <v>0</v>
      </c>
      <c r="K163" s="388">
        <f t="shared" si="62"/>
        <v>0</v>
      </c>
      <c r="L163" s="388">
        <f t="shared" si="62"/>
        <v>0</v>
      </c>
    </row>
    <row r="164" spans="1:12" ht="30" x14ac:dyDescent="0.25">
      <c r="A164" s="373" t="s">
        <v>6</v>
      </c>
      <c r="B164" s="367">
        <v>51</v>
      </c>
      <c r="C164" s="367">
        <v>0</v>
      </c>
      <c r="D164" s="368" t="s">
        <v>459</v>
      </c>
      <c r="E164" s="367">
        <v>851</v>
      </c>
      <c r="F164" s="368"/>
      <c r="G164" s="368"/>
      <c r="H164" s="368"/>
      <c r="I164" s="368"/>
      <c r="J164" s="382">
        <f>J165</f>
        <v>0</v>
      </c>
      <c r="K164" s="382">
        <f t="shared" si="62"/>
        <v>0</v>
      </c>
      <c r="L164" s="382">
        <f t="shared" si="62"/>
        <v>0</v>
      </c>
    </row>
    <row r="165" spans="1:12" ht="30" x14ac:dyDescent="0.25">
      <c r="A165" s="380" t="s">
        <v>668</v>
      </c>
      <c r="B165" s="367">
        <v>51</v>
      </c>
      <c r="C165" s="367">
        <v>0</v>
      </c>
      <c r="D165" s="368" t="s">
        <v>459</v>
      </c>
      <c r="E165" s="367">
        <v>851</v>
      </c>
      <c r="F165" s="368"/>
      <c r="G165" s="368"/>
      <c r="H165" s="368" t="s">
        <v>684</v>
      </c>
      <c r="I165" s="368"/>
      <c r="J165" s="382">
        <f t="shared" ref="J165:L166" si="63">J166</f>
        <v>0</v>
      </c>
      <c r="K165" s="382">
        <f t="shared" si="63"/>
        <v>0</v>
      </c>
      <c r="L165" s="382">
        <f t="shared" si="63"/>
        <v>0</v>
      </c>
    </row>
    <row r="166" spans="1:12" ht="45" x14ac:dyDescent="0.25">
      <c r="A166" s="380" t="s">
        <v>19</v>
      </c>
      <c r="B166" s="367">
        <v>51</v>
      </c>
      <c r="C166" s="367">
        <v>0</v>
      </c>
      <c r="D166" s="368" t="s">
        <v>459</v>
      </c>
      <c r="E166" s="367">
        <v>851</v>
      </c>
      <c r="F166" s="368"/>
      <c r="G166" s="368"/>
      <c r="H166" s="368" t="s">
        <v>684</v>
      </c>
      <c r="I166" s="368" t="s">
        <v>20</v>
      </c>
      <c r="J166" s="382">
        <f t="shared" si="63"/>
        <v>0</v>
      </c>
      <c r="K166" s="382">
        <f t="shared" si="63"/>
        <v>0</v>
      </c>
      <c r="L166" s="382">
        <f t="shared" si="63"/>
        <v>0</v>
      </c>
    </row>
    <row r="167" spans="1:12" ht="45" x14ac:dyDescent="0.25">
      <c r="A167" s="380" t="s">
        <v>9</v>
      </c>
      <c r="B167" s="367">
        <v>51</v>
      </c>
      <c r="C167" s="367">
        <v>0</v>
      </c>
      <c r="D167" s="368" t="s">
        <v>459</v>
      </c>
      <c r="E167" s="367">
        <v>851</v>
      </c>
      <c r="F167" s="368"/>
      <c r="G167" s="368"/>
      <c r="H167" s="368" t="s">
        <v>684</v>
      </c>
      <c r="I167" s="368" t="s">
        <v>21</v>
      </c>
      <c r="J167" s="382">
        <f>'3.ВС'!J138</f>
        <v>0</v>
      </c>
      <c r="K167" s="382">
        <f>'3.ВС'!K138</f>
        <v>0</v>
      </c>
      <c r="L167" s="382">
        <f>'3.ВС'!L138</f>
        <v>0</v>
      </c>
    </row>
    <row r="168" spans="1:12" ht="90" x14ac:dyDescent="0.25">
      <c r="A168" s="380" t="s">
        <v>669</v>
      </c>
      <c r="B168" s="367">
        <v>51</v>
      </c>
      <c r="C168" s="367">
        <v>0</v>
      </c>
      <c r="D168" s="368" t="s">
        <v>671</v>
      </c>
      <c r="E168" s="385"/>
      <c r="F168" s="368"/>
      <c r="G168" s="368"/>
      <c r="H168" s="368"/>
      <c r="I168" s="368"/>
      <c r="J168" s="382">
        <f>J169</f>
        <v>20900</v>
      </c>
      <c r="K168" s="382">
        <f t="shared" ref="K168:L171" si="64">K169</f>
        <v>20900</v>
      </c>
      <c r="L168" s="382">
        <f t="shared" si="64"/>
        <v>20900</v>
      </c>
    </row>
    <row r="169" spans="1:12" ht="30" x14ac:dyDescent="0.25">
      <c r="A169" s="373" t="s">
        <v>6</v>
      </c>
      <c r="B169" s="367">
        <v>51</v>
      </c>
      <c r="C169" s="367">
        <v>0</v>
      </c>
      <c r="D169" s="368" t="s">
        <v>671</v>
      </c>
      <c r="E169" s="367">
        <v>851</v>
      </c>
      <c r="F169" s="368"/>
      <c r="G169" s="368"/>
      <c r="H169" s="368"/>
      <c r="I169" s="368"/>
      <c r="J169" s="382">
        <f>J170</f>
        <v>20900</v>
      </c>
      <c r="K169" s="382">
        <f t="shared" si="64"/>
        <v>20900</v>
      </c>
      <c r="L169" s="382">
        <f t="shared" si="64"/>
        <v>20900</v>
      </c>
    </row>
    <row r="170" spans="1:12" ht="45" x14ac:dyDescent="0.25">
      <c r="A170" s="377" t="s">
        <v>670</v>
      </c>
      <c r="B170" s="367">
        <v>51</v>
      </c>
      <c r="C170" s="367">
        <v>0</v>
      </c>
      <c r="D170" s="368" t="s">
        <v>671</v>
      </c>
      <c r="E170" s="367">
        <v>851</v>
      </c>
      <c r="F170" s="368"/>
      <c r="G170" s="368"/>
      <c r="H170" s="368" t="s">
        <v>675</v>
      </c>
      <c r="I170" s="368"/>
      <c r="J170" s="382">
        <f>J171</f>
        <v>20900</v>
      </c>
      <c r="K170" s="382">
        <f t="shared" si="64"/>
        <v>20900</v>
      </c>
      <c r="L170" s="382">
        <f t="shared" si="64"/>
        <v>20900</v>
      </c>
    </row>
    <row r="171" spans="1:12" ht="45" x14ac:dyDescent="0.25">
      <c r="A171" s="380" t="s">
        <v>19</v>
      </c>
      <c r="B171" s="367">
        <v>51</v>
      </c>
      <c r="C171" s="367">
        <v>0</v>
      </c>
      <c r="D171" s="368" t="s">
        <v>671</v>
      </c>
      <c r="E171" s="367">
        <v>851</v>
      </c>
      <c r="F171" s="368"/>
      <c r="G171" s="368"/>
      <c r="H171" s="368" t="s">
        <v>675</v>
      </c>
      <c r="I171" s="368" t="s">
        <v>20</v>
      </c>
      <c r="J171" s="382">
        <f>J172</f>
        <v>20900</v>
      </c>
      <c r="K171" s="382">
        <f t="shared" si="64"/>
        <v>20900</v>
      </c>
      <c r="L171" s="382">
        <f t="shared" si="64"/>
        <v>20900</v>
      </c>
    </row>
    <row r="172" spans="1:12" ht="45" x14ac:dyDescent="0.25">
      <c r="A172" s="380" t="s">
        <v>9</v>
      </c>
      <c r="B172" s="367">
        <v>51</v>
      </c>
      <c r="C172" s="367">
        <v>0</v>
      </c>
      <c r="D172" s="368" t="s">
        <v>671</v>
      </c>
      <c r="E172" s="367">
        <v>851</v>
      </c>
      <c r="F172" s="368"/>
      <c r="G172" s="368"/>
      <c r="H172" s="368" t="s">
        <v>675</v>
      </c>
      <c r="I172" s="368" t="s">
        <v>21</v>
      </c>
      <c r="J172" s="382">
        <f>'3.ВС'!J111</f>
        <v>20900</v>
      </c>
      <c r="K172" s="382">
        <f>'3.ВС'!K111</f>
        <v>20900</v>
      </c>
      <c r="L172" s="382">
        <f>'3.ВС'!L111</f>
        <v>20900</v>
      </c>
    </row>
    <row r="173" spans="1:12" s="1" customFormat="1" ht="31.5" x14ac:dyDescent="0.25">
      <c r="A173" s="389" t="s">
        <v>714</v>
      </c>
      <c r="B173" s="390">
        <v>51</v>
      </c>
      <c r="C173" s="369">
        <v>0</v>
      </c>
      <c r="D173" s="371" t="s">
        <v>715</v>
      </c>
      <c r="E173" s="369"/>
      <c r="F173" s="371"/>
      <c r="G173" s="371"/>
      <c r="H173" s="371"/>
      <c r="I173" s="371"/>
      <c r="J173" s="391">
        <f>J174</f>
        <v>0</v>
      </c>
      <c r="K173" s="391">
        <f t="shared" ref="K173:L173" si="65">K174</f>
        <v>22222223</v>
      </c>
      <c r="L173" s="391">
        <f t="shared" si="65"/>
        <v>0</v>
      </c>
    </row>
    <row r="174" spans="1:12" s="1" customFormat="1" ht="30" x14ac:dyDescent="0.25">
      <c r="A174" s="373" t="s">
        <v>6</v>
      </c>
      <c r="B174" s="367">
        <v>51</v>
      </c>
      <c r="C174" s="367">
        <v>0</v>
      </c>
      <c r="D174" s="375" t="s">
        <v>715</v>
      </c>
      <c r="E174" s="367">
        <v>851</v>
      </c>
      <c r="F174" s="368"/>
      <c r="G174" s="368"/>
      <c r="H174" s="379"/>
      <c r="I174" s="375"/>
      <c r="J174" s="382">
        <f>J175+J178</f>
        <v>0</v>
      </c>
      <c r="K174" s="382">
        <f t="shared" ref="K174:L174" si="66">K175+K178</f>
        <v>22222223</v>
      </c>
      <c r="L174" s="382">
        <f t="shared" si="66"/>
        <v>0</v>
      </c>
    </row>
    <row r="175" spans="1:12" s="1" customFormat="1" ht="45" x14ac:dyDescent="0.25">
      <c r="A175" s="392" t="s">
        <v>737</v>
      </c>
      <c r="B175" s="367">
        <v>51</v>
      </c>
      <c r="C175" s="367">
        <v>0</v>
      </c>
      <c r="D175" s="375" t="s">
        <v>715</v>
      </c>
      <c r="E175" s="367">
        <v>851</v>
      </c>
      <c r="F175" s="368"/>
      <c r="G175" s="368"/>
      <c r="H175" s="367" t="s">
        <v>736</v>
      </c>
      <c r="I175" s="375"/>
      <c r="J175" s="378">
        <f t="shared" ref="J175:L176" si="67">J176</f>
        <v>0</v>
      </c>
      <c r="K175" s="378">
        <f t="shared" si="67"/>
        <v>22222223</v>
      </c>
      <c r="L175" s="378">
        <f t="shared" si="67"/>
        <v>0</v>
      </c>
    </row>
    <row r="176" spans="1:12" s="1" customFormat="1" ht="45" x14ac:dyDescent="0.25">
      <c r="A176" s="377" t="s">
        <v>19</v>
      </c>
      <c r="B176" s="367">
        <v>51</v>
      </c>
      <c r="C176" s="367">
        <v>0</v>
      </c>
      <c r="D176" s="375" t="s">
        <v>715</v>
      </c>
      <c r="E176" s="367">
        <v>851</v>
      </c>
      <c r="F176" s="368"/>
      <c r="G176" s="368"/>
      <c r="H176" s="367" t="s">
        <v>736</v>
      </c>
      <c r="I176" s="375" t="s">
        <v>20</v>
      </c>
      <c r="J176" s="378">
        <f t="shared" si="67"/>
        <v>0</v>
      </c>
      <c r="K176" s="378">
        <f t="shared" si="67"/>
        <v>22222223</v>
      </c>
      <c r="L176" s="378">
        <f t="shared" si="67"/>
        <v>0</v>
      </c>
    </row>
    <row r="177" spans="1:12" s="1" customFormat="1" ht="45" x14ac:dyDescent="0.25">
      <c r="A177" s="377" t="s">
        <v>9</v>
      </c>
      <c r="B177" s="367">
        <v>51</v>
      </c>
      <c r="C177" s="367">
        <v>0</v>
      </c>
      <c r="D177" s="375" t="s">
        <v>715</v>
      </c>
      <c r="E177" s="367">
        <v>851</v>
      </c>
      <c r="F177" s="368"/>
      <c r="G177" s="368"/>
      <c r="H177" s="367" t="s">
        <v>736</v>
      </c>
      <c r="I177" s="375" t="s">
        <v>21</v>
      </c>
      <c r="J177" s="382">
        <f>'3.ВС'!J229</f>
        <v>0</v>
      </c>
      <c r="K177" s="382">
        <f>'3.ВС'!K229</f>
        <v>22222223</v>
      </c>
      <c r="L177" s="382">
        <f>'3.ВС'!L229</f>
        <v>0</v>
      </c>
    </row>
    <row r="178" spans="1:12" s="1" customFormat="1" ht="45" x14ac:dyDescent="0.25">
      <c r="A178" s="392" t="s">
        <v>713</v>
      </c>
      <c r="B178" s="367">
        <v>51</v>
      </c>
      <c r="C178" s="367">
        <v>0</v>
      </c>
      <c r="D178" s="375" t="s">
        <v>715</v>
      </c>
      <c r="E178" s="367">
        <v>851</v>
      </c>
      <c r="F178" s="368"/>
      <c r="G178" s="368"/>
      <c r="H178" s="368" t="s">
        <v>719</v>
      </c>
      <c r="I178" s="375"/>
      <c r="J178" s="378">
        <f t="shared" ref="J178:L179" si="68">J179</f>
        <v>0</v>
      </c>
      <c r="K178" s="378">
        <f t="shared" si="68"/>
        <v>0</v>
      </c>
      <c r="L178" s="378">
        <f t="shared" si="68"/>
        <v>0</v>
      </c>
    </row>
    <row r="179" spans="1:12" s="1" customFormat="1" ht="45" x14ac:dyDescent="0.25">
      <c r="A179" s="392" t="s">
        <v>65</v>
      </c>
      <c r="B179" s="367">
        <v>51</v>
      </c>
      <c r="C179" s="367">
        <v>0</v>
      </c>
      <c r="D179" s="375" t="s">
        <v>715</v>
      </c>
      <c r="E179" s="367">
        <v>851</v>
      </c>
      <c r="F179" s="368"/>
      <c r="G179" s="368"/>
      <c r="H179" s="368" t="s">
        <v>719</v>
      </c>
      <c r="I179" s="375" t="s">
        <v>66</v>
      </c>
      <c r="J179" s="378">
        <f t="shared" si="68"/>
        <v>0</v>
      </c>
      <c r="K179" s="378">
        <f t="shared" si="68"/>
        <v>0</v>
      </c>
      <c r="L179" s="378">
        <f t="shared" si="68"/>
        <v>0</v>
      </c>
    </row>
    <row r="180" spans="1:12" s="1" customFormat="1" x14ac:dyDescent="0.25">
      <c r="A180" s="392" t="s">
        <v>67</v>
      </c>
      <c r="B180" s="367">
        <v>51</v>
      </c>
      <c r="C180" s="367">
        <v>0</v>
      </c>
      <c r="D180" s="375" t="s">
        <v>715</v>
      </c>
      <c r="E180" s="367">
        <v>851</v>
      </c>
      <c r="F180" s="368"/>
      <c r="G180" s="368"/>
      <c r="H180" s="368" t="s">
        <v>719</v>
      </c>
      <c r="I180" s="375" t="s">
        <v>68</v>
      </c>
      <c r="J180" s="378">
        <f>'3.ВС'!J232</f>
        <v>0</v>
      </c>
      <c r="K180" s="378">
        <f>'3.ВС'!K232</f>
        <v>0</v>
      </c>
      <c r="L180" s="378">
        <f>'3.ВС'!L232</f>
        <v>0</v>
      </c>
    </row>
    <row r="181" spans="1:12" s="19" customFormat="1" ht="48" thickBot="1" x14ac:dyDescent="0.3">
      <c r="A181" s="393" t="s">
        <v>685</v>
      </c>
      <c r="B181" s="369">
        <v>51</v>
      </c>
      <c r="C181" s="369">
        <v>0</v>
      </c>
      <c r="D181" s="371" t="s">
        <v>718</v>
      </c>
      <c r="E181" s="369"/>
      <c r="F181" s="371"/>
      <c r="G181" s="371"/>
      <c r="H181" s="371"/>
      <c r="I181" s="371"/>
      <c r="J181" s="388">
        <f t="shared" ref="J181:L194" si="69">J182</f>
        <v>166694929.94999999</v>
      </c>
      <c r="K181" s="388">
        <f t="shared" si="69"/>
        <v>0</v>
      </c>
      <c r="L181" s="388">
        <f t="shared" si="69"/>
        <v>0</v>
      </c>
    </row>
    <row r="182" spans="1:12" ht="30" x14ac:dyDescent="0.25">
      <c r="A182" s="373" t="s">
        <v>6</v>
      </c>
      <c r="B182" s="367">
        <v>51</v>
      </c>
      <c r="C182" s="367">
        <v>0</v>
      </c>
      <c r="D182" s="375" t="s">
        <v>718</v>
      </c>
      <c r="E182" s="367">
        <v>851</v>
      </c>
      <c r="F182" s="375"/>
      <c r="G182" s="375"/>
      <c r="H182" s="375"/>
      <c r="I182" s="375"/>
      <c r="J182" s="382">
        <f t="shared" si="69"/>
        <v>166694929.94999999</v>
      </c>
      <c r="K182" s="382">
        <f t="shared" si="69"/>
        <v>0</v>
      </c>
      <c r="L182" s="382">
        <f t="shared" si="69"/>
        <v>0</v>
      </c>
    </row>
    <row r="183" spans="1:12" ht="45" x14ac:dyDescent="0.25">
      <c r="A183" s="394" t="s">
        <v>677</v>
      </c>
      <c r="B183" s="367">
        <v>51</v>
      </c>
      <c r="C183" s="367">
        <v>0</v>
      </c>
      <c r="D183" s="375" t="s">
        <v>718</v>
      </c>
      <c r="E183" s="367">
        <v>851</v>
      </c>
      <c r="F183" s="375"/>
      <c r="G183" s="375"/>
      <c r="H183" s="375" t="s">
        <v>686</v>
      </c>
      <c r="I183" s="375"/>
      <c r="J183" s="378">
        <f t="shared" si="69"/>
        <v>166694929.94999999</v>
      </c>
      <c r="K183" s="378">
        <f t="shared" si="69"/>
        <v>0</v>
      </c>
      <c r="L183" s="378">
        <f t="shared" si="69"/>
        <v>0</v>
      </c>
    </row>
    <row r="184" spans="1:12" ht="45" x14ac:dyDescent="0.25">
      <c r="A184" s="377" t="s">
        <v>19</v>
      </c>
      <c r="B184" s="367">
        <v>51</v>
      </c>
      <c r="C184" s="367">
        <v>0</v>
      </c>
      <c r="D184" s="375" t="s">
        <v>718</v>
      </c>
      <c r="E184" s="367">
        <v>851</v>
      </c>
      <c r="F184" s="375"/>
      <c r="G184" s="375"/>
      <c r="H184" s="375" t="s">
        <v>686</v>
      </c>
      <c r="I184" s="375" t="s">
        <v>20</v>
      </c>
      <c r="J184" s="378">
        <f t="shared" si="69"/>
        <v>166694929.94999999</v>
      </c>
      <c r="K184" s="378">
        <f t="shared" si="69"/>
        <v>0</v>
      </c>
      <c r="L184" s="378">
        <f t="shared" si="69"/>
        <v>0</v>
      </c>
    </row>
    <row r="185" spans="1:12" ht="45" x14ac:dyDescent="0.25">
      <c r="A185" s="377" t="s">
        <v>9</v>
      </c>
      <c r="B185" s="367">
        <v>51</v>
      </c>
      <c r="C185" s="367">
        <v>0</v>
      </c>
      <c r="D185" s="375" t="s">
        <v>718</v>
      </c>
      <c r="E185" s="367">
        <v>851</v>
      </c>
      <c r="F185" s="375"/>
      <c r="G185" s="375"/>
      <c r="H185" s="375" t="s">
        <v>686</v>
      </c>
      <c r="I185" s="375" t="s">
        <v>21</v>
      </c>
      <c r="J185" s="376">
        <f>'3.ВС'!J125</f>
        <v>166694929.94999999</v>
      </c>
      <c r="K185" s="376">
        <f>'3.ВС'!K125</f>
        <v>0</v>
      </c>
      <c r="L185" s="376">
        <f>'3.ВС'!L125</f>
        <v>0</v>
      </c>
    </row>
    <row r="186" spans="1:12" ht="47.25" x14ac:dyDescent="0.25">
      <c r="A186" s="395" t="s">
        <v>780</v>
      </c>
      <c r="B186" s="369">
        <v>51</v>
      </c>
      <c r="C186" s="369">
        <v>0</v>
      </c>
      <c r="D186" s="371" t="s">
        <v>781</v>
      </c>
      <c r="E186" s="369"/>
      <c r="F186" s="371"/>
      <c r="G186" s="371"/>
      <c r="H186" s="371"/>
      <c r="I186" s="371"/>
      <c r="J186" s="376">
        <f>J187</f>
        <v>760291</v>
      </c>
      <c r="K186" s="376">
        <f t="shared" ref="K186:L189" si="70">K187</f>
        <v>651678</v>
      </c>
      <c r="L186" s="376">
        <f t="shared" si="70"/>
        <v>2172260</v>
      </c>
    </row>
    <row r="187" spans="1:12" ht="30" x14ac:dyDescent="0.25">
      <c r="A187" s="373" t="s">
        <v>6</v>
      </c>
      <c r="B187" s="367">
        <v>51</v>
      </c>
      <c r="C187" s="367">
        <v>0</v>
      </c>
      <c r="D187" s="375" t="s">
        <v>781</v>
      </c>
      <c r="E187" s="367">
        <v>851</v>
      </c>
      <c r="F187" s="375"/>
      <c r="G187" s="375"/>
      <c r="H187" s="375"/>
      <c r="I187" s="375"/>
      <c r="J187" s="376">
        <f>J188</f>
        <v>760291</v>
      </c>
      <c r="K187" s="376">
        <f t="shared" si="70"/>
        <v>651678</v>
      </c>
      <c r="L187" s="376">
        <f t="shared" si="70"/>
        <v>2172260</v>
      </c>
    </row>
    <row r="188" spans="1:12" ht="105" x14ac:dyDescent="0.25">
      <c r="A188" s="380" t="s">
        <v>783</v>
      </c>
      <c r="B188" s="367">
        <v>51</v>
      </c>
      <c r="C188" s="367">
        <v>0</v>
      </c>
      <c r="D188" s="375" t="s">
        <v>781</v>
      </c>
      <c r="E188" s="367">
        <v>851</v>
      </c>
      <c r="F188" s="375"/>
      <c r="G188" s="375"/>
      <c r="H188" s="375" t="s">
        <v>784</v>
      </c>
      <c r="I188" s="375"/>
      <c r="J188" s="376">
        <f>J189</f>
        <v>760291</v>
      </c>
      <c r="K188" s="376">
        <f t="shared" si="70"/>
        <v>651678</v>
      </c>
      <c r="L188" s="376">
        <f t="shared" si="70"/>
        <v>2172260</v>
      </c>
    </row>
    <row r="189" spans="1:12" ht="45" x14ac:dyDescent="0.25">
      <c r="A189" s="380" t="s">
        <v>19</v>
      </c>
      <c r="B189" s="367">
        <v>51</v>
      </c>
      <c r="C189" s="367">
        <v>0</v>
      </c>
      <c r="D189" s="375" t="s">
        <v>781</v>
      </c>
      <c r="E189" s="367">
        <v>851</v>
      </c>
      <c r="F189" s="375"/>
      <c r="G189" s="375"/>
      <c r="H189" s="375" t="s">
        <v>784</v>
      </c>
      <c r="I189" s="375" t="s">
        <v>20</v>
      </c>
      <c r="J189" s="376">
        <f>J190</f>
        <v>760291</v>
      </c>
      <c r="K189" s="376">
        <f t="shared" si="70"/>
        <v>651678</v>
      </c>
      <c r="L189" s="376">
        <f t="shared" si="70"/>
        <v>2172260</v>
      </c>
    </row>
    <row r="190" spans="1:12" ht="45" x14ac:dyDescent="0.25">
      <c r="A190" s="380" t="s">
        <v>9</v>
      </c>
      <c r="B190" s="367">
        <v>51</v>
      </c>
      <c r="C190" s="367">
        <v>0</v>
      </c>
      <c r="D190" s="375" t="s">
        <v>781</v>
      </c>
      <c r="E190" s="367">
        <v>851</v>
      </c>
      <c r="F190" s="375"/>
      <c r="G190" s="375"/>
      <c r="H190" s="375" t="s">
        <v>784</v>
      </c>
      <c r="I190" s="375" t="s">
        <v>21</v>
      </c>
      <c r="J190" s="376">
        <f>'3.ВС'!J154</f>
        <v>760291</v>
      </c>
      <c r="K190" s="376">
        <f>'3.ВС'!K154</f>
        <v>651678</v>
      </c>
      <c r="L190" s="376">
        <f>'3.ВС'!L154</f>
        <v>2172260</v>
      </c>
    </row>
    <row r="191" spans="1:12" s="19" customFormat="1" ht="63.75" thickBot="1" x14ac:dyDescent="0.3">
      <c r="A191" s="393" t="s">
        <v>741</v>
      </c>
      <c r="B191" s="369">
        <v>51</v>
      </c>
      <c r="C191" s="369">
        <v>0</v>
      </c>
      <c r="D191" s="371" t="s">
        <v>739</v>
      </c>
      <c r="E191" s="369"/>
      <c r="F191" s="371"/>
      <c r="G191" s="371"/>
      <c r="H191" s="371"/>
      <c r="I191" s="371"/>
      <c r="J191" s="388">
        <f>J192+J196</f>
        <v>4000079</v>
      </c>
      <c r="K191" s="388">
        <f t="shared" ref="K191:L191" si="71">K192+K196</f>
        <v>13756332</v>
      </c>
      <c r="L191" s="388">
        <f t="shared" si="71"/>
        <v>0</v>
      </c>
    </row>
    <row r="192" spans="1:12" ht="30" x14ac:dyDescent="0.25">
      <c r="A192" s="373" t="s">
        <v>6</v>
      </c>
      <c r="B192" s="367">
        <v>51</v>
      </c>
      <c r="C192" s="367">
        <v>0</v>
      </c>
      <c r="D192" s="375" t="s">
        <v>739</v>
      </c>
      <c r="E192" s="367">
        <v>851</v>
      </c>
      <c r="F192" s="375"/>
      <c r="G192" s="375"/>
      <c r="H192" s="375"/>
      <c r="I192" s="375"/>
      <c r="J192" s="382">
        <f t="shared" si="69"/>
        <v>0</v>
      </c>
      <c r="K192" s="382">
        <f t="shared" si="69"/>
        <v>4556955</v>
      </c>
      <c r="L192" s="382">
        <f t="shared" si="69"/>
        <v>0</v>
      </c>
    </row>
    <row r="193" spans="1:12" ht="30" x14ac:dyDescent="0.25">
      <c r="A193" s="394" t="s">
        <v>295</v>
      </c>
      <c r="B193" s="367">
        <v>51</v>
      </c>
      <c r="C193" s="367">
        <v>0</v>
      </c>
      <c r="D193" s="375" t="s">
        <v>739</v>
      </c>
      <c r="E193" s="367">
        <v>851</v>
      </c>
      <c r="F193" s="375"/>
      <c r="G193" s="375"/>
      <c r="H193" s="375" t="s">
        <v>297</v>
      </c>
      <c r="I193" s="375"/>
      <c r="J193" s="378">
        <f t="shared" si="69"/>
        <v>0</v>
      </c>
      <c r="K193" s="378">
        <f t="shared" si="69"/>
        <v>4556955</v>
      </c>
      <c r="L193" s="378">
        <f t="shared" si="69"/>
        <v>0</v>
      </c>
    </row>
    <row r="194" spans="1:12" ht="60" x14ac:dyDescent="0.25">
      <c r="A194" s="377" t="s">
        <v>37</v>
      </c>
      <c r="B194" s="367">
        <v>51</v>
      </c>
      <c r="C194" s="367">
        <v>0</v>
      </c>
      <c r="D194" s="375" t="s">
        <v>739</v>
      </c>
      <c r="E194" s="367">
        <v>851</v>
      </c>
      <c r="F194" s="375"/>
      <c r="G194" s="375"/>
      <c r="H194" s="375" t="s">
        <v>297</v>
      </c>
      <c r="I194" s="375" t="s">
        <v>76</v>
      </c>
      <c r="J194" s="378">
        <f t="shared" si="69"/>
        <v>0</v>
      </c>
      <c r="K194" s="378">
        <f t="shared" si="69"/>
        <v>4556955</v>
      </c>
      <c r="L194" s="378">
        <f t="shared" si="69"/>
        <v>0</v>
      </c>
    </row>
    <row r="195" spans="1:12" x14ac:dyDescent="0.25">
      <c r="A195" s="377" t="s">
        <v>77</v>
      </c>
      <c r="B195" s="367">
        <v>51</v>
      </c>
      <c r="C195" s="367">
        <v>0</v>
      </c>
      <c r="D195" s="375" t="s">
        <v>739</v>
      </c>
      <c r="E195" s="367">
        <v>851</v>
      </c>
      <c r="F195" s="375"/>
      <c r="G195" s="375"/>
      <c r="H195" s="375" t="s">
        <v>297</v>
      </c>
      <c r="I195" s="375" t="s">
        <v>78</v>
      </c>
      <c r="J195" s="376">
        <f>'3.ВС'!J164</f>
        <v>0</v>
      </c>
      <c r="K195" s="376">
        <f>'3.ВС'!K164</f>
        <v>4556955</v>
      </c>
      <c r="L195" s="376">
        <f>'3.ВС'!L164</f>
        <v>0</v>
      </c>
    </row>
    <row r="196" spans="1:12" ht="30" x14ac:dyDescent="0.25">
      <c r="A196" s="383" t="s">
        <v>6</v>
      </c>
      <c r="B196" s="367">
        <v>51</v>
      </c>
      <c r="C196" s="367">
        <v>0</v>
      </c>
      <c r="D196" s="375" t="s">
        <v>739</v>
      </c>
      <c r="E196" s="375" t="s">
        <v>251</v>
      </c>
      <c r="F196" s="375"/>
      <c r="G196" s="375"/>
      <c r="H196" s="375"/>
      <c r="I196" s="375"/>
      <c r="J196" s="378">
        <f t="shared" ref="J196:L198" si="72">J197</f>
        <v>4000079</v>
      </c>
      <c r="K196" s="378">
        <f t="shared" si="72"/>
        <v>9199377</v>
      </c>
      <c r="L196" s="378">
        <f t="shared" si="72"/>
        <v>0</v>
      </c>
    </row>
    <row r="197" spans="1:12" ht="60" x14ac:dyDescent="0.25">
      <c r="A197" s="383" t="s">
        <v>786</v>
      </c>
      <c r="B197" s="367">
        <v>51</v>
      </c>
      <c r="C197" s="367">
        <v>0</v>
      </c>
      <c r="D197" s="375" t="s">
        <v>739</v>
      </c>
      <c r="E197" s="375" t="s">
        <v>251</v>
      </c>
      <c r="F197" s="375"/>
      <c r="G197" s="375"/>
      <c r="H197" s="375" t="s">
        <v>762</v>
      </c>
      <c r="I197" s="375"/>
      <c r="J197" s="378">
        <f t="shared" si="72"/>
        <v>4000079</v>
      </c>
      <c r="K197" s="378">
        <f t="shared" si="72"/>
        <v>9199377</v>
      </c>
      <c r="L197" s="378">
        <f t="shared" si="72"/>
        <v>0</v>
      </c>
    </row>
    <row r="198" spans="1:12" ht="60" x14ac:dyDescent="0.25">
      <c r="A198" s="380" t="s">
        <v>37</v>
      </c>
      <c r="B198" s="367">
        <v>51</v>
      </c>
      <c r="C198" s="367">
        <v>0</v>
      </c>
      <c r="D198" s="375" t="s">
        <v>739</v>
      </c>
      <c r="E198" s="375" t="s">
        <v>251</v>
      </c>
      <c r="F198" s="375"/>
      <c r="G198" s="375"/>
      <c r="H198" s="375" t="s">
        <v>762</v>
      </c>
      <c r="I198" s="375" t="s">
        <v>76</v>
      </c>
      <c r="J198" s="378">
        <f t="shared" si="72"/>
        <v>4000079</v>
      </c>
      <c r="K198" s="378">
        <f t="shared" si="72"/>
        <v>9199377</v>
      </c>
      <c r="L198" s="378">
        <f t="shared" si="72"/>
        <v>0</v>
      </c>
    </row>
    <row r="199" spans="1:12" x14ac:dyDescent="0.25">
      <c r="A199" s="380" t="s">
        <v>77</v>
      </c>
      <c r="B199" s="367">
        <v>51</v>
      </c>
      <c r="C199" s="367">
        <v>0</v>
      </c>
      <c r="D199" s="375" t="s">
        <v>739</v>
      </c>
      <c r="E199" s="375" t="s">
        <v>251</v>
      </c>
      <c r="F199" s="375"/>
      <c r="G199" s="375"/>
      <c r="H199" s="375" t="s">
        <v>762</v>
      </c>
      <c r="I199" s="375" t="s">
        <v>78</v>
      </c>
      <c r="J199" s="378">
        <f>'3.ВС'!J178</f>
        <v>4000079</v>
      </c>
      <c r="K199" s="378">
        <f>'3.ВС'!K178</f>
        <v>9199377</v>
      </c>
      <c r="L199" s="378">
        <f>'3.ВС'!L178</f>
        <v>0</v>
      </c>
    </row>
    <row r="200" spans="1:12" s="19" customFormat="1" ht="31.5" x14ac:dyDescent="0.25">
      <c r="A200" s="370" t="s">
        <v>245</v>
      </c>
      <c r="B200" s="369">
        <v>51</v>
      </c>
      <c r="C200" s="369">
        <v>2</v>
      </c>
      <c r="D200" s="387"/>
      <c r="E200" s="369"/>
      <c r="F200" s="371"/>
      <c r="G200" s="387"/>
      <c r="H200" s="387"/>
      <c r="I200" s="371"/>
      <c r="J200" s="391">
        <f>J201+J206+J230</f>
        <v>33641160</v>
      </c>
      <c r="K200" s="391">
        <f t="shared" ref="K200:L200" si="73">K201+K206+K230</f>
        <v>33456962</v>
      </c>
      <c r="L200" s="391">
        <f t="shared" si="73"/>
        <v>32948128</v>
      </c>
    </row>
    <row r="201" spans="1:12" ht="30" x14ac:dyDescent="0.25">
      <c r="A201" s="373" t="s">
        <v>373</v>
      </c>
      <c r="B201" s="367">
        <v>51</v>
      </c>
      <c r="C201" s="367">
        <v>2</v>
      </c>
      <c r="D201" s="368" t="s">
        <v>32</v>
      </c>
      <c r="E201" s="367"/>
      <c r="F201" s="375"/>
      <c r="G201" s="368"/>
      <c r="H201" s="368"/>
      <c r="I201" s="375"/>
      <c r="J201" s="378">
        <f t="shared" ref="J201:L204" si="74">J202</f>
        <v>122400</v>
      </c>
      <c r="K201" s="378">
        <f t="shared" si="74"/>
        <v>122400</v>
      </c>
      <c r="L201" s="378">
        <f t="shared" si="74"/>
        <v>122400</v>
      </c>
    </row>
    <row r="202" spans="1:12" ht="30" x14ac:dyDescent="0.25">
      <c r="A202" s="373" t="s">
        <v>6</v>
      </c>
      <c r="B202" s="367">
        <v>51</v>
      </c>
      <c r="C202" s="367">
        <v>2</v>
      </c>
      <c r="D202" s="368" t="s">
        <v>32</v>
      </c>
      <c r="E202" s="367">
        <v>851</v>
      </c>
      <c r="F202" s="375"/>
      <c r="G202" s="368"/>
      <c r="H202" s="368"/>
      <c r="I202" s="375"/>
      <c r="J202" s="378">
        <f t="shared" si="74"/>
        <v>122400</v>
      </c>
      <c r="K202" s="378">
        <f t="shared" si="74"/>
        <v>122400</v>
      </c>
      <c r="L202" s="378">
        <f t="shared" si="74"/>
        <v>122400</v>
      </c>
    </row>
    <row r="203" spans="1:12" ht="105" x14ac:dyDescent="0.25">
      <c r="A203" s="373" t="s">
        <v>782</v>
      </c>
      <c r="B203" s="367">
        <v>51</v>
      </c>
      <c r="C203" s="367">
        <v>2</v>
      </c>
      <c r="D203" s="375" t="s">
        <v>32</v>
      </c>
      <c r="E203" s="367">
        <v>851</v>
      </c>
      <c r="F203" s="375" t="s">
        <v>52</v>
      </c>
      <c r="G203" s="375" t="s">
        <v>11</v>
      </c>
      <c r="H203" s="375" t="s">
        <v>159</v>
      </c>
      <c r="I203" s="375"/>
      <c r="J203" s="378">
        <f t="shared" si="74"/>
        <v>122400</v>
      </c>
      <c r="K203" s="378">
        <f t="shared" si="74"/>
        <v>122400</v>
      </c>
      <c r="L203" s="378">
        <f t="shared" si="74"/>
        <v>122400</v>
      </c>
    </row>
    <row r="204" spans="1:12" ht="60" x14ac:dyDescent="0.25">
      <c r="A204" s="380" t="s">
        <v>37</v>
      </c>
      <c r="B204" s="367">
        <v>51</v>
      </c>
      <c r="C204" s="367">
        <v>2</v>
      </c>
      <c r="D204" s="375" t="s">
        <v>32</v>
      </c>
      <c r="E204" s="367">
        <v>851</v>
      </c>
      <c r="F204" s="375" t="s">
        <v>52</v>
      </c>
      <c r="G204" s="375" t="s">
        <v>11</v>
      </c>
      <c r="H204" s="375" t="s">
        <v>159</v>
      </c>
      <c r="I204" s="375" t="s">
        <v>76</v>
      </c>
      <c r="J204" s="378">
        <f t="shared" si="74"/>
        <v>122400</v>
      </c>
      <c r="K204" s="378">
        <f t="shared" si="74"/>
        <v>122400</v>
      </c>
      <c r="L204" s="378">
        <f t="shared" si="74"/>
        <v>122400</v>
      </c>
    </row>
    <row r="205" spans="1:12" x14ac:dyDescent="0.25">
      <c r="A205" s="380" t="s">
        <v>77</v>
      </c>
      <c r="B205" s="367">
        <v>51</v>
      </c>
      <c r="C205" s="367">
        <v>2</v>
      </c>
      <c r="D205" s="375" t="s">
        <v>32</v>
      </c>
      <c r="E205" s="367">
        <v>851</v>
      </c>
      <c r="F205" s="375" t="s">
        <v>52</v>
      </c>
      <c r="G205" s="375" t="s">
        <v>11</v>
      </c>
      <c r="H205" s="375" t="s">
        <v>159</v>
      </c>
      <c r="I205" s="375" t="s">
        <v>78</v>
      </c>
      <c r="J205" s="378">
        <f>'3.ВС'!J181</f>
        <v>122400</v>
      </c>
      <c r="K205" s="378">
        <f>'3.ВС'!K181</f>
        <v>122400</v>
      </c>
      <c r="L205" s="378">
        <f>'3.ВС'!L181</f>
        <v>122400</v>
      </c>
    </row>
    <row r="206" spans="1:12" ht="60" x14ac:dyDescent="0.25">
      <c r="A206" s="373" t="s">
        <v>158</v>
      </c>
      <c r="B206" s="367">
        <v>51</v>
      </c>
      <c r="C206" s="367">
        <v>2</v>
      </c>
      <c r="D206" s="368" t="s">
        <v>127</v>
      </c>
      <c r="E206" s="367"/>
      <c r="F206" s="375"/>
      <c r="G206" s="368"/>
      <c r="H206" s="368"/>
      <c r="I206" s="375"/>
      <c r="J206" s="378">
        <f t="shared" ref="J206:L206" si="75">J207</f>
        <v>33518760</v>
      </c>
      <c r="K206" s="378">
        <f t="shared" si="75"/>
        <v>33334562</v>
      </c>
      <c r="L206" s="378">
        <f t="shared" si="75"/>
        <v>32825728</v>
      </c>
    </row>
    <row r="207" spans="1:12" ht="30" x14ac:dyDescent="0.25">
      <c r="A207" s="373" t="s">
        <v>6</v>
      </c>
      <c r="B207" s="367">
        <v>51</v>
      </c>
      <c r="C207" s="367">
        <v>2</v>
      </c>
      <c r="D207" s="368" t="s">
        <v>127</v>
      </c>
      <c r="E207" s="367">
        <v>851</v>
      </c>
      <c r="F207" s="375"/>
      <c r="G207" s="368"/>
      <c r="H207" s="368"/>
      <c r="I207" s="375"/>
      <c r="J207" s="378">
        <f>J208+J211+J214+J219+J224+J227</f>
        <v>33518760</v>
      </c>
      <c r="K207" s="378">
        <f t="shared" ref="K207:L207" si="76">K208+K211+K214+K219+K224+K227</f>
        <v>33334562</v>
      </c>
      <c r="L207" s="378">
        <f t="shared" si="76"/>
        <v>32825728</v>
      </c>
    </row>
    <row r="208" spans="1:12" x14ac:dyDescent="0.25">
      <c r="A208" s="373" t="s">
        <v>75</v>
      </c>
      <c r="B208" s="367">
        <v>51</v>
      </c>
      <c r="C208" s="367">
        <v>2</v>
      </c>
      <c r="D208" s="375" t="s">
        <v>127</v>
      </c>
      <c r="E208" s="367">
        <v>851</v>
      </c>
      <c r="F208" s="375" t="s">
        <v>52</v>
      </c>
      <c r="G208" s="375" t="s">
        <v>11</v>
      </c>
      <c r="H208" s="375" t="s">
        <v>193</v>
      </c>
      <c r="I208" s="375"/>
      <c r="J208" s="378">
        <f t="shared" ref="J208:L209" si="77">J209</f>
        <v>14008300</v>
      </c>
      <c r="K208" s="378">
        <f t="shared" si="77"/>
        <v>13508300</v>
      </c>
      <c r="L208" s="378">
        <f t="shared" si="77"/>
        <v>13508300</v>
      </c>
    </row>
    <row r="209" spans="1:12" ht="60" x14ac:dyDescent="0.25">
      <c r="A209" s="380" t="s">
        <v>37</v>
      </c>
      <c r="B209" s="367">
        <v>51</v>
      </c>
      <c r="C209" s="367">
        <v>2</v>
      </c>
      <c r="D209" s="375" t="s">
        <v>127</v>
      </c>
      <c r="E209" s="367">
        <v>851</v>
      </c>
      <c r="F209" s="375" t="s">
        <v>52</v>
      </c>
      <c r="G209" s="375" t="s">
        <v>11</v>
      </c>
      <c r="H209" s="375" t="s">
        <v>193</v>
      </c>
      <c r="I209" s="375" t="s">
        <v>76</v>
      </c>
      <c r="J209" s="378">
        <f t="shared" si="77"/>
        <v>14008300</v>
      </c>
      <c r="K209" s="378">
        <f t="shared" si="77"/>
        <v>13508300</v>
      </c>
      <c r="L209" s="378">
        <f t="shared" si="77"/>
        <v>13508300</v>
      </c>
    </row>
    <row r="210" spans="1:12" x14ac:dyDescent="0.25">
      <c r="A210" s="380" t="s">
        <v>77</v>
      </c>
      <c r="B210" s="367">
        <v>51</v>
      </c>
      <c r="C210" s="367">
        <v>2</v>
      </c>
      <c r="D210" s="375" t="s">
        <v>127</v>
      </c>
      <c r="E210" s="367">
        <v>851</v>
      </c>
      <c r="F210" s="375" t="s">
        <v>52</v>
      </c>
      <c r="G210" s="375" t="s">
        <v>11</v>
      </c>
      <c r="H210" s="375" t="s">
        <v>193</v>
      </c>
      <c r="I210" s="375" t="s">
        <v>78</v>
      </c>
      <c r="J210" s="378">
        <f>'3.ВС'!J184</f>
        <v>14008300</v>
      </c>
      <c r="K210" s="378">
        <f>'3.ВС'!K184</f>
        <v>13508300</v>
      </c>
      <c r="L210" s="378">
        <f>'3.ВС'!L184</f>
        <v>13508300</v>
      </c>
    </row>
    <row r="211" spans="1:12" ht="30" x14ac:dyDescent="0.25">
      <c r="A211" s="373" t="s">
        <v>79</v>
      </c>
      <c r="B211" s="367">
        <v>51</v>
      </c>
      <c r="C211" s="367">
        <v>2</v>
      </c>
      <c r="D211" s="375" t="s">
        <v>127</v>
      </c>
      <c r="E211" s="367">
        <v>851</v>
      </c>
      <c r="F211" s="375" t="s">
        <v>52</v>
      </c>
      <c r="G211" s="375" t="s">
        <v>11</v>
      </c>
      <c r="H211" s="375" t="s">
        <v>194</v>
      </c>
      <c r="I211" s="375"/>
      <c r="J211" s="378">
        <f t="shared" ref="J211:L215" si="78">J212</f>
        <v>13652100</v>
      </c>
      <c r="K211" s="378">
        <f t="shared" si="78"/>
        <v>13652100</v>
      </c>
      <c r="L211" s="378">
        <f t="shared" si="78"/>
        <v>13652100</v>
      </c>
    </row>
    <row r="212" spans="1:12" ht="60" x14ac:dyDescent="0.25">
      <c r="A212" s="380" t="s">
        <v>37</v>
      </c>
      <c r="B212" s="367">
        <v>51</v>
      </c>
      <c r="C212" s="367">
        <v>2</v>
      </c>
      <c r="D212" s="375" t="s">
        <v>127</v>
      </c>
      <c r="E212" s="367">
        <v>851</v>
      </c>
      <c r="F212" s="375" t="s">
        <v>52</v>
      </c>
      <c r="G212" s="375" t="s">
        <v>11</v>
      </c>
      <c r="H212" s="375" t="s">
        <v>194</v>
      </c>
      <c r="I212" s="374">
        <v>600</v>
      </c>
      <c r="J212" s="378">
        <f t="shared" si="78"/>
        <v>13652100</v>
      </c>
      <c r="K212" s="378">
        <f t="shared" si="78"/>
        <v>13652100</v>
      </c>
      <c r="L212" s="378">
        <f t="shared" si="78"/>
        <v>13652100</v>
      </c>
    </row>
    <row r="213" spans="1:12" x14ac:dyDescent="0.25">
      <c r="A213" s="380" t="s">
        <v>77</v>
      </c>
      <c r="B213" s="367">
        <v>51</v>
      </c>
      <c r="C213" s="367">
        <v>2</v>
      </c>
      <c r="D213" s="375" t="s">
        <v>127</v>
      </c>
      <c r="E213" s="367">
        <v>851</v>
      </c>
      <c r="F213" s="375" t="s">
        <v>52</v>
      </c>
      <c r="G213" s="375" t="s">
        <v>11</v>
      </c>
      <c r="H213" s="375" t="s">
        <v>194</v>
      </c>
      <c r="I213" s="374">
        <v>610</v>
      </c>
      <c r="J213" s="378">
        <f>'3.ВС'!J187</f>
        <v>13652100</v>
      </c>
      <c r="K213" s="378">
        <f>'3.ВС'!K187</f>
        <v>13652100</v>
      </c>
      <c r="L213" s="378">
        <f>'3.ВС'!L187</f>
        <v>13652100</v>
      </c>
    </row>
    <row r="214" spans="1:12" x14ac:dyDescent="0.25">
      <c r="A214" s="373" t="s">
        <v>82</v>
      </c>
      <c r="B214" s="367">
        <v>51</v>
      </c>
      <c r="C214" s="367">
        <v>2</v>
      </c>
      <c r="D214" s="375" t="s">
        <v>127</v>
      </c>
      <c r="E214" s="367">
        <v>851</v>
      </c>
      <c r="F214" s="375" t="s">
        <v>52</v>
      </c>
      <c r="G214" s="375" t="s">
        <v>11</v>
      </c>
      <c r="H214" s="375" t="s">
        <v>196</v>
      </c>
      <c r="I214" s="374"/>
      <c r="J214" s="378">
        <f t="shared" ref="J214:L214" si="79">J215+J217</f>
        <v>195500</v>
      </c>
      <c r="K214" s="378">
        <f t="shared" si="79"/>
        <v>0</v>
      </c>
      <c r="L214" s="378">
        <f t="shared" si="79"/>
        <v>0</v>
      </c>
    </row>
    <row r="215" spans="1:12" ht="45" x14ac:dyDescent="0.25">
      <c r="A215" s="380" t="s">
        <v>19</v>
      </c>
      <c r="B215" s="367">
        <v>51</v>
      </c>
      <c r="C215" s="367">
        <v>2</v>
      </c>
      <c r="D215" s="375" t="s">
        <v>127</v>
      </c>
      <c r="E215" s="367">
        <v>851</v>
      </c>
      <c r="F215" s="375" t="s">
        <v>52</v>
      </c>
      <c r="G215" s="375" t="s">
        <v>11</v>
      </c>
      <c r="H215" s="375" t="s">
        <v>196</v>
      </c>
      <c r="I215" s="374">
        <v>200</v>
      </c>
      <c r="J215" s="378">
        <f t="shared" si="78"/>
        <v>135500</v>
      </c>
      <c r="K215" s="378">
        <f t="shared" si="78"/>
        <v>0</v>
      </c>
      <c r="L215" s="378">
        <f t="shared" si="78"/>
        <v>0</v>
      </c>
    </row>
    <row r="216" spans="1:12" ht="45" x14ac:dyDescent="0.25">
      <c r="A216" s="380" t="s">
        <v>9</v>
      </c>
      <c r="B216" s="367">
        <v>51</v>
      </c>
      <c r="C216" s="367">
        <v>2</v>
      </c>
      <c r="D216" s="375" t="s">
        <v>127</v>
      </c>
      <c r="E216" s="367">
        <v>851</v>
      </c>
      <c r="F216" s="375" t="s">
        <v>52</v>
      </c>
      <c r="G216" s="375" t="s">
        <v>11</v>
      </c>
      <c r="H216" s="375" t="s">
        <v>196</v>
      </c>
      <c r="I216" s="374">
        <v>240</v>
      </c>
      <c r="J216" s="378">
        <f>'3.ВС'!J190</f>
        <v>135500</v>
      </c>
      <c r="K216" s="378">
        <f>'3.ВС'!K190</f>
        <v>0</v>
      </c>
      <c r="L216" s="378">
        <f>'3.ВС'!L190</f>
        <v>0</v>
      </c>
    </row>
    <row r="217" spans="1:12" ht="60" x14ac:dyDescent="0.25">
      <c r="A217" s="380" t="s">
        <v>37</v>
      </c>
      <c r="B217" s="367">
        <v>51</v>
      </c>
      <c r="C217" s="367">
        <v>2</v>
      </c>
      <c r="D217" s="375" t="s">
        <v>127</v>
      </c>
      <c r="E217" s="367">
        <v>851</v>
      </c>
      <c r="F217" s="375" t="s">
        <v>52</v>
      </c>
      <c r="G217" s="375" t="s">
        <v>11</v>
      </c>
      <c r="H217" s="375" t="s">
        <v>196</v>
      </c>
      <c r="I217" s="374">
        <v>600</v>
      </c>
      <c r="J217" s="378">
        <f t="shared" ref="J217:L217" si="80">J218</f>
        <v>60000</v>
      </c>
      <c r="K217" s="378">
        <f t="shared" si="80"/>
        <v>0</v>
      </c>
      <c r="L217" s="378">
        <f t="shared" si="80"/>
        <v>0</v>
      </c>
    </row>
    <row r="218" spans="1:12" x14ac:dyDescent="0.25">
      <c r="A218" s="380" t="s">
        <v>77</v>
      </c>
      <c r="B218" s="367">
        <v>51</v>
      </c>
      <c r="C218" s="367">
        <v>2</v>
      </c>
      <c r="D218" s="375" t="s">
        <v>127</v>
      </c>
      <c r="E218" s="367">
        <v>851</v>
      </c>
      <c r="F218" s="375" t="s">
        <v>52</v>
      </c>
      <c r="G218" s="375" t="s">
        <v>11</v>
      </c>
      <c r="H218" s="375" t="s">
        <v>196</v>
      </c>
      <c r="I218" s="374">
        <v>610</v>
      </c>
      <c r="J218" s="378">
        <f>'3.ВС'!J192</f>
        <v>60000</v>
      </c>
      <c r="K218" s="378">
        <f>'3.ВС'!K192</f>
        <v>0</v>
      </c>
      <c r="L218" s="378">
        <f>'3.ВС'!L192</f>
        <v>0</v>
      </c>
    </row>
    <row r="219" spans="1:12" ht="135" x14ac:dyDescent="0.25">
      <c r="A219" s="373" t="s">
        <v>80</v>
      </c>
      <c r="B219" s="367">
        <v>51</v>
      </c>
      <c r="C219" s="367">
        <v>2</v>
      </c>
      <c r="D219" s="375" t="s">
        <v>127</v>
      </c>
      <c r="E219" s="367">
        <v>851</v>
      </c>
      <c r="F219" s="375" t="s">
        <v>52</v>
      </c>
      <c r="G219" s="375" t="s">
        <v>11</v>
      </c>
      <c r="H219" s="375" t="s">
        <v>195</v>
      </c>
      <c r="I219" s="374"/>
      <c r="J219" s="378">
        <f t="shared" ref="J219:L219" si="81">J220+J222</f>
        <v>5600000</v>
      </c>
      <c r="K219" s="378">
        <f t="shared" si="81"/>
        <v>5600000</v>
      </c>
      <c r="L219" s="378">
        <f t="shared" si="81"/>
        <v>5600000</v>
      </c>
    </row>
    <row r="220" spans="1:12" ht="45" x14ac:dyDescent="0.25">
      <c r="A220" s="380" t="s">
        <v>19</v>
      </c>
      <c r="B220" s="367">
        <v>51</v>
      </c>
      <c r="C220" s="367">
        <v>2</v>
      </c>
      <c r="D220" s="375" t="s">
        <v>127</v>
      </c>
      <c r="E220" s="367">
        <v>851</v>
      </c>
      <c r="F220" s="375" t="s">
        <v>52</v>
      </c>
      <c r="G220" s="375" t="s">
        <v>11</v>
      </c>
      <c r="H220" s="375" t="s">
        <v>195</v>
      </c>
      <c r="I220" s="374">
        <v>200</v>
      </c>
      <c r="J220" s="378">
        <f t="shared" ref="J220:L222" si="82">J221</f>
        <v>381500</v>
      </c>
      <c r="K220" s="378">
        <f t="shared" si="82"/>
        <v>381500</v>
      </c>
      <c r="L220" s="378">
        <f t="shared" si="82"/>
        <v>381500</v>
      </c>
    </row>
    <row r="221" spans="1:12" ht="45" x14ac:dyDescent="0.25">
      <c r="A221" s="380" t="s">
        <v>9</v>
      </c>
      <c r="B221" s="367">
        <v>51</v>
      </c>
      <c r="C221" s="367">
        <v>2</v>
      </c>
      <c r="D221" s="375" t="s">
        <v>127</v>
      </c>
      <c r="E221" s="367">
        <v>851</v>
      </c>
      <c r="F221" s="375" t="s">
        <v>52</v>
      </c>
      <c r="G221" s="375" t="s">
        <v>11</v>
      </c>
      <c r="H221" s="375" t="s">
        <v>195</v>
      </c>
      <c r="I221" s="374">
        <v>240</v>
      </c>
      <c r="J221" s="378">
        <f>'3.ВС'!J195</f>
        <v>381500</v>
      </c>
      <c r="K221" s="378">
        <f>'3.ВС'!K195</f>
        <v>381500</v>
      </c>
      <c r="L221" s="378">
        <f>'3.ВС'!L195</f>
        <v>381500</v>
      </c>
    </row>
    <row r="222" spans="1:12" ht="60" x14ac:dyDescent="0.25">
      <c r="A222" s="380" t="s">
        <v>37</v>
      </c>
      <c r="B222" s="367">
        <v>51</v>
      </c>
      <c r="C222" s="367">
        <v>2</v>
      </c>
      <c r="D222" s="375" t="s">
        <v>127</v>
      </c>
      <c r="E222" s="367">
        <v>851</v>
      </c>
      <c r="F222" s="375" t="s">
        <v>52</v>
      </c>
      <c r="G222" s="375" t="s">
        <v>11</v>
      </c>
      <c r="H222" s="375" t="s">
        <v>195</v>
      </c>
      <c r="I222" s="374">
        <v>600</v>
      </c>
      <c r="J222" s="378">
        <f t="shared" si="82"/>
        <v>5218500</v>
      </c>
      <c r="K222" s="378">
        <f t="shared" si="82"/>
        <v>5218500</v>
      </c>
      <c r="L222" s="378">
        <f t="shared" si="82"/>
        <v>5218500</v>
      </c>
    </row>
    <row r="223" spans="1:12" x14ac:dyDescent="0.25">
      <c r="A223" s="380" t="s">
        <v>77</v>
      </c>
      <c r="B223" s="367">
        <v>51</v>
      </c>
      <c r="C223" s="367">
        <v>2</v>
      </c>
      <c r="D223" s="375" t="s">
        <v>127</v>
      </c>
      <c r="E223" s="367">
        <v>851</v>
      </c>
      <c r="F223" s="375" t="s">
        <v>52</v>
      </c>
      <c r="G223" s="375" t="s">
        <v>11</v>
      </c>
      <c r="H223" s="375" t="s">
        <v>195</v>
      </c>
      <c r="I223" s="374">
        <v>610</v>
      </c>
      <c r="J223" s="378">
        <f>'3.ВС'!J197</f>
        <v>5218500</v>
      </c>
      <c r="K223" s="378">
        <f>'3.ВС'!K197</f>
        <v>5218500</v>
      </c>
      <c r="L223" s="378">
        <f>'3.ВС'!L197</f>
        <v>5218500</v>
      </c>
    </row>
    <row r="224" spans="1:12" ht="75" x14ac:dyDescent="0.25">
      <c r="A224" s="373" t="s">
        <v>230</v>
      </c>
      <c r="B224" s="367">
        <v>51</v>
      </c>
      <c r="C224" s="367">
        <v>2</v>
      </c>
      <c r="D224" s="375" t="s">
        <v>127</v>
      </c>
      <c r="E224" s="367">
        <v>851</v>
      </c>
      <c r="F224" s="375" t="s">
        <v>52</v>
      </c>
      <c r="G224" s="375" t="s">
        <v>11</v>
      </c>
      <c r="H224" s="375" t="s">
        <v>226</v>
      </c>
      <c r="I224" s="375"/>
      <c r="J224" s="378">
        <f t="shared" ref="J224:L225" si="83">J225</f>
        <v>0</v>
      </c>
      <c r="K224" s="378">
        <f t="shared" si="83"/>
        <v>510000</v>
      </c>
      <c r="L224" s="378">
        <f t="shared" si="83"/>
        <v>0</v>
      </c>
    </row>
    <row r="225" spans="1:12" ht="60" x14ac:dyDescent="0.25">
      <c r="A225" s="380" t="s">
        <v>37</v>
      </c>
      <c r="B225" s="367">
        <v>51</v>
      </c>
      <c r="C225" s="367">
        <v>2</v>
      </c>
      <c r="D225" s="375" t="s">
        <v>127</v>
      </c>
      <c r="E225" s="367">
        <v>851</v>
      </c>
      <c r="F225" s="375" t="s">
        <v>52</v>
      </c>
      <c r="G225" s="375" t="s">
        <v>11</v>
      </c>
      <c r="H225" s="375" t="s">
        <v>226</v>
      </c>
      <c r="I225" s="375" t="s">
        <v>76</v>
      </c>
      <c r="J225" s="378">
        <f t="shared" si="83"/>
        <v>0</v>
      </c>
      <c r="K225" s="378">
        <f t="shared" si="83"/>
        <v>510000</v>
      </c>
      <c r="L225" s="378">
        <f t="shared" si="83"/>
        <v>0</v>
      </c>
    </row>
    <row r="226" spans="1:12" x14ac:dyDescent="0.25">
      <c r="A226" s="380" t="s">
        <v>77</v>
      </c>
      <c r="B226" s="367">
        <v>51</v>
      </c>
      <c r="C226" s="367">
        <v>2</v>
      </c>
      <c r="D226" s="375" t="s">
        <v>127</v>
      </c>
      <c r="E226" s="367">
        <v>851</v>
      </c>
      <c r="F226" s="375" t="s">
        <v>52</v>
      </c>
      <c r="G226" s="375" t="s">
        <v>11</v>
      </c>
      <c r="H226" s="375" t="s">
        <v>226</v>
      </c>
      <c r="I226" s="375" t="s">
        <v>78</v>
      </c>
      <c r="J226" s="378">
        <f>'3.ВС'!J200</f>
        <v>0</v>
      </c>
      <c r="K226" s="378">
        <f>'3.ВС'!K200</f>
        <v>510000</v>
      </c>
      <c r="L226" s="378">
        <f>'3.ВС'!L200</f>
        <v>0</v>
      </c>
    </row>
    <row r="227" spans="1:12" ht="30" x14ac:dyDescent="0.25">
      <c r="A227" s="383" t="s">
        <v>418</v>
      </c>
      <c r="B227" s="367">
        <v>51</v>
      </c>
      <c r="C227" s="367">
        <v>2</v>
      </c>
      <c r="D227" s="375" t="s">
        <v>127</v>
      </c>
      <c r="E227" s="367">
        <v>851</v>
      </c>
      <c r="F227" s="375" t="s">
        <v>52</v>
      </c>
      <c r="G227" s="375" t="s">
        <v>11</v>
      </c>
      <c r="H227" s="375" t="s">
        <v>229</v>
      </c>
      <c r="I227" s="375"/>
      <c r="J227" s="378">
        <f t="shared" ref="J227:L228" si="84">J228</f>
        <v>62860</v>
      </c>
      <c r="K227" s="378">
        <f t="shared" si="84"/>
        <v>64162</v>
      </c>
      <c r="L227" s="378">
        <f t="shared" si="84"/>
        <v>65328</v>
      </c>
    </row>
    <row r="228" spans="1:12" ht="60" x14ac:dyDescent="0.25">
      <c r="A228" s="380" t="s">
        <v>37</v>
      </c>
      <c r="B228" s="367">
        <v>51</v>
      </c>
      <c r="C228" s="367">
        <v>2</v>
      </c>
      <c r="D228" s="375" t="s">
        <v>127</v>
      </c>
      <c r="E228" s="367">
        <v>851</v>
      </c>
      <c r="F228" s="375" t="s">
        <v>52</v>
      </c>
      <c r="G228" s="375" t="s">
        <v>11</v>
      </c>
      <c r="H228" s="375" t="s">
        <v>229</v>
      </c>
      <c r="I228" s="375" t="s">
        <v>76</v>
      </c>
      <c r="J228" s="378">
        <f t="shared" si="84"/>
        <v>62860</v>
      </c>
      <c r="K228" s="378">
        <f t="shared" si="84"/>
        <v>64162</v>
      </c>
      <c r="L228" s="378">
        <f t="shared" si="84"/>
        <v>65328</v>
      </c>
    </row>
    <row r="229" spans="1:12" x14ac:dyDescent="0.25">
      <c r="A229" s="380" t="s">
        <v>38</v>
      </c>
      <c r="B229" s="367">
        <v>51</v>
      </c>
      <c r="C229" s="367">
        <v>2</v>
      </c>
      <c r="D229" s="375" t="s">
        <v>127</v>
      </c>
      <c r="E229" s="367">
        <v>851</v>
      </c>
      <c r="F229" s="375" t="s">
        <v>52</v>
      </c>
      <c r="G229" s="375" t="s">
        <v>11</v>
      </c>
      <c r="H229" s="375" t="s">
        <v>229</v>
      </c>
      <c r="I229" s="375" t="s">
        <v>78</v>
      </c>
      <c r="J229" s="378">
        <f>'3.ВС'!J203</f>
        <v>62860</v>
      </c>
      <c r="K229" s="378">
        <f>'3.ВС'!K203</f>
        <v>64162</v>
      </c>
      <c r="L229" s="378">
        <f>'3.ВС'!L203</f>
        <v>65328</v>
      </c>
    </row>
    <row r="230" spans="1:12" ht="75" x14ac:dyDescent="0.25">
      <c r="A230" s="383" t="s">
        <v>372</v>
      </c>
      <c r="B230" s="367">
        <v>51</v>
      </c>
      <c r="C230" s="367">
        <v>2</v>
      </c>
      <c r="D230" s="375" t="s">
        <v>371</v>
      </c>
      <c r="E230" s="367"/>
      <c r="F230" s="375"/>
      <c r="G230" s="375"/>
      <c r="H230" s="375"/>
      <c r="I230" s="374"/>
      <c r="J230" s="378">
        <f t="shared" ref="J230:L233" si="85">J231</f>
        <v>0</v>
      </c>
      <c r="K230" s="378">
        <f t="shared" si="85"/>
        <v>0</v>
      </c>
      <c r="L230" s="378">
        <f t="shared" si="85"/>
        <v>0</v>
      </c>
    </row>
    <row r="231" spans="1:12" ht="30" x14ac:dyDescent="0.25">
      <c r="A231" s="373" t="s">
        <v>6</v>
      </c>
      <c r="B231" s="367">
        <v>51</v>
      </c>
      <c r="C231" s="367">
        <v>2</v>
      </c>
      <c r="D231" s="375" t="s">
        <v>371</v>
      </c>
      <c r="E231" s="367">
        <v>851</v>
      </c>
      <c r="F231" s="375"/>
      <c r="G231" s="368"/>
      <c r="H231" s="368"/>
      <c r="I231" s="375"/>
      <c r="J231" s="378">
        <f t="shared" si="85"/>
        <v>0</v>
      </c>
      <c r="K231" s="378">
        <f t="shared" si="85"/>
        <v>0</v>
      </c>
      <c r="L231" s="378">
        <f t="shared" si="85"/>
        <v>0</v>
      </c>
    </row>
    <row r="232" spans="1:12" ht="45" x14ac:dyDescent="0.25">
      <c r="A232" s="383" t="s">
        <v>224</v>
      </c>
      <c r="B232" s="367">
        <v>51</v>
      </c>
      <c r="C232" s="367">
        <v>2</v>
      </c>
      <c r="D232" s="375" t="s">
        <v>371</v>
      </c>
      <c r="E232" s="367">
        <v>851</v>
      </c>
      <c r="F232" s="375" t="s">
        <v>52</v>
      </c>
      <c r="G232" s="375" t="s">
        <v>11</v>
      </c>
      <c r="H232" s="375" t="s">
        <v>225</v>
      </c>
      <c r="I232" s="374"/>
      <c r="J232" s="378">
        <f t="shared" si="85"/>
        <v>0</v>
      </c>
      <c r="K232" s="378">
        <f t="shared" si="85"/>
        <v>0</v>
      </c>
      <c r="L232" s="378">
        <f t="shared" si="85"/>
        <v>0</v>
      </c>
    </row>
    <row r="233" spans="1:12" ht="45" x14ac:dyDescent="0.25">
      <c r="A233" s="380" t="s">
        <v>19</v>
      </c>
      <c r="B233" s="367">
        <v>51</v>
      </c>
      <c r="C233" s="367">
        <v>2</v>
      </c>
      <c r="D233" s="375" t="s">
        <v>371</v>
      </c>
      <c r="E233" s="367">
        <v>851</v>
      </c>
      <c r="F233" s="375" t="s">
        <v>52</v>
      </c>
      <c r="G233" s="375" t="s">
        <v>11</v>
      </c>
      <c r="H233" s="375" t="s">
        <v>225</v>
      </c>
      <c r="I233" s="374">
        <v>200</v>
      </c>
      <c r="J233" s="378">
        <f t="shared" si="85"/>
        <v>0</v>
      </c>
      <c r="K233" s="378">
        <f t="shared" si="85"/>
        <v>0</v>
      </c>
      <c r="L233" s="378">
        <f t="shared" si="85"/>
        <v>0</v>
      </c>
    </row>
    <row r="234" spans="1:12" ht="45" x14ac:dyDescent="0.25">
      <c r="A234" s="380" t="s">
        <v>9</v>
      </c>
      <c r="B234" s="367">
        <v>51</v>
      </c>
      <c r="C234" s="367">
        <v>2</v>
      </c>
      <c r="D234" s="375" t="s">
        <v>371</v>
      </c>
      <c r="E234" s="367">
        <v>851</v>
      </c>
      <c r="F234" s="375" t="s">
        <v>52</v>
      </c>
      <c r="G234" s="375" t="s">
        <v>11</v>
      </c>
      <c r="H234" s="375" t="s">
        <v>225</v>
      </c>
      <c r="I234" s="374">
        <v>240</v>
      </c>
      <c r="J234" s="378">
        <f>'3.ВС'!J206</f>
        <v>0</v>
      </c>
      <c r="K234" s="378">
        <f>'3.ВС'!K206</f>
        <v>0</v>
      </c>
      <c r="L234" s="378">
        <f>'3.ВС'!L206</f>
        <v>0</v>
      </c>
    </row>
    <row r="235" spans="1:12" s="19" customFormat="1" ht="63" x14ac:dyDescent="0.25">
      <c r="A235" s="370" t="s">
        <v>244</v>
      </c>
      <c r="B235" s="369">
        <v>51</v>
      </c>
      <c r="C235" s="369">
        <v>3</v>
      </c>
      <c r="D235" s="371"/>
      <c r="E235" s="369"/>
      <c r="F235" s="371"/>
      <c r="G235" s="387"/>
      <c r="H235" s="387"/>
      <c r="I235" s="371"/>
      <c r="J235" s="391">
        <f t="shared" ref="J235:L235" si="86">J237</f>
        <v>5000</v>
      </c>
      <c r="K235" s="391">
        <f t="shared" si="86"/>
        <v>0</v>
      </c>
      <c r="L235" s="391">
        <f t="shared" si="86"/>
        <v>0</v>
      </c>
    </row>
    <row r="236" spans="1:12" ht="90" x14ac:dyDescent="0.25">
      <c r="A236" s="373" t="s">
        <v>160</v>
      </c>
      <c r="B236" s="367">
        <v>51</v>
      </c>
      <c r="C236" s="367">
        <v>3</v>
      </c>
      <c r="D236" s="375" t="s">
        <v>374</v>
      </c>
      <c r="E236" s="367"/>
      <c r="F236" s="375"/>
      <c r="G236" s="368"/>
      <c r="H236" s="368"/>
      <c r="I236" s="375"/>
      <c r="J236" s="378">
        <f t="shared" ref="J236:L239" si="87">J237</f>
        <v>5000</v>
      </c>
      <c r="K236" s="378">
        <f t="shared" si="87"/>
        <v>0</v>
      </c>
      <c r="L236" s="378">
        <f t="shared" si="87"/>
        <v>0</v>
      </c>
    </row>
    <row r="237" spans="1:12" ht="30" x14ac:dyDescent="0.25">
      <c r="A237" s="373" t="s">
        <v>6</v>
      </c>
      <c r="B237" s="367">
        <v>51</v>
      </c>
      <c r="C237" s="367">
        <v>3</v>
      </c>
      <c r="D237" s="375" t="s">
        <v>374</v>
      </c>
      <c r="E237" s="367">
        <v>851</v>
      </c>
      <c r="F237" s="375"/>
      <c r="G237" s="368"/>
      <c r="H237" s="368"/>
      <c r="I237" s="375"/>
      <c r="J237" s="378">
        <f t="shared" si="87"/>
        <v>5000</v>
      </c>
      <c r="K237" s="378">
        <f t="shared" si="87"/>
        <v>0</v>
      </c>
      <c r="L237" s="378">
        <f t="shared" si="87"/>
        <v>0</v>
      </c>
    </row>
    <row r="238" spans="1:12" ht="45" x14ac:dyDescent="0.25">
      <c r="A238" s="373" t="s">
        <v>84</v>
      </c>
      <c r="B238" s="367">
        <v>51</v>
      </c>
      <c r="C238" s="367">
        <v>3</v>
      </c>
      <c r="D238" s="375" t="s">
        <v>374</v>
      </c>
      <c r="E238" s="367">
        <v>851</v>
      </c>
      <c r="F238" s="375" t="s">
        <v>52</v>
      </c>
      <c r="G238" s="375" t="s">
        <v>12</v>
      </c>
      <c r="H238" s="375" t="s">
        <v>197</v>
      </c>
      <c r="I238" s="375"/>
      <c r="J238" s="378">
        <f t="shared" si="87"/>
        <v>5000</v>
      </c>
      <c r="K238" s="378">
        <f t="shared" si="87"/>
        <v>0</v>
      </c>
      <c r="L238" s="378">
        <f t="shared" si="87"/>
        <v>0</v>
      </c>
    </row>
    <row r="239" spans="1:12" ht="45" x14ac:dyDescent="0.25">
      <c r="A239" s="380" t="s">
        <v>19</v>
      </c>
      <c r="B239" s="367">
        <v>51</v>
      </c>
      <c r="C239" s="367">
        <v>3</v>
      </c>
      <c r="D239" s="375" t="s">
        <v>374</v>
      </c>
      <c r="E239" s="367">
        <v>851</v>
      </c>
      <c r="F239" s="375" t="s">
        <v>52</v>
      </c>
      <c r="G239" s="375" t="s">
        <v>12</v>
      </c>
      <c r="H239" s="375" t="s">
        <v>197</v>
      </c>
      <c r="I239" s="375" t="s">
        <v>20</v>
      </c>
      <c r="J239" s="378">
        <f t="shared" si="87"/>
        <v>5000</v>
      </c>
      <c r="K239" s="378">
        <f t="shared" si="87"/>
        <v>0</v>
      </c>
      <c r="L239" s="378">
        <f t="shared" si="87"/>
        <v>0</v>
      </c>
    </row>
    <row r="240" spans="1:12" ht="45" x14ac:dyDescent="0.25">
      <c r="A240" s="380" t="s">
        <v>9</v>
      </c>
      <c r="B240" s="367">
        <v>51</v>
      </c>
      <c r="C240" s="367">
        <v>3</v>
      </c>
      <c r="D240" s="375" t="s">
        <v>374</v>
      </c>
      <c r="E240" s="367">
        <v>851</v>
      </c>
      <c r="F240" s="375" t="s">
        <v>52</v>
      </c>
      <c r="G240" s="375" t="s">
        <v>12</v>
      </c>
      <c r="H240" s="375" t="s">
        <v>197</v>
      </c>
      <c r="I240" s="375" t="s">
        <v>21</v>
      </c>
      <c r="J240" s="378">
        <f>'3.ВС'!J210</f>
        <v>5000</v>
      </c>
      <c r="K240" s="378">
        <f>'3.ВС'!K210</f>
        <v>0</v>
      </c>
      <c r="L240" s="378">
        <f>'3.ВС'!L210</f>
        <v>0</v>
      </c>
    </row>
    <row r="241" spans="1:12" s="19" customFormat="1" ht="63" x14ac:dyDescent="0.25">
      <c r="A241" s="370" t="s">
        <v>243</v>
      </c>
      <c r="B241" s="369">
        <v>51</v>
      </c>
      <c r="C241" s="369">
        <v>4</v>
      </c>
      <c r="D241" s="387"/>
      <c r="E241" s="369"/>
      <c r="F241" s="371"/>
      <c r="G241" s="387"/>
      <c r="H241" s="387"/>
      <c r="I241" s="371"/>
      <c r="J241" s="391">
        <f>J242</f>
        <v>4792945.62</v>
      </c>
      <c r="K241" s="391">
        <f t="shared" ref="K241:L241" si="88">K242</f>
        <v>268000</v>
      </c>
      <c r="L241" s="391">
        <f t="shared" si="88"/>
        <v>268000</v>
      </c>
    </row>
    <row r="242" spans="1:12" ht="45" x14ac:dyDescent="0.25">
      <c r="A242" s="373" t="s">
        <v>161</v>
      </c>
      <c r="B242" s="367">
        <v>51</v>
      </c>
      <c r="C242" s="367">
        <v>4</v>
      </c>
      <c r="D242" s="368" t="s">
        <v>375</v>
      </c>
      <c r="E242" s="367"/>
      <c r="F242" s="375"/>
      <c r="G242" s="368"/>
      <c r="H242" s="368"/>
      <c r="I242" s="375"/>
      <c r="J242" s="378">
        <f t="shared" ref="J242:L242" si="89">J243</f>
        <v>4792945.62</v>
      </c>
      <c r="K242" s="378">
        <f t="shared" si="89"/>
        <v>268000</v>
      </c>
      <c r="L242" s="378">
        <f t="shared" si="89"/>
        <v>268000</v>
      </c>
    </row>
    <row r="243" spans="1:12" ht="30" x14ac:dyDescent="0.25">
      <c r="A243" s="373" t="s">
        <v>6</v>
      </c>
      <c r="B243" s="367">
        <v>51</v>
      </c>
      <c r="C243" s="367">
        <v>4</v>
      </c>
      <c r="D243" s="375" t="s">
        <v>375</v>
      </c>
      <c r="E243" s="367">
        <v>851</v>
      </c>
      <c r="F243" s="375"/>
      <c r="G243" s="368"/>
      <c r="H243" s="368"/>
      <c r="I243" s="375"/>
      <c r="J243" s="378">
        <f>J247+J250+J253+J256+J244</f>
        <v>4792945.62</v>
      </c>
      <c r="K243" s="378">
        <f t="shared" ref="K243:L243" si="90">K247+K250+K253+K256+K244</f>
        <v>268000</v>
      </c>
      <c r="L243" s="378">
        <f t="shared" si="90"/>
        <v>268000</v>
      </c>
    </row>
    <row r="244" spans="1:12" ht="30" x14ac:dyDescent="0.25">
      <c r="A244" s="380" t="s">
        <v>771</v>
      </c>
      <c r="B244" s="367">
        <v>51</v>
      </c>
      <c r="C244" s="367">
        <v>4</v>
      </c>
      <c r="D244" s="375" t="s">
        <v>375</v>
      </c>
      <c r="E244" s="367">
        <v>851</v>
      </c>
      <c r="F244" s="375"/>
      <c r="G244" s="368"/>
      <c r="H244" s="368" t="s">
        <v>774</v>
      </c>
      <c r="I244" s="375"/>
      <c r="J244" s="378">
        <f t="shared" ref="J244:L245" si="91">J245</f>
        <v>4014945.62</v>
      </c>
      <c r="K244" s="378">
        <f t="shared" si="91"/>
        <v>0</v>
      </c>
      <c r="L244" s="378">
        <f t="shared" si="91"/>
        <v>0</v>
      </c>
    </row>
    <row r="245" spans="1:12" ht="60" x14ac:dyDescent="0.25">
      <c r="A245" s="380" t="s">
        <v>37</v>
      </c>
      <c r="B245" s="367">
        <v>51</v>
      </c>
      <c r="C245" s="367">
        <v>4</v>
      </c>
      <c r="D245" s="375" t="s">
        <v>375</v>
      </c>
      <c r="E245" s="367">
        <v>851</v>
      </c>
      <c r="F245" s="375"/>
      <c r="G245" s="368"/>
      <c r="H245" s="368" t="s">
        <v>774</v>
      </c>
      <c r="I245" s="375" t="s">
        <v>76</v>
      </c>
      <c r="J245" s="378">
        <f t="shared" si="91"/>
        <v>4014945.62</v>
      </c>
      <c r="K245" s="378">
        <f t="shared" si="91"/>
        <v>0</v>
      </c>
      <c r="L245" s="378">
        <f t="shared" si="91"/>
        <v>0</v>
      </c>
    </row>
    <row r="246" spans="1:12" x14ac:dyDescent="0.25">
      <c r="A246" s="380" t="s">
        <v>77</v>
      </c>
      <c r="B246" s="367">
        <v>51</v>
      </c>
      <c r="C246" s="367">
        <v>4</v>
      </c>
      <c r="D246" s="375" t="s">
        <v>375</v>
      </c>
      <c r="E246" s="367">
        <v>851</v>
      </c>
      <c r="F246" s="375"/>
      <c r="G246" s="368"/>
      <c r="H246" s="368" t="s">
        <v>774</v>
      </c>
      <c r="I246" s="375" t="s">
        <v>78</v>
      </c>
      <c r="J246" s="378">
        <f>'3.ВС'!J235</f>
        <v>4014945.62</v>
      </c>
      <c r="K246" s="378">
        <f>'3.ВС'!K235</f>
        <v>0</v>
      </c>
      <c r="L246" s="378">
        <f>'3.ВС'!L235</f>
        <v>0</v>
      </c>
    </row>
    <row r="247" spans="1:12" ht="45" x14ac:dyDescent="0.25">
      <c r="A247" s="392" t="s">
        <v>713</v>
      </c>
      <c r="B247" s="367">
        <v>51</v>
      </c>
      <c r="C247" s="367">
        <v>4</v>
      </c>
      <c r="D247" s="375" t="s">
        <v>375</v>
      </c>
      <c r="E247" s="367">
        <v>851</v>
      </c>
      <c r="F247" s="375"/>
      <c r="G247" s="368"/>
      <c r="H247" s="368" t="s">
        <v>767</v>
      </c>
      <c r="I247" s="375"/>
      <c r="J247" s="378">
        <f t="shared" ref="J247:L248" si="92">J248</f>
        <v>200000</v>
      </c>
      <c r="K247" s="378">
        <f t="shared" si="92"/>
        <v>0</v>
      </c>
      <c r="L247" s="378">
        <f t="shared" si="92"/>
        <v>0</v>
      </c>
    </row>
    <row r="248" spans="1:12" ht="45" x14ac:dyDescent="0.25">
      <c r="A248" s="392" t="s">
        <v>65</v>
      </c>
      <c r="B248" s="367">
        <v>51</v>
      </c>
      <c r="C248" s="367">
        <v>4</v>
      </c>
      <c r="D248" s="368" t="s">
        <v>375</v>
      </c>
      <c r="E248" s="367">
        <v>851</v>
      </c>
      <c r="F248" s="375"/>
      <c r="G248" s="368"/>
      <c r="H248" s="368" t="s">
        <v>767</v>
      </c>
      <c r="I248" s="375" t="s">
        <v>66</v>
      </c>
      <c r="J248" s="378">
        <f t="shared" si="92"/>
        <v>200000</v>
      </c>
      <c r="K248" s="378">
        <f t="shared" si="92"/>
        <v>0</v>
      </c>
      <c r="L248" s="378">
        <f t="shared" si="92"/>
        <v>0</v>
      </c>
    </row>
    <row r="249" spans="1:12" x14ac:dyDescent="0.25">
      <c r="A249" s="392" t="s">
        <v>67</v>
      </c>
      <c r="B249" s="367">
        <v>51</v>
      </c>
      <c r="C249" s="367">
        <v>4</v>
      </c>
      <c r="D249" s="375" t="s">
        <v>375</v>
      </c>
      <c r="E249" s="367">
        <v>851</v>
      </c>
      <c r="F249" s="375"/>
      <c r="G249" s="368"/>
      <c r="H249" s="368" t="s">
        <v>767</v>
      </c>
      <c r="I249" s="375" t="s">
        <v>68</v>
      </c>
      <c r="J249" s="378">
        <f>'3.ВС'!J238</f>
        <v>200000</v>
      </c>
      <c r="K249" s="378">
        <f>'3.ВС'!K238</f>
        <v>0</v>
      </c>
      <c r="L249" s="378">
        <f>'3.ВС'!L238</f>
        <v>0</v>
      </c>
    </row>
    <row r="250" spans="1:12" ht="30" x14ac:dyDescent="0.25">
      <c r="A250" s="373" t="s">
        <v>102</v>
      </c>
      <c r="B250" s="367">
        <v>51</v>
      </c>
      <c r="C250" s="367">
        <v>4</v>
      </c>
      <c r="D250" s="375" t="s">
        <v>375</v>
      </c>
      <c r="E250" s="367">
        <v>851</v>
      </c>
      <c r="F250" s="375" t="s">
        <v>100</v>
      </c>
      <c r="G250" s="375" t="s">
        <v>40</v>
      </c>
      <c r="H250" s="375" t="s">
        <v>199</v>
      </c>
      <c r="I250" s="375"/>
      <c r="J250" s="378">
        <f t="shared" ref="J250:L251" si="93">J251</f>
        <v>300000</v>
      </c>
      <c r="K250" s="378">
        <f t="shared" si="93"/>
        <v>0</v>
      </c>
      <c r="L250" s="378">
        <f t="shared" si="93"/>
        <v>0</v>
      </c>
    </row>
    <row r="251" spans="1:12" ht="45" x14ac:dyDescent="0.25">
      <c r="A251" s="380" t="s">
        <v>19</v>
      </c>
      <c r="B251" s="367">
        <v>51</v>
      </c>
      <c r="C251" s="367">
        <v>4</v>
      </c>
      <c r="D251" s="375" t="s">
        <v>375</v>
      </c>
      <c r="E251" s="367">
        <v>851</v>
      </c>
      <c r="F251" s="375" t="s">
        <v>100</v>
      </c>
      <c r="G251" s="375" t="s">
        <v>40</v>
      </c>
      <c r="H251" s="375" t="s">
        <v>199</v>
      </c>
      <c r="I251" s="375" t="s">
        <v>20</v>
      </c>
      <c r="J251" s="378">
        <f t="shared" si="93"/>
        <v>300000</v>
      </c>
      <c r="K251" s="378">
        <f t="shared" si="93"/>
        <v>0</v>
      </c>
      <c r="L251" s="378">
        <f t="shared" si="93"/>
        <v>0</v>
      </c>
    </row>
    <row r="252" spans="1:12" ht="45" x14ac:dyDescent="0.25">
      <c r="A252" s="380" t="s">
        <v>9</v>
      </c>
      <c r="B252" s="367">
        <v>51</v>
      </c>
      <c r="C252" s="367">
        <v>4</v>
      </c>
      <c r="D252" s="368" t="s">
        <v>375</v>
      </c>
      <c r="E252" s="367">
        <v>851</v>
      </c>
      <c r="F252" s="375" t="s">
        <v>100</v>
      </c>
      <c r="G252" s="375" t="s">
        <v>40</v>
      </c>
      <c r="H252" s="375" t="s">
        <v>199</v>
      </c>
      <c r="I252" s="375" t="s">
        <v>21</v>
      </c>
      <c r="J252" s="378">
        <f>'3.ВС'!J241</f>
        <v>300000</v>
      </c>
      <c r="K252" s="378">
        <f>'3.ВС'!K241</f>
        <v>0</v>
      </c>
      <c r="L252" s="378">
        <f>'3.ВС'!L241</f>
        <v>0</v>
      </c>
    </row>
    <row r="253" spans="1:12" s="1" customFormat="1" ht="75" x14ac:dyDescent="0.25">
      <c r="A253" s="373" t="s">
        <v>105</v>
      </c>
      <c r="B253" s="374">
        <v>51</v>
      </c>
      <c r="C253" s="367">
        <v>4</v>
      </c>
      <c r="D253" s="368" t="s">
        <v>375</v>
      </c>
      <c r="E253" s="367">
        <v>851</v>
      </c>
      <c r="F253" s="375" t="s">
        <v>100</v>
      </c>
      <c r="G253" s="375" t="s">
        <v>40</v>
      </c>
      <c r="H253" s="375" t="s">
        <v>202</v>
      </c>
      <c r="I253" s="375"/>
      <c r="J253" s="378">
        <f t="shared" ref="J253:L254" si="94">J254</f>
        <v>10000</v>
      </c>
      <c r="K253" s="378">
        <f t="shared" si="94"/>
        <v>0</v>
      </c>
      <c r="L253" s="378">
        <f t="shared" si="94"/>
        <v>0</v>
      </c>
    </row>
    <row r="254" spans="1:12" s="1" customFormat="1" ht="45" x14ac:dyDescent="0.25">
      <c r="A254" s="380" t="s">
        <v>19</v>
      </c>
      <c r="B254" s="374">
        <v>51</v>
      </c>
      <c r="C254" s="367">
        <v>4</v>
      </c>
      <c r="D254" s="375" t="s">
        <v>375</v>
      </c>
      <c r="E254" s="367">
        <v>851</v>
      </c>
      <c r="F254" s="375" t="s">
        <v>100</v>
      </c>
      <c r="G254" s="375" t="s">
        <v>40</v>
      </c>
      <c r="H254" s="375" t="s">
        <v>202</v>
      </c>
      <c r="I254" s="375" t="s">
        <v>20</v>
      </c>
      <c r="J254" s="378">
        <f t="shared" si="94"/>
        <v>10000</v>
      </c>
      <c r="K254" s="378">
        <f t="shared" si="94"/>
        <v>0</v>
      </c>
      <c r="L254" s="378">
        <f t="shared" si="94"/>
        <v>0</v>
      </c>
    </row>
    <row r="255" spans="1:12" s="1" customFormat="1" ht="45" x14ac:dyDescent="0.25">
      <c r="A255" s="380" t="s">
        <v>9</v>
      </c>
      <c r="B255" s="374">
        <v>51</v>
      </c>
      <c r="C255" s="367">
        <v>4</v>
      </c>
      <c r="D255" s="375" t="s">
        <v>375</v>
      </c>
      <c r="E255" s="367">
        <v>851</v>
      </c>
      <c r="F255" s="375" t="s">
        <v>100</v>
      </c>
      <c r="G255" s="375" t="s">
        <v>40</v>
      </c>
      <c r="H255" s="375" t="s">
        <v>202</v>
      </c>
      <c r="I255" s="375" t="s">
        <v>21</v>
      </c>
      <c r="J255" s="378">
        <f>'3.ВС'!J244</f>
        <v>10000</v>
      </c>
      <c r="K255" s="378">
        <f>'3.ВС'!K244</f>
        <v>0</v>
      </c>
      <c r="L255" s="378">
        <f>'3.ВС'!L244</f>
        <v>0</v>
      </c>
    </row>
    <row r="256" spans="1:12" ht="195" x14ac:dyDescent="0.25">
      <c r="A256" s="373" t="s">
        <v>104</v>
      </c>
      <c r="B256" s="374">
        <v>51</v>
      </c>
      <c r="C256" s="367">
        <v>4</v>
      </c>
      <c r="D256" s="368" t="s">
        <v>375</v>
      </c>
      <c r="E256" s="367">
        <v>851</v>
      </c>
      <c r="F256" s="375" t="s">
        <v>100</v>
      </c>
      <c r="G256" s="375" t="s">
        <v>40</v>
      </c>
      <c r="H256" s="375" t="s">
        <v>201</v>
      </c>
      <c r="I256" s="375"/>
      <c r="J256" s="378">
        <f t="shared" ref="J256:L256" si="95">J257</f>
        <v>268000</v>
      </c>
      <c r="K256" s="378">
        <f t="shared" si="95"/>
        <v>268000</v>
      </c>
      <c r="L256" s="378">
        <f t="shared" si="95"/>
        <v>268000</v>
      </c>
    </row>
    <row r="257" spans="1:12" ht="45" x14ac:dyDescent="0.25">
      <c r="A257" s="380" t="s">
        <v>19</v>
      </c>
      <c r="B257" s="374">
        <v>51</v>
      </c>
      <c r="C257" s="367">
        <v>4</v>
      </c>
      <c r="D257" s="375" t="s">
        <v>375</v>
      </c>
      <c r="E257" s="367">
        <v>851</v>
      </c>
      <c r="F257" s="375" t="s">
        <v>100</v>
      </c>
      <c r="G257" s="375" t="s">
        <v>40</v>
      </c>
      <c r="H257" s="375" t="s">
        <v>201</v>
      </c>
      <c r="I257" s="375" t="s">
        <v>20</v>
      </c>
      <c r="J257" s="378">
        <f t="shared" ref="J257:L257" si="96">J258</f>
        <v>268000</v>
      </c>
      <c r="K257" s="378">
        <f t="shared" si="96"/>
        <v>268000</v>
      </c>
      <c r="L257" s="378">
        <f t="shared" si="96"/>
        <v>268000</v>
      </c>
    </row>
    <row r="258" spans="1:12" s="1" customFormat="1" ht="45" x14ac:dyDescent="0.25">
      <c r="A258" s="380" t="s">
        <v>9</v>
      </c>
      <c r="B258" s="374">
        <v>51</v>
      </c>
      <c r="C258" s="367">
        <v>4</v>
      </c>
      <c r="D258" s="375" t="s">
        <v>375</v>
      </c>
      <c r="E258" s="367">
        <v>851</v>
      </c>
      <c r="F258" s="375" t="s">
        <v>100</v>
      </c>
      <c r="G258" s="375" t="s">
        <v>40</v>
      </c>
      <c r="H258" s="375" t="s">
        <v>201</v>
      </c>
      <c r="I258" s="375" t="s">
        <v>21</v>
      </c>
      <c r="J258" s="378">
        <f>'3.ВС'!J247</f>
        <v>268000</v>
      </c>
      <c r="K258" s="378">
        <f>'3.ВС'!K247</f>
        <v>268000</v>
      </c>
      <c r="L258" s="378">
        <f>'3.ВС'!L247</f>
        <v>268000</v>
      </c>
    </row>
    <row r="259" spans="1:12" ht="30" x14ac:dyDescent="0.25">
      <c r="A259" s="373" t="s">
        <v>242</v>
      </c>
      <c r="B259" s="367">
        <v>51</v>
      </c>
      <c r="C259" s="367">
        <v>5</v>
      </c>
      <c r="D259" s="375"/>
      <c r="E259" s="367"/>
      <c r="F259" s="375"/>
      <c r="G259" s="368"/>
      <c r="H259" s="368"/>
      <c r="I259" s="375"/>
      <c r="J259" s="378">
        <f t="shared" ref="J259:L259" si="97">J260+J265</f>
        <v>24426351.119999997</v>
      </c>
      <c r="K259" s="378">
        <f t="shared" si="97"/>
        <v>30919969.68</v>
      </c>
      <c r="L259" s="378">
        <f t="shared" si="97"/>
        <v>34166778.960000001</v>
      </c>
    </row>
    <row r="260" spans="1:12" ht="45" x14ac:dyDescent="0.25">
      <c r="A260" s="373" t="s">
        <v>379</v>
      </c>
      <c r="B260" s="367">
        <v>51</v>
      </c>
      <c r="C260" s="367">
        <v>5</v>
      </c>
      <c r="D260" s="375" t="s">
        <v>376</v>
      </c>
      <c r="E260" s="367"/>
      <c r="F260" s="375"/>
      <c r="G260" s="368"/>
      <c r="H260" s="368"/>
      <c r="I260" s="375"/>
      <c r="J260" s="378">
        <f t="shared" ref="J260:L263" si="98">J261</f>
        <v>5195250</v>
      </c>
      <c r="K260" s="378">
        <f t="shared" si="98"/>
        <v>5195250</v>
      </c>
      <c r="L260" s="378">
        <f t="shared" si="98"/>
        <v>5195250</v>
      </c>
    </row>
    <row r="261" spans="1:12" ht="30" x14ac:dyDescent="0.25">
      <c r="A261" s="373" t="s">
        <v>6</v>
      </c>
      <c r="B261" s="367">
        <v>51</v>
      </c>
      <c r="C261" s="367">
        <v>5</v>
      </c>
      <c r="D261" s="375" t="s">
        <v>376</v>
      </c>
      <c r="E261" s="367">
        <v>851</v>
      </c>
      <c r="F261" s="375"/>
      <c r="G261" s="368"/>
      <c r="H261" s="368"/>
      <c r="I261" s="375"/>
      <c r="J261" s="378">
        <f t="shared" si="98"/>
        <v>5195250</v>
      </c>
      <c r="K261" s="378">
        <f t="shared" si="98"/>
        <v>5195250</v>
      </c>
      <c r="L261" s="378">
        <f t="shared" si="98"/>
        <v>5195250</v>
      </c>
    </row>
    <row r="262" spans="1:12" ht="45" x14ac:dyDescent="0.25">
      <c r="A262" s="373" t="s">
        <v>88</v>
      </c>
      <c r="B262" s="367">
        <v>51</v>
      </c>
      <c r="C262" s="367">
        <v>5</v>
      </c>
      <c r="D262" s="375" t="s">
        <v>376</v>
      </c>
      <c r="E262" s="367">
        <v>851</v>
      </c>
      <c r="F262" s="375" t="s">
        <v>86</v>
      </c>
      <c r="G262" s="375" t="s">
        <v>11</v>
      </c>
      <c r="H262" s="375" t="s">
        <v>198</v>
      </c>
      <c r="I262" s="375"/>
      <c r="J262" s="378">
        <f t="shared" si="98"/>
        <v>5195250</v>
      </c>
      <c r="K262" s="378">
        <f t="shared" si="98"/>
        <v>5195250</v>
      </c>
      <c r="L262" s="378">
        <f t="shared" si="98"/>
        <v>5195250</v>
      </c>
    </row>
    <row r="263" spans="1:12" ht="30" x14ac:dyDescent="0.25">
      <c r="A263" s="379" t="s">
        <v>89</v>
      </c>
      <c r="B263" s="367">
        <v>51</v>
      </c>
      <c r="C263" s="367">
        <v>5</v>
      </c>
      <c r="D263" s="375" t="s">
        <v>376</v>
      </c>
      <c r="E263" s="367">
        <v>851</v>
      </c>
      <c r="F263" s="375" t="s">
        <v>86</v>
      </c>
      <c r="G263" s="375" t="s">
        <v>11</v>
      </c>
      <c r="H263" s="375" t="s">
        <v>198</v>
      </c>
      <c r="I263" s="375" t="s">
        <v>90</v>
      </c>
      <c r="J263" s="378">
        <f t="shared" si="98"/>
        <v>5195250</v>
      </c>
      <c r="K263" s="378">
        <f t="shared" si="98"/>
        <v>5195250</v>
      </c>
      <c r="L263" s="378">
        <f t="shared" si="98"/>
        <v>5195250</v>
      </c>
    </row>
    <row r="264" spans="1:12" ht="30" x14ac:dyDescent="0.25">
      <c r="A264" s="379" t="s">
        <v>97</v>
      </c>
      <c r="B264" s="367">
        <v>51</v>
      </c>
      <c r="C264" s="367">
        <v>5</v>
      </c>
      <c r="D264" s="375" t="s">
        <v>376</v>
      </c>
      <c r="E264" s="367">
        <v>851</v>
      </c>
      <c r="F264" s="375" t="s">
        <v>86</v>
      </c>
      <c r="G264" s="375" t="s">
        <v>11</v>
      </c>
      <c r="H264" s="375" t="s">
        <v>198</v>
      </c>
      <c r="I264" s="375" t="s">
        <v>98</v>
      </c>
      <c r="J264" s="378">
        <f>'3.ВС'!J215</f>
        <v>5195250</v>
      </c>
      <c r="K264" s="378">
        <f>'3.ВС'!K215</f>
        <v>5195250</v>
      </c>
      <c r="L264" s="378">
        <f>'3.ВС'!L215</f>
        <v>5195250</v>
      </c>
    </row>
    <row r="265" spans="1:12" ht="60" x14ac:dyDescent="0.25">
      <c r="A265" s="373" t="s">
        <v>162</v>
      </c>
      <c r="B265" s="367">
        <v>51</v>
      </c>
      <c r="C265" s="367">
        <v>5</v>
      </c>
      <c r="D265" s="375" t="s">
        <v>377</v>
      </c>
      <c r="E265" s="367"/>
      <c r="F265" s="375"/>
      <c r="G265" s="375"/>
      <c r="H265" s="375"/>
      <c r="I265" s="375"/>
      <c r="J265" s="378">
        <f t="shared" ref="J265:L266" si="99">J266</f>
        <v>19231101.119999997</v>
      </c>
      <c r="K265" s="378">
        <f t="shared" si="99"/>
        <v>25724719.68</v>
      </c>
      <c r="L265" s="378">
        <f t="shared" si="99"/>
        <v>28971528.960000001</v>
      </c>
    </row>
    <row r="266" spans="1:12" ht="30" x14ac:dyDescent="0.25">
      <c r="A266" s="373" t="s">
        <v>6</v>
      </c>
      <c r="B266" s="367">
        <v>51</v>
      </c>
      <c r="C266" s="367">
        <v>5</v>
      </c>
      <c r="D266" s="375" t="s">
        <v>377</v>
      </c>
      <c r="E266" s="367">
        <v>851</v>
      </c>
      <c r="F266" s="375"/>
      <c r="G266" s="368"/>
      <c r="H266" s="368"/>
      <c r="I266" s="375"/>
      <c r="J266" s="378">
        <f>J267</f>
        <v>19231101.119999997</v>
      </c>
      <c r="K266" s="378">
        <f t="shared" si="99"/>
        <v>25724719.68</v>
      </c>
      <c r="L266" s="378">
        <f t="shared" si="99"/>
        <v>28971528.960000001</v>
      </c>
    </row>
    <row r="267" spans="1:12" ht="135" x14ac:dyDescent="0.25">
      <c r="A267" s="373" t="s">
        <v>763</v>
      </c>
      <c r="B267" s="367">
        <v>51</v>
      </c>
      <c r="C267" s="367">
        <v>5</v>
      </c>
      <c r="D267" s="375" t="s">
        <v>377</v>
      </c>
      <c r="E267" s="367">
        <v>851</v>
      </c>
      <c r="F267" s="368" t="s">
        <v>86</v>
      </c>
      <c r="G267" s="368" t="s">
        <v>12</v>
      </c>
      <c r="H267" s="368" t="s">
        <v>764</v>
      </c>
      <c r="I267" s="368"/>
      <c r="J267" s="378">
        <f t="shared" ref="J267:L267" si="100">J268+J270</f>
        <v>19231101.119999997</v>
      </c>
      <c r="K267" s="378">
        <f t="shared" si="100"/>
        <v>25724719.68</v>
      </c>
      <c r="L267" s="378">
        <f t="shared" si="100"/>
        <v>28971528.960000001</v>
      </c>
    </row>
    <row r="268" spans="1:12" ht="30" x14ac:dyDescent="0.25">
      <c r="A268" s="377" t="s">
        <v>89</v>
      </c>
      <c r="B268" s="367">
        <v>51</v>
      </c>
      <c r="C268" s="367">
        <v>5</v>
      </c>
      <c r="D268" s="368" t="s">
        <v>377</v>
      </c>
      <c r="E268" s="367">
        <v>851</v>
      </c>
      <c r="F268" s="368" t="s">
        <v>86</v>
      </c>
      <c r="G268" s="368" t="s">
        <v>12</v>
      </c>
      <c r="H268" s="368" t="s">
        <v>764</v>
      </c>
      <c r="I268" s="368" t="s">
        <v>90</v>
      </c>
      <c r="J268" s="378">
        <f t="shared" ref="J268:L268" si="101">J269</f>
        <v>6243864</v>
      </c>
      <c r="K268" s="378">
        <f t="shared" si="101"/>
        <v>6243864</v>
      </c>
      <c r="L268" s="378">
        <f t="shared" si="101"/>
        <v>6243864</v>
      </c>
    </row>
    <row r="269" spans="1:12" ht="45" x14ac:dyDescent="0.25">
      <c r="A269" s="377" t="s">
        <v>91</v>
      </c>
      <c r="B269" s="367">
        <v>51</v>
      </c>
      <c r="C269" s="367">
        <v>5</v>
      </c>
      <c r="D269" s="368" t="s">
        <v>377</v>
      </c>
      <c r="E269" s="367">
        <v>851</v>
      </c>
      <c r="F269" s="368" t="s">
        <v>86</v>
      </c>
      <c r="G269" s="368" t="s">
        <v>12</v>
      </c>
      <c r="H269" s="368" t="s">
        <v>764</v>
      </c>
      <c r="I269" s="368" t="s">
        <v>92</v>
      </c>
      <c r="J269" s="378">
        <f>'3.ВС'!J219</f>
        <v>6243864</v>
      </c>
      <c r="K269" s="378">
        <f>'3.ВС'!K219</f>
        <v>6243864</v>
      </c>
      <c r="L269" s="378">
        <f>'3.ВС'!L219</f>
        <v>6243864</v>
      </c>
    </row>
    <row r="270" spans="1:12" ht="45" x14ac:dyDescent="0.25">
      <c r="A270" s="380" t="s">
        <v>65</v>
      </c>
      <c r="B270" s="367">
        <v>51</v>
      </c>
      <c r="C270" s="367">
        <v>5</v>
      </c>
      <c r="D270" s="368" t="s">
        <v>377</v>
      </c>
      <c r="E270" s="367">
        <v>851</v>
      </c>
      <c r="F270" s="368" t="s">
        <v>86</v>
      </c>
      <c r="G270" s="368" t="s">
        <v>12</v>
      </c>
      <c r="H270" s="368" t="s">
        <v>764</v>
      </c>
      <c r="I270" s="368" t="s">
        <v>66</v>
      </c>
      <c r="J270" s="382">
        <f t="shared" ref="J270:L270" si="102">J271</f>
        <v>12987237.119999999</v>
      </c>
      <c r="K270" s="382">
        <f t="shared" si="102"/>
        <v>19480855.68</v>
      </c>
      <c r="L270" s="382">
        <f t="shared" si="102"/>
        <v>22727664.960000001</v>
      </c>
    </row>
    <row r="271" spans="1:12" ht="30" x14ac:dyDescent="0.25">
      <c r="A271" s="380" t="s">
        <v>67</v>
      </c>
      <c r="B271" s="367">
        <v>51</v>
      </c>
      <c r="C271" s="367">
        <v>5</v>
      </c>
      <c r="D271" s="368" t="s">
        <v>377</v>
      </c>
      <c r="E271" s="367">
        <v>851</v>
      </c>
      <c r="F271" s="368" t="s">
        <v>86</v>
      </c>
      <c r="G271" s="368" t="s">
        <v>12</v>
      </c>
      <c r="H271" s="368" t="s">
        <v>764</v>
      </c>
      <c r="I271" s="368" t="s">
        <v>68</v>
      </c>
      <c r="J271" s="382">
        <f>'3.ВС'!J221</f>
        <v>12987237.119999999</v>
      </c>
      <c r="K271" s="382">
        <f>'3.ВС'!K221</f>
        <v>19480855.68</v>
      </c>
      <c r="L271" s="382">
        <f>'3.ВС'!L221</f>
        <v>22727664.960000001</v>
      </c>
    </row>
    <row r="272" spans="1:12" ht="45" x14ac:dyDescent="0.25">
      <c r="A272" s="373" t="s">
        <v>241</v>
      </c>
      <c r="B272" s="367">
        <v>51</v>
      </c>
      <c r="C272" s="367">
        <v>6</v>
      </c>
      <c r="D272" s="368"/>
      <c r="E272" s="367"/>
      <c r="F272" s="375"/>
      <c r="G272" s="368"/>
      <c r="H272" s="368"/>
      <c r="I272" s="375"/>
      <c r="J272" s="378">
        <f t="shared" ref="J272:L272" si="103">J274</f>
        <v>5949953.0999999996</v>
      </c>
      <c r="K272" s="378">
        <f t="shared" si="103"/>
        <v>5949953.0999999996</v>
      </c>
      <c r="L272" s="378">
        <f t="shared" si="103"/>
        <v>5949953.0999999996</v>
      </c>
    </row>
    <row r="273" spans="1:12" ht="45" x14ac:dyDescent="0.25">
      <c r="A273" s="373" t="s">
        <v>166</v>
      </c>
      <c r="B273" s="367">
        <v>51</v>
      </c>
      <c r="C273" s="367">
        <v>6</v>
      </c>
      <c r="D273" s="368" t="s">
        <v>378</v>
      </c>
      <c r="E273" s="367"/>
      <c r="F273" s="375"/>
      <c r="G273" s="368"/>
      <c r="H273" s="368"/>
      <c r="I273" s="375"/>
      <c r="J273" s="378">
        <f t="shared" ref="J273:L276" si="104">J274</f>
        <v>5949953.0999999996</v>
      </c>
      <c r="K273" s="378">
        <f t="shared" si="104"/>
        <v>5949953.0999999996</v>
      </c>
      <c r="L273" s="378">
        <f t="shared" si="104"/>
        <v>5949953.0999999996</v>
      </c>
    </row>
    <row r="274" spans="1:12" s="1" customFormat="1" ht="30" x14ac:dyDescent="0.25">
      <c r="A274" s="373" t="s">
        <v>6</v>
      </c>
      <c r="B274" s="367">
        <v>51</v>
      </c>
      <c r="C274" s="367">
        <v>6</v>
      </c>
      <c r="D274" s="368" t="s">
        <v>378</v>
      </c>
      <c r="E274" s="367">
        <v>851</v>
      </c>
      <c r="F274" s="375"/>
      <c r="G274" s="368"/>
      <c r="H274" s="368"/>
      <c r="I274" s="375"/>
      <c r="J274" s="378">
        <f t="shared" si="104"/>
        <v>5949953.0999999996</v>
      </c>
      <c r="K274" s="378">
        <f t="shared" si="104"/>
        <v>5949953.0999999996</v>
      </c>
      <c r="L274" s="378">
        <f t="shared" si="104"/>
        <v>5949953.0999999996</v>
      </c>
    </row>
    <row r="275" spans="1:12" s="1" customFormat="1" ht="45" x14ac:dyDescent="0.25">
      <c r="A275" s="373" t="s">
        <v>231</v>
      </c>
      <c r="B275" s="367">
        <v>51</v>
      </c>
      <c r="C275" s="367">
        <v>6</v>
      </c>
      <c r="D275" s="368" t="s">
        <v>378</v>
      </c>
      <c r="E275" s="367">
        <v>851</v>
      </c>
      <c r="F275" s="375" t="s">
        <v>86</v>
      </c>
      <c r="G275" s="375" t="s">
        <v>42</v>
      </c>
      <c r="H275" s="375" t="s">
        <v>218</v>
      </c>
      <c r="I275" s="375"/>
      <c r="J275" s="378">
        <f t="shared" si="104"/>
        <v>5949953.0999999996</v>
      </c>
      <c r="K275" s="378">
        <f t="shared" si="104"/>
        <v>5949953.0999999996</v>
      </c>
      <c r="L275" s="378">
        <f t="shared" si="104"/>
        <v>5949953.0999999996</v>
      </c>
    </row>
    <row r="276" spans="1:12" s="1" customFormat="1" ht="30" x14ac:dyDescent="0.25">
      <c r="A276" s="379" t="s">
        <v>89</v>
      </c>
      <c r="B276" s="367">
        <v>51</v>
      </c>
      <c r="C276" s="367">
        <v>6</v>
      </c>
      <c r="D276" s="368" t="s">
        <v>378</v>
      </c>
      <c r="E276" s="367">
        <v>851</v>
      </c>
      <c r="F276" s="375" t="s">
        <v>86</v>
      </c>
      <c r="G276" s="375" t="s">
        <v>42</v>
      </c>
      <c r="H276" s="375" t="s">
        <v>218</v>
      </c>
      <c r="I276" s="375" t="s">
        <v>90</v>
      </c>
      <c r="J276" s="378">
        <f t="shared" si="104"/>
        <v>5949953.0999999996</v>
      </c>
      <c r="K276" s="378">
        <f t="shared" si="104"/>
        <v>5949953.0999999996</v>
      </c>
      <c r="L276" s="378">
        <f t="shared" si="104"/>
        <v>5949953.0999999996</v>
      </c>
    </row>
    <row r="277" spans="1:12" ht="30" x14ac:dyDescent="0.25">
      <c r="A277" s="379" t="s">
        <v>97</v>
      </c>
      <c r="B277" s="367">
        <v>51</v>
      </c>
      <c r="C277" s="367">
        <v>6</v>
      </c>
      <c r="D277" s="368" t="s">
        <v>378</v>
      </c>
      <c r="E277" s="367">
        <v>851</v>
      </c>
      <c r="F277" s="375" t="s">
        <v>86</v>
      </c>
      <c r="G277" s="375" t="s">
        <v>42</v>
      </c>
      <c r="H277" s="375" t="s">
        <v>218</v>
      </c>
      <c r="I277" s="375" t="s">
        <v>98</v>
      </c>
      <c r="J277" s="378">
        <f>'3.ВС'!J224</f>
        <v>5949953.0999999996</v>
      </c>
      <c r="K277" s="378">
        <f>'3.ВС'!K224</f>
        <v>5949953.0999999996</v>
      </c>
      <c r="L277" s="378">
        <f>'3.ВС'!L224</f>
        <v>5949953.0999999996</v>
      </c>
    </row>
    <row r="278" spans="1:12" s="19" customFormat="1" ht="47.25" x14ac:dyDescent="0.25">
      <c r="A278" s="396" t="s">
        <v>238</v>
      </c>
      <c r="B278" s="390">
        <v>52</v>
      </c>
      <c r="C278" s="390"/>
      <c r="D278" s="390"/>
      <c r="E278" s="397"/>
      <c r="F278" s="397"/>
      <c r="G278" s="397"/>
      <c r="H278" s="390"/>
      <c r="I278" s="371"/>
      <c r="J278" s="391">
        <f>J279+J290+J307+J345+J352+J357+J365</f>
        <v>288684458.95999998</v>
      </c>
      <c r="K278" s="391">
        <f t="shared" ref="K278:L278" si="105">K279+K290+K307+K345+K352+K357+K365</f>
        <v>282880814.42000002</v>
      </c>
      <c r="L278" s="391">
        <f t="shared" si="105"/>
        <v>281994652.13</v>
      </c>
    </row>
    <row r="279" spans="1:12" ht="30" x14ac:dyDescent="0.25">
      <c r="A279" s="379" t="s">
        <v>744</v>
      </c>
      <c r="B279" s="374">
        <v>52</v>
      </c>
      <c r="C279" s="374">
        <v>0</v>
      </c>
      <c r="D279" s="374" t="s">
        <v>743</v>
      </c>
      <c r="E279" s="385"/>
      <c r="F279" s="385"/>
      <c r="G279" s="385"/>
      <c r="H279" s="374"/>
      <c r="I279" s="375"/>
      <c r="J279" s="378">
        <f>J280</f>
        <v>15312986.050000001</v>
      </c>
      <c r="K279" s="378">
        <f t="shared" ref="K279:L279" si="106">K280</f>
        <v>15352634.560000001</v>
      </c>
      <c r="L279" s="378">
        <f t="shared" si="106"/>
        <v>14883914.560000001</v>
      </c>
    </row>
    <row r="280" spans="1:12" ht="30" x14ac:dyDescent="0.25">
      <c r="A280" s="373" t="s">
        <v>106</v>
      </c>
      <c r="B280" s="374">
        <v>52</v>
      </c>
      <c r="C280" s="374">
        <v>0</v>
      </c>
      <c r="D280" s="374" t="s">
        <v>743</v>
      </c>
      <c r="E280" s="385">
        <v>852</v>
      </c>
      <c r="F280" s="385"/>
      <c r="G280" s="385"/>
      <c r="H280" s="374"/>
      <c r="I280" s="375"/>
      <c r="J280" s="378">
        <f>J281+J284+J287</f>
        <v>15312986.050000001</v>
      </c>
      <c r="K280" s="378">
        <f t="shared" ref="K280:L280" si="107">K281+K284+K287</f>
        <v>15352634.560000001</v>
      </c>
      <c r="L280" s="378">
        <f t="shared" si="107"/>
        <v>14883914.560000001</v>
      </c>
    </row>
    <row r="281" spans="1:12" ht="240" x14ac:dyDescent="0.25">
      <c r="A281" s="380" t="s">
        <v>723</v>
      </c>
      <c r="B281" s="374">
        <v>52</v>
      </c>
      <c r="C281" s="374">
        <v>0</v>
      </c>
      <c r="D281" s="374" t="s">
        <v>743</v>
      </c>
      <c r="E281" s="385">
        <v>852</v>
      </c>
      <c r="F281" s="385"/>
      <c r="G281" s="385"/>
      <c r="H281" s="374">
        <v>50500</v>
      </c>
      <c r="I281" s="375"/>
      <c r="J281" s="378">
        <f t="shared" ref="J281:L282" si="108">J282</f>
        <v>598920</v>
      </c>
      <c r="K281" s="378">
        <f t="shared" si="108"/>
        <v>703080</v>
      </c>
      <c r="L281" s="378">
        <f t="shared" si="108"/>
        <v>703080</v>
      </c>
    </row>
    <row r="282" spans="1:12" ht="68.25" customHeight="1" x14ac:dyDescent="0.25">
      <c r="A282" s="377" t="s">
        <v>37</v>
      </c>
      <c r="B282" s="374">
        <v>52</v>
      </c>
      <c r="C282" s="374">
        <v>0</v>
      </c>
      <c r="D282" s="374" t="s">
        <v>743</v>
      </c>
      <c r="E282" s="385">
        <v>852</v>
      </c>
      <c r="F282" s="385"/>
      <c r="G282" s="385"/>
      <c r="H282" s="374">
        <v>50500</v>
      </c>
      <c r="I282" s="375" t="s">
        <v>76</v>
      </c>
      <c r="J282" s="378">
        <f t="shared" si="108"/>
        <v>598920</v>
      </c>
      <c r="K282" s="378">
        <f t="shared" si="108"/>
        <v>703080</v>
      </c>
      <c r="L282" s="378">
        <f t="shared" si="108"/>
        <v>703080</v>
      </c>
    </row>
    <row r="283" spans="1:12" ht="27" customHeight="1" x14ac:dyDescent="0.25">
      <c r="A283" s="377" t="s">
        <v>77</v>
      </c>
      <c r="B283" s="374">
        <v>52</v>
      </c>
      <c r="C283" s="374">
        <v>0</v>
      </c>
      <c r="D283" s="374" t="s">
        <v>743</v>
      </c>
      <c r="E283" s="385">
        <v>852</v>
      </c>
      <c r="F283" s="385"/>
      <c r="G283" s="385"/>
      <c r="H283" s="374">
        <v>50500</v>
      </c>
      <c r="I283" s="375" t="s">
        <v>78</v>
      </c>
      <c r="J283" s="378">
        <f>'3.ВС'!J266</f>
        <v>598920</v>
      </c>
      <c r="K283" s="378">
        <f>'3.ВС'!K266</f>
        <v>703080</v>
      </c>
      <c r="L283" s="378">
        <f>'3.ВС'!L266</f>
        <v>703080</v>
      </c>
    </row>
    <row r="284" spans="1:12" ht="120" x14ac:dyDescent="0.25">
      <c r="A284" s="373" t="s">
        <v>421</v>
      </c>
      <c r="B284" s="374">
        <v>52</v>
      </c>
      <c r="C284" s="374">
        <v>0</v>
      </c>
      <c r="D284" s="374" t="s">
        <v>743</v>
      </c>
      <c r="E284" s="385">
        <v>852</v>
      </c>
      <c r="F284" s="385"/>
      <c r="G284" s="385"/>
      <c r="H284" s="374">
        <v>51790</v>
      </c>
      <c r="I284" s="375"/>
      <c r="J284" s="378">
        <f t="shared" ref="J284:L285" si="109">J285</f>
        <v>1121186.05</v>
      </c>
      <c r="K284" s="378">
        <f t="shared" si="109"/>
        <v>1369154.5600000001</v>
      </c>
      <c r="L284" s="378">
        <f t="shared" si="109"/>
        <v>1369154.5600000001</v>
      </c>
    </row>
    <row r="285" spans="1:12" ht="60" x14ac:dyDescent="0.25">
      <c r="A285" s="380" t="s">
        <v>37</v>
      </c>
      <c r="B285" s="374">
        <v>52</v>
      </c>
      <c r="C285" s="374">
        <v>0</v>
      </c>
      <c r="D285" s="374" t="s">
        <v>743</v>
      </c>
      <c r="E285" s="367">
        <v>852</v>
      </c>
      <c r="F285" s="375" t="s">
        <v>71</v>
      </c>
      <c r="G285" s="375" t="s">
        <v>40</v>
      </c>
      <c r="H285" s="375" t="s">
        <v>422</v>
      </c>
      <c r="I285" s="375" t="s">
        <v>76</v>
      </c>
      <c r="J285" s="378">
        <f t="shared" si="109"/>
        <v>1121186.05</v>
      </c>
      <c r="K285" s="378">
        <f t="shared" si="109"/>
        <v>1369154.5600000001</v>
      </c>
      <c r="L285" s="378">
        <f t="shared" si="109"/>
        <v>1369154.5600000001</v>
      </c>
    </row>
    <row r="286" spans="1:12" x14ac:dyDescent="0.25">
      <c r="A286" s="380" t="s">
        <v>77</v>
      </c>
      <c r="B286" s="374">
        <v>52</v>
      </c>
      <c r="C286" s="374">
        <v>0</v>
      </c>
      <c r="D286" s="374" t="s">
        <v>743</v>
      </c>
      <c r="E286" s="367">
        <v>852</v>
      </c>
      <c r="F286" s="375" t="s">
        <v>71</v>
      </c>
      <c r="G286" s="375" t="s">
        <v>11</v>
      </c>
      <c r="H286" s="375" t="s">
        <v>422</v>
      </c>
      <c r="I286" s="375" t="s">
        <v>78</v>
      </c>
      <c r="J286" s="378">
        <f>'3.ВС'!J269</f>
        <v>1121186.05</v>
      </c>
      <c r="K286" s="378">
        <f>'3.ВС'!K269</f>
        <v>1369154.5600000001</v>
      </c>
      <c r="L286" s="378">
        <f>'3.ВС'!L269</f>
        <v>1369154.5600000001</v>
      </c>
    </row>
    <row r="287" spans="1:12" ht="193.5" customHeight="1" x14ac:dyDescent="0.25">
      <c r="A287" s="398" t="s">
        <v>419</v>
      </c>
      <c r="B287" s="374">
        <v>52</v>
      </c>
      <c r="C287" s="374">
        <v>0</v>
      </c>
      <c r="D287" s="374" t="s">
        <v>743</v>
      </c>
      <c r="E287" s="385">
        <v>852</v>
      </c>
      <c r="F287" s="385"/>
      <c r="G287" s="385"/>
      <c r="H287" s="374">
        <v>53030</v>
      </c>
      <c r="I287" s="375"/>
      <c r="J287" s="378">
        <f t="shared" ref="J287:L288" si="110">J288</f>
        <v>13592880</v>
      </c>
      <c r="K287" s="378">
        <f t="shared" si="110"/>
        <v>13280400</v>
      </c>
      <c r="L287" s="378">
        <f t="shared" si="110"/>
        <v>12811680</v>
      </c>
    </row>
    <row r="288" spans="1:12" ht="71.25" customHeight="1" x14ac:dyDescent="0.25">
      <c r="A288" s="377" t="s">
        <v>37</v>
      </c>
      <c r="B288" s="374">
        <v>52</v>
      </c>
      <c r="C288" s="374">
        <v>0</v>
      </c>
      <c r="D288" s="374" t="s">
        <v>743</v>
      </c>
      <c r="E288" s="385">
        <v>852</v>
      </c>
      <c r="F288" s="385"/>
      <c r="G288" s="385"/>
      <c r="H288" s="374">
        <v>53030</v>
      </c>
      <c r="I288" s="375" t="s">
        <v>76</v>
      </c>
      <c r="J288" s="378">
        <f t="shared" si="110"/>
        <v>13592880</v>
      </c>
      <c r="K288" s="378">
        <f t="shared" si="110"/>
        <v>13280400</v>
      </c>
      <c r="L288" s="378">
        <f t="shared" si="110"/>
        <v>12811680</v>
      </c>
    </row>
    <row r="289" spans="1:12" ht="26.25" customHeight="1" x14ac:dyDescent="0.25">
      <c r="A289" s="377" t="s">
        <v>77</v>
      </c>
      <c r="B289" s="374">
        <v>52</v>
      </c>
      <c r="C289" s="374">
        <v>0</v>
      </c>
      <c r="D289" s="374" t="s">
        <v>743</v>
      </c>
      <c r="E289" s="385">
        <v>852</v>
      </c>
      <c r="F289" s="385"/>
      <c r="G289" s="385"/>
      <c r="H289" s="374">
        <v>53030</v>
      </c>
      <c r="I289" s="375" t="s">
        <v>78</v>
      </c>
      <c r="J289" s="378">
        <f>'3.ВС'!J272</f>
        <v>13592880</v>
      </c>
      <c r="K289" s="378">
        <f>'3.ВС'!K272</f>
        <v>13280400</v>
      </c>
      <c r="L289" s="378">
        <f>'3.ВС'!L272</f>
        <v>12811680</v>
      </c>
    </row>
    <row r="290" spans="1:12" ht="45" x14ac:dyDescent="0.25">
      <c r="A290" s="373" t="s">
        <v>167</v>
      </c>
      <c r="B290" s="374">
        <v>52</v>
      </c>
      <c r="C290" s="374">
        <v>0</v>
      </c>
      <c r="D290" s="368" t="s">
        <v>11</v>
      </c>
      <c r="E290" s="385"/>
      <c r="F290" s="385"/>
      <c r="G290" s="385"/>
      <c r="H290" s="374"/>
      <c r="I290" s="375"/>
      <c r="J290" s="378">
        <f t="shared" ref="J290:L298" si="111">J291</f>
        <v>34799022</v>
      </c>
      <c r="K290" s="378">
        <f t="shared" si="111"/>
        <v>32292522</v>
      </c>
      <c r="L290" s="378">
        <f t="shared" si="111"/>
        <v>32292522</v>
      </c>
    </row>
    <row r="291" spans="1:12" ht="42" customHeight="1" x14ac:dyDescent="0.25">
      <c r="A291" s="373" t="s">
        <v>106</v>
      </c>
      <c r="B291" s="367">
        <v>52</v>
      </c>
      <c r="C291" s="367">
        <v>0</v>
      </c>
      <c r="D291" s="375" t="s">
        <v>11</v>
      </c>
      <c r="E291" s="367">
        <v>852</v>
      </c>
      <c r="F291" s="368"/>
      <c r="G291" s="368"/>
      <c r="H291" s="368"/>
      <c r="I291" s="375"/>
      <c r="J291" s="378">
        <f t="shared" ref="J291:L291" si="112">J292+J297+J300</f>
        <v>34799022</v>
      </c>
      <c r="K291" s="378">
        <f t="shared" si="112"/>
        <v>32292522</v>
      </c>
      <c r="L291" s="378">
        <f t="shared" si="112"/>
        <v>32292522</v>
      </c>
    </row>
    <row r="292" spans="1:12" ht="60" x14ac:dyDescent="0.25">
      <c r="A292" s="373" t="s">
        <v>402</v>
      </c>
      <c r="B292" s="367">
        <v>52</v>
      </c>
      <c r="C292" s="367">
        <v>0</v>
      </c>
      <c r="D292" s="375" t="s">
        <v>11</v>
      </c>
      <c r="E292" s="367">
        <v>852</v>
      </c>
      <c r="F292" s="375"/>
      <c r="G292" s="375"/>
      <c r="H292" s="375" t="s">
        <v>219</v>
      </c>
      <c r="I292" s="375"/>
      <c r="J292" s="378">
        <f t="shared" ref="J292:L292" si="113">J293+J295</f>
        <v>1533352</v>
      </c>
      <c r="K292" s="378">
        <f t="shared" si="113"/>
        <v>1533352</v>
      </c>
      <c r="L292" s="378">
        <f t="shared" si="113"/>
        <v>1533352</v>
      </c>
    </row>
    <row r="293" spans="1:12" ht="113.25" customHeight="1" x14ac:dyDescent="0.25">
      <c r="A293" s="379" t="s">
        <v>14</v>
      </c>
      <c r="B293" s="367">
        <v>52</v>
      </c>
      <c r="C293" s="367">
        <v>0</v>
      </c>
      <c r="D293" s="375" t="s">
        <v>11</v>
      </c>
      <c r="E293" s="367">
        <v>852</v>
      </c>
      <c r="F293" s="368" t="s">
        <v>86</v>
      </c>
      <c r="G293" s="368" t="s">
        <v>96</v>
      </c>
      <c r="H293" s="375" t="s">
        <v>219</v>
      </c>
      <c r="I293" s="375" t="s">
        <v>16</v>
      </c>
      <c r="J293" s="378">
        <f t="shared" ref="J293:L293" si="114">J294</f>
        <v>1433400</v>
      </c>
      <c r="K293" s="378">
        <f t="shared" si="114"/>
        <v>1433400</v>
      </c>
      <c r="L293" s="378">
        <f t="shared" si="114"/>
        <v>1433400</v>
      </c>
    </row>
    <row r="294" spans="1:12" ht="45" x14ac:dyDescent="0.25">
      <c r="A294" s="379" t="s">
        <v>8</v>
      </c>
      <c r="B294" s="367">
        <v>52</v>
      </c>
      <c r="C294" s="367">
        <v>0</v>
      </c>
      <c r="D294" s="375" t="s">
        <v>11</v>
      </c>
      <c r="E294" s="367">
        <v>852</v>
      </c>
      <c r="F294" s="368" t="s">
        <v>86</v>
      </c>
      <c r="G294" s="368" t="s">
        <v>96</v>
      </c>
      <c r="H294" s="375" t="s">
        <v>219</v>
      </c>
      <c r="I294" s="375" t="s">
        <v>17</v>
      </c>
      <c r="J294" s="378">
        <f>'3.ВС'!J307</f>
        <v>1433400</v>
      </c>
      <c r="K294" s="378">
        <f>'3.ВС'!K307</f>
        <v>1433400</v>
      </c>
      <c r="L294" s="378">
        <f>'3.ВС'!L307</f>
        <v>1433400</v>
      </c>
    </row>
    <row r="295" spans="1:12" ht="56.25" customHeight="1" x14ac:dyDescent="0.25">
      <c r="A295" s="380" t="s">
        <v>19</v>
      </c>
      <c r="B295" s="367">
        <v>52</v>
      </c>
      <c r="C295" s="367">
        <v>0</v>
      </c>
      <c r="D295" s="375" t="s">
        <v>11</v>
      </c>
      <c r="E295" s="367">
        <v>852</v>
      </c>
      <c r="F295" s="368" t="s">
        <v>86</v>
      </c>
      <c r="G295" s="368" t="s">
        <v>96</v>
      </c>
      <c r="H295" s="375" t="s">
        <v>219</v>
      </c>
      <c r="I295" s="375" t="s">
        <v>20</v>
      </c>
      <c r="J295" s="378">
        <f t="shared" ref="J295:L295" si="115">J296</f>
        <v>99952</v>
      </c>
      <c r="K295" s="378">
        <f t="shared" si="115"/>
        <v>99952</v>
      </c>
      <c r="L295" s="378">
        <f t="shared" si="115"/>
        <v>99952</v>
      </c>
    </row>
    <row r="296" spans="1:12" ht="51" customHeight="1" x14ac:dyDescent="0.25">
      <c r="A296" s="380" t="s">
        <v>9</v>
      </c>
      <c r="B296" s="367">
        <v>52</v>
      </c>
      <c r="C296" s="367">
        <v>0</v>
      </c>
      <c r="D296" s="375" t="s">
        <v>11</v>
      </c>
      <c r="E296" s="367">
        <v>852</v>
      </c>
      <c r="F296" s="368" t="s">
        <v>86</v>
      </c>
      <c r="G296" s="368" t="s">
        <v>96</v>
      </c>
      <c r="H296" s="375" t="s">
        <v>219</v>
      </c>
      <c r="I296" s="375" t="s">
        <v>21</v>
      </c>
      <c r="J296" s="378">
        <f>'3.ВС'!J309</f>
        <v>99952</v>
      </c>
      <c r="K296" s="378">
        <f>'3.ВС'!K309</f>
        <v>99952</v>
      </c>
      <c r="L296" s="378">
        <f>'3.ВС'!L309</f>
        <v>99952</v>
      </c>
    </row>
    <row r="297" spans="1:12" ht="45" x14ac:dyDescent="0.25">
      <c r="A297" s="373" t="s">
        <v>18</v>
      </c>
      <c r="B297" s="367">
        <v>52</v>
      </c>
      <c r="C297" s="367">
        <v>0</v>
      </c>
      <c r="D297" s="375" t="s">
        <v>11</v>
      </c>
      <c r="E297" s="367">
        <v>852</v>
      </c>
      <c r="F297" s="375" t="s">
        <v>71</v>
      </c>
      <c r="G297" s="375" t="s">
        <v>46</v>
      </c>
      <c r="H297" s="375" t="s">
        <v>179</v>
      </c>
      <c r="I297" s="375"/>
      <c r="J297" s="378">
        <f t="shared" si="111"/>
        <v>1990500</v>
      </c>
      <c r="K297" s="378">
        <f t="shared" si="111"/>
        <v>1990500</v>
      </c>
      <c r="L297" s="378">
        <f t="shared" si="111"/>
        <v>1990500</v>
      </c>
    </row>
    <row r="298" spans="1:12" ht="105" x14ac:dyDescent="0.25">
      <c r="A298" s="379" t="s">
        <v>14</v>
      </c>
      <c r="B298" s="367">
        <v>52</v>
      </c>
      <c r="C298" s="367">
        <v>0</v>
      </c>
      <c r="D298" s="368" t="s">
        <v>11</v>
      </c>
      <c r="E298" s="367">
        <v>852</v>
      </c>
      <c r="F298" s="375" t="s">
        <v>71</v>
      </c>
      <c r="G298" s="375" t="s">
        <v>46</v>
      </c>
      <c r="H298" s="375" t="s">
        <v>179</v>
      </c>
      <c r="I298" s="375" t="s">
        <v>16</v>
      </c>
      <c r="J298" s="378">
        <f t="shared" si="111"/>
        <v>1990500</v>
      </c>
      <c r="K298" s="378">
        <f t="shared" si="111"/>
        <v>1990500</v>
      </c>
      <c r="L298" s="378">
        <f t="shared" si="111"/>
        <v>1990500</v>
      </c>
    </row>
    <row r="299" spans="1:12" ht="45" x14ac:dyDescent="0.25">
      <c r="A299" s="379" t="s">
        <v>8</v>
      </c>
      <c r="B299" s="367">
        <v>52</v>
      </c>
      <c r="C299" s="367">
        <v>0</v>
      </c>
      <c r="D299" s="375" t="s">
        <v>11</v>
      </c>
      <c r="E299" s="367">
        <v>852</v>
      </c>
      <c r="F299" s="375" t="s">
        <v>71</v>
      </c>
      <c r="G299" s="375" t="s">
        <v>46</v>
      </c>
      <c r="H299" s="375" t="s">
        <v>179</v>
      </c>
      <c r="I299" s="375" t="s">
        <v>17</v>
      </c>
      <c r="J299" s="378">
        <f>'3.ВС'!J312</f>
        <v>1990500</v>
      </c>
      <c r="K299" s="378">
        <f>'3.ВС'!K312</f>
        <v>1990500</v>
      </c>
      <c r="L299" s="378">
        <f>'3.ВС'!L312</f>
        <v>1990500</v>
      </c>
    </row>
    <row r="300" spans="1:12" ht="60" x14ac:dyDescent="0.25">
      <c r="A300" s="373" t="s">
        <v>118</v>
      </c>
      <c r="B300" s="367">
        <v>52</v>
      </c>
      <c r="C300" s="367">
        <v>0</v>
      </c>
      <c r="D300" s="375" t="s">
        <v>11</v>
      </c>
      <c r="E300" s="367">
        <v>852</v>
      </c>
      <c r="F300" s="375" t="s">
        <v>71</v>
      </c>
      <c r="G300" s="375" t="s">
        <v>46</v>
      </c>
      <c r="H300" s="375" t="s">
        <v>211</v>
      </c>
      <c r="I300" s="375"/>
      <c r="J300" s="378">
        <f t="shared" ref="J300:L300" si="116">J301+J303+J305</f>
        <v>31275170</v>
      </c>
      <c r="K300" s="378">
        <f t="shared" si="116"/>
        <v>28768670</v>
      </c>
      <c r="L300" s="378">
        <f t="shared" si="116"/>
        <v>28768670</v>
      </c>
    </row>
    <row r="301" spans="1:12" ht="105" x14ac:dyDescent="0.25">
      <c r="A301" s="379" t="s">
        <v>14</v>
      </c>
      <c r="B301" s="367">
        <v>52</v>
      </c>
      <c r="C301" s="367">
        <v>0</v>
      </c>
      <c r="D301" s="375" t="s">
        <v>11</v>
      </c>
      <c r="E301" s="367">
        <v>852</v>
      </c>
      <c r="F301" s="375" t="s">
        <v>71</v>
      </c>
      <c r="G301" s="375" t="s">
        <v>46</v>
      </c>
      <c r="H301" s="375" t="s">
        <v>211</v>
      </c>
      <c r="I301" s="375" t="s">
        <v>16</v>
      </c>
      <c r="J301" s="378">
        <f t="shared" ref="J301:L301" si="117">J302</f>
        <v>29921400</v>
      </c>
      <c r="K301" s="378">
        <f t="shared" si="117"/>
        <v>28621400</v>
      </c>
      <c r="L301" s="378">
        <f t="shared" si="117"/>
        <v>28621400</v>
      </c>
    </row>
    <row r="302" spans="1:12" ht="45" x14ac:dyDescent="0.25">
      <c r="A302" s="377" t="s">
        <v>257</v>
      </c>
      <c r="B302" s="367">
        <v>52</v>
      </c>
      <c r="C302" s="367">
        <v>0</v>
      </c>
      <c r="D302" s="375" t="s">
        <v>11</v>
      </c>
      <c r="E302" s="367">
        <v>852</v>
      </c>
      <c r="F302" s="375" t="s">
        <v>71</v>
      </c>
      <c r="G302" s="375" t="s">
        <v>46</v>
      </c>
      <c r="H302" s="375" t="s">
        <v>211</v>
      </c>
      <c r="I302" s="375" t="s">
        <v>17</v>
      </c>
      <c r="J302" s="378">
        <f>'3.ВС'!J315</f>
        <v>29921400</v>
      </c>
      <c r="K302" s="378">
        <f>'3.ВС'!K315</f>
        <v>28621400</v>
      </c>
      <c r="L302" s="378">
        <f>'3.ВС'!L315</f>
        <v>28621400</v>
      </c>
    </row>
    <row r="303" spans="1:12" ht="45" x14ac:dyDescent="0.25">
      <c r="A303" s="380" t="s">
        <v>19</v>
      </c>
      <c r="B303" s="367">
        <v>52</v>
      </c>
      <c r="C303" s="367">
        <v>0</v>
      </c>
      <c r="D303" s="375" t="s">
        <v>11</v>
      </c>
      <c r="E303" s="367">
        <v>852</v>
      </c>
      <c r="F303" s="375" t="s">
        <v>71</v>
      </c>
      <c r="G303" s="375" t="s">
        <v>46</v>
      </c>
      <c r="H303" s="375" t="s">
        <v>211</v>
      </c>
      <c r="I303" s="375" t="s">
        <v>20</v>
      </c>
      <c r="J303" s="378">
        <f t="shared" ref="J303:L303" si="118">J304</f>
        <v>1330900</v>
      </c>
      <c r="K303" s="378">
        <f t="shared" si="118"/>
        <v>124400</v>
      </c>
      <c r="L303" s="378">
        <f t="shared" si="118"/>
        <v>124400</v>
      </c>
    </row>
    <row r="304" spans="1:12" ht="45" x14ac:dyDescent="0.25">
      <c r="A304" s="380" t="s">
        <v>9</v>
      </c>
      <c r="B304" s="367">
        <v>52</v>
      </c>
      <c r="C304" s="367">
        <v>0</v>
      </c>
      <c r="D304" s="375" t="s">
        <v>11</v>
      </c>
      <c r="E304" s="367">
        <v>852</v>
      </c>
      <c r="F304" s="375" t="s">
        <v>71</v>
      </c>
      <c r="G304" s="375" t="s">
        <v>46</v>
      </c>
      <c r="H304" s="375" t="s">
        <v>211</v>
      </c>
      <c r="I304" s="375" t="s">
        <v>21</v>
      </c>
      <c r="J304" s="378">
        <f>'3.ВС'!J317</f>
        <v>1330900</v>
      </c>
      <c r="K304" s="378">
        <f>'3.ВС'!K317</f>
        <v>124400</v>
      </c>
      <c r="L304" s="378">
        <f>'3.ВС'!L317</f>
        <v>124400</v>
      </c>
    </row>
    <row r="305" spans="1:12" x14ac:dyDescent="0.25">
      <c r="A305" s="380" t="s">
        <v>22</v>
      </c>
      <c r="B305" s="367">
        <v>52</v>
      </c>
      <c r="C305" s="367">
        <v>0</v>
      </c>
      <c r="D305" s="375" t="s">
        <v>11</v>
      </c>
      <c r="E305" s="367">
        <v>852</v>
      </c>
      <c r="F305" s="375" t="s">
        <v>71</v>
      </c>
      <c r="G305" s="375" t="s">
        <v>46</v>
      </c>
      <c r="H305" s="375" t="s">
        <v>211</v>
      </c>
      <c r="I305" s="375" t="s">
        <v>23</v>
      </c>
      <c r="J305" s="378">
        <f t="shared" ref="J305:L305" si="119">J306</f>
        <v>22870</v>
      </c>
      <c r="K305" s="378">
        <f t="shared" si="119"/>
        <v>22870</v>
      </c>
      <c r="L305" s="378">
        <f t="shared" si="119"/>
        <v>22870</v>
      </c>
    </row>
    <row r="306" spans="1:12" ht="30" x14ac:dyDescent="0.25">
      <c r="A306" s="380" t="s">
        <v>24</v>
      </c>
      <c r="B306" s="367">
        <v>52</v>
      </c>
      <c r="C306" s="367">
        <v>0</v>
      </c>
      <c r="D306" s="375" t="s">
        <v>11</v>
      </c>
      <c r="E306" s="367">
        <v>852</v>
      </c>
      <c r="F306" s="375" t="s">
        <v>71</v>
      </c>
      <c r="G306" s="375" t="s">
        <v>46</v>
      </c>
      <c r="H306" s="375" t="s">
        <v>211</v>
      </c>
      <c r="I306" s="375" t="s">
        <v>25</v>
      </c>
      <c r="J306" s="378">
        <f>'3.ВС'!J319</f>
        <v>22870</v>
      </c>
      <c r="K306" s="378">
        <f>'3.ВС'!K319</f>
        <v>22870</v>
      </c>
      <c r="L306" s="378">
        <f>'3.ВС'!L319</f>
        <v>22870</v>
      </c>
    </row>
    <row r="307" spans="1:12" ht="60" x14ac:dyDescent="0.25">
      <c r="A307" s="373" t="s">
        <v>381</v>
      </c>
      <c r="B307" s="367">
        <v>52</v>
      </c>
      <c r="C307" s="367">
        <v>0</v>
      </c>
      <c r="D307" s="375" t="s">
        <v>40</v>
      </c>
      <c r="E307" s="367"/>
      <c r="F307" s="375"/>
      <c r="G307" s="375"/>
      <c r="H307" s="375"/>
      <c r="I307" s="375"/>
      <c r="J307" s="378">
        <f t="shared" ref="J307:L307" si="120">J308</f>
        <v>225025362.91</v>
      </c>
      <c r="K307" s="378">
        <f t="shared" si="120"/>
        <v>222083349.86000001</v>
      </c>
      <c r="L307" s="378">
        <f t="shared" si="120"/>
        <v>221665907.56999999</v>
      </c>
    </row>
    <row r="308" spans="1:12" ht="36" customHeight="1" x14ac:dyDescent="0.25">
      <c r="A308" s="373" t="s">
        <v>106</v>
      </c>
      <c r="B308" s="367">
        <v>52</v>
      </c>
      <c r="C308" s="367">
        <v>0</v>
      </c>
      <c r="D308" s="368" t="s">
        <v>40</v>
      </c>
      <c r="E308" s="367">
        <v>852</v>
      </c>
      <c r="F308" s="368"/>
      <c r="G308" s="368"/>
      <c r="H308" s="368"/>
      <c r="I308" s="375"/>
      <c r="J308" s="378">
        <f>J309+J312+J315+J318+J321+J324+J327+J330+J333+J336+J339+J342</f>
        <v>225025362.91</v>
      </c>
      <c r="K308" s="378">
        <f t="shared" ref="K308:L308" si="121">K309+K312+K315+K318+K321+K324+K327+K330+K333+K336+K339+K342</f>
        <v>222083349.86000001</v>
      </c>
      <c r="L308" s="378">
        <f t="shared" si="121"/>
        <v>221665907.56999999</v>
      </c>
    </row>
    <row r="309" spans="1:12" ht="166.5" customHeight="1" x14ac:dyDescent="0.25">
      <c r="A309" s="377" t="s">
        <v>271</v>
      </c>
      <c r="B309" s="367">
        <v>52</v>
      </c>
      <c r="C309" s="367">
        <v>0</v>
      </c>
      <c r="D309" s="368" t="s">
        <v>40</v>
      </c>
      <c r="E309" s="367">
        <v>852</v>
      </c>
      <c r="F309" s="375" t="s">
        <v>71</v>
      </c>
      <c r="G309" s="375" t="s">
        <v>40</v>
      </c>
      <c r="H309" s="375" t="s">
        <v>272</v>
      </c>
      <c r="I309" s="375"/>
      <c r="J309" s="378">
        <f t="shared" ref="J309:L313" si="122">J310</f>
        <v>116366368</v>
      </c>
      <c r="K309" s="378">
        <f t="shared" si="122"/>
        <v>116366368</v>
      </c>
      <c r="L309" s="378">
        <f t="shared" si="122"/>
        <v>116366368</v>
      </c>
    </row>
    <row r="310" spans="1:12" ht="69.75" customHeight="1" x14ac:dyDescent="0.25">
      <c r="A310" s="380" t="s">
        <v>37</v>
      </c>
      <c r="B310" s="367">
        <v>52</v>
      </c>
      <c r="C310" s="367">
        <v>0</v>
      </c>
      <c r="D310" s="375" t="s">
        <v>40</v>
      </c>
      <c r="E310" s="367">
        <v>852</v>
      </c>
      <c r="F310" s="375" t="s">
        <v>71</v>
      </c>
      <c r="G310" s="375" t="s">
        <v>40</v>
      </c>
      <c r="H310" s="375" t="s">
        <v>272</v>
      </c>
      <c r="I310" s="375" t="s">
        <v>76</v>
      </c>
      <c r="J310" s="378">
        <f t="shared" si="122"/>
        <v>116366368</v>
      </c>
      <c r="K310" s="378">
        <f t="shared" si="122"/>
        <v>116366368</v>
      </c>
      <c r="L310" s="378">
        <f t="shared" si="122"/>
        <v>116366368</v>
      </c>
    </row>
    <row r="311" spans="1:12" x14ac:dyDescent="0.25">
      <c r="A311" s="380" t="s">
        <v>77</v>
      </c>
      <c r="B311" s="367">
        <v>52</v>
      </c>
      <c r="C311" s="367">
        <v>0</v>
      </c>
      <c r="D311" s="375" t="s">
        <v>40</v>
      </c>
      <c r="E311" s="367">
        <v>852</v>
      </c>
      <c r="F311" s="375" t="s">
        <v>71</v>
      </c>
      <c r="G311" s="375" t="s">
        <v>11</v>
      </c>
      <c r="H311" s="375" t="s">
        <v>272</v>
      </c>
      <c r="I311" s="375" t="s">
        <v>78</v>
      </c>
      <c r="J311" s="378">
        <f>'3.ВС'!J275</f>
        <v>116366368</v>
      </c>
      <c r="K311" s="378">
        <f>'3.ВС'!K275</f>
        <v>116366368</v>
      </c>
      <c r="L311" s="378">
        <f>'3.ВС'!L275</f>
        <v>116366368</v>
      </c>
    </row>
    <row r="312" spans="1:12" ht="390" x14ac:dyDescent="0.25">
      <c r="A312" s="383" t="s">
        <v>269</v>
      </c>
      <c r="B312" s="367">
        <v>52</v>
      </c>
      <c r="C312" s="367">
        <v>0</v>
      </c>
      <c r="D312" s="368" t="s">
        <v>40</v>
      </c>
      <c r="E312" s="367">
        <v>852</v>
      </c>
      <c r="F312" s="375"/>
      <c r="G312" s="375"/>
      <c r="H312" s="375" t="s">
        <v>273</v>
      </c>
      <c r="I312" s="375"/>
      <c r="J312" s="378">
        <f t="shared" si="122"/>
        <v>53970368</v>
      </c>
      <c r="K312" s="378">
        <f t="shared" si="122"/>
        <v>53970368</v>
      </c>
      <c r="L312" s="378">
        <f t="shared" si="122"/>
        <v>53970368</v>
      </c>
    </row>
    <row r="313" spans="1:12" ht="60" x14ac:dyDescent="0.25">
      <c r="A313" s="380" t="s">
        <v>37</v>
      </c>
      <c r="B313" s="367">
        <v>52</v>
      </c>
      <c r="C313" s="367">
        <v>0</v>
      </c>
      <c r="D313" s="375" t="s">
        <v>40</v>
      </c>
      <c r="E313" s="367">
        <v>852</v>
      </c>
      <c r="F313" s="375"/>
      <c r="G313" s="375"/>
      <c r="H313" s="375" t="s">
        <v>273</v>
      </c>
      <c r="I313" s="375" t="s">
        <v>76</v>
      </c>
      <c r="J313" s="378">
        <f t="shared" si="122"/>
        <v>53970368</v>
      </c>
      <c r="K313" s="378">
        <f t="shared" si="122"/>
        <v>53970368</v>
      </c>
      <c r="L313" s="378">
        <f t="shared" si="122"/>
        <v>53970368</v>
      </c>
    </row>
    <row r="314" spans="1:12" x14ac:dyDescent="0.25">
      <c r="A314" s="380" t="s">
        <v>77</v>
      </c>
      <c r="B314" s="367">
        <v>52</v>
      </c>
      <c r="C314" s="367">
        <v>0</v>
      </c>
      <c r="D314" s="375" t="s">
        <v>40</v>
      </c>
      <c r="E314" s="367">
        <v>852</v>
      </c>
      <c r="F314" s="375"/>
      <c r="G314" s="375"/>
      <c r="H314" s="375" t="s">
        <v>273</v>
      </c>
      <c r="I314" s="375" t="s">
        <v>78</v>
      </c>
      <c r="J314" s="378">
        <f>'3.ВС'!J253</f>
        <v>53970368</v>
      </c>
      <c r="K314" s="378">
        <f>'3.ВС'!K253</f>
        <v>53970368</v>
      </c>
      <c r="L314" s="378">
        <f>'3.ВС'!L253</f>
        <v>53970368</v>
      </c>
    </row>
    <row r="315" spans="1:12" ht="90" x14ac:dyDescent="0.25">
      <c r="A315" s="373" t="s">
        <v>120</v>
      </c>
      <c r="B315" s="367">
        <v>52</v>
      </c>
      <c r="C315" s="367">
        <v>0</v>
      </c>
      <c r="D315" s="368" t="s">
        <v>40</v>
      </c>
      <c r="E315" s="367">
        <v>852</v>
      </c>
      <c r="F315" s="375" t="s">
        <v>86</v>
      </c>
      <c r="G315" s="375" t="s">
        <v>12</v>
      </c>
      <c r="H315" s="375" t="s">
        <v>168</v>
      </c>
      <c r="I315" s="375"/>
      <c r="J315" s="378">
        <f t="shared" ref="J315:L316" si="123">J316</f>
        <v>1178278</v>
      </c>
      <c r="K315" s="378">
        <f t="shared" si="123"/>
        <v>1178278</v>
      </c>
      <c r="L315" s="378">
        <f t="shared" si="123"/>
        <v>1178278</v>
      </c>
    </row>
    <row r="316" spans="1:12" ht="30" x14ac:dyDescent="0.25">
      <c r="A316" s="379" t="s">
        <v>89</v>
      </c>
      <c r="B316" s="367">
        <v>52</v>
      </c>
      <c r="C316" s="367">
        <v>0</v>
      </c>
      <c r="D316" s="375" t="s">
        <v>40</v>
      </c>
      <c r="E316" s="367">
        <v>852</v>
      </c>
      <c r="F316" s="375" t="s">
        <v>86</v>
      </c>
      <c r="G316" s="375" t="s">
        <v>12</v>
      </c>
      <c r="H316" s="375" t="s">
        <v>168</v>
      </c>
      <c r="I316" s="375" t="s">
        <v>90</v>
      </c>
      <c r="J316" s="378">
        <f t="shared" si="123"/>
        <v>1178278</v>
      </c>
      <c r="K316" s="378">
        <f t="shared" si="123"/>
        <v>1178278</v>
      </c>
      <c r="L316" s="378">
        <f t="shared" si="123"/>
        <v>1178278</v>
      </c>
    </row>
    <row r="317" spans="1:12" ht="30" x14ac:dyDescent="0.25">
      <c r="A317" s="379" t="s">
        <v>97</v>
      </c>
      <c r="B317" s="367">
        <v>52</v>
      </c>
      <c r="C317" s="367">
        <v>0</v>
      </c>
      <c r="D317" s="375" t="s">
        <v>40</v>
      </c>
      <c r="E317" s="367">
        <v>852</v>
      </c>
      <c r="F317" s="375" t="s">
        <v>86</v>
      </c>
      <c r="G317" s="375" t="s">
        <v>12</v>
      </c>
      <c r="H317" s="375" t="s">
        <v>168</v>
      </c>
      <c r="I317" s="375" t="s">
        <v>98</v>
      </c>
      <c r="J317" s="378">
        <f>'3.ВС'!J328</f>
        <v>1178278</v>
      </c>
      <c r="K317" s="378">
        <f>'3.ВС'!K328</f>
        <v>1178278</v>
      </c>
      <c r="L317" s="378">
        <f>'3.ВС'!L328</f>
        <v>1178278</v>
      </c>
    </row>
    <row r="318" spans="1:12" ht="30" x14ac:dyDescent="0.25">
      <c r="A318" s="373" t="s">
        <v>108</v>
      </c>
      <c r="B318" s="367">
        <v>52</v>
      </c>
      <c r="C318" s="367">
        <v>0</v>
      </c>
      <c r="D318" s="368" t="s">
        <v>40</v>
      </c>
      <c r="E318" s="367">
        <v>852</v>
      </c>
      <c r="F318" s="368" t="s">
        <v>71</v>
      </c>
      <c r="G318" s="368" t="s">
        <v>11</v>
      </c>
      <c r="H318" s="368" t="s">
        <v>205</v>
      </c>
      <c r="I318" s="368"/>
      <c r="J318" s="382">
        <f t="shared" ref="J318:L319" si="124">J319</f>
        <v>11166700</v>
      </c>
      <c r="K318" s="382">
        <f t="shared" si="124"/>
        <v>10866700</v>
      </c>
      <c r="L318" s="382">
        <f t="shared" si="124"/>
        <v>10866700</v>
      </c>
    </row>
    <row r="319" spans="1:12" ht="60" x14ac:dyDescent="0.25">
      <c r="A319" s="380" t="s">
        <v>37</v>
      </c>
      <c r="B319" s="367">
        <v>52</v>
      </c>
      <c r="C319" s="367">
        <v>0</v>
      </c>
      <c r="D319" s="375" t="s">
        <v>40</v>
      </c>
      <c r="E319" s="367">
        <v>852</v>
      </c>
      <c r="F319" s="368" t="s">
        <v>71</v>
      </c>
      <c r="G319" s="368" t="s">
        <v>11</v>
      </c>
      <c r="H319" s="368" t="s">
        <v>205</v>
      </c>
      <c r="I319" s="368" t="s">
        <v>76</v>
      </c>
      <c r="J319" s="378">
        <f t="shared" si="124"/>
        <v>11166700</v>
      </c>
      <c r="K319" s="378">
        <f t="shared" si="124"/>
        <v>10866700</v>
      </c>
      <c r="L319" s="378">
        <f t="shared" si="124"/>
        <v>10866700</v>
      </c>
    </row>
    <row r="320" spans="1:12" x14ac:dyDescent="0.25">
      <c r="A320" s="380" t="s">
        <v>77</v>
      </c>
      <c r="B320" s="367">
        <v>52</v>
      </c>
      <c r="C320" s="367">
        <v>0</v>
      </c>
      <c r="D320" s="375" t="s">
        <v>40</v>
      </c>
      <c r="E320" s="367">
        <v>852</v>
      </c>
      <c r="F320" s="375" t="s">
        <v>71</v>
      </c>
      <c r="G320" s="375" t="s">
        <v>11</v>
      </c>
      <c r="H320" s="375" t="s">
        <v>205</v>
      </c>
      <c r="I320" s="375" t="s">
        <v>78</v>
      </c>
      <c r="J320" s="378">
        <f>'3.ВС'!J256</f>
        <v>11166700</v>
      </c>
      <c r="K320" s="378">
        <f>'3.ВС'!K256</f>
        <v>10866700</v>
      </c>
      <c r="L320" s="378">
        <f>'3.ВС'!L256</f>
        <v>10866700</v>
      </c>
    </row>
    <row r="321" spans="1:12" x14ac:dyDescent="0.25">
      <c r="A321" s="373" t="s">
        <v>111</v>
      </c>
      <c r="B321" s="367">
        <v>52</v>
      </c>
      <c r="C321" s="367">
        <v>0</v>
      </c>
      <c r="D321" s="368" t="s">
        <v>40</v>
      </c>
      <c r="E321" s="367">
        <v>852</v>
      </c>
      <c r="F321" s="375" t="s">
        <v>71</v>
      </c>
      <c r="G321" s="375" t="s">
        <v>40</v>
      </c>
      <c r="H321" s="375" t="s">
        <v>208</v>
      </c>
      <c r="I321" s="375"/>
      <c r="J321" s="378">
        <f t="shared" ref="J321:L322" si="125">J322</f>
        <v>24103400</v>
      </c>
      <c r="K321" s="378">
        <f t="shared" si="125"/>
        <v>22861400</v>
      </c>
      <c r="L321" s="378">
        <f t="shared" si="125"/>
        <v>22585800</v>
      </c>
    </row>
    <row r="322" spans="1:12" ht="60" x14ac:dyDescent="0.25">
      <c r="A322" s="380" t="s">
        <v>37</v>
      </c>
      <c r="B322" s="367">
        <v>52</v>
      </c>
      <c r="C322" s="367">
        <v>0</v>
      </c>
      <c r="D322" s="375" t="s">
        <v>40</v>
      </c>
      <c r="E322" s="367">
        <v>852</v>
      </c>
      <c r="F322" s="375" t="s">
        <v>71</v>
      </c>
      <c r="G322" s="368" t="s">
        <v>40</v>
      </c>
      <c r="H322" s="375" t="s">
        <v>208</v>
      </c>
      <c r="I322" s="375" t="s">
        <v>76</v>
      </c>
      <c r="J322" s="378">
        <f t="shared" si="125"/>
        <v>24103400</v>
      </c>
      <c r="K322" s="378">
        <f t="shared" si="125"/>
        <v>22861400</v>
      </c>
      <c r="L322" s="378">
        <f t="shared" si="125"/>
        <v>22585800</v>
      </c>
    </row>
    <row r="323" spans="1:12" ht="30" x14ac:dyDescent="0.25">
      <c r="A323" s="380" t="s">
        <v>77</v>
      </c>
      <c r="B323" s="367">
        <v>52</v>
      </c>
      <c r="C323" s="367">
        <v>0</v>
      </c>
      <c r="D323" s="375" t="s">
        <v>40</v>
      </c>
      <c r="E323" s="367">
        <v>852</v>
      </c>
      <c r="F323" s="375" t="s">
        <v>71</v>
      </c>
      <c r="G323" s="368" t="s">
        <v>40</v>
      </c>
      <c r="H323" s="375" t="s">
        <v>208</v>
      </c>
      <c r="I323" s="375" t="s">
        <v>78</v>
      </c>
      <c r="J323" s="378">
        <f>'3.ВС'!J278</f>
        <v>24103400</v>
      </c>
      <c r="K323" s="378">
        <f>'3.ВС'!K278</f>
        <v>22861400</v>
      </c>
      <c r="L323" s="378">
        <f>'3.ВС'!L278</f>
        <v>22585800</v>
      </c>
    </row>
    <row r="324" spans="1:12" ht="30" x14ac:dyDescent="0.25">
      <c r="A324" s="373" t="s">
        <v>114</v>
      </c>
      <c r="B324" s="367">
        <v>52</v>
      </c>
      <c r="C324" s="367">
        <v>0</v>
      </c>
      <c r="D324" s="368" t="s">
        <v>40</v>
      </c>
      <c r="E324" s="367">
        <v>852</v>
      </c>
      <c r="F324" s="368" t="s">
        <v>71</v>
      </c>
      <c r="G324" s="368" t="s">
        <v>40</v>
      </c>
      <c r="H324" s="368" t="s">
        <v>209</v>
      </c>
      <c r="I324" s="375"/>
      <c r="J324" s="378">
        <f t="shared" ref="J324:L325" si="126">J325</f>
        <v>9445900</v>
      </c>
      <c r="K324" s="378">
        <f t="shared" si="126"/>
        <v>9445900</v>
      </c>
      <c r="L324" s="378">
        <f t="shared" si="126"/>
        <v>9445900</v>
      </c>
    </row>
    <row r="325" spans="1:12" ht="60" x14ac:dyDescent="0.25">
      <c r="A325" s="380" t="s">
        <v>37</v>
      </c>
      <c r="B325" s="367">
        <v>52</v>
      </c>
      <c r="C325" s="367">
        <v>0</v>
      </c>
      <c r="D325" s="375" t="s">
        <v>40</v>
      </c>
      <c r="E325" s="367">
        <v>852</v>
      </c>
      <c r="F325" s="375" t="s">
        <v>71</v>
      </c>
      <c r="G325" s="368" t="s">
        <v>40</v>
      </c>
      <c r="H325" s="368" t="s">
        <v>209</v>
      </c>
      <c r="I325" s="375" t="s">
        <v>76</v>
      </c>
      <c r="J325" s="378">
        <f t="shared" si="126"/>
        <v>9445900</v>
      </c>
      <c r="K325" s="378">
        <f t="shared" si="126"/>
        <v>9445900</v>
      </c>
      <c r="L325" s="378">
        <f t="shared" si="126"/>
        <v>9445900</v>
      </c>
    </row>
    <row r="326" spans="1:12" ht="30" x14ac:dyDescent="0.25">
      <c r="A326" s="380" t="s">
        <v>77</v>
      </c>
      <c r="B326" s="367">
        <v>52</v>
      </c>
      <c r="C326" s="367">
        <v>0</v>
      </c>
      <c r="D326" s="375" t="s">
        <v>40</v>
      </c>
      <c r="E326" s="367">
        <v>852</v>
      </c>
      <c r="F326" s="375" t="s">
        <v>71</v>
      </c>
      <c r="G326" s="368" t="s">
        <v>40</v>
      </c>
      <c r="H326" s="368" t="s">
        <v>209</v>
      </c>
      <c r="I326" s="375" t="s">
        <v>78</v>
      </c>
      <c r="J326" s="378">
        <f>'3.ВС'!J351</f>
        <v>9445900</v>
      </c>
      <c r="K326" s="378">
        <f>'3.ВС'!K351</f>
        <v>9445900</v>
      </c>
      <c r="L326" s="378">
        <f>'3.ВС'!L351</f>
        <v>9445900</v>
      </c>
    </row>
    <row r="327" spans="1:12" ht="30" x14ac:dyDescent="0.25">
      <c r="A327" s="373" t="s">
        <v>206</v>
      </c>
      <c r="B327" s="367">
        <v>52</v>
      </c>
      <c r="C327" s="367">
        <v>0</v>
      </c>
      <c r="D327" s="368" t="s">
        <v>40</v>
      </c>
      <c r="E327" s="367">
        <v>852</v>
      </c>
      <c r="F327" s="368" t="s">
        <v>71</v>
      </c>
      <c r="G327" s="375" t="s">
        <v>11</v>
      </c>
      <c r="H327" s="375" t="s">
        <v>207</v>
      </c>
      <c r="I327" s="375"/>
      <c r="J327" s="378">
        <f t="shared" ref="J327:L331" si="127">J328</f>
        <v>299575</v>
      </c>
      <c r="K327" s="378">
        <f t="shared" si="127"/>
        <v>0</v>
      </c>
      <c r="L327" s="378">
        <f t="shared" si="127"/>
        <v>0</v>
      </c>
    </row>
    <row r="328" spans="1:12" ht="60" x14ac:dyDescent="0.25">
      <c r="A328" s="380" t="s">
        <v>37</v>
      </c>
      <c r="B328" s="367">
        <v>52</v>
      </c>
      <c r="C328" s="367">
        <v>0</v>
      </c>
      <c r="D328" s="375" t="s">
        <v>40</v>
      </c>
      <c r="E328" s="367">
        <v>852</v>
      </c>
      <c r="F328" s="375" t="s">
        <v>71</v>
      </c>
      <c r="G328" s="375" t="s">
        <v>11</v>
      </c>
      <c r="H328" s="375" t="s">
        <v>207</v>
      </c>
      <c r="I328" s="375" t="s">
        <v>76</v>
      </c>
      <c r="J328" s="378">
        <f t="shared" si="127"/>
        <v>299575</v>
      </c>
      <c r="K328" s="378">
        <f t="shared" si="127"/>
        <v>0</v>
      </c>
      <c r="L328" s="378">
        <f t="shared" si="127"/>
        <v>0</v>
      </c>
    </row>
    <row r="329" spans="1:12" x14ac:dyDescent="0.25">
      <c r="A329" s="380" t="s">
        <v>77</v>
      </c>
      <c r="B329" s="367">
        <v>52</v>
      </c>
      <c r="C329" s="367">
        <v>0</v>
      </c>
      <c r="D329" s="375" t="s">
        <v>40</v>
      </c>
      <c r="E329" s="367">
        <v>852</v>
      </c>
      <c r="F329" s="375" t="s">
        <v>71</v>
      </c>
      <c r="G329" s="375" t="s">
        <v>11</v>
      </c>
      <c r="H329" s="375" t="s">
        <v>207</v>
      </c>
      <c r="I329" s="375" t="s">
        <v>78</v>
      </c>
      <c r="J329" s="378">
        <f>'3.ВС'!J281+'3.ВС'!J354</f>
        <v>299575</v>
      </c>
      <c r="K329" s="378">
        <f>'3.ВС'!K281+'3.ВС'!K354</f>
        <v>0</v>
      </c>
      <c r="L329" s="378">
        <f>'3.ВС'!L281+'3.ВС'!L354</f>
        <v>0</v>
      </c>
    </row>
    <row r="330" spans="1:12" ht="60" x14ac:dyDescent="0.25">
      <c r="A330" s="373" t="s">
        <v>709</v>
      </c>
      <c r="B330" s="367">
        <v>52</v>
      </c>
      <c r="C330" s="367">
        <v>0</v>
      </c>
      <c r="D330" s="368" t="s">
        <v>40</v>
      </c>
      <c r="E330" s="367">
        <v>852</v>
      </c>
      <c r="F330" s="368" t="s">
        <v>71</v>
      </c>
      <c r="G330" s="375" t="s">
        <v>11</v>
      </c>
      <c r="H330" s="375" t="s">
        <v>710</v>
      </c>
      <c r="I330" s="375"/>
      <c r="J330" s="378">
        <f t="shared" si="127"/>
        <v>205012</v>
      </c>
      <c r="K330" s="378">
        <f t="shared" si="127"/>
        <v>0</v>
      </c>
      <c r="L330" s="378">
        <f t="shared" si="127"/>
        <v>0</v>
      </c>
    </row>
    <row r="331" spans="1:12" ht="60" x14ac:dyDescent="0.25">
      <c r="A331" s="380" t="s">
        <v>37</v>
      </c>
      <c r="B331" s="367">
        <v>52</v>
      </c>
      <c r="C331" s="367">
        <v>0</v>
      </c>
      <c r="D331" s="375" t="s">
        <v>40</v>
      </c>
      <c r="E331" s="367">
        <v>852</v>
      </c>
      <c r="F331" s="375" t="s">
        <v>71</v>
      </c>
      <c r="G331" s="375" t="s">
        <v>11</v>
      </c>
      <c r="H331" s="375" t="s">
        <v>710</v>
      </c>
      <c r="I331" s="375" t="s">
        <v>76</v>
      </c>
      <c r="J331" s="378">
        <f t="shared" si="127"/>
        <v>205012</v>
      </c>
      <c r="K331" s="378">
        <f t="shared" si="127"/>
        <v>0</v>
      </c>
      <c r="L331" s="378">
        <f t="shared" si="127"/>
        <v>0</v>
      </c>
    </row>
    <row r="332" spans="1:12" x14ac:dyDescent="0.25">
      <c r="A332" s="380" t="s">
        <v>77</v>
      </c>
      <c r="B332" s="367">
        <v>52</v>
      </c>
      <c r="C332" s="367">
        <v>0</v>
      </c>
      <c r="D332" s="375" t="s">
        <v>40</v>
      </c>
      <c r="E332" s="367">
        <v>852</v>
      </c>
      <c r="F332" s="375" t="s">
        <v>71</v>
      </c>
      <c r="G332" s="375" t="s">
        <v>11</v>
      </c>
      <c r="H332" s="375" t="s">
        <v>710</v>
      </c>
      <c r="I332" s="375" t="s">
        <v>78</v>
      </c>
      <c r="J332" s="378">
        <f>'3.ВС'!J284</f>
        <v>205012</v>
      </c>
      <c r="K332" s="378">
        <f>'3.ВС'!K284</f>
        <v>0</v>
      </c>
      <c r="L332" s="378">
        <f>'3.ВС'!L284</f>
        <v>0</v>
      </c>
    </row>
    <row r="333" spans="1:12" ht="45" x14ac:dyDescent="0.25">
      <c r="A333" s="377" t="s">
        <v>110</v>
      </c>
      <c r="B333" s="367">
        <v>52</v>
      </c>
      <c r="C333" s="367">
        <v>0</v>
      </c>
      <c r="D333" s="368" t="s">
        <v>40</v>
      </c>
      <c r="E333" s="367">
        <v>852</v>
      </c>
      <c r="F333" s="375" t="s">
        <v>71</v>
      </c>
      <c r="G333" s="375" t="s">
        <v>40</v>
      </c>
      <c r="H333" s="375" t="s">
        <v>274</v>
      </c>
      <c r="I333" s="375"/>
      <c r="J333" s="378">
        <f t="shared" ref="J333:L337" si="128">J334</f>
        <v>856500</v>
      </c>
      <c r="K333" s="378">
        <f t="shared" si="128"/>
        <v>0</v>
      </c>
      <c r="L333" s="378">
        <f t="shared" si="128"/>
        <v>0</v>
      </c>
    </row>
    <row r="334" spans="1:12" ht="60" x14ac:dyDescent="0.25">
      <c r="A334" s="377" t="s">
        <v>37</v>
      </c>
      <c r="B334" s="367">
        <v>52</v>
      </c>
      <c r="C334" s="367">
        <v>0</v>
      </c>
      <c r="D334" s="375" t="s">
        <v>40</v>
      </c>
      <c r="E334" s="367">
        <v>852</v>
      </c>
      <c r="F334" s="375" t="s">
        <v>71</v>
      </c>
      <c r="G334" s="368" t="s">
        <v>40</v>
      </c>
      <c r="H334" s="375" t="s">
        <v>274</v>
      </c>
      <c r="I334" s="375" t="s">
        <v>76</v>
      </c>
      <c r="J334" s="378">
        <f t="shared" si="128"/>
        <v>856500</v>
      </c>
      <c r="K334" s="378">
        <f t="shared" si="128"/>
        <v>0</v>
      </c>
      <c r="L334" s="378">
        <f t="shared" si="128"/>
        <v>0</v>
      </c>
    </row>
    <row r="335" spans="1:12" ht="30" x14ac:dyDescent="0.25">
      <c r="A335" s="377" t="s">
        <v>77</v>
      </c>
      <c r="B335" s="367">
        <v>52</v>
      </c>
      <c r="C335" s="367">
        <v>0</v>
      </c>
      <c r="D335" s="375" t="s">
        <v>40</v>
      </c>
      <c r="E335" s="367">
        <v>852</v>
      </c>
      <c r="F335" s="375" t="s">
        <v>71</v>
      </c>
      <c r="G335" s="368" t="s">
        <v>40</v>
      </c>
      <c r="H335" s="375" t="s">
        <v>274</v>
      </c>
      <c r="I335" s="375" t="s">
        <v>78</v>
      </c>
      <c r="J335" s="378">
        <f>'3.ВС'!J287+'3.ВС'!J259</f>
        <v>856500</v>
      </c>
      <c r="K335" s="378">
        <f>'3.ВС'!K287+'3.ВС'!K259</f>
        <v>0</v>
      </c>
      <c r="L335" s="378">
        <f>'3.ВС'!L287+'3.ВС'!L259</f>
        <v>0</v>
      </c>
    </row>
    <row r="336" spans="1:12" ht="75" x14ac:dyDescent="0.25">
      <c r="A336" s="377" t="s">
        <v>282</v>
      </c>
      <c r="B336" s="367">
        <v>52</v>
      </c>
      <c r="C336" s="367">
        <v>0</v>
      </c>
      <c r="D336" s="368" t="s">
        <v>40</v>
      </c>
      <c r="E336" s="367">
        <v>852</v>
      </c>
      <c r="F336" s="375" t="s">
        <v>71</v>
      </c>
      <c r="G336" s="375" t="s">
        <v>40</v>
      </c>
      <c r="H336" s="375" t="s">
        <v>283</v>
      </c>
      <c r="I336" s="375"/>
      <c r="J336" s="378">
        <f t="shared" si="128"/>
        <v>4657385.91</v>
      </c>
      <c r="K336" s="378">
        <f t="shared" si="128"/>
        <v>4517779.8600000003</v>
      </c>
      <c r="L336" s="378">
        <f t="shared" si="128"/>
        <v>4260876.57</v>
      </c>
    </row>
    <row r="337" spans="1:12" ht="60" x14ac:dyDescent="0.25">
      <c r="A337" s="377" t="s">
        <v>37</v>
      </c>
      <c r="B337" s="367">
        <v>52</v>
      </c>
      <c r="C337" s="367">
        <v>0</v>
      </c>
      <c r="D337" s="375" t="s">
        <v>40</v>
      </c>
      <c r="E337" s="367">
        <v>852</v>
      </c>
      <c r="F337" s="375" t="s">
        <v>71</v>
      </c>
      <c r="G337" s="368" t="s">
        <v>40</v>
      </c>
      <c r="H337" s="375" t="s">
        <v>283</v>
      </c>
      <c r="I337" s="375" t="s">
        <v>76</v>
      </c>
      <c r="J337" s="378">
        <f t="shared" si="128"/>
        <v>4657385.91</v>
      </c>
      <c r="K337" s="378">
        <f t="shared" si="128"/>
        <v>4517779.8600000003</v>
      </c>
      <c r="L337" s="378">
        <f t="shared" si="128"/>
        <v>4260876.57</v>
      </c>
    </row>
    <row r="338" spans="1:12" ht="30" x14ac:dyDescent="0.25">
      <c r="A338" s="377" t="s">
        <v>77</v>
      </c>
      <c r="B338" s="367">
        <v>52</v>
      </c>
      <c r="C338" s="367">
        <v>0</v>
      </c>
      <c r="D338" s="375" t="s">
        <v>40</v>
      </c>
      <c r="E338" s="367">
        <v>852</v>
      </c>
      <c r="F338" s="375" t="s">
        <v>71</v>
      </c>
      <c r="G338" s="368" t="s">
        <v>40</v>
      </c>
      <c r="H338" s="375" t="s">
        <v>283</v>
      </c>
      <c r="I338" s="375" t="s">
        <v>78</v>
      </c>
      <c r="J338" s="378">
        <f>'3.ВС'!J290</f>
        <v>4657385.91</v>
      </c>
      <c r="K338" s="378">
        <f>'3.ВС'!K290</f>
        <v>4517779.8600000003</v>
      </c>
      <c r="L338" s="378">
        <f>'3.ВС'!L290</f>
        <v>4260876.57</v>
      </c>
    </row>
    <row r="339" spans="1:12" ht="75" x14ac:dyDescent="0.25">
      <c r="A339" s="377" t="s">
        <v>682</v>
      </c>
      <c r="B339" s="367">
        <v>52</v>
      </c>
      <c r="C339" s="367">
        <v>0</v>
      </c>
      <c r="D339" s="375" t="s">
        <v>40</v>
      </c>
      <c r="E339" s="367">
        <v>852</v>
      </c>
      <c r="F339" s="375"/>
      <c r="G339" s="375"/>
      <c r="H339" s="375" t="s">
        <v>683</v>
      </c>
      <c r="I339" s="375"/>
      <c r="J339" s="378">
        <f t="shared" ref="J339:L340" si="129">J340</f>
        <v>2765876</v>
      </c>
      <c r="K339" s="378">
        <f t="shared" si="129"/>
        <v>2876556</v>
      </c>
      <c r="L339" s="378">
        <f t="shared" si="129"/>
        <v>2991617</v>
      </c>
    </row>
    <row r="340" spans="1:12" ht="60" x14ac:dyDescent="0.25">
      <c r="A340" s="377" t="s">
        <v>37</v>
      </c>
      <c r="B340" s="367">
        <v>52</v>
      </c>
      <c r="C340" s="367">
        <v>0</v>
      </c>
      <c r="D340" s="375" t="s">
        <v>40</v>
      </c>
      <c r="E340" s="367">
        <v>852</v>
      </c>
      <c r="F340" s="375"/>
      <c r="G340" s="375"/>
      <c r="H340" s="375" t="s">
        <v>683</v>
      </c>
      <c r="I340" s="375" t="s">
        <v>76</v>
      </c>
      <c r="J340" s="378">
        <f t="shared" si="129"/>
        <v>2765876</v>
      </c>
      <c r="K340" s="378">
        <f t="shared" si="129"/>
        <v>2876556</v>
      </c>
      <c r="L340" s="378">
        <f t="shared" si="129"/>
        <v>2991617</v>
      </c>
    </row>
    <row r="341" spans="1:12" x14ac:dyDescent="0.25">
      <c r="A341" s="377" t="s">
        <v>77</v>
      </c>
      <c r="B341" s="367">
        <v>52</v>
      </c>
      <c r="C341" s="367">
        <v>0</v>
      </c>
      <c r="D341" s="375" t="s">
        <v>40</v>
      </c>
      <c r="E341" s="367">
        <v>852</v>
      </c>
      <c r="F341" s="375"/>
      <c r="G341" s="375"/>
      <c r="H341" s="375" t="s">
        <v>683</v>
      </c>
      <c r="I341" s="375" t="s">
        <v>78</v>
      </c>
      <c r="J341" s="378">
        <f>'3.ВС'!J293</f>
        <v>2765876</v>
      </c>
      <c r="K341" s="378">
        <f>'3.ВС'!K293</f>
        <v>2876556</v>
      </c>
      <c r="L341" s="378">
        <f>'3.ВС'!L293</f>
        <v>2991617</v>
      </c>
    </row>
    <row r="342" spans="1:12" ht="75" x14ac:dyDescent="0.25">
      <c r="A342" s="380" t="s">
        <v>302</v>
      </c>
      <c r="B342" s="367">
        <v>52</v>
      </c>
      <c r="C342" s="367">
        <v>0</v>
      </c>
      <c r="D342" s="368" t="s">
        <v>40</v>
      </c>
      <c r="E342" s="367">
        <v>852</v>
      </c>
      <c r="F342" s="375"/>
      <c r="G342" s="375"/>
      <c r="H342" s="375" t="s">
        <v>303</v>
      </c>
      <c r="I342" s="375"/>
      <c r="J342" s="378">
        <f t="shared" ref="J342:L343" si="130">J343</f>
        <v>10000</v>
      </c>
      <c r="K342" s="378">
        <f t="shared" si="130"/>
        <v>0</v>
      </c>
      <c r="L342" s="378">
        <f t="shared" si="130"/>
        <v>0</v>
      </c>
    </row>
    <row r="343" spans="1:12" ht="60" x14ac:dyDescent="0.25">
      <c r="A343" s="380" t="s">
        <v>37</v>
      </c>
      <c r="B343" s="367">
        <v>52</v>
      </c>
      <c r="C343" s="367">
        <v>0</v>
      </c>
      <c r="D343" s="375" t="s">
        <v>40</v>
      </c>
      <c r="E343" s="367">
        <v>852</v>
      </c>
      <c r="F343" s="375"/>
      <c r="G343" s="375"/>
      <c r="H343" s="375" t="s">
        <v>303</v>
      </c>
      <c r="I343" s="375" t="s">
        <v>76</v>
      </c>
      <c r="J343" s="378">
        <f t="shared" si="130"/>
        <v>10000</v>
      </c>
      <c r="K343" s="378">
        <f t="shared" si="130"/>
        <v>0</v>
      </c>
      <c r="L343" s="378">
        <f t="shared" si="130"/>
        <v>0</v>
      </c>
    </row>
    <row r="344" spans="1:12" x14ac:dyDescent="0.25">
      <c r="A344" s="380" t="s">
        <v>77</v>
      </c>
      <c r="B344" s="367">
        <v>52</v>
      </c>
      <c r="C344" s="367">
        <v>0</v>
      </c>
      <c r="D344" s="375" t="s">
        <v>40</v>
      </c>
      <c r="E344" s="367">
        <v>852</v>
      </c>
      <c r="F344" s="375"/>
      <c r="G344" s="375"/>
      <c r="H344" s="375" t="s">
        <v>303</v>
      </c>
      <c r="I344" s="375" t="s">
        <v>78</v>
      </c>
      <c r="J344" s="378">
        <f>'3.ВС'!J357</f>
        <v>10000</v>
      </c>
      <c r="K344" s="378">
        <f>'3.ВС'!K357</f>
        <v>0</v>
      </c>
      <c r="L344" s="378">
        <f>'3.ВС'!L357</f>
        <v>0</v>
      </c>
    </row>
    <row r="345" spans="1:12" ht="30" x14ac:dyDescent="0.25">
      <c r="A345" s="373" t="s">
        <v>169</v>
      </c>
      <c r="B345" s="367">
        <v>52</v>
      </c>
      <c r="C345" s="367">
        <v>0</v>
      </c>
      <c r="D345" s="375" t="s">
        <v>42</v>
      </c>
      <c r="E345" s="367"/>
      <c r="F345" s="375"/>
      <c r="G345" s="375"/>
      <c r="H345" s="375"/>
      <c r="I345" s="375"/>
      <c r="J345" s="378">
        <f t="shared" ref="J345:L346" si="131">J346</f>
        <v>3538800</v>
      </c>
      <c r="K345" s="378">
        <f t="shared" si="131"/>
        <v>3538800</v>
      </c>
      <c r="L345" s="378">
        <f t="shared" si="131"/>
        <v>3538800</v>
      </c>
    </row>
    <row r="346" spans="1:12" ht="30" x14ac:dyDescent="0.25">
      <c r="A346" s="373" t="s">
        <v>106</v>
      </c>
      <c r="B346" s="367">
        <v>52</v>
      </c>
      <c r="C346" s="367">
        <v>0</v>
      </c>
      <c r="D346" s="368" t="s">
        <v>42</v>
      </c>
      <c r="E346" s="367">
        <v>852</v>
      </c>
      <c r="F346" s="368"/>
      <c r="G346" s="368"/>
      <c r="H346" s="368"/>
      <c r="I346" s="375"/>
      <c r="J346" s="378">
        <f t="shared" si="131"/>
        <v>3538800</v>
      </c>
      <c r="K346" s="378">
        <f t="shared" si="131"/>
        <v>3538800</v>
      </c>
      <c r="L346" s="378">
        <f t="shared" si="131"/>
        <v>3538800</v>
      </c>
    </row>
    <row r="347" spans="1:12" ht="165" x14ac:dyDescent="0.25">
      <c r="A347" s="377" t="s">
        <v>270</v>
      </c>
      <c r="B347" s="367">
        <v>52</v>
      </c>
      <c r="C347" s="367">
        <v>0</v>
      </c>
      <c r="D347" s="375" t="s">
        <v>42</v>
      </c>
      <c r="E347" s="367">
        <v>852</v>
      </c>
      <c r="F347" s="375" t="s">
        <v>71</v>
      </c>
      <c r="G347" s="375" t="s">
        <v>170</v>
      </c>
      <c r="H347" s="375" t="s">
        <v>285</v>
      </c>
      <c r="I347" s="375"/>
      <c r="J347" s="378">
        <f t="shared" ref="J347:L347" si="132">J348+J350</f>
        <v>3538800</v>
      </c>
      <c r="K347" s="378">
        <f t="shared" si="132"/>
        <v>3538800</v>
      </c>
      <c r="L347" s="378">
        <f t="shared" si="132"/>
        <v>3538800</v>
      </c>
    </row>
    <row r="348" spans="1:12" ht="60" x14ac:dyDescent="0.25">
      <c r="A348" s="380" t="s">
        <v>37</v>
      </c>
      <c r="B348" s="367">
        <v>52</v>
      </c>
      <c r="C348" s="367">
        <v>0</v>
      </c>
      <c r="D348" s="368" t="s">
        <v>42</v>
      </c>
      <c r="E348" s="367">
        <v>852</v>
      </c>
      <c r="F348" s="375" t="s">
        <v>71</v>
      </c>
      <c r="G348" s="375" t="s">
        <v>170</v>
      </c>
      <c r="H348" s="375" t="s">
        <v>285</v>
      </c>
      <c r="I348" s="375" t="s">
        <v>76</v>
      </c>
      <c r="J348" s="378">
        <f t="shared" ref="J348:L348" si="133">J349</f>
        <v>2127600</v>
      </c>
      <c r="K348" s="378">
        <f t="shared" si="133"/>
        <v>2127600</v>
      </c>
      <c r="L348" s="378">
        <f t="shared" si="133"/>
        <v>2127600</v>
      </c>
    </row>
    <row r="349" spans="1:12" x14ac:dyDescent="0.25">
      <c r="A349" s="380" t="s">
        <v>77</v>
      </c>
      <c r="B349" s="367">
        <v>52</v>
      </c>
      <c r="C349" s="367">
        <v>0</v>
      </c>
      <c r="D349" s="375" t="s">
        <v>42</v>
      </c>
      <c r="E349" s="367">
        <v>852</v>
      </c>
      <c r="F349" s="375" t="s">
        <v>71</v>
      </c>
      <c r="G349" s="375" t="s">
        <v>11</v>
      </c>
      <c r="H349" s="375" t="s">
        <v>285</v>
      </c>
      <c r="I349" s="375" t="s">
        <v>78</v>
      </c>
      <c r="J349" s="378">
        <f>'3.ВС'!J296+'3.ВС'!J262+'3.ВС'!J360</f>
        <v>2127600</v>
      </c>
      <c r="K349" s="378">
        <f>'3.ВС'!K296+'3.ВС'!K262+'3.ВС'!K360</f>
        <v>2127600</v>
      </c>
      <c r="L349" s="378">
        <f>'3.ВС'!L296+'3.ВС'!L262+'3.ВС'!L360</f>
        <v>2127600</v>
      </c>
    </row>
    <row r="350" spans="1:12" ht="30" x14ac:dyDescent="0.25">
      <c r="A350" s="379" t="s">
        <v>89</v>
      </c>
      <c r="B350" s="367">
        <v>52</v>
      </c>
      <c r="C350" s="367">
        <v>0</v>
      </c>
      <c r="D350" s="368" t="s">
        <v>42</v>
      </c>
      <c r="E350" s="367">
        <v>852</v>
      </c>
      <c r="F350" s="375" t="s">
        <v>71</v>
      </c>
      <c r="G350" s="375" t="s">
        <v>46</v>
      </c>
      <c r="H350" s="375" t="s">
        <v>285</v>
      </c>
      <c r="I350" s="375" t="s">
        <v>90</v>
      </c>
      <c r="J350" s="378">
        <f t="shared" ref="J350:L350" si="134">J351</f>
        <v>1411200</v>
      </c>
      <c r="K350" s="378">
        <f t="shared" si="134"/>
        <v>1411200</v>
      </c>
      <c r="L350" s="378">
        <f t="shared" si="134"/>
        <v>1411200</v>
      </c>
    </row>
    <row r="351" spans="1:12" ht="30" x14ac:dyDescent="0.25">
      <c r="A351" s="379" t="s">
        <v>97</v>
      </c>
      <c r="B351" s="367">
        <v>52</v>
      </c>
      <c r="C351" s="367">
        <v>0</v>
      </c>
      <c r="D351" s="375" t="s">
        <v>42</v>
      </c>
      <c r="E351" s="367">
        <v>852</v>
      </c>
      <c r="F351" s="375" t="s">
        <v>86</v>
      </c>
      <c r="G351" s="375" t="s">
        <v>42</v>
      </c>
      <c r="H351" s="375" t="s">
        <v>285</v>
      </c>
      <c r="I351" s="375" t="s">
        <v>98</v>
      </c>
      <c r="J351" s="378">
        <f>'3.ВС'!J324</f>
        <v>1411200</v>
      </c>
      <c r="K351" s="378">
        <f>'3.ВС'!K324</f>
        <v>1411200</v>
      </c>
      <c r="L351" s="378">
        <f>'3.ВС'!L324</f>
        <v>1411200</v>
      </c>
    </row>
    <row r="352" spans="1:12" ht="30" x14ac:dyDescent="0.25">
      <c r="A352" s="373" t="s">
        <v>173</v>
      </c>
      <c r="B352" s="367">
        <v>52</v>
      </c>
      <c r="C352" s="367">
        <v>0</v>
      </c>
      <c r="D352" s="375" t="s">
        <v>96</v>
      </c>
      <c r="E352" s="367"/>
      <c r="F352" s="375"/>
      <c r="G352" s="375"/>
      <c r="H352" s="375"/>
      <c r="I352" s="375"/>
      <c r="J352" s="378">
        <f t="shared" ref="J352:L355" si="135">J353</f>
        <v>670360</v>
      </c>
      <c r="K352" s="378">
        <f t="shared" si="135"/>
        <v>670360</v>
      </c>
      <c r="L352" s="378">
        <f t="shared" si="135"/>
        <v>670360</v>
      </c>
    </row>
    <row r="353" spans="1:12" s="1" customFormat="1" ht="30" x14ac:dyDescent="0.25">
      <c r="A353" s="373" t="s">
        <v>106</v>
      </c>
      <c r="B353" s="367">
        <v>52</v>
      </c>
      <c r="C353" s="367">
        <v>0</v>
      </c>
      <c r="D353" s="368" t="s">
        <v>96</v>
      </c>
      <c r="E353" s="367">
        <v>852</v>
      </c>
      <c r="F353" s="368"/>
      <c r="G353" s="368"/>
      <c r="H353" s="368"/>
      <c r="I353" s="375"/>
      <c r="J353" s="378">
        <f t="shared" si="135"/>
        <v>670360</v>
      </c>
      <c r="K353" s="378">
        <f t="shared" si="135"/>
        <v>670360</v>
      </c>
      <c r="L353" s="378">
        <f t="shared" si="135"/>
        <v>670360</v>
      </c>
    </row>
    <row r="354" spans="1:12" ht="30" x14ac:dyDescent="0.25">
      <c r="A354" s="373" t="s">
        <v>112</v>
      </c>
      <c r="B354" s="367">
        <v>52</v>
      </c>
      <c r="C354" s="367">
        <v>0</v>
      </c>
      <c r="D354" s="375" t="s">
        <v>96</v>
      </c>
      <c r="E354" s="367">
        <v>852</v>
      </c>
      <c r="F354" s="375" t="s">
        <v>71</v>
      </c>
      <c r="G354" s="375" t="s">
        <v>40</v>
      </c>
      <c r="H354" s="375" t="s">
        <v>174</v>
      </c>
      <c r="I354" s="375"/>
      <c r="J354" s="378">
        <f t="shared" si="135"/>
        <v>670360</v>
      </c>
      <c r="K354" s="378">
        <f t="shared" si="135"/>
        <v>670360</v>
      </c>
      <c r="L354" s="378">
        <f t="shared" si="135"/>
        <v>670360</v>
      </c>
    </row>
    <row r="355" spans="1:12" ht="60" x14ac:dyDescent="0.25">
      <c r="A355" s="380" t="s">
        <v>37</v>
      </c>
      <c r="B355" s="367">
        <v>52</v>
      </c>
      <c r="C355" s="367">
        <v>0</v>
      </c>
      <c r="D355" s="375" t="s">
        <v>96</v>
      </c>
      <c r="E355" s="367">
        <v>852</v>
      </c>
      <c r="F355" s="375" t="s">
        <v>71</v>
      </c>
      <c r="G355" s="375" t="s">
        <v>40</v>
      </c>
      <c r="H355" s="375" t="s">
        <v>174</v>
      </c>
      <c r="I355" s="375" t="s">
        <v>76</v>
      </c>
      <c r="J355" s="378">
        <f t="shared" si="135"/>
        <v>670360</v>
      </c>
      <c r="K355" s="378">
        <f t="shared" si="135"/>
        <v>670360</v>
      </c>
      <c r="L355" s="378">
        <f t="shared" si="135"/>
        <v>670360</v>
      </c>
    </row>
    <row r="356" spans="1:12" x14ac:dyDescent="0.25">
      <c r="A356" s="380" t="s">
        <v>77</v>
      </c>
      <c r="B356" s="367">
        <v>52</v>
      </c>
      <c r="C356" s="367">
        <v>0</v>
      </c>
      <c r="D356" s="375" t="s">
        <v>96</v>
      </c>
      <c r="E356" s="367">
        <v>852</v>
      </c>
      <c r="F356" s="375" t="s">
        <v>71</v>
      </c>
      <c r="G356" s="375" t="s">
        <v>40</v>
      </c>
      <c r="H356" s="375" t="s">
        <v>174</v>
      </c>
      <c r="I356" s="375" t="s">
        <v>78</v>
      </c>
      <c r="J356" s="378">
        <f>'3.ВС'!J299</f>
        <v>670360</v>
      </c>
      <c r="K356" s="378">
        <f>'3.ВС'!K299</f>
        <v>670360</v>
      </c>
      <c r="L356" s="378">
        <f>'3.ВС'!L299</f>
        <v>670360</v>
      </c>
    </row>
    <row r="357" spans="1:12" ht="30" x14ac:dyDescent="0.25">
      <c r="A357" s="373" t="s">
        <v>172</v>
      </c>
      <c r="B357" s="367">
        <v>52</v>
      </c>
      <c r="C357" s="367">
        <v>0</v>
      </c>
      <c r="D357" s="375" t="s">
        <v>71</v>
      </c>
      <c r="E357" s="367"/>
      <c r="F357" s="375"/>
      <c r="G357" s="375"/>
      <c r="H357" s="375"/>
      <c r="I357" s="375"/>
      <c r="J357" s="378">
        <f t="shared" ref="J357:L363" si="136">J358</f>
        <v>394780</v>
      </c>
      <c r="K357" s="378">
        <f t="shared" si="136"/>
        <v>0</v>
      </c>
      <c r="L357" s="378">
        <f t="shared" si="136"/>
        <v>0</v>
      </c>
    </row>
    <row r="358" spans="1:12" ht="30" x14ac:dyDescent="0.25">
      <c r="A358" s="373" t="s">
        <v>106</v>
      </c>
      <c r="B358" s="367">
        <v>52</v>
      </c>
      <c r="C358" s="367">
        <v>0</v>
      </c>
      <c r="D358" s="368" t="s">
        <v>71</v>
      </c>
      <c r="E358" s="367">
        <v>852</v>
      </c>
      <c r="F358" s="368"/>
      <c r="G358" s="368"/>
      <c r="H358" s="368"/>
      <c r="I358" s="375"/>
      <c r="J358" s="378">
        <f t="shared" ref="J358:L358" si="137">J362+J359</f>
        <v>394780</v>
      </c>
      <c r="K358" s="378">
        <f t="shared" si="137"/>
        <v>0</v>
      </c>
      <c r="L358" s="378">
        <f t="shared" si="137"/>
        <v>0</v>
      </c>
    </row>
    <row r="359" spans="1:12" ht="30" x14ac:dyDescent="0.25">
      <c r="A359" s="379" t="s">
        <v>102</v>
      </c>
      <c r="B359" s="367">
        <v>52</v>
      </c>
      <c r="C359" s="367">
        <v>0</v>
      </c>
      <c r="D359" s="375" t="s">
        <v>71</v>
      </c>
      <c r="E359" s="367">
        <v>852</v>
      </c>
      <c r="F359" s="368"/>
      <c r="G359" s="368"/>
      <c r="H359" s="368" t="s">
        <v>199</v>
      </c>
      <c r="I359" s="375"/>
      <c r="J359" s="378">
        <f t="shared" ref="J359:L360" si="138">J360</f>
        <v>252480</v>
      </c>
      <c r="K359" s="378">
        <f t="shared" si="138"/>
        <v>0</v>
      </c>
      <c r="L359" s="378">
        <f t="shared" si="138"/>
        <v>0</v>
      </c>
    </row>
    <row r="360" spans="1:12" ht="45" x14ac:dyDescent="0.25">
      <c r="A360" s="380" t="s">
        <v>19</v>
      </c>
      <c r="B360" s="367">
        <v>52</v>
      </c>
      <c r="C360" s="367">
        <v>0</v>
      </c>
      <c r="D360" s="375" t="s">
        <v>71</v>
      </c>
      <c r="E360" s="367">
        <v>852</v>
      </c>
      <c r="F360" s="368"/>
      <c r="G360" s="368"/>
      <c r="H360" s="368" t="s">
        <v>199</v>
      </c>
      <c r="I360" s="375" t="s">
        <v>20</v>
      </c>
      <c r="J360" s="378">
        <f t="shared" si="138"/>
        <v>252480</v>
      </c>
      <c r="K360" s="378">
        <f t="shared" si="138"/>
        <v>0</v>
      </c>
      <c r="L360" s="378">
        <f t="shared" si="138"/>
        <v>0</v>
      </c>
    </row>
    <row r="361" spans="1:12" ht="45" x14ac:dyDescent="0.25">
      <c r="A361" s="380" t="s">
        <v>9</v>
      </c>
      <c r="B361" s="367">
        <v>52</v>
      </c>
      <c r="C361" s="367">
        <v>0</v>
      </c>
      <c r="D361" s="375" t="s">
        <v>71</v>
      </c>
      <c r="E361" s="367">
        <v>852</v>
      </c>
      <c r="F361" s="368"/>
      <c r="G361" s="368"/>
      <c r="H361" s="368" t="s">
        <v>199</v>
      </c>
      <c r="I361" s="375" t="s">
        <v>21</v>
      </c>
      <c r="J361" s="378">
        <f>'3.ВС'!J347</f>
        <v>252480</v>
      </c>
      <c r="K361" s="378">
        <f>'3.ВС'!K347</f>
        <v>0</v>
      </c>
      <c r="L361" s="378">
        <f>'3.ВС'!L347</f>
        <v>0</v>
      </c>
    </row>
    <row r="362" spans="1:12" ht="30" x14ac:dyDescent="0.25">
      <c r="A362" s="373" t="s">
        <v>116</v>
      </c>
      <c r="B362" s="367">
        <v>52</v>
      </c>
      <c r="C362" s="367">
        <v>0</v>
      </c>
      <c r="D362" s="375" t="s">
        <v>71</v>
      </c>
      <c r="E362" s="367">
        <v>852</v>
      </c>
      <c r="F362" s="375" t="s">
        <v>71</v>
      </c>
      <c r="G362" s="375" t="s">
        <v>71</v>
      </c>
      <c r="H362" s="375" t="s">
        <v>210</v>
      </c>
      <c r="I362" s="375"/>
      <c r="J362" s="378">
        <f>J363</f>
        <v>142300</v>
      </c>
      <c r="K362" s="378">
        <f t="shared" ref="K362:L362" si="139">K363</f>
        <v>0</v>
      </c>
      <c r="L362" s="378">
        <f t="shared" si="139"/>
        <v>0</v>
      </c>
    </row>
    <row r="363" spans="1:12" ht="45" x14ac:dyDescent="0.25">
      <c r="A363" s="380" t="s">
        <v>19</v>
      </c>
      <c r="B363" s="367">
        <v>52</v>
      </c>
      <c r="C363" s="367">
        <v>0</v>
      </c>
      <c r="D363" s="375" t="s">
        <v>71</v>
      </c>
      <c r="E363" s="367">
        <v>852</v>
      </c>
      <c r="F363" s="375" t="s">
        <v>71</v>
      </c>
      <c r="G363" s="375" t="s">
        <v>71</v>
      </c>
      <c r="H363" s="375" t="s">
        <v>210</v>
      </c>
      <c r="I363" s="375" t="s">
        <v>20</v>
      </c>
      <c r="J363" s="378">
        <f t="shared" si="136"/>
        <v>142300</v>
      </c>
      <c r="K363" s="378">
        <f t="shared" si="136"/>
        <v>0</v>
      </c>
      <c r="L363" s="378">
        <f t="shared" si="136"/>
        <v>0</v>
      </c>
    </row>
    <row r="364" spans="1:12" ht="45" x14ac:dyDescent="0.25">
      <c r="A364" s="380" t="s">
        <v>9</v>
      </c>
      <c r="B364" s="367">
        <v>52</v>
      </c>
      <c r="C364" s="367">
        <v>0</v>
      </c>
      <c r="D364" s="375" t="s">
        <v>71</v>
      </c>
      <c r="E364" s="367">
        <v>852</v>
      </c>
      <c r="F364" s="375" t="s">
        <v>71</v>
      </c>
      <c r="G364" s="375" t="s">
        <v>71</v>
      </c>
      <c r="H364" s="375" t="s">
        <v>210</v>
      </c>
      <c r="I364" s="375" t="s">
        <v>21</v>
      </c>
      <c r="J364" s="378">
        <f>'3.ВС'!J303</f>
        <v>142300</v>
      </c>
      <c r="K364" s="378">
        <f>'3.ВС'!K303</f>
        <v>0</v>
      </c>
      <c r="L364" s="378">
        <f>'3.ВС'!L303</f>
        <v>0</v>
      </c>
    </row>
    <row r="365" spans="1:12" ht="60" x14ac:dyDescent="0.25">
      <c r="A365" s="373" t="s">
        <v>384</v>
      </c>
      <c r="B365" s="367">
        <v>52</v>
      </c>
      <c r="C365" s="367">
        <v>0</v>
      </c>
      <c r="D365" s="375" t="s">
        <v>52</v>
      </c>
      <c r="E365" s="367"/>
      <c r="F365" s="375"/>
      <c r="G365" s="375"/>
      <c r="H365" s="375"/>
      <c r="I365" s="375"/>
      <c r="J365" s="378">
        <f t="shared" ref="J365:L365" si="140">J366</f>
        <v>8943148</v>
      </c>
      <c r="K365" s="378">
        <f t="shared" si="140"/>
        <v>8943148</v>
      </c>
      <c r="L365" s="378">
        <f t="shared" si="140"/>
        <v>8943148</v>
      </c>
    </row>
    <row r="366" spans="1:12" ht="30" x14ac:dyDescent="0.25">
      <c r="A366" s="373" t="s">
        <v>106</v>
      </c>
      <c r="B366" s="367">
        <v>52</v>
      </c>
      <c r="C366" s="367">
        <v>0</v>
      </c>
      <c r="D366" s="368" t="s">
        <v>52</v>
      </c>
      <c r="E366" s="367">
        <v>852</v>
      </c>
      <c r="F366" s="368"/>
      <c r="G366" s="368"/>
      <c r="H366" s="368"/>
      <c r="I366" s="375"/>
      <c r="J366" s="378">
        <f t="shared" ref="J366:L366" si="141">J367+J370+J373</f>
        <v>8943148</v>
      </c>
      <c r="K366" s="378">
        <f t="shared" si="141"/>
        <v>8943148</v>
      </c>
      <c r="L366" s="378">
        <f t="shared" si="141"/>
        <v>8943148</v>
      </c>
    </row>
    <row r="367" spans="1:12" ht="60" x14ac:dyDescent="0.25">
      <c r="A367" s="373" t="s">
        <v>119</v>
      </c>
      <c r="B367" s="367">
        <v>52</v>
      </c>
      <c r="C367" s="367">
        <v>0</v>
      </c>
      <c r="D367" s="375" t="s">
        <v>52</v>
      </c>
      <c r="E367" s="367">
        <v>852</v>
      </c>
      <c r="F367" s="375" t="s">
        <v>86</v>
      </c>
      <c r="G367" s="375" t="s">
        <v>42</v>
      </c>
      <c r="H367" s="375" t="s">
        <v>171</v>
      </c>
      <c r="I367" s="375"/>
      <c r="J367" s="378">
        <f t="shared" ref="J367:L368" si="142">J368</f>
        <v>128000</v>
      </c>
      <c r="K367" s="378">
        <f t="shared" si="142"/>
        <v>128000</v>
      </c>
      <c r="L367" s="378">
        <f t="shared" si="142"/>
        <v>128000</v>
      </c>
    </row>
    <row r="368" spans="1:12" ht="30" x14ac:dyDescent="0.25">
      <c r="A368" s="379" t="s">
        <v>89</v>
      </c>
      <c r="B368" s="367">
        <v>52</v>
      </c>
      <c r="C368" s="367">
        <v>0</v>
      </c>
      <c r="D368" s="375" t="s">
        <v>52</v>
      </c>
      <c r="E368" s="367">
        <v>852</v>
      </c>
      <c r="F368" s="375" t="s">
        <v>86</v>
      </c>
      <c r="G368" s="375" t="s">
        <v>42</v>
      </c>
      <c r="H368" s="375" t="s">
        <v>171</v>
      </c>
      <c r="I368" s="375" t="s">
        <v>90</v>
      </c>
      <c r="J368" s="378">
        <f t="shared" si="142"/>
        <v>128000</v>
      </c>
      <c r="K368" s="378">
        <f t="shared" si="142"/>
        <v>128000</v>
      </c>
      <c r="L368" s="378">
        <f t="shared" si="142"/>
        <v>128000</v>
      </c>
    </row>
    <row r="369" spans="1:12" ht="30" x14ac:dyDescent="0.25">
      <c r="A369" s="379" t="s">
        <v>97</v>
      </c>
      <c r="B369" s="367">
        <v>52</v>
      </c>
      <c r="C369" s="367">
        <v>0</v>
      </c>
      <c r="D369" s="375" t="s">
        <v>52</v>
      </c>
      <c r="E369" s="367">
        <v>852</v>
      </c>
      <c r="F369" s="375" t="s">
        <v>86</v>
      </c>
      <c r="G369" s="375" t="s">
        <v>42</v>
      </c>
      <c r="H369" s="375" t="s">
        <v>171</v>
      </c>
      <c r="I369" s="375" t="s">
        <v>98</v>
      </c>
      <c r="J369" s="378">
        <f>'3.ВС'!J331</f>
        <v>128000</v>
      </c>
      <c r="K369" s="378">
        <f>'3.ВС'!K331</f>
        <v>128000</v>
      </c>
      <c r="L369" s="378">
        <f>'3.ВС'!L331</f>
        <v>128000</v>
      </c>
    </row>
    <row r="370" spans="1:12" ht="165" x14ac:dyDescent="0.25">
      <c r="A370" s="373" t="s">
        <v>403</v>
      </c>
      <c r="B370" s="367">
        <v>52</v>
      </c>
      <c r="C370" s="367">
        <v>0</v>
      </c>
      <c r="D370" s="375" t="s">
        <v>52</v>
      </c>
      <c r="E370" s="367">
        <v>852</v>
      </c>
      <c r="F370" s="375"/>
      <c r="G370" s="375"/>
      <c r="H370" s="375" t="s">
        <v>220</v>
      </c>
      <c r="I370" s="375"/>
      <c r="J370" s="378">
        <f t="shared" ref="J370:L371" si="143">J371</f>
        <v>54000</v>
      </c>
      <c r="K370" s="378">
        <f t="shared" si="143"/>
        <v>54000</v>
      </c>
      <c r="L370" s="378">
        <f t="shared" si="143"/>
        <v>54000</v>
      </c>
    </row>
    <row r="371" spans="1:12" ht="45" x14ac:dyDescent="0.25">
      <c r="A371" s="380" t="s">
        <v>19</v>
      </c>
      <c r="B371" s="367">
        <v>52</v>
      </c>
      <c r="C371" s="367">
        <v>0</v>
      </c>
      <c r="D371" s="375" t="s">
        <v>52</v>
      </c>
      <c r="E371" s="367">
        <v>852</v>
      </c>
      <c r="F371" s="368" t="s">
        <v>86</v>
      </c>
      <c r="G371" s="368" t="s">
        <v>96</v>
      </c>
      <c r="H371" s="375" t="s">
        <v>220</v>
      </c>
      <c r="I371" s="375" t="s">
        <v>20</v>
      </c>
      <c r="J371" s="378">
        <f t="shared" si="143"/>
        <v>54000</v>
      </c>
      <c r="K371" s="378">
        <f t="shared" si="143"/>
        <v>54000</v>
      </c>
      <c r="L371" s="378">
        <f t="shared" si="143"/>
        <v>54000</v>
      </c>
    </row>
    <row r="372" spans="1:12" ht="45" x14ac:dyDescent="0.25">
      <c r="A372" s="380" t="s">
        <v>9</v>
      </c>
      <c r="B372" s="367">
        <v>52</v>
      </c>
      <c r="C372" s="367">
        <v>0</v>
      </c>
      <c r="D372" s="375" t="s">
        <v>52</v>
      </c>
      <c r="E372" s="367">
        <v>852</v>
      </c>
      <c r="F372" s="368" t="s">
        <v>86</v>
      </c>
      <c r="G372" s="368" t="s">
        <v>96</v>
      </c>
      <c r="H372" s="375" t="s">
        <v>220</v>
      </c>
      <c r="I372" s="375" t="s">
        <v>21</v>
      </c>
      <c r="J372" s="378">
        <f>'3.ВС'!J339</f>
        <v>54000</v>
      </c>
      <c r="K372" s="378">
        <f>'3.ВС'!K339</f>
        <v>54000</v>
      </c>
      <c r="L372" s="378">
        <f>'3.ВС'!L339</f>
        <v>54000</v>
      </c>
    </row>
    <row r="373" spans="1:12" ht="135" x14ac:dyDescent="0.25">
      <c r="A373" s="380" t="s">
        <v>401</v>
      </c>
      <c r="B373" s="367">
        <v>52</v>
      </c>
      <c r="C373" s="367">
        <v>0</v>
      </c>
      <c r="D373" s="375" t="s">
        <v>52</v>
      </c>
      <c r="E373" s="367">
        <v>852</v>
      </c>
      <c r="F373" s="375" t="s">
        <v>86</v>
      </c>
      <c r="G373" s="375" t="s">
        <v>12</v>
      </c>
      <c r="H373" s="375" t="s">
        <v>221</v>
      </c>
      <c r="I373" s="375"/>
      <c r="J373" s="378">
        <f t="shared" ref="J373:L373" si="144">J374</f>
        <v>8761148</v>
      </c>
      <c r="K373" s="378">
        <f t="shared" si="144"/>
        <v>8761148</v>
      </c>
      <c r="L373" s="378">
        <f t="shared" si="144"/>
        <v>8761148</v>
      </c>
    </row>
    <row r="374" spans="1:12" ht="30" x14ac:dyDescent="0.25">
      <c r="A374" s="379" t="s">
        <v>89</v>
      </c>
      <c r="B374" s="367">
        <v>52</v>
      </c>
      <c r="C374" s="367">
        <v>0</v>
      </c>
      <c r="D374" s="375" t="s">
        <v>52</v>
      </c>
      <c r="E374" s="367">
        <v>852</v>
      </c>
      <c r="F374" s="375" t="s">
        <v>86</v>
      </c>
      <c r="G374" s="375" t="s">
        <v>12</v>
      </c>
      <c r="H374" s="375" t="s">
        <v>221</v>
      </c>
      <c r="I374" s="375" t="s">
        <v>90</v>
      </c>
      <c r="J374" s="378">
        <f t="shared" ref="J374:L374" si="145">J375+J376</f>
        <v>8761148</v>
      </c>
      <c r="K374" s="378">
        <f t="shared" si="145"/>
        <v>8761148</v>
      </c>
      <c r="L374" s="378">
        <f t="shared" si="145"/>
        <v>8761148</v>
      </c>
    </row>
    <row r="375" spans="1:12" ht="30" x14ac:dyDescent="0.25">
      <c r="A375" s="379" t="s">
        <v>97</v>
      </c>
      <c r="B375" s="367">
        <v>52</v>
      </c>
      <c r="C375" s="367">
        <v>0</v>
      </c>
      <c r="D375" s="375" t="s">
        <v>52</v>
      </c>
      <c r="E375" s="367">
        <v>852</v>
      </c>
      <c r="F375" s="375" t="s">
        <v>86</v>
      </c>
      <c r="G375" s="375" t="s">
        <v>12</v>
      </c>
      <c r="H375" s="375" t="s">
        <v>221</v>
      </c>
      <c r="I375" s="375" t="s">
        <v>98</v>
      </c>
      <c r="J375" s="378">
        <f>'3.ВС'!J334</f>
        <v>4781666</v>
      </c>
      <c r="K375" s="378">
        <f>'3.ВС'!K334</f>
        <v>4781666</v>
      </c>
      <c r="L375" s="378">
        <f>'3.ВС'!L334</f>
        <v>4781666</v>
      </c>
    </row>
    <row r="376" spans="1:12" ht="45" x14ac:dyDescent="0.25">
      <c r="A376" s="379" t="s">
        <v>91</v>
      </c>
      <c r="B376" s="367">
        <v>52</v>
      </c>
      <c r="C376" s="367">
        <v>0</v>
      </c>
      <c r="D376" s="375" t="s">
        <v>52</v>
      </c>
      <c r="E376" s="367">
        <v>852</v>
      </c>
      <c r="F376" s="375" t="s">
        <v>86</v>
      </c>
      <c r="G376" s="375" t="s">
        <v>42</v>
      </c>
      <c r="H376" s="375" t="s">
        <v>221</v>
      </c>
      <c r="I376" s="375" t="s">
        <v>92</v>
      </c>
      <c r="J376" s="378">
        <f>'3.ВС'!J335</f>
        <v>3979482</v>
      </c>
      <c r="K376" s="378">
        <f>'3.ВС'!K335</f>
        <v>3979482</v>
      </c>
      <c r="L376" s="378">
        <f>'3.ВС'!L335</f>
        <v>3979482</v>
      </c>
    </row>
    <row r="377" spans="1:12" s="19" customFormat="1" ht="47.25" x14ac:dyDescent="0.25">
      <c r="A377" s="370" t="s">
        <v>391</v>
      </c>
      <c r="B377" s="369">
        <v>53</v>
      </c>
      <c r="C377" s="369"/>
      <c r="D377" s="387"/>
      <c r="E377" s="369"/>
      <c r="F377" s="387"/>
      <c r="G377" s="387"/>
      <c r="H377" s="387"/>
      <c r="I377" s="371"/>
      <c r="J377" s="391">
        <f t="shared" ref="J377:L377" si="146">J378+J388</f>
        <v>18801439.09</v>
      </c>
      <c r="K377" s="391">
        <f t="shared" si="146"/>
        <v>13420900</v>
      </c>
      <c r="L377" s="391">
        <f t="shared" si="146"/>
        <v>13420900</v>
      </c>
    </row>
    <row r="378" spans="1:12" ht="90" x14ac:dyDescent="0.25">
      <c r="A378" s="373" t="s">
        <v>385</v>
      </c>
      <c r="B378" s="367">
        <v>53</v>
      </c>
      <c r="C378" s="367">
        <v>0</v>
      </c>
      <c r="D378" s="368" t="s">
        <v>11</v>
      </c>
      <c r="E378" s="367"/>
      <c r="F378" s="368"/>
      <c r="G378" s="368"/>
      <c r="H378" s="368"/>
      <c r="I378" s="375"/>
      <c r="J378" s="378">
        <f t="shared" ref="J378:L378" si="147">J379</f>
        <v>10305939.09</v>
      </c>
      <c r="K378" s="378">
        <f t="shared" si="147"/>
        <v>9425400</v>
      </c>
      <c r="L378" s="378">
        <f t="shared" si="147"/>
        <v>9425400</v>
      </c>
    </row>
    <row r="379" spans="1:12" ht="30" x14ac:dyDescent="0.25">
      <c r="A379" s="373" t="s">
        <v>121</v>
      </c>
      <c r="B379" s="367">
        <v>53</v>
      </c>
      <c r="C379" s="367">
        <v>0</v>
      </c>
      <c r="D379" s="375" t="s">
        <v>11</v>
      </c>
      <c r="E379" s="367">
        <v>853</v>
      </c>
      <c r="F379" s="375"/>
      <c r="G379" s="375"/>
      <c r="H379" s="375"/>
      <c r="I379" s="375"/>
      <c r="J379" s="378">
        <f t="shared" ref="J379:L379" si="148">J380+J385</f>
        <v>10305939.09</v>
      </c>
      <c r="K379" s="378">
        <f t="shared" si="148"/>
        <v>9425400</v>
      </c>
      <c r="L379" s="378">
        <f t="shared" si="148"/>
        <v>9425400</v>
      </c>
    </row>
    <row r="380" spans="1:12" ht="45" x14ac:dyDescent="0.25">
      <c r="A380" s="373" t="s">
        <v>18</v>
      </c>
      <c r="B380" s="367">
        <v>53</v>
      </c>
      <c r="C380" s="367">
        <v>0</v>
      </c>
      <c r="D380" s="375" t="s">
        <v>11</v>
      </c>
      <c r="E380" s="374">
        <v>853</v>
      </c>
      <c r="F380" s="375" t="s">
        <v>15</v>
      </c>
      <c r="G380" s="375" t="s">
        <v>96</v>
      </c>
      <c r="H380" s="375" t="s">
        <v>179</v>
      </c>
      <c r="I380" s="375"/>
      <c r="J380" s="378">
        <f t="shared" ref="J380:L380" si="149">J381+J383</f>
        <v>10303539.09</v>
      </c>
      <c r="K380" s="378">
        <f t="shared" si="149"/>
        <v>9423000</v>
      </c>
      <c r="L380" s="378">
        <f t="shared" si="149"/>
        <v>9423000</v>
      </c>
    </row>
    <row r="381" spans="1:12" ht="105" x14ac:dyDescent="0.25">
      <c r="A381" s="379" t="s">
        <v>14</v>
      </c>
      <c r="B381" s="367">
        <v>53</v>
      </c>
      <c r="C381" s="367">
        <v>0</v>
      </c>
      <c r="D381" s="375" t="s">
        <v>11</v>
      </c>
      <c r="E381" s="374">
        <v>853</v>
      </c>
      <c r="F381" s="375" t="s">
        <v>11</v>
      </c>
      <c r="G381" s="375" t="s">
        <v>96</v>
      </c>
      <c r="H381" s="375" t="s">
        <v>179</v>
      </c>
      <c r="I381" s="375" t="s">
        <v>16</v>
      </c>
      <c r="J381" s="378">
        <f t="shared" ref="J381:L381" si="150">J382</f>
        <v>10029200</v>
      </c>
      <c r="K381" s="378">
        <f t="shared" si="150"/>
        <v>9379000</v>
      </c>
      <c r="L381" s="378">
        <f t="shared" si="150"/>
        <v>9379000</v>
      </c>
    </row>
    <row r="382" spans="1:12" ht="45" x14ac:dyDescent="0.25">
      <c r="A382" s="379" t="s">
        <v>8</v>
      </c>
      <c r="B382" s="367">
        <v>53</v>
      </c>
      <c r="C382" s="367">
        <v>0</v>
      </c>
      <c r="D382" s="375" t="s">
        <v>11</v>
      </c>
      <c r="E382" s="374">
        <v>853</v>
      </c>
      <c r="F382" s="375" t="s">
        <v>11</v>
      </c>
      <c r="G382" s="375" t="s">
        <v>96</v>
      </c>
      <c r="H382" s="375" t="s">
        <v>179</v>
      </c>
      <c r="I382" s="375" t="s">
        <v>17</v>
      </c>
      <c r="J382" s="378">
        <f>'3.ВС'!J366</f>
        <v>10029200</v>
      </c>
      <c r="K382" s="378">
        <f>'3.ВС'!K366</f>
        <v>9379000</v>
      </c>
      <c r="L382" s="378">
        <f>'3.ВС'!L366</f>
        <v>9379000</v>
      </c>
    </row>
    <row r="383" spans="1:12" s="1" customFormat="1" ht="45" x14ac:dyDescent="0.25">
      <c r="A383" s="380" t="s">
        <v>19</v>
      </c>
      <c r="B383" s="367">
        <v>53</v>
      </c>
      <c r="C383" s="367">
        <v>0</v>
      </c>
      <c r="D383" s="375" t="s">
        <v>11</v>
      </c>
      <c r="E383" s="374">
        <v>853</v>
      </c>
      <c r="F383" s="375" t="s">
        <v>11</v>
      </c>
      <c r="G383" s="375" t="s">
        <v>96</v>
      </c>
      <c r="H383" s="375" t="s">
        <v>179</v>
      </c>
      <c r="I383" s="375" t="s">
        <v>20</v>
      </c>
      <c r="J383" s="376">
        <f t="shared" ref="J383:L383" si="151">J384</f>
        <v>274339.09000000003</v>
      </c>
      <c r="K383" s="376">
        <f t="shared" si="151"/>
        <v>44000</v>
      </c>
      <c r="L383" s="376">
        <f t="shared" si="151"/>
        <v>44000</v>
      </c>
    </row>
    <row r="384" spans="1:12" s="1" customFormat="1" ht="45" x14ac:dyDescent="0.25">
      <c r="A384" s="380" t="s">
        <v>9</v>
      </c>
      <c r="B384" s="367">
        <v>53</v>
      </c>
      <c r="C384" s="367">
        <v>0</v>
      </c>
      <c r="D384" s="375" t="s">
        <v>11</v>
      </c>
      <c r="E384" s="374">
        <v>853</v>
      </c>
      <c r="F384" s="375" t="s">
        <v>11</v>
      </c>
      <c r="G384" s="375" t="s">
        <v>96</v>
      </c>
      <c r="H384" s="375" t="s">
        <v>179</v>
      </c>
      <c r="I384" s="375" t="s">
        <v>21</v>
      </c>
      <c r="J384" s="376">
        <f>'3.ВС'!J368</f>
        <v>274339.09000000003</v>
      </c>
      <c r="K384" s="376">
        <f>'3.ВС'!K368</f>
        <v>44000</v>
      </c>
      <c r="L384" s="376">
        <f>'3.ВС'!L368</f>
        <v>44000</v>
      </c>
    </row>
    <row r="385" spans="1:12" ht="120" x14ac:dyDescent="0.25">
      <c r="A385" s="383" t="s">
        <v>234</v>
      </c>
      <c r="B385" s="367">
        <v>53</v>
      </c>
      <c r="C385" s="367">
        <v>0</v>
      </c>
      <c r="D385" s="375" t="s">
        <v>11</v>
      </c>
      <c r="E385" s="374">
        <v>853</v>
      </c>
      <c r="F385" s="375"/>
      <c r="G385" s="375"/>
      <c r="H385" s="375" t="s">
        <v>236</v>
      </c>
      <c r="I385" s="375"/>
      <c r="J385" s="378">
        <f t="shared" ref="J385:L386" si="152">J386</f>
        <v>2400</v>
      </c>
      <c r="K385" s="378">
        <f t="shared" si="152"/>
        <v>2400</v>
      </c>
      <c r="L385" s="378">
        <f t="shared" si="152"/>
        <v>2400</v>
      </c>
    </row>
    <row r="386" spans="1:12" ht="45" x14ac:dyDescent="0.25">
      <c r="A386" s="380" t="s">
        <v>19</v>
      </c>
      <c r="B386" s="367">
        <v>53</v>
      </c>
      <c r="C386" s="367">
        <v>0</v>
      </c>
      <c r="D386" s="375" t="s">
        <v>11</v>
      </c>
      <c r="E386" s="374">
        <v>853</v>
      </c>
      <c r="F386" s="375"/>
      <c r="G386" s="375"/>
      <c r="H386" s="375" t="s">
        <v>236</v>
      </c>
      <c r="I386" s="375" t="s">
        <v>20</v>
      </c>
      <c r="J386" s="378">
        <f t="shared" si="152"/>
        <v>2400</v>
      </c>
      <c r="K386" s="378">
        <f t="shared" si="152"/>
        <v>2400</v>
      </c>
      <c r="L386" s="378">
        <f t="shared" si="152"/>
        <v>2400</v>
      </c>
    </row>
    <row r="387" spans="1:12" ht="45" x14ac:dyDescent="0.25">
      <c r="A387" s="380" t="s">
        <v>9</v>
      </c>
      <c r="B387" s="367">
        <v>53</v>
      </c>
      <c r="C387" s="367">
        <v>0</v>
      </c>
      <c r="D387" s="375" t="s">
        <v>11</v>
      </c>
      <c r="E387" s="374">
        <v>853</v>
      </c>
      <c r="F387" s="375"/>
      <c r="G387" s="375"/>
      <c r="H387" s="375" t="s">
        <v>236</v>
      </c>
      <c r="I387" s="375" t="s">
        <v>21</v>
      </c>
      <c r="J387" s="378">
        <f>'3.ВС'!J371</f>
        <v>2400</v>
      </c>
      <c r="K387" s="378">
        <f>'3.ВС'!K371</f>
        <v>2400</v>
      </c>
      <c r="L387" s="378">
        <f>'3.ВС'!L371</f>
        <v>2400</v>
      </c>
    </row>
    <row r="388" spans="1:12" ht="60" x14ac:dyDescent="0.25">
      <c r="A388" s="373" t="s">
        <v>386</v>
      </c>
      <c r="B388" s="367">
        <v>53</v>
      </c>
      <c r="C388" s="367">
        <v>0</v>
      </c>
      <c r="D388" s="368" t="s">
        <v>40</v>
      </c>
      <c r="E388" s="367"/>
      <c r="F388" s="368"/>
      <c r="G388" s="368"/>
      <c r="H388" s="368"/>
      <c r="I388" s="368"/>
      <c r="J388" s="378">
        <f t="shared" ref="J388:L388" si="153">J389</f>
        <v>8495500</v>
      </c>
      <c r="K388" s="378">
        <f t="shared" si="153"/>
        <v>3995500</v>
      </c>
      <c r="L388" s="378">
        <f t="shared" si="153"/>
        <v>3995500</v>
      </c>
    </row>
    <row r="389" spans="1:12" ht="30" x14ac:dyDescent="0.25">
      <c r="A389" s="373" t="s">
        <v>121</v>
      </c>
      <c r="B389" s="367">
        <v>53</v>
      </c>
      <c r="C389" s="367">
        <v>0</v>
      </c>
      <c r="D389" s="375" t="s">
        <v>40</v>
      </c>
      <c r="E389" s="367">
        <v>853</v>
      </c>
      <c r="F389" s="375"/>
      <c r="G389" s="375"/>
      <c r="H389" s="375"/>
      <c r="I389" s="375"/>
      <c r="J389" s="378">
        <f t="shared" ref="J389:L389" si="154">J390+J393</f>
        <v>8495500</v>
      </c>
      <c r="K389" s="378">
        <f t="shared" si="154"/>
        <v>3995500</v>
      </c>
      <c r="L389" s="378">
        <f t="shared" si="154"/>
        <v>3995500</v>
      </c>
    </row>
    <row r="390" spans="1:12" ht="30" x14ac:dyDescent="0.25">
      <c r="A390" s="373" t="s">
        <v>217</v>
      </c>
      <c r="B390" s="367">
        <v>53</v>
      </c>
      <c r="C390" s="367">
        <v>0</v>
      </c>
      <c r="D390" s="368" t="s">
        <v>40</v>
      </c>
      <c r="E390" s="374">
        <v>853</v>
      </c>
      <c r="F390" s="368" t="s">
        <v>127</v>
      </c>
      <c r="G390" s="368" t="s">
        <v>11</v>
      </c>
      <c r="H390" s="368" t="s">
        <v>175</v>
      </c>
      <c r="I390" s="368"/>
      <c r="J390" s="378">
        <f t="shared" ref="J390:L391" si="155">J391</f>
        <v>995500</v>
      </c>
      <c r="K390" s="378">
        <f t="shared" si="155"/>
        <v>995500</v>
      </c>
      <c r="L390" s="378">
        <f t="shared" si="155"/>
        <v>995500</v>
      </c>
    </row>
    <row r="391" spans="1:12" x14ac:dyDescent="0.25">
      <c r="A391" s="379" t="s">
        <v>33</v>
      </c>
      <c r="B391" s="367">
        <v>53</v>
      </c>
      <c r="C391" s="367">
        <v>0</v>
      </c>
      <c r="D391" s="375" t="s">
        <v>40</v>
      </c>
      <c r="E391" s="374">
        <v>853</v>
      </c>
      <c r="F391" s="375" t="s">
        <v>127</v>
      </c>
      <c r="G391" s="375" t="s">
        <v>11</v>
      </c>
      <c r="H391" s="375" t="s">
        <v>175</v>
      </c>
      <c r="I391" s="375" t="s">
        <v>34</v>
      </c>
      <c r="J391" s="378">
        <f t="shared" si="155"/>
        <v>995500</v>
      </c>
      <c r="K391" s="378">
        <f t="shared" si="155"/>
        <v>995500</v>
      </c>
      <c r="L391" s="378">
        <f t="shared" si="155"/>
        <v>995500</v>
      </c>
    </row>
    <row r="392" spans="1:12" x14ac:dyDescent="0.25">
      <c r="A392" s="379" t="s">
        <v>129</v>
      </c>
      <c r="B392" s="367">
        <v>53</v>
      </c>
      <c r="C392" s="367">
        <v>0</v>
      </c>
      <c r="D392" s="375" t="s">
        <v>40</v>
      </c>
      <c r="E392" s="374">
        <v>853</v>
      </c>
      <c r="F392" s="375" t="s">
        <v>127</v>
      </c>
      <c r="G392" s="375" t="s">
        <v>11</v>
      </c>
      <c r="H392" s="368" t="s">
        <v>175</v>
      </c>
      <c r="I392" s="375" t="s">
        <v>130</v>
      </c>
      <c r="J392" s="378">
        <f>'3.ВС'!J384</f>
        <v>995500</v>
      </c>
      <c r="K392" s="378">
        <f>'3.ВС'!K384</f>
        <v>995500</v>
      </c>
      <c r="L392" s="378">
        <f>'3.ВС'!L384</f>
        <v>995500</v>
      </c>
    </row>
    <row r="393" spans="1:12" ht="45" x14ac:dyDescent="0.25">
      <c r="A393" s="373" t="s">
        <v>176</v>
      </c>
      <c r="B393" s="367">
        <v>53</v>
      </c>
      <c r="C393" s="367">
        <v>0</v>
      </c>
      <c r="D393" s="368" t="s">
        <v>40</v>
      </c>
      <c r="E393" s="374">
        <v>853</v>
      </c>
      <c r="F393" s="375" t="s">
        <v>127</v>
      </c>
      <c r="G393" s="375" t="s">
        <v>40</v>
      </c>
      <c r="H393" s="368" t="s">
        <v>213</v>
      </c>
      <c r="I393" s="375"/>
      <c r="J393" s="378">
        <f t="shared" ref="J393:L394" si="156">J394</f>
        <v>7500000</v>
      </c>
      <c r="K393" s="378">
        <f t="shared" si="156"/>
        <v>3000000</v>
      </c>
      <c r="L393" s="378">
        <f t="shared" si="156"/>
        <v>3000000</v>
      </c>
    </row>
    <row r="394" spans="1:12" x14ac:dyDescent="0.25">
      <c r="A394" s="379" t="s">
        <v>33</v>
      </c>
      <c r="B394" s="367">
        <v>53</v>
      </c>
      <c r="C394" s="367">
        <v>0</v>
      </c>
      <c r="D394" s="375" t="s">
        <v>40</v>
      </c>
      <c r="E394" s="374">
        <v>853</v>
      </c>
      <c r="F394" s="375" t="s">
        <v>127</v>
      </c>
      <c r="G394" s="375" t="s">
        <v>40</v>
      </c>
      <c r="H394" s="368" t="s">
        <v>213</v>
      </c>
      <c r="I394" s="375" t="s">
        <v>34</v>
      </c>
      <c r="J394" s="378">
        <f t="shared" si="156"/>
        <v>7500000</v>
      </c>
      <c r="K394" s="378">
        <f t="shared" si="156"/>
        <v>3000000</v>
      </c>
      <c r="L394" s="378">
        <f t="shared" si="156"/>
        <v>3000000</v>
      </c>
    </row>
    <row r="395" spans="1:12" x14ac:dyDescent="0.25">
      <c r="A395" s="380" t="s">
        <v>55</v>
      </c>
      <c r="B395" s="367">
        <v>53</v>
      </c>
      <c r="C395" s="367">
        <v>0</v>
      </c>
      <c r="D395" s="375" t="s">
        <v>40</v>
      </c>
      <c r="E395" s="374">
        <v>853</v>
      </c>
      <c r="F395" s="375" t="s">
        <v>127</v>
      </c>
      <c r="G395" s="375" t="s">
        <v>40</v>
      </c>
      <c r="H395" s="368" t="s">
        <v>213</v>
      </c>
      <c r="I395" s="375" t="s">
        <v>56</v>
      </c>
      <c r="J395" s="378">
        <f>'3.ВС'!J388</f>
        <v>7500000</v>
      </c>
      <c r="K395" s="378">
        <f>'3.ВС'!K388</f>
        <v>3000000</v>
      </c>
      <c r="L395" s="378">
        <f>'3.ВС'!L388</f>
        <v>3000000</v>
      </c>
    </row>
    <row r="396" spans="1:12" s="19" customFormat="1" ht="15.75" x14ac:dyDescent="0.25">
      <c r="A396" s="370" t="s">
        <v>177</v>
      </c>
      <c r="B396" s="369">
        <v>70</v>
      </c>
      <c r="C396" s="369"/>
      <c r="D396" s="371"/>
      <c r="E396" s="390"/>
      <c r="F396" s="371"/>
      <c r="G396" s="371"/>
      <c r="H396" s="371"/>
      <c r="I396" s="371"/>
      <c r="J396" s="391">
        <f>J397+J403+J409</f>
        <v>2942200</v>
      </c>
      <c r="K396" s="391">
        <f t="shared" ref="K396:L396" si="157">K397+K403+K409</f>
        <v>7678393.8399999999</v>
      </c>
      <c r="L396" s="391">
        <f t="shared" si="157"/>
        <v>12461593.02</v>
      </c>
    </row>
    <row r="397" spans="1:12" ht="30" x14ac:dyDescent="0.25">
      <c r="A397" s="373" t="s">
        <v>121</v>
      </c>
      <c r="B397" s="367">
        <v>70</v>
      </c>
      <c r="C397" s="367">
        <v>0</v>
      </c>
      <c r="D397" s="375" t="s">
        <v>170</v>
      </c>
      <c r="E397" s="374">
        <v>853</v>
      </c>
      <c r="F397" s="375"/>
      <c r="G397" s="375"/>
      <c r="H397" s="375"/>
      <c r="I397" s="375"/>
      <c r="J397" s="378">
        <f>J398+J400</f>
        <v>1000000</v>
      </c>
      <c r="K397" s="378">
        <f t="shared" ref="K397:L397" si="158">K398+K400</f>
        <v>5736193.8399999999</v>
      </c>
      <c r="L397" s="378">
        <f t="shared" si="158"/>
        <v>10519393.02</v>
      </c>
    </row>
    <row r="398" spans="1:12" x14ac:dyDescent="0.25">
      <c r="A398" s="399" t="s">
        <v>235</v>
      </c>
      <c r="B398" s="367">
        <v>70</v>
      </c>
      <c r="C398" s="367">
        <v>0</v>
      </c>
      <c r="D398" s="375" t="s">
        <v>170</v>
      </c>
      <c r="E398" s="367">
        <v>853</v>
      </c>
      <c r="F398" s="375"/>
      <c r="G398" s="375"/>
      <c r="H398" s="375" t="s">
        <v>240</v>
      </c>
      <c r="I398" s="375"/>
      <c r="J398" s="378">
        <f t="shared" ref="J398:L398" si="159">J399</f>
        <v>0</v>
      </c>
      <c r="K398" s="378">
        <f t="shared" si="159"/>
        <v>5736193.8399999999</v>
      </c>
      <c r="L398" s="378">
        <f t="shared" si="159"/>
        <v>10519393.02</v>
      </c>
    </row>
    <row r="399" spans="1:12" x14ac:dyDescent="0.25">
      <c r="A399" s="379" t="s">
        <v>124</v>
      </c>
      <c r="B399" s="367">
        <v>70</v>
      </c>
      <c r="C399" s="367">
        <v>0</v>
      </c>
      <c r="D399" s="375" t="s">
        <v>170</v>
      </c>
      <c r="E399" s="367">
        <v>853</v>
      </c>
      <c r="F399" s="375"/>
      <c r="G399" s="375"/>
      <c r="H399" s="375" t="s">
        <v>240</v>
      </c>
      <c r="I399" s="375" t="s">
        <v>125</v>
      </c>
      <c r="J399" s="378">
        <f>'3.ВС'!J379</f>
        <v>0</v>
      </c>
      <c r="K399" s="378">
        <f>'3.ВС'!K379</f>
        <v>5736193.8399999999</v>
      </c>
      <c r="L399" s="378">
        <f>'3.ВС'!L379</f>
        <v>10519393.02</v>
      </c>
    </row>
    <row r="400" spans="1:12" ht="30" x14ac:dyDescent="0.25">
      <c r="A400" s="373" t="s">
        <v>93</v>
      </c>
      <c r="B400" s="367">
        <v>70</v>
      </c>
      <c r="C400" s="367">
        <v>0</v>
      </c>
      <c r="D400" s="375" t="s">
        <v>170</v>
      </c>
      <c r="E400" s="367">
        <v>853</v>
      </c>
      <c r="F400" s="375" t="s">
        <v>11</v>
      </c>
      <c r="G400" s="375" t="s">
        <v>100</v>
      </c>
      <c r="H400" s="375" t="s">
        <v>233</v>
      </c>
      <c r="I400" s="375"/>
      <c r="J400" s="378">
        <f t="shared" ref="J400:L401" si="160">J401</f>
        <v>1000000</v>
      </c>
      <c r="K400" s="378">
        <f t="shared" si="160"/>
        <v>0</v>
      </c>
      <c r="L400" s="378">
        <f t="shared" si="160"/>
        <v>0</v>
      </c>
    </row>
    <row r="401" spans="1:12" x14ac:dyDescent="0.25">
      <c r="A401" s="380" t="s">
        <v>22</v>
      </c>
      <c r="B401" s="367">
        <v>70</v>
      </c>
      <c r="C401" s="367">
        <v>0</v>
      </c>
      <c r="D401" s="375" t="s">
        <v>170</v>
      </c>
      <c r="E401" s="367">
        <v>853</v>
      </c>
      <c r="F401" s="375" t="s">
        <v>11</v>
      </c>
      <c r="G401" s="375" t="s">
        <v>100</v>
      </c>
      <c r="H401" s="375" t="s">
        <v>233</v>
      </c>
      <c r="I401" s="375" t="s">
        <v>23</v>
      </c>
      <c r="J401" s="378">
        <f t="shared" si="160"/>
        <v>1000000</v>
      </c>
      <c r="K401" s="378">
        <f t="shared" si="160"/>
        <v>0</v>
      </c>
      <c r="L401" s="378">
        <f t="shared" si="160"/>
        <v>0</v>
      </c>
    </row>
    <row r="402" spans="1:12" x14ac:dyDescent="0.25">
      <c r="A402" s="379" t="s">
        <v>124</v>
      </c>
      <c r="B402" s="367">
        <v>70</v>
      </c>
      <c r="C402" s="367">
        <v>0</v>
      </c>
      <c r="D402" s="375" t="s">
        <v>170</v>
      </c>
      <c r="E402" s="367">
        <v>853</v>
      </c>
      <c r="F402" s="375" t="s">
        <v>11</v>
      </c>
      <c r="G402" s="375" t="s">
        <v>100</v>
      </c>
      <c r="H402" s="375" t="s">
        <v>233</v>
      </c>
      <c r="I402" s="375" t="s">
        <v>125</v>
      </c>
      <c r="J402" s="378">
        <f>'3.ВС'!J375</f>
        <v>1000000</v>
      </c>
      <c r="K402" s="378">
        <f>'3.ВС'!K375</f>
        <v>0</v>
      </c>
      <c r="L402" s="378">
        <f>'3.ВС'!L375</f>
        <v>0</v>
      </c>
    </row>
    <row r="403" spans="1:12" ht="30" x14ac:dyDescent="0.25">
      <c r="A403" s="373" t="s">
        <v>133</v>
      </c>
      <c r="B403" s="374">
        <v>70</v>
      </c>
      <c r="C403" s="374">
        <v>0</v>
      </c>
      <c r="D403" s="375" t="s">
        <v>170</v>
      </c>
      <c r="E403" s="374">
        <v>854</v>
      </c>
      <c r="F403" s="374"/>
      <c r="G403" s="375"/>
      <c r="H403" s="375"/>
      <c r="I403" s="375"/>
      <c r="J403" s="378">
        <f t="shared" ref="J403:L403" si="161">J404</f>
        <v>648000</v>
      </c>
      <c r="K403" s="378">
        <f t="shared" si="161"/>
        <v>648000</v>
      </c>
      <c r="L403" s="378">
        <f t="shared" si="161"/>
        <v>648000</v>
      </c>
    </row>
    <row r="404" spans="1:12" ht="45" x14ac:dyDescent="0.25">
      <c r="A404" s="373" t="s">
        <v>18</v>
      </c>
      <c r="B404" s="367">
        <v>70</v>
      </c>
      <c r="C404" s="367">
        <v>0</v>
      </c>
      <c r="D404" s="375" t="s">
        <v>170</v>
      </c>
      <c r="E404" s="367">
        <v>854</v>
      </c>
      <c r="F404" s="375" t="s">
        <v>15</v>
      </c>
      <c r="G404" s="375" t="s">
        <v>42</v>
      </c>
      <c r="H404" s="375" t="s">
        <v>179</v>
      </c>
      <c r="I404" s="375"/>
      <c r="J404" s="378">
        <f t="shared" ref="J404:L404" si="162">J405+J408</f>
        <v>648000</v>
      </c>
      <c r="K404" s="378">
        <f t="shared" si="162"/>
        <v>648000</v>
      </c>
      <c r="L404" s="378">
        <f t="shared" si="162"/>
        <v>648000</v>
      </c>
    </row>
    <row r="405" spans="1:12" ht="105" x14ac:dyDescent="0.25">
      <c r="A405" s="379" t="s">
        <v>14</v>
      </c>
      <c r="B405" s="367">
        <v>70</v>
      </c>
      <c r="C405" s="367">
        <v>0</v>
      </c>
      <c r="D405" s="375" t="s">
        <v>170</v>
      </c>
      <c r="E405" s="367">
        <v>854</v>
      </c>
      <c r="F405" s="375" t="s">
        <v>11</v>
      </c>
      <c r="G405" s="375" t="s">
        <v>42</v>
      </c>
      <c r="H405" s="375" t="s">
        <v>179</v>
      </c>
      <c r="I405" s="375" t="s">
        <v>16</v>
      </c>
      <c r="J405" s="378">
        <f t="shared" ref="J405:L405" si="163">J406</f>
        <v>593700</v>
      </c>
      <c r="K405" s="378">
        <f t="shared" si="163"/>
        <v>593700</v>
      </c>
      <c r="L405" s="378">
        <f t="shared" si="163"/>
        <v>593700</v>
      </c>
    </row>
    <row r="406" spans="1:12" ht="45" x14ac:dyDescent="0.25">
      <c r="A406" s="379" t="s">
        <v>8</v>
      </c>
      <c r="B406" s="367">
        <v>70</v>
      </c>
      <c r="C406" s="367">
        <v>0</v>
      </c>
      <c r="D406" s="375" t="s">
        <v>170</v>
      </c>
      <c r="E406" s="367">
        <v>854</v>
      </c>
      <c r="F406" s="375" t="s">
        <v>11</v>
      </c>
      <c r="G406" s="375" t="s">
        <v>42</v>
      </c>
      <c r="H406" s="375" t="s">
        <v>179</v>
      </c>
      <c r="I406" s="375" t="s">
        <v>17</v>
      </c>
      <c r="J406" s="378">
        <f>'3.ВС'!J394</f>
        <v>593700</v>
      </c>
      <c r="K406" s="378">
        <f>'3.ВС'!K394</f>
        <v>593700</v>
      </c>
      <c r="L406" s="378">
        <f>'3.ВС'!L394</f>
        <v>593700</v>
      </c>
    </row>
    <row r="407" spans="1:12" ht="45" x14ac:dyDescent="0.25">
      <c r="A407" s="380" t="s">
        <v>19</v>
      </c>
      <c r="B407" s="367">
        <v>70</v>
      </c>
      <c r="C407" s="367">
        <v>0</v>
      </c>
      <c r="D407" s="375" t="s">
        <v>170</v>
      </c>
      <c r="E407" s="367">
        <v>854</v>
      </c>
      <c r="F407" s="375" t="s">
        <v>11</v>
      </c>
      <c r="G407" s="375" t="s">
        <v>42</v>
      </c>
      <c r="H407" s="375" t="s">
        <v>179</v>
      </c>
      <c r="I407" s="375" t="s">
        <v>20</v>
      </c>
      <c r="J407" s="378">
        <f t="shared" ref="J407:L407" si="164">J408</f>
        <v>54300</v>
      </c>
      <c r="K407" s="378">
        <f t="shared" si="164"/>
        <v>54300</v>
      </c>
      <c r="L407" s="378">
        <f t="shared" si="164"/>
        <v>54300</v>
      </c>
    </row>
    <row r="408" spans="1:12" ht="45" x14ac:dyDescent="0.25">
      <c r="A408" s="380" t="s">
        <v>9</v>
      </c>
      <c r="B408" s="367">
        <v>70</v>
      </c>
      <c r="C408" s="367">
        <v>0</v>
      </c>
      <c r="D408" s="375" t="s">
        <v>170</v>
      </c>
      <c r="E408" s="367">
        <v>854</v>
      </c>
      <c r="F408" s="375" t="s">
        <v>11</v>
      </c>
      <c r="G408" s="375" t="s">
        <v>42</v>
      </c>
      <c r="H408" s="375" t="s">
        <v>179</v>
      </c>
      <c r="I408" s="375" t="s">
        <v>21</v>
      </c>
      <c r="J408" s="378">
        <f>'3.ВС'!J396</f>
        <v>54300</v>
      </c>
      <c r="K408" s="378">
        <f>'3.ВС'!K396</f>
        <v>54300</v>
      </c>
      <c r="L408" s="378">
        <f>'3.ВС'!L396</f>
        <v>54300</v>
      </c>
    </row>
    <row r="409" spans="1:12" ht="45" x14ac:dyDescent="0.25">
      <c r="A409" s="373" t="s">
        <v>136</v>
      </c>
      <c r="B409" s="367">
        <v>70</v>
      </c>
      <c r="C409" s="367">
        <v>0</v>
      </c>
      <c r="D409" s="375" t="s">
        <v>170</v>
      </c>
      <c r="E409" s="367">
        <v>857</v>
      </c>
      <c r="F409" s="375"/>
      <c r="G409" s="375"/>
      <c r="H409" s="375"/>
      <c r="I409" s="375"/>
      <c r="J409" s="378">
        <f t="shared" ref="J409:L409" si="165">J410+J413+J416</f>
        <v>1294200</v>
      </c>
      <c r="K409" s="378">
        <f t="shared" si="165"/>
        <v>1294200</v>
      </c>
      <c r="L409" s="378">
        <f t="shared" si="165"/>
        <v>1294200</v>
      </c>
    </row>
    <row r="410" spans="1:12" ht="45" x14ac:dyDescent="0.25">
      <c r="A410" s="373" t="s">
        <v>18</v>
      </c>
      <c r="B410" s="367">
        <v>70</v>
      </c>
      <c r="C410" s="367">
        <v>0</v>
      </c>
      <c r="D410" s="375" t="s">
        <v>170</v>
      </c>
      <c r="E410" s="367">
        <v>857</v>
      </c>
      <c r="F410" s="375" t="s">
        <v>11</v>
      </c>
      <c r="G410" s="375" t="s">
        <v>96</v>
      </c>
      <c r="H410" s="375" t="s">
        <v>179</v>
      </c>
      <c r="I410" s="375"/>
      <c r="J410" s="378">
        <f t="shared" ref="J410:L411" si="166">J411</f>
        <v>4500</v>
      </c>
      <c r="K410" s="378">
        <f t="shared" si="166"/>
        <v>4500</v>
      </c>
      <c r="L410" s="378">
        <f t="shared" si="166"/>
        <v>4500</v>
      </c>
    </row>
    <row r="411" spans="1:12" ht="45" x14ac:dyDescent="0.25">
      <c r="A411" s="380" t="s">
        <v>19</v>
      </c>
      <c r="B411" s="367">
        <v>70</v>
      </c>
      <c r="C411" s="367">
        <v>0</v>
      </c>
      <c r="D411" s="375" t="s">
        <v>170</v>
      </c>
      <c r="E411" s="367">
        <v>857</v>
      </c>
      <c r="F411" s="375" t="s">
        <v>11</v>
      </c>
      <c r="G411" s="375" t="s">
        <v>42</v>
      </c>
      <c r="H411" s="375" t="s">
        <v>179</v>
      </c>
      <c r="I411" s="375" t="s">
        <v>20</v>
      </c>
      <c r="J411" s="378">
        <f t="shared" si="166"/>
        <v>4500</v>
      </c>
      <c r="K411" s="378">
        <f t="shared" si="166"/>
        <v>4500</v>
      </c>
      <c r="L411" s="378">
        <f t="shared" si="166"/>
        <v>4500</v>
      </c>
    </row>
    <row r="412" spans="1:12" ht="45" x14ac:dyDescent="0.25">
      <c r="A412" s="380" t="s">
        <v>9</v>
      </c>
      <c r="B412" s="367">
        <v>70</v>
      </c>
      <c r="C412" s="367">
        <v>0</v>
      </c>
      <c r="D412" s="375" t="s">
        <v>170</v>
      </c>
      <c r="E412" s="367">
        <v>857</v>
      </c>
      <c r="F412" s="375" t="s">
        <v>11</v>
      </c>
      <c r="G412" s="375" t="s">
        <v>42</v>
      </c>
      <c r="H412" s="375" t="s">
        <v>179</v>
      </c>
      <c r="I412" s="375" t="s">
        <v>21</v>
      </c>
      <c r="J412" s="378">
        <f>'3.ВС'!J402</f>
        <v>4500</v>
      </c>
      <c r="K412" s="378">
        <f>'3.ВС'!K402</f>
        <v>4500</v>
      </c>
      <c r="L412" s="378">
        <f>'3.ВС'!L402</f>
        <v>4500</v>
      </c>
    </row>
    <row r="413" spans="1:12" ht="60" x14ac:dyDescent="0.25">
      <c r="A413" s="373" t="s">
        <v>137</v>
      </c>
      <c r="B413" s="367">
        <v>70</v>
      </c>
      <c r="C413" s="367">
        <v>0</v>
      </c>
      <c r="D413" s="375" t="s">
        <v>170</v>
      </c>
      <c r="E413" s="367">
        <v>857</v>
      </c>
      <c r="F413" s="375" t="s">
        <v>11</v>
      </c>
      <c r="G413" s="375" t="s">
        <v>96</v>
      </c>
      <c r="H413" s="375" t="s">
        <v>215</v>
      </c>
      <c r="I413" s="375"/>
      <c r="J413" s="378">
        <f t="shared" ref="J413:L414" si="167">J414</f>
        <v>1271700</v>
      </c>
      <c r="K413" s="378">
        <f t="shared" si="167"/>
        <v>1271700</v>
      </c>
      <c r="L413" s="378">
        <f t="shared" si="167"/>
        <v>1271700</v>
      </c>
    </row>
    <row r="414" spans="1:12" ht="105" x14ac:dyDescent="0.25">
      <c r="A414" s="379" t="s">
        <v>14</v>
      </c>
      <c r="B414" s="367">
        <v>70</v>
      </c>
      <c r="C414" s="367">
        <v>0</v>
      </c>
      <c r="D414" s="375" t="s">
        <v>170</v>
      </c>
      <c r="E414" s="367">
        <v>857</v>
      </c>
      <c r="F414" s="375" t="s">
        <v>15</v>
      </c>
      <c r="G414" s="375" t="s">
        <v>96</v>
      </c>
      <c r="H414" s="375" t="s">
        <v>215</v>
      </c>
      <c r="I414" s="375" t="s">
        <v>16</v>
      </c>
      <c r="J414" s="378">
        <f t="shared" si="167"/>
        <v>1271700</v>
      </c>
      <c r="K414" s="378">
        <f t="shared" si="167"/>
        <v>1271700</v>
      </c>
      <c r="L414" s="378">
        <f t="shared" si="167"/>
        <v>1271700</v>
      </c>
    </row>
    <row r="415" spans="1:12" ht="45" x14ac:dyDescent="0.25">
      <c r="A415" s="379" t="s">
        <v>8</v>
      </c>
      <c r="B415" s="367">
        <v>70</v>
      </c>
      <c r="C415" s="367">
        <v>0</v>
      </c>
      <c r="D415" s="375" t="s">
        <v>170</v>
      </c>
      <c r="E415" s="367">
        <v>857</v>
      </c>
      <c r="F415" s="375" t="s">
        <v>11</v>
      </c>
      <c r="G415" s="375" t="s">
        <v>96</v>
      </c>
      <c r="H415" s="375" t="s">
        <v>215</v>
      </c>
      <c r="I415" s="375" t="s">
        <v>17</v>
      </c>
      <c r="J415" s="378">
        <f>'3.ВС'!J405</f>
        <v>1271700</v>
      </c>
      <c r="K415" s="378">
        <f>'3.ВС'!K405</f>
        <v>1271700</v>
      </c>
      <c r="L415" s="378">
        <f>'3.ВС'!L405</f>
        <v>1271700</v>
      </c>
    </row>
    <row r="416" spans="1:12" ht="120" x14ac:dyDescent="0.25">
      <c r="A416" s="373" t="s">
        <v>139</v>
      </c>
      <c r="B416" s="367">
        <v>70</v>
      </c>
      <c r="C416" s="367">
        <v>0</v>
      </c>
      <c r="D416" s="375" t="s">
        <v>170</v>
      </c>
      <c r="E416" s="367">
        <v>857</v>
      </c>
      <c r="F416" s="375" t="s">
        <v>15</v>
      </c>
      <c r="G416" s="375" t="s">
        <v>96</v>
      </c>
      <c r="H416" s="375" t="s">
        <v>214</v>
      </c>
      <c r="I416" s="400"/>
      <c r="J416" s="378">
        <f t="shared" ref="J416:L417" si="168">J417</f>
        <v>18000</v>
      </c>
      <c r="K416" s="378">
        <f t="shared" si="168"/>
        <v>18000</v>
      </c>
      <c r="L416" s="378">
        <f t="shared" si="168"/>
        <v>18000</v>
      </c>
    </row>
    <row r="417" spans="1:12" ht="45" x14ac:dyDescent="0.25">
      <c r="A417" s="380" t="s">
        <v>19</v>
      </c>
      <c r="B417" s="367">
        <v>70</v>
      </c>
      <c r="C417" s="367">
        <v>0</v>
      </c>
      <c r="D417" s="375" t="s">
        <v>170</v>
      </c>
      <c r="E417" s="367">
        <v>857</v>
      </c>
      <c r="F417" s="375" t="s">
        <v>11</v>
      </c>
      <c r="G417" s="375" t="s">
        <v>96</v>
      </c>
      <c r="H417" s="375" t="s">
        <v>214</v>
      </c>
      <c r="I417" s="375" t="s">
        <v>20</v>
      </c>
      <c r="J417" s="378">
        <f t="shared" si="168"/>
        <v>18000</v>
      </c>
      <c r="K417" s="378">
        <f t="shared" si="168"/>
        <v>18000</v>
      </c>
      <c r="L417" s="378">
        <f t="shared" si="168"/>
        <v>18000</v>
      </c>
    </row>
    <row r="418" spans="1:12" ht="45" x14ac:dyDescent="0.25">
      <c r="A418" s="380" t="s">
        <v>9</v>
      </c>
      <c r="B418" s="367">
        <v>70</v>
      </c>
      <c r="C418" s="367">
        <v>0</v>
      </c>
      <c r="D418" s="375" t="s">
        <v>170</v>
      </c>
      <c r="E418" s="367">
        <v>857</v>
      </c>
      <c r="F418" s="375" t="s">
        <v>11</v>
      </c>
      <c r="G418" s="375" t="s">
        <v>96</v>
      </c>
      <c r="H418" s="375" t="s">
        <v>214</v>
      </c>
      <c r="I418" s="375" t="s">
        <v>21</v>
      </c>
      <c r="J418" s="378">
        <f>'3.ВС'!J408</f>
        <v>18000</v>
      </c>
      <c r="K418" s="378">
        <f>'3.ВС'!K408</f>
        <v>18000</v>
      </c>
      <c r="L418" s="378">
        <f>'3.ВС'!L408</f>
        <v>18000</v>
      </c>
    </row>
    <row r="419" spans="1:12" x14ac:dyDescent="0.25">
      <c r="A419" s="379" t="s">
        <v>141</v>
      </c>
      <c r="B419" s="367"/>
      <c r="C419" s="367"/>
      <c r="D419" s="375"/>
      <c r="E419" s="367"/>
      <c r="F419" s="375"/>
      <c r="G419" s="375"/>
      <c r="H419" s="375"/>
      <c r="I419" s="375"/>
      <c r="J419" s="378">
        <f>J9+J278+J377+J396</f>
        <v>634634957.45999992</v>
      </c>
      <c r="K419" s="378">
        <f>K9+K278+K377+K396</f>
        <v>484100049.81999999</v>
      </c>
      <c r="L419" s="378">
        <f>L9+L278+L377+L396</f>
        <v>456797181.99000001</v>
      </c>
    </row>
    <row r="420" spans="1:12" x14ac:dyDescent="0.25">
      <c r="A420" s="9"/>
      <c r="D420" s="9"/>
      <c r="E420" s="9"/>
      <c r="F420" s="9"/>
      <c r="G420" s="9"/>
      <c r="H420" s="9"/>
      <c r="J420" s="25">
        <f>J419-'3.ВС'!J409</f>
        <v>0</v>
      </c>
      <c r="K420" s="25">
        <f>K419-'3.ВС'!K409</f>
        <v>0</v>
      </c>
      <c r="L420" s="25">
        <f>L419-'3.ВС'!L409</f>
        <v>0</v>
      </c>
    </row>
    <row r="421" spans="1:12" hidden="1" x14ac:dyDescent="0.25">
      <c r="A421" s="9"/>
      <c r="D421" s="9"/>
      <c r="E421" s="9"/>
      <c r="F421" s="9"/>
      <c r="G421" s="9"/>
      <c r="H421" s="9"/>
    </row>
    <row r="422" spans="1:12" hidden="1" x14ac:dyDescent="0.25"/>
    <row r="423" spans="1:12" hidden="1" x14ac:dyDescent="0.25"/>
    <row r="424" spans="1:12" hidden="1" x14ac:dyDescent="0.25"/>
    <row r="425" spans="1:12" hidden="1" x14ac:dyDescent="0.25">
      <c r="E425" s="8">
        <v>851</v>
      </c>
    </row>
    <row r="426" spans="1:12" hidden="1" x14ac:dyDescent="0.25">
      <c r="E426" s="8">
        <v>852</v>
      </c>
    </row>
    <row r="427" spans="1:12" hidden="1" x14ac:dyDescent="0.25">
      <c r="E427" s="8">
        <v>853</v>
      </c>
    </row>
    <row r="428" spans="1:12" hidden="1" x14ac:dyDescent="0.25">
      <c r="E428" s="8">
        <v>854</v>
      </c>
    </row>
    <row r="429" spans="1:12" hidden="1" x14ac:dyDescent="0.25">
      <c r="E429" s="8">
        <v>857</v>
      </c>
    </row>
    <row r="430" spans="1:12" hidden="1" x14ac:dyDescent="0.25"/>
    <row r="431" spans="1:12" hidden="1" x14ac:dyDescent="0.25">
      <c r="A431" s="337" t="s">
        <v>287</v>
      </c>
      <c r="B431" s="21"/>
      <c r="C431" s="21"/>
      <c r="D431" s="4"/>
      <c r="E431" s="4"/>
      <c r="F431" s="4"/>
      <c r="G431" s="4"/>
      <c r="H431" s="4"/>
      <c r="I431" s="21"/>
      <c r="J431" s="21"/>
      <c r="K431" s="21"/>
      <c r="L431" s="21"/>
    </row>
    <row r="432" spans="1:12" ht="30" hidden="1" x14ac:dyDescent="0.25">
      <c r="A432" s="337" t="s">
        <v>237</v>
      </c>
      <c r="B432" s="287">
        <v>51</v>
      </c>
      <c r="C432" s="287"/>
      <c r="D432" s="2"/>
      <c r="E432" s="4"/>
      <c r="F432" s="4"/>
      <c r="G432" s="4"/>
      <c r="H432" s="4"/>
      <c r="I432" s="21"/>
      <c r="J432" s="21"/>
      <c r="K432" s="21"/>
      <c r="L432" s="21"/>
    </row>
    <row r="433" spans="1:12" ht="60" hidden="1" x14ac:dyDescent="0.25">
      <c r="A433" s="337" t="s">
        <v>366</v>
      </c>
      <c r="B433" s="4">
        <v>51</v>
      </c>
      <c r="C433" s="4">
        <v>0</v>
      </c>
      <c r="D433" s="2" t="s">
        <v>11</v>
      </c>
      <c r="E433" s="4"/>
      <c r="F433" s="4"/>
      <c r="G433" s="4"/>
      <c r="H433" s="4"/>
      <c r="I433" s="21"/>
      <c r="J433" s="21"/>
      <c r="K433" s="21"/>
      <c r="L433" s="21"/>
    </row>
    <row r="434" spans="1:12" ht="30" hidden="1" x14ac:dyDescent="0.25">
      <c r="A434" s="338" t="s">
        <v>367</v>
      </c>
      <c r="B434" s="287">
        <v>51</v>
      </c>
      <c r="C434" s="287">
        <v>0</v>
      </c>
      <c r="D434" s="2" t="s">
        <v>40</v>
      </c>
      <c r="E434" s="4"/>
      <c r="F434" s="4"/>
      <c r="G434" s="4"/>
      <c r="H434" s="4"/>
      <c r="I434" s="21"/>
      <c r="J434" s="21"/>
      <c r="K434" s="21"/>
      <c r="L434" s="21"/>
    </row>
    <row r="435" spans="1:12" ht="45" hidden="1" x14ac:dyDescent="0.25">
      <c r="A435" s="337" t="s">
        <v>149</v>
      </c>
      <c r="B435" s="287">
        <v>51</v>
      </c>
      <c r="C435" s="287">
        <v>0</v>
      </c>
      <c r="D435" s="2" t="s">
        <v>42</v>
      </c>
      <c r="E435" s="4"/>
      <c r="F435" s="4"/>
      <c r="G435" s="4"/>
      <c r="H435" s="4"/>
      <c r="I435" s="21"/>
      <c r="J435" s="21"/>
      <c r="K435" s="21"/>
      <c r="L435" s="21"/>
    </row>
    <row r="436" spans="1:12" ht="60" hidden="1" x14ac:dyDescent="0.25">
      <c r="A436" s="337" t="s">
        <v>368</v>
      </c>
      <c r="B436" s="287">
        <v>51</v>
      </c>
      <c r="C436" s="287">
        <v>0</v>
      </c>
      <c r="D436" s="2" t="s">
        <v>12</v>
      </c>
      <c r="E436" s="4"/>
      <c r="F436" s="4"/>
      <c r="G436" s="4"/>
      <c r="H436" s="4"/>
      <c r="I436" s="21"/>
      <c r="J436" s="21"/>
      <c r="K436" s="21"/>
      <c r="L436" s="21"/>
    </row>
    <row r="437" spans="1:12" ht="60" hidden="1" x14ac:dyDescent="0.25">
      <c r="A437" s="337" t="s">
        <v>148</v>
      </c>
      <c r="B437" s="287">
        <v>51</v>
      </c>
      <c r="C437" s="287">
        <v>0</v>
      </c>
      <c r="D437" s="2" t="s">
        <v>29</v>
      </c>
      <c r="E437" s="4"/>
      <c r="F437" s="4"/>
      <c r="G437" s="4"/>
      <c r="H437" s="4"/>
      <c r="I437" s="21"/>
      <c r="J437" s="21"/>
      <c r="K437" s="21"/>
      <c r="L437" s="21"/>
    </row>
    <row r="438" spans="1:12" ht="30" hidden="1" x14ac:dyDescent="0.25">
      <c r="A438" s="337" t="s">
        <v>150</v>
      </c>
      <c r="B438" s="287">
        <v>51</v>
      </c>
      <c r="C438" s="287">
        <v>0</v>
      </c>
      <c r="D438" s="2" t="s">
        <v>96</v>
      </c>
      <c r="E438" s="4"/>
      <c r="F438" s="4"/>
      <c r="G438" s="4"/>
      <c r="H438" s="4"/>
      <c r="I438" s="21"/>
      <c r="J438" s="21"/>
      <c r="K438" s="21"/>
      <c r="L438" s="21"/>
    </row>
    <row r="439" spans="1:12" ht="30" hidden="1" x14ac:dyDescent="0.25">
      <c r="A439" s="337" t="s">
        <v>156</v>
      </c>
      <c r="B439" s="287">
        <v>51</v>
      </c>
      <c r="C439" s="287">
        <v>0</v>
      </c>
      <c r="D439" s="3" t="s">
        <v>71</v>
      </c>
      <c r="E439" s="4"/>
      <c r="F439" s="4"/>
      <c r="G439" s="4"/>
      <c r="H439" s="4"/>
      <c r="I439" s="21"/>
      <c r="J439" s="21"/>
      <c r="K439" s="21"/>
      <c r="L439" s="21"/>
    </row>
    <row r="440" spans="1:12" ht="60" hidden="1" x14ac:dyDescent="0.25">
      <c r="A440" s="337" t="s">
        <v>157</v>
      </c>
      <c r="B440" s="287">
        <v>51</v>
      </c>
      <c r="C440" s="287">
        <v>0</v>
      </c>
      <c r="D440" s="3" t="s">
        <v>52</v>
      </c>
      <c r="E440" s="4"/>
      <c r="F440" s="4"/>
      <c r="G440" s="4"/>
      <c r="H440" s="4"/>
      <c r="I440" s="21"/>
      <c r="J440" s="21"/>
      <c r="K440" s="21"/>
      <c r="L440" s="21"/>
    </row>
    <row r="441" spans="1:12" ht="60" hidden="1" x14ac:dyDescent="0.25">
      <c r="A441" s="337" t="s">
        <v>370</v>
      </c>
      <c r="B441" s="4">
        <v>51</v>
      </c>
      <c r="C441" s="4">
        <v>0</v>
      </c>
      <c r="D441" s="2" t="s">
        <v>46</v>
      </c>
      <c r="E441" s="4"/>
      <c r="F441" s="4"/>
      <c r="G441" s="4"/>
      <c r="H441" s="4"/>
      <c r="I441" s="21"/>
      <c r="J441" s="21"/>
      <c r="K441" s="21"/>
      <c r="L441" s="21"/>
    </row>
    <row r="442" spans="1:12" ht="45" hidden="1" x14ac:dyDescent="0.25">
      <c r="A442" s="338" t="s">
        <v>369</v>
      </c>
      <c r="B442" s="287">
        <v>51</v>
      </c>
      <c r="C442" s="287">
        <v>0</v>
      </c>
      <c r="D442" s="3" t="s">
        <v>86</v>
      </c>
      <c r="E442" s="4"/>
      <c r="F442" s="4"/>
      <c r="G442" s="4"/>
      <c r="H442" s="4"/>
      <c r="I442" s="21"/>
      <c r="J442" s="21"/>
      <c r="K442" s="21"/>
      <c r="L442" s="21"/>
    </row>
    <row r="443" spans="1:12" ht="45" hidden="1" x14ac:dyDescent="0.25">
      <c r="A443" s="338" t="s">
        <v>284</v>
      </c>
      <c r="B443" s="287">
        <v>51</v>
      </c>
      <c r="C443" s="287">
        <v>0</v>
      </c>
      <c r="D443" s="3" t="s">
        <v>100</v>
      </c>
      <c r="E443" s="4"/>
      <c r="F443" s="4"/>
      <c r="G443" s="4"/>
      <c r="H443" s="4"/>
      <c r="I443" s="21"/>
      <c r="J443" s="21"/>
      <c r="K443" s="21"/>
      <c r="L443" s="21"/>
    </row>
    <row r="444" spans="1:12" ht="30" hidden="1" x14ac:dyDescent="0.25">
      <c r="A444" s="338" t="s">
        <v>169</v>
      </c>
      <c r="B444" s="287">
        <v>51</v>
      </c>
      <c r="C444" s="287">
        <v>0</v>
      </c>
      <c r="D444" s="3" t="s">
        <v>58</v>
      </c>
      <c r="E444" s="4"/>
      <c r="F444" s="4"/>
      <c r="G444" s="4"/>
      <c r="H444" s="4"/>
      <c r="I444" s="21"/>
      <c r="J444" s="21"/>
      <c r="K444" s="21"/>
      <c r="L444" s="21"/>
    </row>
    <row r="445" spans="1:12" ht="30" hidden="1" x14ac:dyDescent="0.25">
      <c r="A445" s="338" t="s">
        <v>301</v>
      </c>
      <c r="B445" s="287">
        <v>51</v>
      </c>
      <c r="C445" s="287">
        <v>0</v>
      </c>
      <c r="D445" s="2" t="s">
        <v>300</v>
      </c>
      <c r="E445" s="4"/>
      <c r="F445" s="4"/>
      <c r="G445" s="4"/>
      <c r="H445" s="4"/>
      <c r="I445" s="21"/>
      <c r="J445" s="21"/>
      <c r="K445" s="21"/>
      <c r="L445" s="21"/>
    </row>
    <row r="446" spans="1:12" hidden="1" x14ac:dyDescent="0.25">
      <c r="A446" s="338" t="s">
        <v>252</v>
      </c>
      <c r="B446" s="287">
        <v>51</v>
      </c>
      <c r="C446" s="287">
        <v>0</v>
      </c>
      <c r="D446" s="2" t="s">
        <v>248</v>
      </c>
      <c r="E446" s="4"/>
      <c r="F446" s="4"/>
      <c r="G446" s="4"/>
      <c r="H446" s="4"/>
      <c r="I446" s="21"/>
      <c r="J446" s="21"/>
      <c r="K446" s="21"/>
      <c r="L446" s="21"/>
    </row>
    <row r="447" spans="1:12" ht="30" hidden="1" x14ac:dyDescent="0.25">
      <c r="A447" s="337" t="s">
        <v>245</v>
      </c>
      <c r="B447" s="287">
        <v>51</v>
      </c>
      <c r="C447" s="287">
        <v>2</v>
      </c>
      <c r="D447" s="3"/>
      <c r="E447" s="4"/>
      <c r="F447" s="4"/>
      <c r="G447" s="4"/>
      <c r="H447" s="4"/>
      <c r="I447" s="21"/>
      <c r="J447" s="21"/>
      <c r="K447" s="21"/>
      <c r="L447" s="21"/>
    </row>
    <row r="448" spans="1:12" ht="30" hidden="1" x14ac:dyDescent="0.25">
      <c r="A448" s="337" t="s">
        <v>373</v>
      </c>
      <c r="B448" s="287">
        <v>51</v>
      </c>
      <c r="C448" s="287">
        <v>2</v>
      </c>
      <c r="D448" s="3" t="s">
        <v>32</v>
      </c>
      <c r="E448" s="4"/>
      <c r="F448" s="4"/>
      <c r="G448" s="4"/>
      <c r="H448" s="4"/>
      <c r="I448" s="21"/>
      <c r="J448" s="21"/>
      <c r="K448" s="21"/>
      <c r="L448" s="21"/>
    </row>
    <row r="449" spans="1:12" ht="60" hidden="1" x14ac:dyDescent="0.25">
      <c r="A449" s="337" t="s">
        <v>158</v>
      </c>
      <c r="B449" s="287">
        <v>51</v>
      </c>
      <c r="C449" s="287">
        <v>2</v>
      </c>
      <c r="D449" s="3" t="s">
        <v>127</v>
      </c>
      <c r="E449" s="4"/>
      <c r="F449" s="4"/>
      <c r="G449" s="4"/>
      <c r="H449" s="4"/>
      <c r="I449" s="21"/>
      <c r="J449" s="21"/>
      <c r="K449" s="21"/>
      <c r="L449" s="21"/>
    </row>
    <row r="450" spans="1:12" ht="60" hidden="1" x14ac:dyDescent="0.25">
      <c r="A450" s="338" t="s">
        <v>372</v>
      </c>
      <c r="B450" s="287">
        <v>51</v>
      </c>
      <c r="C450" s="287">
        <v>2</v>
      </c>
      <c r="D450" s="2" t="s">
        <v>371</v>
      </c>
      <c r="E450" s="4"/>
      <c r="F450" s="4"/>
      <c r="G450" s="4"/>
      <c r="H450" s="4"/>
      <c r="I450" s="21"/>
      <c r="J450" s="21"/>
      <c r="K450" s="21"/>
      <c r="L450" s="21"/>
    </row>
    <row r="451" spans="1:12" ht="30" hidden="1" x14ac:dyDescent="0.25">
      <c r="A451" s="39" t="s">
        <v>389</v>
      </c>
      <c r="B451" s="287">
        <v>51</v>
      </c>
      <c r="C451" s="287">
        <v>2</v>
      </c>
      <c r="D451" s="2" t="s">
        <v>390</v>
      </c>
      <c r="E451" s="4"/>
      <c r="F451" s="4"/>
      <c r="G451" s="4"/>
      <c r="H451" s="4"/>
      <c r="I451" s="21"/>
      <c r="J451" s="21"/>
      <c r="K451" s="21"/>
      <c r="L451" s="21"/>
    </row>
    <row r="452" spans="1:12" ht="30" hidden="1" x14ac:dyDescent="0.25">
      <c r="A452" s="338" t="s">
        <v>298</v>
      </c>
      <c r="B452" s="287">
        <v>51</v>
      </c>
      <c r="C452" s="287">
        <v>2</v>
      </c>
      <c r="D452" s="2" t="s">
        <v>296</v>
      </c>
      <c r="E452" s="4"/>
      <c r="F452" s="4"/>
      <c r="G452" s="4"/>
      <c r="H452" s="4"/>
      <c r="I452" s="21"/>
      <c r="J452" s="21"/>
      <c r="K452" s="21"/>
      <c r="L452" s="21"/>
    </row>
    <row r="453" spans="1:12" ht="45" hidden="1" x14ac:dyDescent="0.25">
      <c r="A453" s="337" t="s">
        <v>244</v>
      </c>
      <c r="B453" s="287">
        <v>51</v>
      </c>
      <c r="C453" s="287">
        <v>3</v>
      </c>
      <c r="D453" s="2"/>
      <c r="E453" s="4"/>
      <c r="F453" s="4"/>
      <c r="G453" s="4"/>
      <c r="H453" s="4"/>
      <c r="I453" s="21"/>
      <c r="J453" s="21"/>
      <c r="K453" s="21"/>
      <c r="L453" s="21"/>
    </row>
    <row r="454" spans="1:12" ht="75" hidden="1" x14ac:dyDescent="0.25">
      <c r="A454" s="337" t="s">
        <v>160</v>
      </c>
      <c r="B454" s="287">
        <v>51</v>
      </c>
      <c r="C454" s="287">
        <v>3</v>
      </c>
      <c r="D454" s="2" t="s">
        <v>374</v>
      </c>
      <c r="E454" s="4"/>
      <c r="F454" s="4"/>
      <c r="G454" s="4"/>
      <c r="H454" s="4"/>
      <c r="I454" s="21"/>
      <c r="J454" s="21"/>
      <c r="K454" s="21"/>
      <c r="L454" s="21"/>
    </row>
    <row r="455" spans="1:12" ht="45" hidden="1" x14ac:dyDescent="0.25">
      <c r="A455" s="337" t="s">
        <v>243</v>
      </c>
      <c r="B455" s="287">
        <v>51</v>
      </c>
      <c r="C455" s="287">
        <v>4</v>
      </c>
      <c r="D455" s="3"/>
      <c r="E455" s="4"/>
      <c r="F455" s="4"/>
      <c r="G455" s="4"/>
      <c r="H455" s="4"/>
      <c r="I455" s="21"/>
      <c r="J455" s="21"/>
      <c r="K455" s="21"/>
      <c r="L455" s="21"/>
    </row>
    <row r="456" spans="1:12" ht="30" hidden="1" x14ac:dyDescent="0.25">
      <c r="A456" s="337" t="s">
        <v>161</v>
      </c>
      <c r="B456" s="287">
        <v>51</v>
      </c>
      <c r="C456" s="287">
        <v>4</v>
      </c>
      <c r="D456" s="3" t="s">
        <v>375</v>
      </c>
      <c r="E456" s="4"/>
      <c r="F456" s="4"/>
      <c r="G456" s="4"/>
      <c r="H456" s="4"/>
      <c r="I456" s="21"/>
      <c r="J456" s="21"/>
      <c r="K456" s="21"/>
      <c r="L456" s="21"/>
    </row>
    <row r="457" spans="1:12" ht="30" hidden="1" x14ac:dyDescent="0.25">
      <c r="A457" s="338" t="s">
        <v>255</v>
      </c>
      <c r="B457" s="4">
        <v>51</v>
      </c>
      <c r="C457" s="287">
        <v>4</v>
      </c>
      <c r="D457" s="2" t="s">
        <v>254</v>
      </c>
      <c r="E457" s="4"/>
      <c r="F457" s="4"/>
      <c r="G457" s="4"/>
      <c r="H457" s="4"/>
      <c r="I457" s="21"/>
      <c r="J457" s="21"/>
      <c r="K457" s="21"/>
      <c r="L457" s="21"/>
    </row>
    <row r="458" spans="1:12" ht="30" hidden="1" x14ac:dyDescent="0.25">
      <c r="A458" s="337" t="s">
        <v>242</v>
      </c>
      <c r="B458" s="287">
        <v>51</v>
      </c>
      <c r="C458" s="287">
        <v>5</v>
      </c>
      <c r="D458" s="2"/>
      <c r="E458" s="4"/>
      <c r="F458" s="4"/>
      <c r="G458" s="4"/>
      <c r="H458" s="4"/>
      <c r="I458" s="21"/>
      <c r="J458" s="21"/>
      <c r="K458" s="21"/>
      <c r="L458" s="21"/>
    </row>
    <row r="459" spans="1:12" ht="30" hidden="1" x14ac:dyDescent="0.25">
      <c r="A459" s="337" t="s">
        <v>379</v>
      </c>
      <c r="B459" s="287">
        <v>51</v>
      </c>
      <c r="C459" s="287">
        <v>5</v>
      </c>
      <c r="D459" s="2" t="s">
        <v>376</v>
      </c>
      <c r="E459" s="4"/>
      <c r="F459" s="4"/>
      <c r="G459" s="4"/>
      <c r="H459" s="4"/>
      <c r="I459" s="21"/>
      <c r="J459" s="21"/>
      <c r="K459" s="21"/>
      <c r="L459" s="21"/>
    </row>
    <row r="460" spans="1:12" ht="60" hidden="1" x14ac:dyDescent="0.25">
      <c r="A460" s="337" t="s">
        <v>162</v>
      </c>
      <c r="B460" s="287">
        <v>51</v>
      </c>
      <c r="C460" s="287">
        <v>5</v>
      </c>
      <c r="D460" s="2" t="s">
        <v>377</v>
      </c>
      <c r="E460" s="4"/>
      <c r="F460" s="4"/>
      <c r="G460" s="4"/>
      <c r="H460" s="4"/>
      <c r="I460" s="21"/>
      <c r="J460" s="21"/>
      <c r="K460" s="21"/>
      <c r="L460" s="21"/>
    </row>
    <row r="461" spans="1:12" ht="30" hidden="1" x14ac:dyDescent="0.25">
      <c r="A461" s="337" t="s">
        <v>241</v>
      </c>
      <c r="B461" s="287">
        <v>51</v>
      </c>
      <c r="C461" s="287">
        <v>6</v>
      </c>
      <c r="D461" s="3"/>
      <c r="E461" s="4"/>
      <c r="F461" s="4"/>
      <c r="G461" s="4"/>
      <c r="H461" s="4"/>
      <c r="I461" s="21"/>
      <c r="J461" s="21"/>
      <c r="K461" s="21"/>
      <c r="L461" s="21"/>
    </row>
    <row r="462" spans="1:12" ht="45" hidden="1" x14ac:dyDescent="0.25">
      <c r="A462" s="337" t="s">
        <v>166</v>
      </c>
      <c r="B462" s="287">
        <v>51</v>
      </c>
      <c r="C462" s="287">
        <v>6</v>
      </c>
      <c r="D462" s="3" t="s">
        <v>378</v>
      </c>
      <c r="E462" s="4"/>
      <c r="F462" s="4"/>
      <c r="G462" s="4"/>
      <c r="H462" s="4"/>
      <c r="I462" s="21"/>
      <c r="J462" s="21"/>
      <c r="K462" s="21"/>
      <c r="L462" s="21"/>
    </row>
    <row r="463" spans="1:12" ht="60" hidden="1" x14ac:dyDescent="0.25">
      <c r="A463" s="39" t="s">
        <v>305</v>
      </c>
      <c r="B463" s="287">
        <v>51</v>
      </c>
      <c r="C463" s="287">
        <v>7</v>
      </c>
      <c r="D463" s="3"/>
      <c r="E463" s="4"/>
      <c r="F463" s="4"/>
      <c r="G463" s="4"/>
      <c r="H463" s="4"/>
      <c r="I463" s="21"/>
      <c r="J463" s="21"/>
      <c r="K463" s="21"/>
      <c r="L463" s="21"/>
    </row>
    <row r="464" spans="1:12" ht="150" hidden="1" x14ac:dyDescent="0.25">
      <c r="A464" s="39" t="s">
        <v>306</v>
      </c>
      <c r="B464" s="287">
        <v>51</v>
      </c>
      <c r="C464" s="287">
        <v>7</v>
      </c>
      <c r="D464" s="3" t="s">
        <v>151</v>
      </c>
      <c r="E464" s="4"/>
      <c r="F464" s="4"/>
      <c r="G464" s="4"/>
      <c r="H464" s="4"/>
      <c r="I464" s="21"/>
      <c r="J464" s="21"/>
      <c r="K464" s="21"/>
      <c r="L464" s="21"/>
    </row>
    <row r="465" spans="1:12" hidden="1" x14ac:dyDescent="0.25">
      <c r="A465" s="39"/>
      <c r="B465" s="287">
        <v>52</v>
      </c>
      <c r="C465" s="287"/>
      <c r="D465" s="3"/>
      <c r="E465" s="4"/>
      <c r="F465" s="4"/>
      <c r="G465" s="4"/>
      <c r="H465" s="4"/>
      <c r="I465" s="21"/>
      <c r="J465" s="21"/>
      <c r="K465" s="21"/>
      <c r="L465" s="21"/>
    </row>
    <row r="466" spans="1:12" ht="45" hidden="1" x14ac:dyDescent="0.25">
      <c r="A466" s="337" t="s">
        <v>167</v>
      </c>
      <c r="B466" s="4">
        <v>52</v>
      </c>
      <c r="C466" s="4">
        <v>0</v>
      </c>
      <c r="D466" s="3" t="s">
        <v>11</v>
      </c>
      <c r="E466" s="4"/>
      <c r="F466" s="4"/>
      <c r="G466" s="4"/>
      <c r="H466" s="4"/>
      <c r="I466" s="21"/>
      <c r="J466" s="21"/>
      <c r="K466" s="21"/>
      <c r="L466" s="21"/>
    </row>
    <row r="467" spans="1:12" ht="45" hidden="1" x14ac:dyDescent="0.25">
      <c r="A467" s="337" t="s">
        <v>381</v>
      </c>
      <c r="B467" s="287">
        <v>52</v>
      </c>
      <c r="C467" s="287">
        <v>0</v>
      </c>
      <c r="D467" s="2" t="s">
        <v>40</v>
      </c>
      <c r="E467" s="4"/>
      <c r="F467" s="4"/>
      <c r="G467" s="4"/>
      <c r="H467" s="4"/>
      <c r="I467" s="21"/>
      <c r="J467" s="21"/>
      <c r="K467" s="21"/>
      <c r="L467" s="21"/>
    </row>
    <row r="468" spans="1:12" ht="30" hidden="1" x14ac:dyDescent="0.25">
      <c r="A468" s="337" t="s">
        <v>169</v>
      </c>
      <c r="B468" s="287">
        <v>52</v>
      </c>
      <c r="C468" s="287">
        <v>0</v>
      </c>
      <c r="D468" s="2" t="s">
        <v>42</v>
      </c>
      <c r="E468" s="4"/>
      <c r="F468" s="4"/>
      <c r="G468" s="4"/>
      <c r="H468" s="4"/>
      <c r="I468" s="21"/>
      <c r="J468" s="21"/>
      <c r="K468" s="21"/>
      <c r="L468" s="21"/>
    </row>
    <row r="469" spans="1:12" ht="30" hidden="1" x14ac:dyDescent="0.25">
      <c r="A469" s="337" t="s">
        <v>383</v>
      </c>
      <c r="B469" s="287">
        <v>52</v>
      </c>
      <c r="C469" s="287">
        <v>0</v>
      </c>
      <c r="D469" s="2" t="s">
        <v>12</v>
      </c>
      <c r="E469" s="4"/>
      <c r="F469" s="4"/>
      <c r="G469" s="4"/>
      <c r="H469" s="4"/>
      <c r="I469" s="21"/>
      <c r="J469" s="21"/>
      <c r="K469" s="21"/>
      <c r="L469" s="21"/>
    </row>
    <row r="470" spans="1:12" ht="45" hidden="1" x14ac:dyDescent="0.25">
      <c r="A470" s="337" t="s">
        <v>382</v>
      </c>
      <c r="B470" s="287">
        <v>52</v>
      </c>
      <c r="C470" s="287">
        <v>0</v>
      </c>
      <c r="D470" s="2" t="s">
        <v>29</v>
      </c>
      <c r="E470" s="4"/>
      <c r="F470" s="4"/>
      <c r="G470" s="4"/>
      <c r="H470" s="4"/>
      <c r="I470" s="21"/>
      <c r="J470" s="21"/>
      <c r="K470" s="21"/>
      <c r="L470" s="21"/>
    </row>
    <row r="471" spans="1:12" ht="30" hidden="1" x14ac:dyDescent="0.25">
      <c r="A471" s="337" t="s">
        <v>173</v>
      </c>
      <c r="B471" s="287">
        <v>52</v>
      </c>
      <c r="C471" s="287">
        <v>0</v>
      </c>
      <c r="D471" s="2" t="s">
        <v>96</v>
      </c>
      <c r="E471" s="4"/>
      <c r="F471" s="4"/>
      <c r="G471" s="4"/>
      <c r="H471" s="4"/>
      <c r="I471" s="21"/>
      <c r="J471" s="21"/>
      <c r="K471" s="21"/>
      <c r="L471" s="21"/>
    </row>
    <row r="472" spans="1:12" ht="30" hidden="1" x14ac:dyDescent="0.25">
      <c r="A472" s="337" t="s">
        <v>172</v>
      </c>
      <c r="B472" s="287">
        <v>52</v>
      </c>
      <c r="C472" s="287">
        <v>0</v>
      </c>
      <c r="D472" s="2" t="s">
        <v>71</v>
      </c>
      <c r="E472" s="4"/>
      <c r="F472" s="4"/>
      <c r="G472" s="4"/>
      <c r="H472" s="4"/>
      <c r="I472" s="21"/>
      <c r="J472" s="21"/>
      <c r="K472" s="21"/>
      <c r="L472" s="21"/>
    </row>
    <row r="473" spans="1:12" ht="45" hidden="1" x14ac:dyDescent="0.25">
      <c r="A473" s="337" t="s">
        <v>384</v>
      </c>
      <c r="B473" s="287">
        <v>52</v>
      </c>
      <c r="C473" s="287">
        <v>0</v>
      </c>
      <c r="D473" s="2" t="s">
        <v>52</v>
      </c>
      <c r="E473" s="4"/>
      <c r="F473" s="4"/>
      <c r="G473" s="4"/>
      <c r="H473" s="4"/>
      <c r="I473" s="21"/>
      <c r="J473" s="21"/>
      <c r="K473" s="21"/>
      <c r="L473" s="21"/>
    </row>
    <row r="474" spans="1:12" hidden="1" x14ac:dyDescent="0.25">
      <c r="A474" s="337"/>
      <c r="B474" s="287">
        <v>53</v>
      </c>
      <c r="C474" s="287"/>
      <c r="D474" s="2"/>
      <c r="E474" s="4"/>
      <c r="F474" s="4"/>
      <c r="G474" s="4"/>
      <c r="H474" s="4"/>
      <c r="I474" s="21"/>
      <c r="J474" s="21"/>
      <c r="K474" s="21"/>
      <c r="L474" s="21"/>
    </row>
    <row r="475" spans="1:12" ht="60" hidden="1" x14ac:dyDescent="0.25">
      <c r="A475" s="337" t="s">
        <v>385</v>
      </c>
      <c r="B475" s="287">
        <v>53</v>
      </c>
      <c r="C475" s="287">
        <v>0</v>
      </c>
      <c r="D475" s="3" t="s">
        <v>11</v>
      </c>
      <c r="E475" s="4"/>
      <c r="F475" s="4"/>
      <c r="G475" s="4"/>
      <c r="H475" s="4"/>
      <c r="I475" s="21"/>
      <c r="J475" s="21"/>
      <c r="K475" s="21"/>
      <c r="L475" s="21"/>
    </row>
    <row r="476" spans="1:12" ht="60" hidden="1" x14ac:dyDescent="0.25">
      <c r="A476" s="337" t="s">
        <v>386</v>
      </c>
      <c r="B476" s="287">
        <v>53</v>
      </c>
      <c r="C476" s="287">
        <v>0</v>
      </c>
      <c r="D476" s="3" t="s">
        <v>40</v>
      </c>
      <c r="E476" s="4"/>
      <c r="F476" s="4"/>
      <c r="G476" s="4"/>
      <c r="H476" s="4"/>
      <c r="I476" s="21"/>
      <c r="J476" s="21"/>
      <c r="K476" s="21"/>
      <c r="L476" s="21"/>
    </row>
    <row r="477" spans="1:12" hidden="1" x14ac:dyDescent="0.25">
      <c r="A477" s="337" t="s">
        <v>177</v>
      </c>
      <c r="B477" s="287">
        <v>70</v>
      </c>
      <c r="C477" s="21"/>
      <c r="D477" s="4"/>
      <c r="E477" s="4"/>
      <c r="F477" s="4"/>
      <c r="G477" s="4"/>
      <c r="H477" s="4"/>
      <c r="I477" s="21"/>
      <c r="J477" s="21"/>
      <c r="K477" s="21"/>
      <c r="L477" s="21"/>
    </row>
    <row r="478" spans="1:12" hidden="1" x14ac:dyDescent="0.25"/>
    <row r="479" spans="1:12" hidden="1" x14ac:dyDescent="0.25">
      <c r="A479" s="1" t="s">
        <v>751</v>
      </c>
    </row>
    <row r="480" spans="1:12" s="19" customFormat="1" ht="14.25" hidden="1" x14ac:dyDescent="0.25">
      <c r="A480" s="331" t="s">
        <v>287</v>
      </c>
      <c r="B480" s="331"/>
      <c r="C480" s="331"/>
      <c r="D480" s="331"/>
      <c r="E480" s="332"/>
      <c r="F480" s="332"/>
      <c r="G480" s="332"/>
      <c r="H480" s="333"/>
      <c r="I480" s="332"/>
      <c r="J480" s="325" t="e">
        <f t="shared" ref="J480:L480" si="169">J481+J494+J502</f>
        <v>#REF!</v>
      </c>
      <c r="K480" s="325" t="e">
        <f t="shared" si="169"/>
        <v>#REF!</v>
      </c>
      <c r="L480" s="325" t="e">
        <f t="shared" si="169"/>
        <v>#REF!</v>
      </c>
    </row>
    <row r="481" spans="1:12" hidden="1" x14ac:dyDescent="0.25">
      <c r="A481" s="328" t="s">
        <v>734</v>
      </c>
      <c r="B481" s="328">
        <v>51</v>
      </c>
      <c r="C481" s="328"/>
      <c r="D481" s="328"/>
      <c r="E481" s="329"/>
      <c r="F481" s="329"/>
      <c r="G481" s="329"/>
      <c r="H481" s="330"/>
      <c r="I481" s="329"/>
      <c r="J481" s="334" t="e">
        <f>SUM(J482:J493)</f>
        <v>#REF!</v>
      </c>
      <c r="K481" s="334" t="e">
        <f t="shared" ref="K481:L481" si="170">SUM(K482:K493)</f>
        <v>#REF!</v>
      </c>
      <c r="L481" s="334" t="e">
        <f t="shared" si="170"/>
        <v>#REF!</v>
      </c>
    </row>
    <row r="482" spans="1:12" ht="60" hidden="1" x14ac:dyDescent="0.25">
      <c r="A482" s="52" t="s">
        <v>417</v>
      </c>
      <c r="B482" s="291">
        <v>51</v>
      </c>
      <c r="C482" s="291">
        <v>0</v>
      </c>
      <c r="D482" s="291" t="s">
        <v>12</v>
      </c>
      <c r="E482" s="45" t="s">
        <v>251</v>
      </c>
      <c r="F482" s="2" t="s">
        <v>12</v>
      </c>
      <c r="G482" s="2" t="s">
        <v>52</v>
      </c>
      <c r="H482" s="3" t="s">
        <v>508</v>
      </c>
      <c r="I482" s="291" t="s">
        <v>750</v>
      </c>
      <c r="J482" s="17" t="e">
        <f>'3.ВС'!#REF!</f>
        <v>#REF!</v>
      </c>
      <c r="K482" s="17" t="e">
        <f>'3.ВС'!#REF!</f>
        <v>#REF!</v>
      </c>
      <c r="L482" s="17" t="e">
        <f>'3.ВС'!#REF!</f>
        <v>#REF!</v>
      </c>
    </row>
    <row r="483" spans="1:12" ht="89.25" hidden="1" x14ac:dyDescent="0.25">
      <c r="A483" s="344" t="s">
        <v>222</v>
      </c>
      <c r="B483" s="291">
        <v>51</v>
      </c>
      <c r="C483" s="291">
        <v>0</v>
      </c>
      <c r="D483" s="291" t="s">
        <v>71</v>
      </c>
      <c r="E483" s="45">
        <v>851</v>
      </c>
      <c r="F483" s="2" t="s">
        <v>12</v>
      </c>
      <c r="G483" s="2" t="s">
        <v>52</v>
      </c>
      <c r="H483" s="3" t="s">
        <v>187</v>
      </c>
      <c r="I483" s="291" t="s">
        <v>729</v>
      </c>
      <c r="J483" s="17" t="e">
        <f>'3.ВС'!#REF!</f>
        <v>#REF!</v>
      </c>
      <c r="K483" s="17" t="e">
        <f>'3.ВС'!#REF!</f>
        <v>#REF!</v>
      </c>
      <c r="L483" s="17" t="e">
        <f>'3.ВС'!#REF!</f>
        <v>#REF!</v>
      </c>
    </row>
    <row r="484" spans="1:12" ht="51" hidden="1" x14ac:dyDescent="0.25">
      <c r="A484" s="71" t="s">
        <v>727</v>
      </c>
      <c r="B484" s="291">
        <v>51</v>
      </c>
      <c r="C484" s="291">
        <v>0</v>
      </c>
      <c r="D484" s="291" t="s">
        <v>71</v>
      </c>
      <c r="E484" s="45">
        <v>851</v>
      </c>
      <c r="F484" s="2" t="s">
        <v>12</v>
      </c>
      <c r="G484" s="2" t="s">
        <v>52</v>
      </c>
      <c r="H484" s="3" t="s">
        <v>731</v>
      </c>
      <c r="I484" s="2" t="s">
        <v>730</v>
      </c>
      <c r="J484" s="17" t="e">
        <f>'3.ВС'!#REF!</f>
        <v>#REF!</v>
      </c>
      <c r="K484" s="17" t="e">
        <f>'3.ВС'!#REF!</f>
        <v>#REF!</v>
      </c>
      <c r="L484" s="17" t="e">
        <f>'3.ВС'!#REF!</f>
        <v>#REF!</v>
      </c>
    </row>
    <row r="485" spans="1:12" ht="25.5" hidden="1" x14ac:dyDescent="0.25">
      <c r="A485" s="345" t="s">
        <v>677</v>
      </c>
      <c r="B485" s="83" t="s">
        <v>446</v>
      </c>
      <c r="C485" s="83" t="s">
        <v>467</v>
      </c>
      <c r="D485" s="83" t="s">
        <v>718</v>
      </c>
      <c r="E485" s="3" t="s">
        <v>251</v>
      </c>
      <c r="F485" s="2" t="s">
        <v>12</v>
      </c>
      <c r="G485" s="2" t="s">
        <v>46</v>
      </c>
      <c r="H485" s="3" t="s">
        <v>686</v>
      </c>
      <c r="I485" s="2" t="s">
        <v>735</v>
      </c>
      <c r="J485" s="17" t="e">
        <f>'3.ВС'!#REF!</f>
        <v>#REF!</v>
      </c>
      <c r="K485" s="17" t="e">
        <f>'3.ВС'!#REF!</f>
        <v>#REF!</v>
      </c>
      <c r="L485" s="17" t="e">
        <f>'3.ВС'!#REF!</f>
        <v>#REF!</v>
      </c>
    </row>
    <row r="486" spans="1:12" ht="216.75" hidden="1" x14ac:dyDescent="0.25">
      <c r="A486" s="346" t="s">
        <v>681</v>
      </c>
      <c r="B486" s="83" t="s">
        <v>446</v>
      </c>
      <c r="C486" s="83" t="s">
        <v>467</v>
      </c>
      <c r="D486" s="83" t="s">
        <v>52</v>
      </c>
      <c r="E486" s="3">
        <v>851</v>
      </c>
      <c r="F486" s="3" t="s">
        <v>12</v>
      </c>
      <c r="G486" s="3" t="s">
        <v>46</v>
      </c>
      <c r="H486" s="3" t="s">
        <v>680</v>
      </c>
      <c r="I486" s="3" t="s">
        <v>56</v>
      </c>
      <c r="J486" s="17" t="e">
        <f>'3.ВС'!#REF!</f>
        <v>#REF!</v>
      </c>
      <c r="K486" s="17" t="e">
        <f>'3.ВС'!#REF!</f>
        <v>#REF!</v>
      </c>
      <c r="L486" s="17" t="e">
        <f>'3.ВС'!#REF!</f>
        <v>#REF!</v>
      </c>
    </row>
    <row r="487" spans="1:12" ht="30" hidden="1" x14ac:dyDescent="0.25">
      <c r="A487" s="348" t="s">
        <v>737</v>
      </c>
      <c r="B487" s="291">
        <v>51</v>
      </c>
      <c r="C487" s="291">
        <v>0</v>
      </c>
      <c r="D487" s="291" t="s">
        <v>715</v>
      </c>
      <c r="E487" s="3" t="s">
        <v>251</v>
      </c>
      <c r="F487" s="2" t="s">
        <v>100</v>
      </c>
      <c r="G487" s="2" t="s">
        <v>40</v>
      </c>
      <c r="H487" s="3" t="s">
        <v>736</v>
      </c>
      <c r="I487" s="2" t="s">
        <v>730</v>
      </c>
      <c r="J487" s="17" t="e">
        <f>'3.ВС'!#REF!</f>
        <v>#REF!</v>
      </c>
      <c r="K487" s="17" t="e">
        <f>'3.ВС'!#REF!</f>
        <v>#REF!</v>
      </c>
      <c r="L487" s="17" t="e">
        <f>'3.ВС'!#REF!</f>
        <v>#REF!</v>
      </c>
    </row>
    <row r="488" spans="1:12" ht="25.5" hidden="1" x14ac:dyDescent="0.25">
      <c r="A488" s="349" t="s">
        <v>713</v>
      </c>
      <c r="B488" s="83" t="s">
        <v>446</v>
      </c>
      <c r="C488" s="83" t="s">
        <v>467</v>
      </c>
      <c r="D488" s="291" t="s">
        <v>715</v>
      </c>
      <c r="E488" s="3" t="s">
        <v>251</v>
      </c>
      <c r="F488" s="2" t="s">
        <v>100</v>
      </c>
      <c r="G488" s="2" t="s">
        <v>40</v>
      </c>
      <c r="H488" s="3" t="s">
        <v>716</v>
      </c>
      <c r="I488" s="2" t="s">
        <v>423</v>
      </c>
      <c r="J488" s="17" t="e">
        <f>'3.ВС'!#REF!</f>
        <v>#REF!</v>
      </c>
      <c r="K488" s="17" t="e">
        <f>'3.ВС'!#REF!</f>
        <v>#REF!</v>
      </c>
      <c r="L488" s="17" t="e">
        <f>'3.ВС'!#REF!</f>
        <v>#REF!</v>
      </c>
    </row>
    <row r="489" spans="1:12" ht="76.5" hidden="1" x14ac:dyDescent="0.25">
      <c r="A489" s="347" t="s">
        <v>720</v>
      </c>
      <c r="B489" s="291">
        <v>51</v>
      </c>
      <c r="C489" s="291" t="s">
        <v>548</v>
      </c>
      <c r="D489" s="83" t="s">
        <v>739</v>
      </c>
      <c r="E489" s="3" t="s">
        <v>251</v>
      </c>
      <c r="F489" s="2" t="s">
        <v>71</v>
      </c>
      <c r="G489" s="3" t="s">
        <v>42</v>
      </c>
      <c r="H489" s="3" t="s">
        <v>740</v>
      </c>
      <c r="I489" s="45">
        <v>612</v>
      </c>
      <c r="J489" s="17" t="e">
        <f>'3.ВС'!#REF!</f>
        <v>#REF!</v>
      </c>
      <c r="K489" s="17" t="e">
        <f>'3.ВС'!#REF!</f>
        <v>#REF!</v>
      </c>
      <c r="L489" s="17" t="e">
        <f>'3.ВС'!#REF!</f>
        <v>#REF!</v>
      </c>
    </row>
    <row r="490" spans="1:12" ht="25.5" hidden="1" x14ac:dyDescent="0.25">
      <c r="A490" s="71" t="s">
        <v>721</v>
      </c>
      <c r="B490" s="291">
        <v>51</v>
      </c>
      <c r="C490" s="291" t="s">
        <v>548</v>
      </c>
      <c r="D490" s="83" t="s">
        <v>739</v>
      </c>
      <c r="E490" s="3">
        <v>851</v>
      </c>
      <c r="F490" s="2" t="s">
        <v>52</v>
      </c>
      <c r="G490" s="2" t="s">
        <v>11</v>
      </c>
      <c r="H490" s="3" t="s">
        <v>742</v>
      </c>
      <c r="I490" s="2" t="s">
        <v>726</v>
      </c>
      <c r="J490" s="17" t="e">
        <f>'3.ВС'!#REF!</f>
        <v>#REF!</v>
      </c>
      <c r="K490" s="17" t="e">
        <f>'3.ВС'!#REF!</f>
        <v>#REF!</v>
      </c>
      <c r="L490" s="17" t="e">
        <f>'3.ВС'!#REF!</f>
        <v>#REF!</v>
      </c>
    </row>
    <row r="491" spans="1:12" hidden="1" x14ac:dyDescent="0.25">
      <c r="A491" s="71" t="s">
        <v>418</v>
      </c>
      <c r="B491" s="83" t="s">
        <v>446</v>
      </c>
      <c r="C491" s="83" t="s">
        <v>548</v>
      </c>
      <c r="D491" s="83" t="s">
        <v>127</v>
      </c>
      <c r="E491" s="3">
        <v>851</v>
      </c>
      <c r="F491" s="2" t="s">
        <v>52</v>
      </c>
      <c r="G491" s="2" t="s">
        <v>11</v>
      </c>
      <c r="H491" s="3" t="s">
        <v>229</v>
      </c>
      <c r="I491" s="2" t="s">
        <v>726</v>
      </c>
      <c r="J491" s="17" t="e">
        <f>'3.ВС'!#REF!</f>
        <v>#REF!</v>
      </c>
      <c r="K491" s="17" t="e">
        <f>'3.ВС'!#REF!</f>
        <v>#REF!</v>
      </c>
      <c r="L491" s="17" t="e">
        <f>'3.ВС'!#REF!</f>
        <v>#REF!</v>
      </c>
    </row>
    <row r="492" spans="1:12" ht="51" hidden="1" x14ac:dyDescent="0.25">
      <c r="A492" s="346" t="s">
        <v>230</v>
      </c>
      <c r="B492" s="83" t="s">
        <v>446</v>
      </c>
      <c r="C492" s="83" t="s">
        <v>548</v>
      </c>
      <c r="D492" s="83" t="s">
        <v>127</v>
      </c>
      <c r="E492" s="3">
        <v>851</v>
      </c>
      <c r="F492" s="3" t="s">
        <v>52</v>
      </c>
      <c r="G492" s="3" t="s">
        <v>11</v>
      </c>
      <c r="H492" s="3" t="s">
        <v>226</v>
      </c>
      <c r="I492" s="3" t="s">
        <v>726</v>
      </c>
      <c r="J492" s="17" t="e">
        <f>'3.ВС'!#REF!</f>
        <v>#REF!</v>
      </c>
      <c r="K492" s="17" t="e">
        <f>'3.ВС'!#REF!</f>
        <v>#REF!</v>
      </c>
      <c r="L492" s="17" t="e">
        <f>'3.ВС'!#REF!</f>
        <v>#REF!</v>
      </c>
    </row>
    <row r="493" spans="1:12" ht="25.5" hidden="1" x14ac:dyDescent="0.25">
      <c r="A493" s="346" t="s">
        <v>231</v>
      </c>
      <c r="B493" s="291">
        <v>51</v>
      </c>
      <c r="C493" s="291" t="s">
        <v>584</v>
      </c>
      <c r="D493" s="343" t="s">
        <v>378</v>
      </c>
      <c r="E493" s="3">
        <v>851</v>
      </c>
      <c r="F493" s="2" t="s">
        <v>86</v>
      </c>
      <c r="G493" s="2" t="s">
        <v>12</v>
      </c>
      <c r="H493" s="3" t="s">
        <v>218</v>
      </c>
      <c r="I493" s="2" t="s">
        <v>733</v>
      </c>
      <c r="J493" s="17" t="e">
        <f>'3.ВС'!#REF!</f>
        <v>#REF!</v>
      </c>
      <c r="K493" s="17" t="e">
        <f>'3.ВС'!#REF!</f>
        <v>#REF!</v>
      </c>
      <c r="L493" s="17" t="e">
        <f>'3.ВС'!#REF!</f>
        <v>#REF!</v>
      </c>
    </row>
    <row r="494" spans="1:12" s="351" customFormat="1" ht="14.25" hidden="1" x14ac:dyDescent="0.25">
      <c r="A494" s="350" t="s">
        <v>734</v>
      </c>
      <c r="B494" s="329" t="s">
        <v>746</v>
      </c>
      <c r="C494" s="329"/>
      <c r="D494" s="329"/>
      <c r="E494" s="329"/>
      <c r="F494" s="329"/>
      <c r="G494" s="329"/>
      <c r="H494" s="330"/>
      <c r="I494" s="329"/>
      <c r="J494" s="334" t="e">
        <f>'3.ВС'!#REF!</f>
        <v>#REF!</v>
      </c>
      <c r="K494" s="334" t="e">
        <f>'3.ВС'!#REF!</f>
        <v>#REF!</v>
      </c>
      <c r="L494" s="334" t="e">
        <f>'3.ВС'!#REF!</f>
        <v>#REF!</v>
      </c>
    </row>
    <row r="495" spans="1:12" s="19" customFormat="1" ht="153" hidden="1" x14ac:dyDescent="0.25">
      <c r="A495" s="346" t="s">
        <v>723</v>
      </c>
      <c r="B495" s="291" t="s">
        <v>746</v>
      </c>
      <c r="C495" s="291" t="s">
        <v>467</v>
      </c>
      <c r="D495" s="291" t="s">
        <v>743</v>
      </c>
      <c r="E495" s="3">
        <v>852</v>
      </c>
      <c r="F495" s="2" t="s">
        <v>71</v>
      </c>
      <c r="G495" s="3" t="s">
        <v>40</v>
      </c>
      <c r="H495" s="3" t="s">
        <v>747</v>
      </c>
      <c r="I495" s="2" t="s">
        <v>726</v>
      </c>
      <c r="J495" s="17" t="e">
        <f>'3.ВС'!#REF!</f>
        <v>#REF!</v>
      </c>
      <c r="K495" s="17" t="e">
        <f>'3.ВС'!#REF!</f>
        <v>#REF!</v>
      </c>
      <c r="L495" s="17" t="e">
        <f>'3.ВС'!#REF!</f>
        <v>#REF!</v>
      </c>
    </row>
    <row r="496" spans="1:12" s="19" customFormat="1" ht="114.75" hidden="1" x14ac:dyDescent="0.25">
      <c r="A496" s="346" t="s">
        <v>419</v>
      </c>
      <c r="B496" s="291" t="s">
        <v>746</v>
      </c>
      <c r="C496" s="291" t="s">
        <v>467</v>
      </c>
      <c r="D496" s="291" t="s">
        <v>743</v>
      </c>
      <c r="E496" s="3">
        <v>852</v>
      </c>
      <c r="F496" s="2" t="s">
        <v>71</v>
      </c>
      <c r="G496" s="3" t="s">
        <v>40</v>
      </c>
      <c r="H496" s="3" t="s">
        <v>281</v>
      </c>
      <c r="I496" s="2" t="s">
        <v>726</v>
      </c>
      <c r="J496" s="17" t="e">
        <f>'3.ВС'!#REF!</f>
        <v>#REF!</v>
      </c>
      <c r="K496" s="17" t="e">
        <f>'3.ВС'!#REF!</f>
        <v>#REF!</v>
      </c>
      <c r="L496" s="17" t="e">
        <f>'3.ВС'!#REF!</f>
        <v>#REF!</v>
      </c>
    </row>
    <row r="497" spans="1:12" ht="63.75" hidden="1" x14ac:dyDescent="0.25">
      <c r="A497" s="347" t="s">
        <v>421</v>
      </c>
      <c r="B497" s="291" t="s">
        <v>746</v>
      </c>
      <c r="C497" s="291" t="s">
        <v>467</v>
      </c>
      <c r="D497" s="291" t="s">
        <v>743</v>
      </c>
      <c r="E497" s="3" t="s">
        <v>293</v>
      </c>
      <c r="F497" s="2" t="s">
        <v>71</v>
      </c>
      <c r="G497" s="2" t="s">
        <v>40</v>
      </c>
      <c r="H497" s="3" t="s">
        <v>422</v>
      </c>
      <c r="I497" s="2" t="s">
        <v>726</v>
      </c>
      <c r="J497" s="17" t="e">
        <f>'3.ВС'!#REF!</f>
        <v>#REF!</v>
      </c>
      <c r="K497" s="17" t="e">
        <f>'3.ВС'!#REF!</f>
        <v>#REF!</v>
      </c>
      <c r="L497" s="17" t="e">
        <f>'3.ВС'!#REF!</f>
        <v>#REF!</v>
      </c>
    </row>
    <row r="498" spans="1:12" s="19" customFormat="1" ht="229.5" hidden="1" x14ac:dyDescent="0.25">
      <c r="A498" s="346" t="s">
        <v>269</v>
      </c>
      <c r="B498" s="83" t="s">
        <v>746</v>
      </c>
      <c r="C498" s="83" t="s">
        <v>467</v>
      </c>
      <c r="D498" s="83" t="s">
        <v>40</v>
      </c>
      <c r="E498" s="3">
        <v>852</v>
      </c>
      <c r="F498" s="2" t="s">
        <v>71</v>
      </c>
      <c r="G498" s="2" t="s">
        <v>11</v>
      </c>
      <c r="H498" s="3" t="s">
        <v>273</v>
      </c>
      <c r="I498" s="2" t="s">
        <v>732</v>
      </c>
      <c r="J498" s="17" t="e">
        <f>'3.ВС'!#REF!</f>
        <v>#REF!</v>
      </c>
      <c r="K498" s="17" t="e">
        <f>'3.ВС'!#REF!</f>
        <v>#REF!</v>
      </c>
      <c r="L498" s="17" t="e">
        <f>'3.ВС'!#REF!</f>
        <v>#REF!</v>
      </c>
    </row>
    <row r="499" spans="1:12" ht="89.25" hidden="1" x14ac:dyDescent="0.25">
      <c r="A499" s="346" t="s">
        <v>271</v>
      </c>
      <c r="B499" s="83" t="s">
        <v>746</v>
      </c>
      <c r="C499" s="83" t="s">
        <v>467</v>
      </c>
      <c r="D499" s="83" t="s">
        <v>40</v>
      </c>
      <c r="E499" s="3">
        <v>852</v>
      </c>
      <c r="F499" s="2" t="s">
        <v>71</v>
      </c>
      <c r="G499" s="2" t="s">
        <v>40</v>
      </c>
      <c r="H499" s="3" t="s">
        <v>272</v>
      </c>
      <c r="I499" s="2" t="s">
        <v>732</v>
      </c>
      <c r="J499" s="17" t="e">
        <f>'3.ВС'!#REF!</f>
        <v>#REF!</v>
      </c>
      <c r="K499" s="17" t="e">
        <f>'3.ВС'!#REF!</f>
        <v>#REF!</v>
      </c>
      <c r="L499" s="17" t="e">
        <f>'3.ВС'!#REF!</f>
        <v>#REF!</v>
      </c>
    </row>
    <row r="500" spans="1:12" s="19" customFormat="1" ht="51" hidden="1" x14ac:dyDescent="0.25">
      <c r="A500" s="71" t="s">
        <v>282</v>
      </c>
      <c r="B500" s="83" t="s">
        <v>746</v>
      </c>
      <c r="C500" s="83" t="s">
        <v>467</v>
      </c>
      <c r="D500" s="83" t="s">
        <v>40</v>
      </c>
      <c r="E500" s="3">
        <v>852</v>
      </c>
      <c r="F500" s="2" t="s">
        <v>71</v>
      </c>
      <c r="G500" s="2" t="s">
        <v>40</v>
      </c>
      <c r="H500" s="3" t="s">
        <v>283</v>
      </c>
      <c r="I500" s="2" t="s">
        <v>726</v>
      </c>
      <c r="J500" s="17" t="e">
        <f>'3.ВС'!#REF!</f>
        <v>#REF!</v>
      </c>
      <c r="K500" s="17" t="e">
        <f>'3.ВС'!#REF!</f>
        <v>#REF!</v>
      </c>
      <c r="L500" s="17" t="e">
        <f>'3.ВС'!#REF!</f>
        <v>#REF!</v>
      </c>
    </row>
    <row r="501" spans="1:12" s="19" customFormat="1" ht="25.5" hidden="1" x14ac:dyDescent="0.25">
      <c r="A501" s="346" t="s">
        <v>110</v>
      </c>
      <c r="B501" s="83" t="s">
        <v>746</v>
      </c>
      <c r="C501" s="83" t="s">
        <v>467</v>
      </c>
      <c r="D501" s="83" t="s">
        <v>40</v>
      </c>
      <c r="E501" s="3">
        <v>852</v>
      </c>
      <c r="F501" s="3" t="s">
        <v>71</v>
      </c>
      <c r="G501" s="3" t="s">
        <v>40</v>
      </c>
      <c r="H501" s="3" t="s">
        <v>274</v>
      </c>
      <c r="I501" s="2"/>
      <c r="J501" s="17" t="e">
        <f>'3.ВС'!#REF!</f>
        <v>#REF!</v>
      </c>
      <c r="K501" s="17" t="e">
        <f>'3.ВС'!#REF!</f>
        <v>#REF!</v>
      </c>
      <c r="L501" s="17" t="e">
        <f>'3.ВС'!#REF!</f>
        <v>#REF!</v>
      </c>
    </row>
    <row r="502" spans="1:12" s="351" customFormat="1" ht="14.25" hidden="1" x14ac:dyDescent="0.25">
      <c r="A502" s="350" t="s">
        <v>749</v>
      </c>
      <c r="B502" s="329" t="s">
        <v>748</v>
      </c>
      <c r="C502" s="329"/>
      <c r="D502" s="329"/>
      <c r="E502" s="329"/>
      <c r="F502" s="329"/>
      <c r="G502" s="329"/>
      <c r="H502" s="330"/>
      <c r="I502" s="329"/>
      <c r="J502" s="334" t="e">
        <f>'3.ВС'!#REF!</f>
        <v>#REF!</v>
      </c>
      <c r="K502" s="334" t="e">
        <f>'3.ВС'!#REF!</f>
        <v>#REF!</v>
      </c>
      <c r="L502" s="334" t="e">
        <f>'3.ВС'!#REF!</f>
        <v>#REF!</v>
      </c>
    </row>
    <row r="503" spans="1:12" hidden="1" x14ac:dyDescent="0.25">
      <c r="A503" s="346" t="s">
        <v>235</v>
      </c>
      <c r="B503" s="83" t="s">
        <v>748</v>
      </c>
      <c r="C503" s="83" t="s">
        <v>467</v>
      </c>
      <c r="D503" s="83" t="s">
        <v>170</v>
      </c>
      <c r="E503" s="2">
        <v>853</v>
      </c>
      <c r="F503" s="2" t="s">
        <v>11</v>
      </c>
      <c r="G503" s="2" t="s">
        <v>32</v>
      </c>
      <c r="H503" s="3" t="s">
        <v>240</v>
      </c>
      <c r="I503" s="2" t="s">
        <v>125</v>
      </c>
      <c r="J503" s="17" t="e">
        <f>'3.ВС'!#REF!</f>
        <v>#REF!</v>
      </c>
      <c r="K503" s="17" t="e">
        <f>'3.ВС'!#REF!</f>
        <v>#REF!</v>
      </c>
      <c r="L503" s="17" t="e">
        <f>'3.ВС'!#REF!</f>
        <v>#REF!</v>
      </c>
    </row>
    <row r="504" spans="1:12" x14ac:dyDescent="0.25">
      <c r="J504" s="25"/>
      <c r="K504" s="25"/>
      <c r="L504" s="25"/>
    </row>
  </sheetData>
  <mergeCells count="3">
    <mergeCell ref="A6:L6"/>
    <mergeCell ref="B2:L2"/>
    <mergeCell ref="A5:L5"/>
  </mergeCells>
  <pageMargins left="0.59055118110236227" right="0.19685039370078741" top="0.19685039370078741" bottom="0" header="0.31496062992125984" footer="0.31496062992125984"/>
  <pageSetup paperSize="9"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62" customWidth="1"/>
    <col min="2" max="4" width="4" style="9" hidden="1" customWidth="1"/>
    <col min="5" max="5" width="6.5703125" style="72" customWidth="1"/>
    <col min="6" max="7" width="5.5703125" style="72" customWidth="1"/>
    <col min="8" max="8" width="15.7109375" style="91" hidden="1" customWidth="1"/>
    <col min="9" max="11" width="6.7109375" style="261" hidden="1" customWidth="1"/>
    <col min="12" max="12" width="8.140625" style="261" hidden="1" customWidth="1"/>
    <col min="13" max="13" width="15" style="8" hidden="1" customWidth="1"/>
    <col min="14" max="14" width="6.28515625" style="121" customWidth="1"/>
    <col min="15" max="15" width="7.28515625" style="122" customWidth="1"/>
    <col min="16" max="16" width="7.5703125" style="122" customWidth="1"/>
    <col min="17" max="17" width="8.7109375" style="121" customWidth="1"/>
    <col min="18" max="18" width="6.140625" style="123" customWidth="1"/>
    <col min="19" max="19" width="13.85546875" style="9" customWidth="1"/>
    <col min="20" max="23" width="9.140625" style="9"/>
    <col min="24" max="24" width="6.140625" style="123" customWidth="1"/>
    <col min="25" max="129" width="9.140625" style="9"/>
    <col min="130" max="130" width="1.42578125" style="9" customWidth="1"/>
    <col min="131" max="131" width="59.5703125" style="9" customWidth="1"/>
    <col min="132" max="132" width="9.140625" style="9" customWidth="1"/>
    <col min="133" max="134" width="3.85546875" style="9" customWidth="1"/>
    <col min="135" max="135" width="10.5703125" style="9" customWidth="1"/>
    <col min="136" max="136" width="3.85546875" style="9" customWidth="1"/>
    <col min="137" max="139" width="14.42578125" style="9" customWidth="1"/>
    <col min="140" max="140" width="4.140625" style="9" customWidth="1"/>
    <col min="141" max="141" width="15" style="9" customWidth="1"/>
    <col min="142" max="143" width="9.140625" style="9" customWidth="1"/>
    <col min="144" max="144" width="11.5703125" style="9" customWidth="1"/>
    <col min="145" max="145" width="18.140625" style="9" customWidth="1"/>
    <col min="146" max="146" width="13.140625" style="9" customWidth="1"/>
    <col min="147" max="147" width="12.28515625" style="9" customWidth="1"/>
    <col min="148" max="385" width="9.140625" style="9"/>
    <col min="386" max="386" width="1.42578125" style="9" customWidth="1"/>
    <col min="387" max="387" width="59.5703125" style="9" customWidth="1"/>
    <col min="388" max="388" width="9.140625" style="9" customWidth="1"/>
    <col min="389" max="390" width="3.85546875" style="9" customWidth="1"/>
    <col min="391" max="391" width="10.5703125" style="9" customWidth="1"/>
    <col min="392" max="392" width="3.85546875" style="9" customWidth="1"/>
    <col min="393" max="395" width="14.42578125" style="9" customWidth="1"/>
    <col min="396" max="396" width="4.140625" style="9" customWidth="1"/>
    <col min="397" max="397" width="15" style="9" customWidth="1"/>
    <col min="398" max="399" width="9.140625" style="9" customWidth="1"/>
    <col min="400" max="400" width="11.5703125" style="9" customWidth="1"/>
    <col min="401" max="401" width="18.140625" style="9" customWidth="1"/>
    <col min="402" max="402" width="13.140625" style="9" customWidth="1"/>
    <col min="403" max="403" width="12.28515625" style="9" customWidth="1"/>
    <col min="404" max="641" width="9.140625" style="9"/>
    <col min="642" max="642" width="1.42578125" style="9" customWidth="1"/>
    <col min="643" max="643" width="59.5703125" style="9" customWidth="1"/>
    <col min="644" max="644" width="9.140625" style="9" customWidth="1"/>
    <col min="645" max="646" width="3.85546875" style="9" customWidth="1"/>
    <col min="647" max="647" width="10.5703125" style="9" customWidth="1"/>
    <col min="648" max="648" width="3.85546875" style="9" customWidth="1"/>
    <col min="649" max="651" width="14.42578125" style="9" customWidth="1"/>
    <col min="652" max="652" width="4.140625" style="9" customWidth="1"/>
    <col min="653" max="653" width="15" style="9" customWidth="1"/>
    <col min="654" max="655" width="9.140625" style="9" customWidth="1"/>
    <col min="656" max="656" width="11.5703125" style="9" customWidth="1"/>
    <col min="657" max="657" width="18.140625" style="9" customWidth="1"/>
    <col min="658" max="658" width="13.140625" style="9" customWidth="1"/>
    <col min="659" max="659" width="12.28515625" style="9" customWidth="1"/>
    <col min="660" max="897" width="9.140625" style="9"/>
    <col min="898" max="898" width="1.42578125" style="9" customWidth="1"/>
    <col min="899" max="899" width="59.5703125" style="9" customWidth="1"/>
    <col min="900" max="900" width="9.140625" style="9" customWidth="1"/>
    <col min="901" max="902" width="3.85546875" style="9" customWidth="1"/>
    <col min="903" max="903" width="10.5703125" style="9" customWidth="1"/>
    <col min="904" max="904" width="3.85546875" style="9" customWidth="1"/>
    <col min="905" max="907" width="14.42578125" style="9" customWidth="1"/>
    <col min="908" max="908" width="4.140625" style="9" customWidth="1"/>
    <col min="909" max="909" width="15" style="9" customWidth="1"/>
    <col min="910" max="911" width="9.140625" style="9" customWidth="1"/>
    <col min="912" max="912" width="11.5703125" style="9" customWidth="1"/>
    <col min="913" max="913" width="18.140625" style="9" customWidth="1"/>
    <col min="914" max="914" width="13.140625" style="9" customWidth="1"/>
    <col min="915" max="915" width="12.28515625" style="9" customWidth="1"/>
    <col min="916" max="1153" width="9.140625" style="9"/>
    <col min="1154" max="1154" width="1.42578125" style="9" customWidth="1"/>
    <col min="1155" max="1155" width="59.5703125" style="9" customWidth="1"/>
    <col min="1156" max="1156" width="9.140625" style="9" customWidth="1"/>
    <col min="1157" max="1158" width="3.85546875" style="9" customWidth="1"/>
    <col min="1159" max="1159" width="10.5703125" style="9" customWidth="1"/>
    <col min="1160" max="1160" width="3.85546875" style="9" customWidth="1"/>
    <col min="1161" max="1163" width="14.42578125" style="9" customWidth="1"/>
    <col min="1164" max="1164" width="4.140625" style="9" customWidth="1"/>
    <col min="1165" max="1165" width="15" style="9" customWidth="1"/>
    <col min="1166" max="1167" width="9.140625" style="9" customWidth="1"/>
    <col min="1168" max="1168" width="11.5703125" style="9" customWidth="1"/>
    <col min="1169" max="1169" width="18.140625" style="9" customWidth="1"/>
    <col min="1170" max="1170" width="13.140625" style="9" customWidth="1"/>
    <col min="1171" max="1171" width="12.28515625" style="9" customWidth="1"/>
    <col min="1172" max="1409" width="9.140625" style="9"/>
    <col min="1410" max="1410" width="1.42578125" style="9" customWidth="1"/>
    <col min="1411" max="1411" width="59.5703125" style="9" customWidth="1"/>
    <col min="1412" max="1412" width="9.140625" style="9" customWidth="1"/>
    <col min="1413" max="1414" width="3.85546875" style="9" customWidth="1"/>
    <col min="1415" max="1415" width="10.5703125" style="9" customWidth="1"/>
    <col min="1416" max="1416" width="3.85546875" style="9" customWidth="1"/>
    <col min="1417" max="1419" width="14.42578125" style="9" customWidth="1"/>
    <col min="1420" max="1420" width="4.140625" style="9" customWidth="1"/>
    <col min="1421" max="1421" width="15" style="9" customWidth="1"/>
    <col min="1422" max="1423" width="9.140625" style="9" customWidth="1"/>
    <col min="1424" max="1424" width="11.5703125" style="9" customWidth="1"/>
    <col min="1425" max="1425" width="18.140625" style="9" customWidth="1"/>
    <col min="1426" max="1426" width="13.140625" style="9" customWidth="1"/>
    <col min="1427" max="1427" width="12.28515625" style="9" customWidth="1"/>
    <col min="1428" max="1665" width="9.140625" style="9"/>
    <col min="1666" max="1666" width="1.42578125" style="9" customWidth="1"/>
    <col min="1667" max="1667" width="59.5703125" style="9" customWidth="1"/>
    <col min="1668" max="1668" width="9.140625" style="9" customWidth="1"/>
    <col min="1669" max="1670" width="3.85546875" style="9" customWidth="1"/>
    <col min="1671" max="1671" width="10.5703125" style="9" customWidth="1"/>
    <col min="1672" max="1672" width="3.85546875" style="9" customWidth="1"/>
    <col min="1673" max="1675" width="14.42578125" style="9" customWidth="1"/>
    <col min="1676" max="1676" width="4.140625" style="9" customWidth="1"/>
    <col min="1677" max="1677" width="15" style="9" customWidth="1"/>
    <col min="1678" max="1679" width="9.140625" style="9" customWidth="1"/>
    <col min="1680" max="1680" width="11.5703125" style="9" customWidth="1"/>
    <col min="1681" max="1681" width="18.140625" style="9" customWidth="1"/>
    <col min="1682" max="1682" width="13.140625" style="9" customWidth="1"/>
    <col min="1683" max="1683" width="12.28515625" style="9" customWidth="1"/>
    <col min="1684" max="1921" width="9.140625" style="9"/>
    <col min="1922" max="1922" width="1.42578125" style="9" customWidth="1"/>
    <col min="1923" max="1923" width="59.5703125" style="9" customWidth="1"/>
    <col min="1924" max="1924" width="9.140625" style="9" customWidth="1"/>
    <col min="1925" max="1926" width="3.85546875" style="9" customWidth="1"/>
    <col min="1927" max="1927" width="10.5703125" style="9" customWidth="1"/>
    <col min="1928" max="1928" width="3.85546875" style="9" customWidth="1"/>
    <col min="1929" max="1931" width="14.42578125" style="9" customWidth="1"/>
    <col min="1932" max="1932" width="4.140625" style="9" customWidth="1"/>
    <col min="1933" max="1933" width="15" style="9" customWidth="1"/>
    <col min="1934" max="1935" width="9.140625" style="9" customWidth="1"/>
    <col min="1936" max="1936" width="11.5703125" style="9" customWidth="1"/>
    <col min="1937" max="1937" width="18.140625" style="9" customWidth="1"/>
    <col min="1938" max="1938" width="13.140625" style="9" customWidth="1"/>
    <col min="1939" max="1939" width="12.28515625" style="9" customWidth="1"/>
    <col min="1940" max="2177" width="9.140625" style="9"/>
    <col min="2178" max="2178" width="1.42578125" style="9" customWidth="1"/>
    <col min="2179" max="2179" width="59.5703125" style="9" customWidth="1"/>
    <col min="2180" max="2180" width="9.140625" style="9" customWidth="1"/>
    <col min="2181" max="2182" width="3.85546875" style="9" customWidth="1"/>
    <col min="2183" max="2183" width="10.5703125" style="9" customWidth="1"/>
    <col min="2184" max="2184" width="3.85546875" style="9" customWidth="1"/>
    <col min="2185" max="2187" width="14.42578125" style="9" customWidth="1"/>
    <col min="2188" max="2188" width="4.140625" style="9" customWidth="1"/>
    <col min="2189" max="2189" width="15" style="9" customWidth="1"/>
    <col min="2190" max="2191" width="9.140625" style="9" customWidth="1"/>
    <col min="2192" max="2192" width="11.5703125" style="9" customWidth="1"/>
    <col min="2193" max="2193" width="18.140625" style="9" customWidth="1"/>
    <col min="2194" max="2194" width="13.140625" style="9" customWidth="1"/>
    <col min="2195" max="2195" width="12.28515625" style="9" customWidth="1"/>
    <col min="2196" max="2433" width="9.140625" style="9"/>
    <col min="2434" max="2434" width="1.42578125" style="9" customWidth="1"/>
    <col min="2435" max="2435" width="59.5703125" style="9" customWidth="1"/>
    <col min="2436" max="2436" width="9.140625" style="9" customWidth="1"/>
    <col min="2437" max="2438" width="3.85546875" style="9" customWidth="1"/>
    <col min="2439" max="2439" width="10.5703125" style="9" customWidth="1"/>
    <col min="2440" max="2440" width="3.85546875" style="9" customWidth="1"/>
    <col min="2441" max="2443" width="14.42578125" style="9" customWidth="1"/>
    <col min="2444" max="2444" width="4.140625" style="9" customWidth="1"/>
    <col min="2445" max="2445" width="15" style="9" customWidth="1"/>
    <col min="2446" max="2447" width="9.140625" style="9" customWidth="1"/>
    <col min="2448" max="2448" width="11.5703125" style="9" customWidth="1"/>
    <col min="2449" max="2449" width="18.140625" style="9" customWidth="1"/>
    <col min="2450" max="2450" width="13.140625" style="9" customWidth="1"/>
    <col min="2451" max="2451" width="12.28515625" style="9" customWidth="1"/>
    <col min="2452" max="2689" width="9.140625" style="9"/>
    <col min="2690" max="2690" width="1.42578125" style="9" customWidth="1"/>
    <col min="2691" max="2691" width="59.5703125" style="9" customWidth="1"/>
    <col min="2692" max="2692" width="9.140625" style="9" customWidth="1"/>
    <col min="2693" max="2694" width="3.85546875" style="9" customWidth="1"/>
    <col min="2695" max="2695" width="10.5703125" style="9" customWidth="1"/>
    <col min="2696" max="2696" width="3.85546875" style="9" customWidth="1"/>
    <col min="2697" max="2699" width="14.42578125" style="9" customWidth="1"/>
    <col min="2700" max="2700" width="4.140625" style="9" customWidth="1"/>
    <col min="2701" max="2701" width="15" style="9" customWidth="1"/>
    <col min="2702" max="2703" width="9.140625" style="9" customWidth="1"/>
    <col min="2704" max="2704" width="11.5703125" style="9" customWidth="1"/>
    <col min="2705" max="2705" width="18.140625" style="9" customWidth="1"/>
    <col min="2706" max="2706" width="13.140625" style="9" customWidth="1"/>
    <col min="2707" max="2707" width="12.28515625" style="9" customWidth="1"/>
    <col min="2708" max="2945" width="9.140625" style="9"/>
    <col min="2946" max="2946" width="1.42578125" style="9" customWidth="1"/>
    <col min="2947" max="2947" width="59.5703125" style="9" customWidth="1"/>
    <col min="2948" max="2948" width="9.140625" style="9" customWidth="1"/>
    <col min="2949" max="2950" width="3.85546875" style="9" customWidth="1"/>
    <col min="2951" max="2951" width="10.5703125" style="9" customWidth="1"/>
    <col min="2952" max="2952" width="3.85546875" style="9" customWidth="1"/>
    <col min="2953" max="2955" width="14.42578125" style="9" customWidth="1"/>
    <col min="2956" max="2956" width="4.140625" style="9" customWidth="1"/>
    <col min="2957" max="2957" width="15" style="9" customWidth="1"/>
    <col min="2958" max="2959" width="9.140625" style="9" customWidth="1"/>
    <col min="2960" max="2960" width="11.5703125" style="9" customWidth="1"/>
    <col min="2961" max="2961" width="18.140625" style="9" customWidth="1"/>
    <col min="2962" max="2962" width="13.140625" style="9" customWidth="1"/>
    <col min="2963" max="2963" width="12.28515625" style="9" customWidth="1"/>
    <col min="2964" max="3201" width="9.140625" style="9"/>
    <col min="3202" max="3202" width="1.42578125" style="9" customWidth="1"/>
    <col min="3203" max="3203" width="59.5703125" style="9" customWidth="1"/>
    <col min="3204" max="3204" width="9.140625" style="9" customWidth="1"/>
    <col min="3205" max="3206" width="3.85546875" style="9" customWidth="1"/>
    <col min="3207" max="3207" width="10.5703125" style="9" customWidth="1"/>
    <col min="3208" max="3208" width="3.85546875" style="9" customWidth="1"/>
    <col min="3209" max="3211" width="14.42578125" style="9" customWidth="1"/>
    <col min="3212" max="3212" width="4.140625" style="9" customWidth="1"/>
    <col min="3213" max="3213" width="15" style="9" customWidth="1"/>
    <col min="3214" max="3215" width="9.140625" style="9" customWidth="1"/>
    <col min="3216" max="3216" width="11.5703125" style="9" customWidth="1"/>
    <col min="3217" max="3217" width="18.140625" style="9" customWidth="1"/>
    <col min="3218" max="3218" width="13.140625" style="9" customWidth="1"/>
    <col min="3219" max="3219" width="12.28515625" style="9" customWidth="1"/>
    <col min="3220" max="3457" width="9.140625" style="9"/>
    <col min="3458" max="3458" width="1.42578125" style="9" customWidth="1"/>
    <col min="3459" max="3459" width="59.5703125" style="9" customWidth="1"/>
    <col min="3460" max="3460" width="9.140625" style="9" customWidth="1"/>
    <col min="3461" max="3462" width="3.85546875" style="9" customWidth="1"/>
    <col min="3463" max="3463" width="10.5703125" style="9" customWidth="1"/>
    <col min="3464" max="3464" width="3.85546875" style="9" customWidth="1"/>
    <col min="3465" max="3467" width="14.42578125" style="9" customWidth="1"/>
    <col min="3468" max="3468" width="4.140625" style="9" customWidth="1"/>
    <col min="3469" max="3469" width="15" style="9" customWidth="1"/>
    <col min="3470" max="3471" width="9.140625" style="9" customWidth="1"/>
    <col min="3472" max="3472" width="11.5703125" style="9" customWidth="1"/>
    <col min="3473" max="3473" width="18.140625" style="9" customWidth="1"/>
    <col min="3474" max="3474" width="13.140625" style="9" customWidth="1"/>
    <col min="3475" max="3475" width="12.28515625" style="9" customWidth="1"/>
    <col min="3476" max="3713" width="9.140625" style="9"/>
    <col min="3714" max="3714" width="1.42578125" style="9" customWidth="1"/>
    <col min="3715" max="3715" width="59.5703125" style="9" customWidth="1"/>
    <col min="3716" max="3716" width="9.140625" style="9" customWidth="1"/>
    <col min="3717" max="3718" width="3.85546875" style="9" customWidth="1"/>
    <col min="3719" max="3719" width="10.5703125" style="9" customWidth="1"/>
    <col min="3720" max="3720" width="3.85546875" style="9" customWidth="1"/>
    <col min="3721" max="3723" width="14.42578125" style="9" customWidth="1"/>
    <col min="3724" max="3724" width="4.140625" style="9" customWidth="1"/>
    <col min="3725" max="3725" width="15" style="9" customWidth="1"/>
    <col min="3726" max="3727" width="9.140625" style="9" customWidth="1"/>
    <col min="3728" max="3728" width="11.5703125" style="9" customWidth="1"/>
    <col min="3729" max="3729" width="18.140625" style="9" customWidth="1"/>
    <col min="3730" max="3730" width="13.140625" style="9" customWidth="1"/>
    <col min="3731" max="3731" width="12.28515625" style="9" customWidth="1"/>
    <col min="3732" max="3969" width="9.140625" style="9"/>
    <col min="3970" max="3970" width="1.42578125" style="9" customWidth="1"/>
    <col min="3971" max="3971" width="59.5703125" style="9" customWidth="1"/>
    <col min="3972" max="3972" width="9.140625" style="9" customWidth="1"/>
    <col min="3973" max="3974" width="3.85546875" style="9" customWidth="1"/>
    <col min="3975" max="3975" width="10.5703125" style="9" customWidth="1"/>
    <col min="3976" max="3976" width="3.85546875" style="9" customWidth="1"/>
    <col min="3977" max="3979" width="14.42578125" style="9" customWidth="1"/>
    <col min="3980" max="3980" width="4.140625" style="9" customWidth="1"/>
    <col min="3981" max="3981" width="15" style="9" customWidth="1"/>
    <col min="3982" max="3983" width="9.140625" style="9" customWidth="1"/>
    <col min="3984" max="3984" width="11.5703125" style="9" customWidth="1"/>
    <col min="3985" max="3985" width="18.140625" style="9" customWidth="1"/>
    <col min="3986" max="3986" width="13.140625" style="9" customWidth="1"/>
    <col min="3987" max="3987" width="12.28515625" style="9" customWidth="1"/>
    <col min="3988" max="4225" width="9.140625" style="9"/>
    <col min="4226" max="4226" width="1.42578125" style="9" customWidth="1"/>
    <col min="4227" max="4227" width="59.5703125" style="9" customWidth="1"/>
    <col min="4228" max="4228" width="9.140625" style="9" customWidth="1"/>
    <col min="4229" max="4230" width="3.85546875" style="9" customWidth="1"/>
    <col min="4231" max="4231" width="10.5703125" style="9" customWidth="1"/>
    <col min="4232" max="4232" width="3.85546875" style="9" customWidth="1"/>
    <col min="4233" max="4235" width="14.42578125" style="9" customWidth="1"/>
    <col min="4236" max="4236" width="4.140625" style="9" customWidth="1"/>
    <col min="4237" max="4237" width="15" style="9" customWidth="1"/>
    <col min="4238" max="4239" width="9.140625" style="9" customWidth="1"/>
    <col min="4240" max="4240" width="11.5703125" style="9" customWidth="1"/>
    <col min="4241" max="4241" width="18.140625" style="9" customWidth="1"/>
    <col min="4242" max="4242" width="13.140625" style="9" customWidth="1"/>
    <col min="4243" max="4243" width="12.28515625" style="9" customWidth="1"/>
    <col min="4244" max="4481" width="9.140625" style="9"/>
    <col min="4482" max="4482" width="1.42578125" style="9" customWidth="1"/>
    <col min="4483" max="4483" width="59.5703125" style="9" customWidth="1"/>
    <col min="4484" max="4484" width="9.140625" style="9" customWidth="1"/>
    <col min="4485" max="4486" width="3.85546875" style="9" customWidth="1"/>
    <col min="4487" max="4487" width="10.5703125" style="9" customWidth="1"/>
    <col min="4488" max="4488" width="3.85546875" style="9" customWidth="1"/>
    <col min="4489" max="4491" width="14.42578125" style="9" customWidth="1"/>
    <col min="4492" max="4492" width="4.140625" style="9" customWidth="1"/>
    <col min="4493" max="4493" width="15" style="9" customWidth="1"/>
    <col min="4494" max="4495" width="9.140625" style="9" customWidth="1"/>
    <col min="4496" max="4496" width="11.5703125" style="9" customWidth="1"/>
    <col min="4497" max="4497" width="18.140625" style="9" customWidth="1"/>
    <col min="4498" max="4498" width="13.140625" style="9" customWidth="1"/>
    <col min="4499" max="4499" width="12.28515625" style="9" customWidth="1"/>
    <col min="4500" max="4737" width="9.140625" style="9"/>
    <col min="4738" max="4738" width="1.42578125" style="9" customWidth="1"/>
    <col min="4739" max="4739" width="59.5703125" style="9" customWidth="1"/>
    <col min="4740" max="4740" width="9.140625" style="9" customWidth="1"/>
    <col min="4741" max="4742" width="3.85546875" style="9" customWidth="1"/>
    <col min="4743" max="4743" width="10.5703125" style="9" customWidth="1"/>
    <col min="4744" max="4744" width="3.85546875" style="9" customWidth="1"/>
    <col min="4745" max="4747" width="14.42578125" style="9" customWidth="1"/>
    <col min="4748" max="4748" width="4.140625" style="9" customWidth="1"/>
    <col min="4749" max="4749" width="15" style="9" customWidth="1"/>
    <col min="4750" max="4751" width="9.140625" style="9" customWidth="1"/>
    <col min="4752" max="4752" width="11.5703125" style="9" customWidth="1"/>
    <col min="4753" max="4753" width="18.140625" style="9" customWidth="1"/>
    <col min="4754" max="4754" width="13.140625" style="9" customWidth="1"/>
    <col min="4755" max="4755" width="12.28515625" style="9" customWidth="1"/>
    <col min="4756" max="4993" width="9.140625" style="9"/>
    <col min="4994" max="4994" width="1.42578125" style="9" customWidth="1"/>
    <col min="4995" max="4995" width="59.5703125" style="9" customWidth="1"/>
    <col min="4996" max="4996" width="9.140625" style="9" customWidth="1"/>
    <col min="4997" max="4998" width="3.85546875" style="9" customWidth="1"/>
    <col min="4999" max="4999" width="10.5703125" style="9" customWidth="1"/>
    <col min="5000" max="5000" width="3.85546875" style="9" customWidth="1"/>
    <col min="5001" max="5003" width="14.42578125" style="9" customWidth="1"/>
    <col min="5004" max="5004" width="4.140625" style="9" customWidth="1"/>
    <col min="5005" max="5005" width="15" style="9" customWidth="1"/>
    <col min="5006" max="5007" width="9.140625" style="9" customWidth="1"/>
    <col min="5008" max="5008" width="11.5703125" style="9" customWidth="1"/>
    <col min="5009" max="5009" width="18.140625" style="9" customWidth="1"/>
    <col min="5010" max="5010" width="13.140625" style="9" customWidth="1"/>
    <col min="5011" max="5011" width="12.28515625" style="9" customWidth="1"/>
    <col min="5012" max="5249" width="9.140625" style="9"/>
    <col min="5250" max="5250" width="1.42578125" style="9" customWidth="1"/>
    <col min="5251" max="5251" width="59.5703125" style="9" customWidth="1"/>
    <col min="5252" max="5252" width="9.140625" style="9" customWidth="1"/>
    <col min="5253" max="5254" width="3.85546875" style="9" customWidth="1"/>
    <col min="5255" max="5255" width="10.5703125" style="9" customWidth="1"/>
    <col min="5256" max="5256" width="3.85546875" style="9" customWidth="1"/>
    <col min="5257" max="5259" width="14.42578125" style="9" customWidth="1"/>
    <col min="5260" max="5260" width="4.140625" style="9" customWidth="1"/>
    <col min="5261" max="5261" width="15" style="9" customWidth="1"/>
    <col min="5262" max="5263" width="9.140625" style="9" customWidth="1"/>
    <col min="5264" max="5264" width="11.5703125" style="9" customWidth="1"/>
    <col min="5265" max="5265" width="18.140625" style="9" customWidth="1"/>
    <col min="5266" max="5266" width="13.140625" style="9" customWidth="1"/>
    <col min="5267" max="5267" width="12.28515625" style="9" customWidth="1"/>
    <col min="5268" max="5505" width="9.140625" style="9"/>
    <col min="5506" max="5506" width="1.42578125" style="9" customWidth="1"/>
    <col min="5507" max="5507" width="59.5703125" style="9" customWidth="1"/>
    <col min="5508" max="5508" width="9.140625" style="9" customWidth="1"/>
    <col min="5509" max="5510" width="3.85546875" style="9" customWidth="1"/>
    <col min="5511" max="5511" width="10.5703125" style="9" customWidth="1"/>
    <col min="5512" max="5512" width="3.85546875" style="9" customWidth="1"/>
    <col min="5513" max="5515" width="14.42578125" style="9" customWidth="1"/>
    <col min="5516" max="5516" width="4.140625" style="9" customWidth="1"/>
    <col min="5517" max="5517" width="15" style="9" customWidth="1"/>
    <col min="5518" max="5519" width="9.140625" style="9" customWidth="1"/>
    <col min="5520" max="5520" width="11.5703125" style="9" customWidth="1"/>
    <col min="5521" max="5521" width="18.140625" style="9" customWidth="1"/>
    <col min="5522" max="5522" width="13.140625" style="9" customWidth="1"/>
    <col min="5523" max="5523" width="12.28515625" style="9" customWidth="1"/>
    <col min="5524" max="5761" width="9.140625" style="9"/>
    <col min="5762" max="5762" width="1.42578125" style="9" customWidth="1"/>
    <col min="5763" max="5763" width="59.5703125" style="9" customWidth="1"/>
    <col min="5764" max="5764" width="9.140625" style="9" customWidth="1"/>
    <col min="5765" max="5766" width="3.85546875" style="9" customWidth="1"/>
    <col min="5767" max="5767" width="10.5703125" style="9" customWidth="1"/>
    <col min="5768" max="5768" width="3.85546875" style="9" customWidth="1"/>
    <col min="5769" max="5771" width="14.42578125" style="9" customWidth="1"/>
    <col min="5772" max="5772" width="4.140625" style="9" customWidth="1"/>
    <col min="5773" max="5773" width="15" style="9" customWidth="1"/>
    <col min="5774" max="5775" width="9.140625" style="9" customWidth="1"/>
    <col min="5776" max="5776" width="11.5703125" style="9" customWidth="1"/>
    <col min="5777" max="5777" width="18.140625" style="9" customWidth="1"/>
    <col min="5778" max="5778" width="13.140625" style="9" customWidth="1"/>
    <col min="5779" max="5779" width="12.28515625" style="9" customWidth="1"/>
    <col min="5780" max="6017" width="9.140625" style="9"/>
    <col min="6018" max="6018" width="1.42578125" style="9" customWidth="1"/>
    <col min="6019" max="6019" width="59.5703125" style="9" customWidth="1"/>
    <col min="6020" max="6020" width="9.140625" style="9" customWidth="1"/>
    <col min="6021" max="6022" width="3.85546875" style="9" customWidth="1"/>
    <col min="6023" max="6023" width="10.5703125" style="9" customWidth="1"/>
    <col min="6024" max="6024" width="3.85546875" style="9" customWidth="1"/>
    <col min="6025" max="6027" width="14.42578125" style="9" customWidth="1"/>
    <col min="6028" max="6028" width="4.140625" style="9" customWidth="1"/>
    <col min="6029" max="6029" width="15" style="9" customWidth="1"/>
    <col min="6030" max="6031" width="9.140625" style="9" customWidth="1"/>
    <col min="6032" max="6032" width="11.5703125" style="9" customWidth="1"/>
    <col min="6033" max="6033" width="18.140625" style="9" customWidth="1"/>
    <col min="6034" max="6034" width="13.140625" style="9" customWidth="1"/>
    <col min="6035" max="6035" width="12.28515625" style="9" customWidth="1"/>
    <col min="6036" max="6273" width="9.140625" style="9"/>
    <col min="6274" max="6274" width="1.42578125" style="9" customWidth="1"/>
    <col min="6275" max="6275" width="59.5703125" style="9" customWidth="1"/>
    <col min="6276" max="6276" width="9.140625" style="9" customWidth="1"/>
    <col min="6277" max="6278" width="3.85546875" style="9" customWidth="1"/>
    <col min="6279" max="6279" width="10.5703125" style="9" customWidth="1"/>
    <col min="6280" max="6280" width="3.85546875" style="9" customWidth="1"/>
    <col min="6281" max="6283" width="14.42578125" style="9" customWidth="1"/>
    <col min="6284" max="6284" width="4.140625" style="9" customWidth="1"/>
    <col min="6285" max="6285" width="15" style="9" customWidth="1"/>
    <col min="6286" max="6287" width="9.140625" style="9" customWidth="1"/>
    <col min="6288" max="6288" width="11.5703125" style="9" customWidth="1"/>
    <col min="6289" max="6289" width="18.140625" style="9" customWidth="1"/>
    <col min="6290" max="6290" width="13.140625" style="9" customWidth="1"/>
    <col min="6291" max="6291" width="12.28515625" style="9" customWidth="1"/>
    <col min="6292" max="6529" width="9.140625" style="9"/>
    <col min="6530" max="6530" width="1.42578125" style="9" customWidth="1"/>
    <col min="6531" max="6531" width="59.5703125" style="9" customWidth="1"/>
    <col min="6532" max="6532" width="9.140625" style="9" customWidth="1"/>
    <col min="6533" max="6534" width="3.85546875" style="9" customWidth="1"/>
    <col min="6535" max="6535" width="10.5703125" style="9" customWidth="1"/>
    <col min="6536" max="6536" width="3.85546875" style="9" customWidth="1"/>
    <col min="6537" max="6539" width="14.42578125" style="9" customWidth="1"/>
    <col min="6540" max="6540" width="4.140625" style="9" customWidth="1"/>
    <col min="6541" max="6541" width="15" style="9" customWidth="1"/>
    <col min="6542" max="6543" width="9.140625" style="9" customWidth="1"/>
    <col min="6544" max="6544" width="11.5703125" style="9" customWidth="1"/>
    <col min="6545" max="6545" width="18.140625" style="9" customWidth="1"/>
    <col min="6546" max="6546" width="13.140625" style="9" customWidth="1"/>
    <col min="6547" max="6547" width="12.28515625" style="9" customWidth="1"/>
    <col min="6548" max="6785" width="9.140625" style="9"/>
    <col min="6786" max="6786" width="1.42578125" style="9" customWidth="1"/>
    <col min="6787" max="6787" width="59.5703125" style="9" customWidth="1"/>
    <col min="6788" max="6788" width="9.140625" style="9" customWidth="1"/>
    <col min="6789" max="6790" width="3.85546875" style="9" customWidth="1"/>
    <col min="6791" max="6791" width="10.5703125" style="9" customWidth="1"/>
    <col min="6792" max="6792" width="3.85546875" style="9" customWidth="1"/>
    <col min="6793" max="6795" width="14.42578125" style="9" customWidth="1"/>
    <col min="6796" max="6796" width="4.140625" style="9" customWidth="1"/>
    <col min="6797" max="6797" width="15" style="9" customWidth="1"/>
    <col min="6798" max="6799" width="9.140625" style="9" customWidth="1"/>
    <col min="6800" max="6800" width="11.5703125" style="9" customWidth="1"/>
    <col min="6801" max="6801" width="18.140625" style="9" customWidth="1"/>
    <col min="6802" max="6802" width="13.140625" style="9" customWidth="1"/>
    <col min="6803" max="6803" width="12.28515625" style="9" customWidth="1"/>
    <col min="6804" max="7041" width="9.140625" style="9"/>
    <col min="7042" max="7042" width="1.42578125" style="9" customWidth="1"/>
    <col min="7043" max="7043" width="59.5703125" style="9" customWidth="1"/>
    <col min="7044" max="7044" width="9.140625" style="9" customWidth="1"/>
    <col min="7045" max="7046" width="3.85546875" style="9" customWidth="1"/>
    <col min="7047" max="7047" width="10.5703125" style="9" customWidth="1"/>
    <col min="7048" max="7048" width="3.85546875" style="9" customWidth="1"/>
    <col min="7049" max="7051" width="14.42578125" style="9" customWidth="1"/>
    <col min="7052" max="7052" width="4.140625" style="9" customWidth="1"/>
    <col min="7053" max="7053" width="15" style="9" customWidth="1"/>
    <col min="7054" max="7055" width="9.140625" style="9" customWidth="1"/>
    <col min="7056" max="7056" width="11.5703125" style="9" customWidth="1"/>
    <col min="7057" max="7057" width="18.140625" style="9" customWidth="1"/>
    <col min="7058" max="7058" width="13.140625" style="9" customWidth="1"/>
    <col min="7059" max="7059" width="12.28515625" style="9" customWidth="1"/>
    <col min="7060" max="7297" width="9.140625" style="9"/>
    <col min="7298" max="7298" width="1.42578125" style="9" customWidth="1"/>
    <col min="7299" max="7299" width="59.5703125" style="9" customWidth="1"/>
    <col min="7300" max="7300" width="9.140625" style="9" customWidth="1"/>
    <col min="7301" max="7302" width="3.85546875" style="9" customWidth="1"/>
    <col min="7303" max="7303" width="10.5703125" style="9" customWidth="1"/>
    <col min="7304" max="7304" width="3.85546875" style="9" customWidth="1"/>
    <col min="7305" max="7307" width="14.42578125" style="9" customWidth="1"/>
    <col min="7308" max="7308" width="4.140625" style="9" customWidth="1"/>
    <col min="7309" max="7309" width="15" style="9" customWidth="1"/>
    <col min="7310" max="7311" width="9.140625" style="9" customWidth="1"/>
    <col min="7312" max="7312" width="11.5703125" style="9" customWidth="1"/>
    <col min="7313" max="7313" width="18.140625" style="9" customWidth="1"/>
    <col min="7314" max="7314" width="13.140625" style="9" customWidth="1"/>
    <col min="7315" max="7315" width="12.28515625" style="9" customWidth="1"/>
    <col min="7316" max="7553" width="9.140625" style="9"/>
    <col min="7554" max="7554" width="1.42578125" style="9" customWidth="1"/>
    <col min="7555" max="7555" width="59.5703125" style="9" customWidth="1"/>
    <col min="7556" max="7556" width="9.140625" style="9" customWidth="1"/>
    <col min="7557" max="7558" width="3.85546875" style="9" customWidth="1"/>
    <col min="7559" max="7559" width="10.5703125" style="9" customWidth="1"/>
    <col min="7560" max="7560" width="3.85546875" style="9" customWidth="1"/>
    <col min="7561" max="7563" width="14.42578125" style="9" customWidth="1"/>
    <col min="7564" max="7564" width="4.140625" style="9" customWidth="1"/>
    <col min="7565" max="7565" width="15" style="9" customWidth="1"/>
    <col min="7566" max="7567" width="9.140625" style="9" customWidth="1"/>
    <col min="7568" max="7568" width="11.5703125" style="9" customWidth="1"/>
    <col min="7569" max="7569" width="18.140625" style="9" customWidth="1"/>
    <col min="7570" max="7570" width="13.140625" style="9" customWidth="1"/>
    <col min="7571" max="7571" width="12.28515625" style="9" customWidth="1"/>
    <col min="7572" max="7809" width="9.140625" style="9"/>
    <col min="7810" max="7810" width="1.42578125" style="9" customWidth="1"/>
    <col min="7811" max="7811" width="59.5703125" style="9" customWidth="1"/>
    <col min="7812" max="7812" width="9.140625" style="9" customWidth="1"/>
    <col min="7813" max="7814" width="3.85546875" style="9" customWidth="1"/>
    <col min="7815" max="7815" width="10.5703125" style="9" customWidth="1"/>
    <col min="7816" max="7816" width="3.85546875" style="9" customWidth="1"/>
    <col min="7817" max="7819" width="14.42578125" style="9" customWidth="1"/>
    <col min="7820" max="7820" width="4.140625" style="9" customWidth="1"/>
    <col min="7821" max="7821" width="15" style="9" customWidth="1"/>
    <col min="7822" max="7823" width="9.140625" style="9" customWidth="1"/>
    <col min="7824" max="7824" width="11.5703125" style="9" customWidth="1"/>
    <col min="7825" max="7825" width="18.140625" style="9" customWidth="1"/>
    <col min="7826" max="7826" width="13.140625" style="9" customWidth="1"/>
    <col min="7827" max="7827" width="12.28515625" style="9" customWidth="1"/>
    <col min="7828" max="8065" width="9.140625" style="9"/>
    <col min="8066" max="8066" width="1.42578125" style="9" customWidth="1"/>
    <col min="8067" max="8067" width="59.5703125" style="9" customWidth="1"/>
    <col min="8068" max="8068" width="9.140625" style="9" customWidth="1"/>
    <col min="8069" max="8070" width="3.85546875" style="9" customWidth="1"/>
    <col min="8071" max="8071" width="10.5703125" style="9" customWidth="1"/>
    <col min="8072" max="8072" width="3.85546875" style="9" customWidth="1"/>
    <col min="8073" max="8075" width="14.42578125" style="9" customWidth="1"/>
    <col min="8076" max="8076" width="4.140625" style="9" customWidth="1"/>
    <col min="8077" max="8077" width="15" style="9" customWidth="1"/>
    <col min="8078" max="8079" width="9.140625" style="9" customWidth="1"/>
    <col min="8080" max="8080" width="11.5703125" style="9" customWidth="1"/>
    <col min="8081" max="8081" width="18.140625" style="9" customWidth="1"/>
    <col min="8082" max="8082" width="13.140625" style="9" customWidth="1"/>
    <col min="8083" max="8083" width="12.28515625" style="9" customWidth="1"/>
    <col min="8084" max="8321" width="9.140625" style="9"/>
    <col min="8322" max="8322" width="1.42578125" style="9" customWidth="1"/>
    <col min="8323" max="8323" width="59.5703125" style="9" customWidth="1"/>
    <col min="8324" max="8324" width="9.140625" style="9" customWidth="1"/>
    <col min="8325" max="8326" width="3.85546875" style="9" customWidth="1"/>
    <col min="8327" max="8327" width="10.5703125" style="9" customWidth="1"/>
    <col min="8328" max="8328" width="3.85546875" style="9" customWidth="1"/>
    <col min="8329" max="8331" width="14.42578125" style="9" customWidth="1"/>
    <col min="8332" max="8332" width="4.140625" style="9" customWidth="1"/>
    <col min="8333" max="8333" width="15" style="9" customWidth="1"/>
    <col min="8334" max="8335" width="9.140625" style="9" customWidth="1"/>
    <col min="8336" max="8336" width="11.5703125" style="9" customWidth="1"/>
    <col min="8337" max="8337" width="18.140625" style="9" customWidth="1"/>
    <col min="8338" max="8338" width="13.140625" style="9" customWidth="1"/>
    <col min="8339" max="8339" width="12.28515625" style="9" customWidth="1"/>
    <col min="8340" max="8577" width="9.140625" style="9"/>
    <col min="8578" max="8578" width="1.42578125" style="9" customWidth="1"/>
    <col min="8579" max="8579" width="59.5703125" style="9" customWidth="1"/>
    <col min="8580" max="8580" width="9.140625" style="9" customWidth="1"/>
    <col min="8581" max="8582" width="3.85546875" style="9" customWidth="1"/>
    <col min="8583" max="8583" width="10.5703125" style="9" customWidth="1"/>
    <col min="8584" max="8584" width="3.85546875" style="9" customWidth="1"/>
    <col min="8585" max="8587" width="14.42578125" style="9" customWidth="1"/>
    <col min="8588" max="8588" width="4.140625" style="9" customWidth="1"/>
    <col min="8589" max="8589" width="15" style="9" customWidth="1"/>
    <col min="8590" max="8591" width="9.140625" style="9" customWidth="1"/>
    <col min="8592" max="8592" width="11.5703125" style="9" customWidth="1"/>
    <col min="8593" max="8593" width="18.140625" style="9" customWidth="1"/>
    <col min="8594" max="8594" width="13.140625" style="9" customWidth="1"/>
    <col min="8595" max="8595" width="12.28515625" style="9" customWidth="1"/>
    <col min="8596" max="8833" width="9.140625" style="9"/>
    <col min="8834" max="8834" width="1.42578125" style="9" customWidth="1"/>
    <col min="8835" max="8835" width="59.5703125" style="9" customWidth="1"/>
    <col min="8836" max="8836" width="9.140625" style="9" customWidth="1"/>
    <col min="8837" max="8838" width="3.85546875" style="9" customWidth="1"/>
    <col min="8839" max="8839" width="10.5703125" style="9" customWidth="1"/>
    <col min="8840" max="8840" width="3.85546875" style="9" customWidth="1"/>
    <col min="8841" max="8843" width="14.42578125" style="9" customWidth="1"/>
    <col min="8844" max="8844" width="4.140625" style="9" customWidth="1"/>
    <col min="8845" max="8845" width="15" style="9" customWidth="1"/>
    <col min="8846" max="8847" width="9.140625" style="9" customWidth="1"/>
    <col min="8848" max="8848" width="11.5703125" style="9" customWidth="1"/>
    <col min="8849" max="8849" width="18.140625" style="9" customWidth="1"/>
    <col min="8850" max="8850" width="13.140625" style="9" customWidth="1"/>
    <col min="8851" max="8851" width="12.28515625" style="9" customWidth="1"/>
    <col min="8852" max="9089" width="9.140625" style="9"/>
    <col min="9090" max="9090" width="1.42578125" style="9" customWidth="1"/>
    <col min="9091" max="9091" width="59.5703125" style="9" customWidth="1"/>
    <col min="9092" max="9092" width="9.140625" style="9" customWidth="1"/>
    <col min="9093" max="9094" width="3.85546875" style="9" customWidth="1"/>
    <col min="9095" max="9095" width="10.5703125" style="9" customWidth="1"/>
    <col min="9096" max="9096" width="3.85546875" style="9" customWidth="1"/>
    <col min="9097" max="9099" width="14.42578125" style="9" customWidth="1"/>
    <col min="9100" max="9100" width="4.140625" style="9" customWidth="1"/>
    <col min="9101" max="9101" width="15" style="9" customWidth="1"/>
    <col min="9102" max="9103" width="9.140625" style="9" customWidth="1"/>
    <col min="9104" max="9104" width="11.5703125" style="9" customWidth="1"/>
    <col min="9105" max="9105" width="18.140625" style="9" customWidth="1"/>
    <col min="9106" max="9106" width="13.140625" style="9" customWidth="1"/>
    <col min="9107" max="9107" width="12.28515625" style="9" customWidth="1"/>
    <col min="9108" max="9345" width="9.140625" style="9"/>
    <col min="9346" max="9346" width="1.42578125" style="9" customWidth="1"/>
    <col min="9347" max="9347" width="59.5703125" style="9" customWidth="1"/>
    <col min="9348" max="9348" width="9.140625" style="9" customWidth="1"/>
    <col min="9349" max="9350" width="3.85546875" style="9" customWidth="1"/>
    <col min="9351" max="9351" width="10.5703125" style="9" customWidth="1"/>
    <col min="9352" max="9352" width="3.85546875" style="9" customWidth="1"/>
    <col min="9353" max="9355" width="14.42578125" style="9" customWidth="1"/>
    <col min="9356" max="9356" width="4.140625" style="9" customWidth="1"/>
    <col min="9357" max="9357" width="15" style="9" customWidth="1"/>
    <col min="9358" max="9359" width="9.140625" style="9" customWidth="1"/>
    <col min="9360" max="9360" width="11.5703125" style="9" customWidth="1"/>
    <col min="9361" max="9361" width="18.140625" style="9" customWidth="1"/>
    <col min="9362" max="9362" width="13.140625" style="9" customWidth="1"/>
    <col min="9363" max="9363" width="12.28515625" style="9" customWidth="1"/>
    <col min="9364" max="9601" width="9.140625" style="9"/>
    <col min="9602" max="9602" width="1.42578125" style="9" customWidth="1"/>
    <col min="9603" max="9603" width="59.5703125" style="9" customWidth="1"/>
    <col min="9604" max="9604" width="9.140625" style="9" customWidth="1"/>
    <col min="9605" max="9606" width="3.85546875" style="9" customWidth="1"/>
    <col min="9607" max="9607" width="10.5703125" style="9" customWidth="1"/>
    <col min="9608" max="9608" width="3.85546875" style="9" customWidth="1"/>
    <col min="9609" max="9611" width="14.42578125" style="9" customWidth="1"/>
    <col min="9612" max="9612" width="4.140625" style="9" customWidth="1"/>
    <col min="9613" max="9613" width="15" style="9" customWidth="1"/>
    <col min="9614" max="9615" width="9.140625" style="9" customWidth="1"/>
    <col min="9616" max="9616" width="11.5703125" style="9" customWidth="1"/>
    <col min="9617" max="9617" width="18.140625" style="9" customWidth="1"/>
    <col min="9618" max="9618" width="13.140625" style="9" customWidth="1"/>
    <col min="9619" max="9619" width="12.28515625" style="9" customWidth="1"/>
    <col min="9620" max="9857" width="9.140625" style="9"/>
    <col min="9858" max="9858" width="1.42578125" style="9" customWidth="1"/>
    <col min="9859" max="9859" width="59.5703125" style="9" customWidth="1"/>
    <col min="9860" max="9860" width="9.140625" style="9" customWidth="1"/>
    <col min="9861" max="9862" width="3.85546875" style="9" customWidth="1"/>
    <col min="9863" max="9863" width="10.5703125" style="9" customWidth="1"/>
    <col min="9864" max="9864" width="3.85546875" style="9" customWidth="1"/>
    <col min="9865" max="9867" width="14.42578125" style="9" customWidth="1"/>
    <col min="9868" max="9868" width="4.140625" style="9" customWidth="1"/>
    <col min="9869" max="9869" width="15" style="9" customWidth="1"/>
    <col min="9870" max="9871" width="9.140625" style="9" customWidth="1"/>
    <col min="9872" max="9872" width="11.5703125" style="9" customWidth="1"/>
    <col min="9873" max="9873" width="18.140625" style="9" customWidth="1"/>
    <col min="9874" max="9874" width="13.140625" style="9" customWidth="1"/>
    <col min="9875" max="9875" width="12.28515625" style="9" customWidth="1"/>
    <col min="9876" max="10113" width="9.140625" style="9"/>
    <col min="10114" max="10114" width="1.42578125" style="9" customWidth="1"/>
    <col min="10115" max="10115" width="59.5703125" style="9" customWidth="1"/>
    <col min="10116" max="10116" width="9.140625" style="9" customWidth="1"/>
    <col min="10117" max="10118" width="3.85546875" style="9" customWidth="1"/>
    <col min="10119" max="10119" width="10.5703125" style="9" customWidth="1"/>
    <col min="10120" max="10120" width="3.85546875" style="9" customWidth="1"/>
    <col min="10121" max="10123" width="14.42578125" style="9" customWidth="1"/>
    <col min="10124" max="10124" width="4.140625" style="9" customWidth="1"/>
    <col min="10125" max="10125" width="15" style="9" customWidth="1"/>
    <col min="10126" max="10127" width="9.140625" style="9" customWidth="1"/>
    <col min="10128" max="10128" width="11.5703125" style="9" customWidth="1"/>
    <col min="10129" max="10129" width="18.140625" style="9" customWidth="1"/>
    <col min="10130" max="10130" width="13.140625" style="9" customWidth="1"/>
    <col min="10131" max="10131" width="12.28515625" style="9" customWidth="1"/>
    <col min="10132" max="10369" width="9.140625" style="9"/>
    <col min="10370" max="10370" width="1.42578125" style="9" customWidth="1"/>
    <col min="10371" max="10371" width="59.5703125" style="9" customWidth="1"/>
    <col min="10372" max="10372" width="9.140625" style="9" customWidth="1"/>
    <col min="10373" max="10374" width="3.85546875" style="9" customWidth="1"/>
    <col min="10375" max="10375" width="10.5703125" style="9" customWidth="1"/>
    <col min="10376" max="10376" width="3.85546875" style="9" customWidth="1"/>
    <col min="10377" max="10379" width="14.42578125" style="9" customWidth="1"/>
    <col min="10380" max="10380" width="4.140625" style="9" customWidth="1"/>
    <col min="10381" max="10381" width="15" style="9" customWidth="1"/>
    <col min="10382" max="10383" width="9.140625" style="9" customWidth="1"/>
    <col min="10384" max="10384" width="11.5703125" style="9" customWidth="1"/>
    <col min="10385" max="10385" width="18.140625" style="9" customWidth="1"/>
    <col min="10386" max="10386" width="13.140625" style="9" customWidth="1"/>
    <col min="10387" max="10387" width="12.28515625" style="9" customWidth="1"/>
    <col min="10388" max="10625" width="9.140625" style="9"/>
    <col min="10626" max="10626" width="1.42578125" style="9" customWidth="1"/>
    <col min="10627" max="10627" width="59.5703125" style="9" customWidth="1"/>
    <col min="10628" max="10628" width="9.140625" style="9" customWidth="1"/>
    <col min="10629" max="10630" width="3.85546875" style="9" customWidth="1"/>
    <col min="10631" max="10631" width="10.5703125" style="9" customWidth="1"/>
    <col min="10632" max="10632" width="3.85546875" style="9" customWidth="1"/>
    <col min="10633" max="10635" width="14.42578125" style="9" customWidth="1"/>
    <col min="10636" max="10636" width="4.140625" style="9" customWidth="1"/>
    <col min="10637" max="10637" width="15" style="9" customWidth="1"/>
    <col min="10638" max="10639" width="9.140625" style="9" customWidth="1"/>
    <col min="10640" max="10640" width="11.5703125" style="9" customWidth="1"/>
    <col min="10641" max="10641" width="18.140625" style="9" customWidth="1"/>
    <col min="10642" max="10642" width="13.140625" style="9" customWidth="1"/>
    <col min="10643" max="10643" width="12.28515625" style="9" customWidth="1"/>
    <col min="10644" max="10881" width="9.140625" style="9"/>
    <col min="10882" max="10882" width="1.42578125" style="9" customWidth="1"/>
    <col min="10883" max="10883" width="59.5703125" style="9" customWidth="1"/>
    <col min="10884" max="10884" width="9.140625" style="9" customWidth="1"/>
    <col min="10885" max="10886" width="3.85546875" style="9" customWidth="1"/>
    <col min="10887" max="10887" width="10.5703125" style="9" customWidth="1"/>
    <col min="10888" max="10888" width="3.85546875" style="9" customWidth="1"/>
    <col min="10889" max="10891" width="14.42578125" style="9" customWidth="1"/>
    <col min="10892" max="10892" width="4.140625" style="9" customWidth="1"/>
    <col min="10893" max="10893" width="15" style="9" customWidth="1"/>
    <col min="10894" max="10895" width="9.140625" style="9" customWidth="1"/>
    <col min="10896" max="10896" width="11.5703125" style="9" customWidth="1"/>
    <col min="10897" max="10897" width="18.140625" style="9" customWidth="1"/>
    <col min="10898" max="10898" width="13.140625" style="9" customWidth="1"/>
    <col min="10899" max="10899" width="12.28515625" style="9" customWidth="1"/>
    <col min="10900" max="11137" width="9.140625" style="9"/>
    <col min="11138" max="11138" width="1.42578125" style="9" customWidth="1"/>
    <col min="11139" max="11139" width="59.5703125" style="9" customWidth="1"/>
    <col min="11140" max="11140" width="9.140625" style="9" customWidth="1"/>
    <col min="11141" max="11142" width="3.85546875" style="9" customWidth="1"/>
    <col min="11143" max="11143" width="10.5703125" style="9" customWidth="1"/>
    <col min="11144" max="11144" width="3.85546875" style="9" customWidth="1"/>
    <col min="11145" max="11147" width="14.42578125" style="9" customWidth="1"/>
    <col min="11148" max="11148" width="4.140625" style="9" customWidth="1"/>
    <col min="11149" max="11149" width="15" style="9" customWidth="1"/>
    <col min="11150" max="11151" width="9.140625" style="9" customWidth="1"/>
    <col min="11152" max="11152" width="11.5703125" style="9" customWidth="1"/>
    <col min="11153" max="11153" width="18.140625" style="9" customWidth="1"/>
    <col min="11154" max="11154" width="13.140625" style="9" customWidth="1"/>
    <col min="11155" max="11155" width="12.28515625" style="9" customWidth="1"/>
    <col min="11156" max="11393" width="9.140625" style="9"/>
    <col min="11394" max="11394" width="1.42578125" style="9" customWidth="1"/>
    <col min="11395" max="11395" width="59.5703125" style="9" customWidth="1"/>
    <col min="11396" max="11396" width="9.140625" style="9" customWidth="1"/>
    <col min="11397" max="11398" width="3.85546875" style="9" customWidth="1"/>
    <col min="11399" max="11399" width="10.5703125" style="9" customWidth="1"/>
    <col min="11400" max="11400" width="3.85546875" style="9" customWidth="1"/>
    <col min="11401" max="11403" width="14.42578125" style="9" customWidth="1"/>
    <col min="11404" max="11404" width="4.140625" style="9" customWidth="1"/>
    <col min="11405" max="11405" width="15" style="9" customWidth="1"/>
    <col min="11406" max="11407" width="9.140625" style="9" customWidth="1"/>
    <col min="11408" max="11408" width="11.5703125" style="9" customWidth="1"/>
    <col min="11409" max="11409" width="18.140625" style="9" customWidth="1"/>
    <col min="11410" max="11410" width="13.140625" style="9" customWidth="1"/>
    <col min="11411" max="11411" width="12.28515625" style="9" customWidth="1"/>
    <col min="11412" max="11649" width="9.140625" style="9"/>
    <col min="11650" max="11650" width="1.42578125" style="9" customWidth="1"/>
    <col min="11651" max="11651" width="59.5703125" style="9" customWidth="1"/>
    <col min="11652" max="11652" width="9.140625" style="9" customWidth="1"/>
    <col min="11653" max="11654" width="3.85546875" style="9" customWidth="1"/>
    <col min="11655" max="11655" width="10.5703125" style="9" customWidth="1"/>
    <col min="11656" max="11656" width="3.85546875" style="9" customWidth="1"/>
    <col min="11657" max="11659" width="14.42578125" style="9" customWidth="1"/>
    <col min="11660" max="11660" width="4.140625" style="9" customWidth="1"/>
    <col min="11661" max="11661" width="15" style="9" customWidth="1"/>
    <col min="11662" max="11663" width="9.140625" style="9" customWidth="1"/>
    <col min="11664" max="11664" width="11.5703125" style="9" customWidth="1"/>
    <col min="11665" max="11665" width="18.140625" style="9" customWidth="1"/>
    <col min="11666" max="11666" width="13.140625" style="9" customWidth="1"/>
    <col min="11667" max="11667" width="12.28515625" style="9" customWidth="1"/>
    <col min="11668" max="11905" width="9.140625" style="9"/>
    <col min="11906" max="11906" width="1.42578125" style="9" customWidth="1"/>
    <col min="11907" max="11907" width="59.5703125" style="9" customWidth="1"/>
    <col min="11908" max="11908" width="9.140625" style="9" customWidth="1"/>
    <col min="11909" max="11910" width="3.85546875" style="9" customWidth="1"/>
    <col min="11911" max="11911" width="10.5703125" style="9" customWidth="1"/>
    <col min="11912" max="11912" width="3.85546875" style="9" customWidth="1"/>
    <col min="11913" max="11915" width="14.42578125" style="9" customWidth="1"/>
    <col min="11916" max="11916" width="4.140625" style="9" customWidth="1"/>
    <col min="11917" max="11917" width="15" style="9" customWidth="1"/>
    <col min="11918" max="11919" width="9.140625" style="9" customWidth="1"/>
    <col min="11920" max="11920" width="11.5703125" style="9" customWidth="1"/>
    <col min="11921" max="11921" width="18.140625" style="9" customWidth="1"/>
    <col min="11922" max="11922" width="13.140625" style="9" customWidth="1"/>
    <col min="11923" max="11923" width="12.28515625" style="9" customWidth="1"/>
    <col min="11924" max="12161" width="9.140625" style="9"/>
    <col min="12162" max="12162" width="1.42578125" style="9" customWidth="1"/>
    <col min="12163" max="12163" width="59.5703125" style="9" customWidth="1"/>
    <col min="12164" max="12164" width="9.140625" style="9" customWidth="1"/>
    <col min="12165" max="12166" width="3.85546875" style="9" customWidth="1"/>
    <col min="12167" max="12167" width="10.5703125" style="9" customWidth="1"/>
    <col min="12168" max="12168" width="3.85546875" style="9" customWidth="1"/>
    <col min="12169" max="12171" width="14.42578125" style="9" customWidth="1"/>
    <col min="12172" max="12172" width="4.140625" style="9" customWidth="1"/>
    <col min="12173" max="12173" width="15" style="9" customWidth="1"/>
    <col min="12174" max="12175" width="9.140625" style="9" customWidth="1"/>
    <col min="12176" max="12176" width="11.5703125" style="9" customWidth="1"/>
    <col min="12177" max="12177" width="18.140625" style="9" customWidth="1"/>
    <col min="12178" max="12178" width="13.140625" style="9" customWidth="1"/>
    <col min="12179" max="12179" width="12.28515625" style="9" customWidth="1"/>
    <col min="12180" max="12417" width="9.140625" style="9"/>
    <col min="12418" max="12418" width="1.42578125" style="9" customWidth="1"/>
    <col min="12419" max="12419" width="59.5703125" style="9" customWidth="1"/>
    <col min="12420" max="12420" width="9.140625" style="9" customWidth="1"/>
    <col min="12421" max="12422" width="3.85546875" style="9" customWidth="1"/>
    <col min="12423" max="12423" width="10.5703125" style="9" customWidth="1"/>
    <col min="12424" max="12424" width="3.85546875" style="9" customWidth="1"/>
    <col min="12425" max="12427" width="14.42578125" style="9" customWidth="1"/>
    <col min="12428" max="12428" width="4.140625" style="9" customWidth="1"/>
    <col min="12429" max="12429" width="15" style="9" customWidth="1"/>
    <col min="12430" max="12431" width="9.140625" style="9" customWidth="1"/>
    <col min="12432" max="12432" width="11.5703125" style="9" customWidth="1"/>
    <col min="12433" max="12433" width="18.140625" style="9" customWidth="1"/>
    <col min="12434" max="12434" width="13.140625" style="9" customWidth="1"/>
    <col min="12435" max="12435" width="12.28515625" style="9" customWidth="1"/>
    <col min="12436" max="12673" width="9.140625" style="9"/>
    <col min="12674" max="12674" width="1.42578125" style="9" customWidth="1"/>
    <col min="12675" max="12675" width="59.5703125" style="9" customWidth="1"/>
    <col min="12676" max="12676" width="9.140625" style="9" customWidth="1"/>
    <col min="12677" max="12678" width="3.85546875" style="9" customWidth="1"/>
    <col min="12679" max="12679" width="10.5703125" style="9" customWidth="1"/>
    <col min="12680" max="12680" width="3.85546875" style="9" customWidth="1"/>
    <col min="12681" max="12683" width="14.42578125" style="9" customWidth="1"/>
    <col min="12684" max="12684" width="4.140625" style="9" customWidth="1"/>
    <col min="12685" max="12685" width="15" style="9" customWidth="1"/>
    <col min="12686" max="12687" width="9.140625" style="9" customWidth="1"/>
    <col min="12688" max="12688" width="11.5703125" style="9" customWidth="1"/>
    <col min="12689" max="12689" width="18.140625" style="9" customWidth="1"/>
    <col min="12690" max="12690" width="13.140625" style="9" customWidth="1"/>
    <col min="12691" max="12691" width="12.28515625" style="9" customWidth="1"/>
    <col min="12692" max="12929" width="9.140625" style="9"/>
    <col min="12930" max="12930" width="1.42578125" style="9" customWidth="1"/>
    <col min="12931" max="12931" width="59.5703125" style="9" customWidth="1"/>
    <col min="12932" max="12932" width="9.140625" style="9" customWidth="1"/>
    <col min="12933" max="12934" width="3.85546875" style="9" customWidth="1"/>
    <col min="12935" max="12935" width="10.5703125" style="9" customWidth="1"/>
    <col min="12936" max="12936" width="3.85546875" style="9" customWidth="1"/>
    <col min="12937" max="12939" width="14.42578125" style="9" customWidth="1"/>
    <col min="12940" max="12940" width="4.140625" style="9" customWidth="1"/>
    <col min="12941" max="12941" width="15" style="9" customWidth="1"/>
    <col min="12942" max="12943" width="9.140625" style="9" customWidth="1"/>
    <col min="12944" max="12944" width="11.5703125" style="9" customWidth="1"/>
    <col min="12945" max="12945" width="18.140625" style="9" customWidth="1"/>
    <col min="12946" max="12946" width="13.140625" style="9" customWidth="1"/>
    <col min="12947" max="12947" width="12.28515625" style="9" customWidth="1"/>
    <col min="12948" max="13185" width="9.140625" style="9"/>
    <col min="13186" max="13186" width="1.42578125" style="9" customWidth="1"/>
    <col min="13187" max="13187" width="59.5703125" style="9" customWidth="1"/>
    <col min="13188" max="13188" width="9.140625" style="9" customWidth="1"/>
    <col min="13189" max="13190" width="3.85546875" style="9" customWidth="1"/>
    <col min="13191" max="13191" width="10.5703125" style="9" customWidth="1"/>
    <col min="13192" max="13192" width="3.85546875" style="9" customWidth="1"/>
    <col min="13193" max="13195" width="14.42578125" style="9" customWidth="1"/>
    <col min="13196" max="13196" width="4.140625" style="9" customWidth="1"/>
    <col min="13197" max="13197" width="15" style="9" customWidth="1"/>
    <col min="13198" max="13199" width="9.140625" style="9" customWidth="1"/>
    <col min="13200" max="13200" width="11.5703125" style="9" customWidth="1"/>
    <col min="13201" max="13201" width="18.140625" style="9" customWidth="1"/>
    <col min="13202" max="13202" width="13.140625" style="9" customWidth="1"/>
    <col min="13203" max="13203" width="12.28515625" style="9" customWidth="1"/>
    <col min="13204" max="13441" width="9.140625" style="9"/>
    <col min="13442" max="13442" width="1.42578125" style="9" customWidth="1"/>
    <col min="13443" max="13443" width="59.5703125" style="9" customWidth="1"/>
    <col min="13444" max="13444" width="9.140625" style="9" customWidth="1"/>
    <col min="13445" max="13446" width="3.85546875" style="9" customWidth="1"/>
    <col min="13447" max="13447" width="10.5703125" style="9" customWidth="1"/>
    <col min="13448" max="13448" width="3.85546875" style="9" customWidth="1"/>
    <col min="13449" max="13451" width="14.42578125" style="9" customWidth="1"/>
    <col min="13452" max="13452" width="4.140625" style="9" customWidth="1"/>
    <col min="13453" max="13453" width="15" style="9" customWidth="1"/>
    <col min="13454" max="13455" width="9.140625" style="9" customWidth="1"/>
    <col min="13456" max="13456" width="11.5703125" style="9" customWidth="1"/>
    <col min="13457" max="13457" width="18.140625" style="9" customWidth="1"/>
    <col min="13458" max="13458" width="13.140625" style="9" customWidth="1"/>
    <col min="13459" max="13459" width="12.28515625" style="9" customWidth="1"/>
    <col min="13460" max="13697" width="9.140625" style="9"/>
    <col min="13698" max="13698" width="1.42578125" style="9" customWidth="1"/>
    <col min="13699" max="13699" width="59.5703125" style="9" customWidth="1"/>
    <col min="13700" max="13700" width="9.140625" style="9" customWidth="1"/>
    <col min="13701" max="13702" width="3.85546875" style="9" customWidth="1"/>
    <col min="13703" max="13703" width="10.5703125" style="9" customWidth="1"/>
    <col min="13704" max="13704" width="3.85546875" style="9" customWidth="1"/>
    <col min="13705" max="13707" width="14.42578125" style="9" customWidth="1"/>
    <col min="13708" max="13708" width="4.140625" style="9" customWidth="1"/>
    <col min="13709" max="13709" width="15" style="9" customWidth="1"/>
    <col min="13710" max="13711" width="9.140625" style="9" customWidth="1"/>
    <col min="13712" max="13712" width="11.5703125" style="9" customWidth="1"/>
    <col min="13713" max="13713" width="18.140625" style="9" customWidth="1"/>
    <col min="13714" max="13714" width="13.140625" style="9" customWidth="1"/>
    <col min="13715" max="13715" width="12.28515625" style="9" customWidth="1"/>
    <col min="13716" max="13953" width="9.140625" style="9"/>
    <col min="13954" max="13954" width="1.42578125" style="9" customWidth="1"/>
    <col min="13955" max="13955" width="59.5703125" style="9" customWidth="1"/>
    <col min="13956" max="13956" width="9.140625" style="9" customWidth="1"/>
    <col min="13957" max="13958" width="3.85546875" style="9" customWidth="1"/>
    <col min="13959" max="13959" width="10.5703125" style="9" customWidth="1"/>
    <col min="13960" max="13960" width="3.85546875" style="9" customWidth="1"/>
    <col min="13961" max="13963" width="14.42578125" style="9" customWidth="1"/>
    <col min="13964" max="13964" width="4.140625" style="9" customWidth="1"/>
    <col min="13965" max="13965" width="15" style="9" customWidth="1"/>
    <col min="13966" max="13967" width="9.140625" style="9" customWidth="1"/>
    <col min="13968" max="13968" width="11.5703125" style="9" customWidth="1"/>
    <col min="13969" max="13969" width="18.140625" style="9" customWidth="1"/>
    <col min="13970" max="13970" width="13.140625" style="9" customWidth="1"/>
    <col min="13971" max="13971" width="12.28515625" style="9" customWidth="1"/>
    <col min="13972" max="14209" width="9.140625" style="9"/>
    <col min="14210" max="14210" width="1.42578125" style="9" customWidth="1"/>
    <col min="14211" max="14211" width="59.5703125" style="9" customWidth="1"/>
    <col min="14212" max="14212" width="9.140625" style="9" customWidth="1"/>
    <col min="14213" max="14214" width="3.85546875" style="9" customWidth="1"/>
    <col min="14215" max="14215" width="10.5703125" style="9" customWidth="1"/>
    <col min="14216" max="14216" width="3.85546875" style="9" customWidth="1"/>
    <col min="14217" max="14219" width="14.42578125" style="9" customWidth="1"/>
    <col min="14220" max="14220" width="4.140625" style="9" customWidth="1"/>
    <col min="14221" max="14221" width="15" style="9" customWidth="1"/>
    <col min="14222" max="14223" width="9.140625" style="9" customWidth="1"/>
    <col min="14224" max="14224" width="11.5703125" style="9" customWidth="1"/>
    <col min="14225" max="14225" width="18.140625" style="9" customWidth="1"/>
    <col min="14226" max="14226" width="13.140625" style="9" customWidth="1"/>
    <col min="14227" max="14227" width="12.28515625" style="9" customWidth="1"/>
    <col min="14228" max="14465" width="9.140625" style="9"/>
    <col min="14466" max="14466" width="1.42578125" style="9" customWidth="1"/>
    <col min="14467" max="14467" width="59.5703125" style="9" customWidth="1"/>
    <col min="14468" max="14468" width="9.140625" style="9" customWidth="1"/>
    <col min="14469" max="14470" width="3.85546875" style="9" customWidth="1"/>
    <col min="14471" max="14471" width="10.5703125" style="9" customWidth="1"/>
    <col min="14472" max="14472" width="3.85546875" style="9" customWidth="1"/>
    <col min="14473" max="14475" width="14.42578125" style="9" customWidth="1"/>
    <col min="14476" max="14476" width="4.140625" style="9" customWidth="1"/>
    <col min="14477" max="14477" width="15" style="9" customWidth="1"/>
    <col min="14478" max="14479" width="9.140625" style="9" customWidth="1"/>
    <col min="14480" max="14480" width="11.5703125" style="9" customWidth="1"/>
    <col min="14481" max="14481" width="18.140625" style="9" customWidth="1"/>
    <col min="14482" max="14482" width="13.140625" style="9" customWidth="1"/>
    <col min="14483" max="14483" width="12.28515625" style="9" customWidth="1"/>
    <col min="14484" max="14721" width="9.140625" style="9"/>
    <col min="14722" max="14722" width="1.42578125" style="9" customWidth="1"/>
    <col min="14723" max="14723" width="59.5703125" style="9" customWidth="1"/>
    <col min="14724" max="14724" width="9.140625" style="9" customWidth="1"/>
    <col min="14725" max="14726" width="3.85546875" style="9" customWidth="1"/>
    <col min="14727" max="14727" width="10.5703125" style="9" customWidth="1"/>
    <col min="14728" max="14728" width="3.85546875" style="9" customWidth="1"/>
    <col min="14729" max="14731" width="14.42578125" style="9" customWidth="1"/>
    <col min="14732" max="14732" width="4.140625" style="9" customWidth="1"/>
    <col min="14733" max="14733" width="15" style="9" customWidth="1"/>
    <col min="14734" max="14735" width="9.140625" style="9" customWidth="1"/>
    <col min="14736" max="14736" width="11.5703125" style="9" customWidth="1"/>
    <col min="14737" max="14737" width="18.140625" style="9" customWidth="1"/>
    <col min="14738" max="14738" width="13.140625" style="9" customWidth="1"/>
    <col min="14739" max="14739" width="12.28515625" style="9" customWidth="1"/>
    <col min="14740" max="14977" width="9.140625" style="9"/>
    <col min="14978" max="14978" width="1.42578125" style="9" customWidth="1"/>
    <col min="14979" max="14979" width="59.5703125" style="9" customWidth="1"/>
    <col min="14980" max="14980" width="9.140625" style="9" customWidth="1"/>
    <col min="14981" max="14982" width="3.85546875" style="9" customWidth="1"/>
    <col min="14983" max="14983" width="10.5703125" style="9" customWidth="1"/>
    <col min="14984" max="14984" width="3.85546875" style="9" customWidth="1"/>
    <col min="14985" max="14987" width="14.42578125" style="9" customWidth="1"/>
    <col min="14988" max="14988" width="4.140625" style="9" customWidth="1"/>
    <col min="14989" max="14989" width="15" style="9" customWidth="1"/>
    <col min="14990" max="14991" width="9.140625" style="9" customWidth="1"/>
    <col min="14992" max="14992" width="11.5703125" style="9" customWidth="1"/>
    <col min="14993" max="14993" width="18.140625" style="9" customWidth="1"/>
    <col min="14994" max="14994" width="13.140625" style="9" customWidth="1"/>
    <col min="14995" max="14995" width="12.28515625" style="9" customWidth="1"/>
    <col min="14996" max="15233" width="9.140625" style="9"/>
    <col min="15234" max="15234" width="1.42578125" style="9" customWidth="1"/>
    <col min="15235" max="15235" width="59.5703125" style="9" customWidth="1"/>
    <col min="15236" max="15236" width="9.140625" style="9" customWidth="1"/>
    <col min="15237" max="15238" width="3.85546875" style="9" customWidth="1"/>
    <col min="15239" max="15239" width="10.5703125" style="9" customWidth="1"/>
    <col min="15240" max="15240" width="3.85546875" style="9" customWidth="1"/>
    <col min="15241" max="15243" width="14.42578125" style="9" customWidth="1"/>
    <col min="15244" max="15244" width="4.140625" style="9" customWidth="1"/>
    <col min="15245" max="15245" width="15" style="9" customWidth="1"/>
    <col min="15246" max="15247" width="9.140625" style="9" customWidth="1"/>
    <col min="15248" max="15248" width="11.5703125" style="9" customWidth="1"/>
    <col min="15249" max="15249" width="18.140625" style="9" customWidth="1"/>
    <col min="15250" max="15250" width="13.140625" style="9" customWidth="1"/>
    <col min="15251" max="15251" width="12.28515625" style="9" customWidth="1"/>
    <col min="15252" max="15489" width="9.140625" style="9"/>
    <col min="15490" max="15490" width="1.42578125" style="9" customWidth="1"/>
    <col min="15491" max="15491" width="59.5703125" style="9" customWidth="1"/>
    <col min="15492" max="15492" width="9.140625" style="9" customWidth="1"/>
    <col min="15493" max="15494" width="3.85546875" style="9" customWidth="1"/>
    <col min="15495" max="15495" width="10.5703125" style="9" customWidth="1"/>
    <col min="15496" max="15496" width="3.85546875" style="9" customWidth="1"/>
    <col min="15497" max="15499" width="14.42578125" style="9" customWidth="1"/>
    <col min="15500" max="15500" width="4.140625" style="9" customWidth="1"/>
    <col min="15501" max="15501" width="15" style="9" customWidth="1"/>
    <col min="15502" max="15503" width="9.140625" style="9" customWidth="1"/>
    <col min="15504" max="15504" width="11.5703125" style="9" customWidth="1"/>
    <col min="15505" max="15505" width="18.140625" style="9" customWidth="1"/>
    <col min="15506" max="15506" width="13.140625" style="9" customWidth="1"/>
    <col min="15507" max="15507" width="12.28515625" style="9" customWidth="1"/>
    <col min="15508" max="15745" width="9.140625" style="9"/>
    <col min="15746" max="15746" width="1.42578125" style="9" customWidth="1"/>
    <col min="15747" max="15747" width="59.5703125" style="9" customWidth="1"/>
    <col min="15748" max="15748" width="9.140625" style="9" customWidth="1"/>
    <col min="15749" max="15750" width="3.85546875" style="9" customWidth="1"/>
    <col min="15751" max="15751" width="10.5703125" style="9" customWidth="1"/>
    <col min="15752" max="15752" width="3.85546875" style="9" customWidth="1"/>
    <col min="15753" max="15755" width="14.42578125" style="9" customWidth="1"/>
    <col min="15756" max="15756" width="4.140625" style="9" customWidth="1"/>
    <col min="15757" max="15757" width="15" style="9" customWidth="1"/>
    <col min="15758" max="15759" width="9.140625" style="9" customWidth="1"/>
    <col min="15760" max="15760" width="11.5703125" style="9" customWidth="1"/>
    <col min="15761" max="15761" width="18.140625" style="9" customWidth="1"/>
    <col min="15762" max="15762" width="13.140625" style="9" customWidth="1"/>
    <col min="15763" max="15763" width="12.28515625" style="9" customWidth="1"/>
    <col min="15764" max="16001" width="9.140625" style="9"/>
    <col min="16002" max="16002" width="1.42578125" style="9" customWidth="1"/>
    <col min="16003" max="16003" width="59.5703125" style="9" customWidth="1"/>
    <col min="16004" max="16004" width="9.140625" style="9" customWidth="1"/>
    <col min="16005" max="16006" width="3.85546875" style="9" customWidth="1"/>
    <col min="16007" max="16007" width="10.5703125" style="9" customWidth="1"/>
    <col min="16008" max="16008" width="3.85546875" style="9" customWidth="1"/>
    <col min="16009" max="16011" width="14.42578125" style="9" customWidth="1"/>
    <col min="16012" max="16012" width="4.140625" style="9" customWidth="1"/>
    <col min="16013" max="16013" width="15" style="9" customWidth="1"/>
    <col min="16014" max="16015" width="9.140625" style="9" customWidth="1"/>
    <col min="16016" max="16016" width="11.5703125" style="9" customWidth="1"/>
    <col min="16017" max="16017" width="18.140625" style="9" customWidth="1"/>
    <col min="16018" max="16018" width="13.140625" style="9" customWidth="1"/>
    <col min="16019" max="16019" width="12.28515625" style="9" customWidth="1"/>
    <col min="16020" max="16384" width="9.140625" style="9"/>
  </cols>
  <sheetData>
    <row r="1" spans="1:25" ht="15.75" customHeight="1" x14ac:dyDescent="0.25">
      <c r="A1" s="92"/>
      <c r="E1" s="28"/>
      <c r="F1" s="28"/>
      <c r="G1" s="28"/>
      <c r="H1" s="12"/>
      <c r="I1" s="120"/>
      <c r="J1" s="120"/>
      <c r="K1" s="120"/>
      <c r="L1" s="120"/>
    </row>
    <row r="2" spans="1:25" ht="19.5" customHeight="1" x14ac:dyDescent="0.25">
      <c r="A2" s="1"/>
      <c r="E2" s="28"/>
      <c r="F2" s="12"/>
      <c r="G2" s="12"/>
      <c r="H2" s="12"/>
      <c r="I2" s="120"/>
      <c r="J2" s="120"/>
      <c r="K2" s="120"/>
      <c r="L2" s="120"/>
    </row>
    <row r="3" spans="1:25" ht="32.25" customHeight="1" x14ac:dyDescent="0.25">
      <c r="A3" s="403" t="s">
        <v>461</v>
      </c>
      <c r="B3" s="403"/>
      <c r="C3" s="403"/>
      <c r="D3" s="403"/>
      <c r="E3" s="403"/>
      <c r="F3" s="403"/>
      <c r="G3" s="403"/>
      <c r="H3" s="403"/>
      <c r="I3" s="124"/>
      <c r="J3" s="124"/>
      <c r="K3" s="124"/>
      <c r="L3" s="124"/>
    </row>
    <row r="4" spans="1:25" s="28" customFormat="1" ht="19.5" customHeight="1" x14ac:dyDescent="0.25">
      <c r="A4" s="37"/>
      <c r="B4" s="26"/>
      <c r="C4" s="26"/>
      <c r="D4" s="26"/>
      <c r="E4" s="27"/>
      <c r="F4" s="27"/>
      <c r="G4" s="27"/>
      <c r="H4" s="37"/>
      <c r="I4" s="409" t="s">
        <v>462</v>
      </c>
      <c r="J4" s="409"/>
      <c r="K4" s="409"/>
      <c r="L4" s="409"/>
      <c r="M4" s="2"/>
      <c r="N4" s="410" t="s">
        <v>388</v>
      </c>
      <c r="O4" s="410"/>
      <c r="P4" s="410"/>
      <c r="Q4" s="410"/>
      <c r="R4" s="123"/>
      <c r="X4" s="123"/>
    </row>
    <row r="5" spans="1:25" ht="60.75" customHeight="1" x14ac:dyDescent="0.25">
      <c r="A5" s="73" t="s">
        <v>0</v>
      </c>
      <c r="B5" s="112"/>
      <c r="C5" s="112"/>
      <c r="D5" s="112"/>
      <c r="E5" s="3" t="s">
        <v>1</v>
      </c>
      <c r="F5" s="2" t="s">
        <v>2</v>
      </c>
      <c r="G5" s="2" t="s">
        <v>3</v>
      </c>
      <c r="H5" s="125" t="s">
        <v>4</v>
      </c>
      <c r="I5" s="126" t="s">
        <v>142</v>
      </c>
      <c r="J5" s="126" t="s">
        <v>463</v>
      </c>
      <c r="K5" s="126" t="s">
        <v>144</v>
      </c>
      <c r="L5" s="126" t="s">
        <v>146</v>
      </c>
      <c r="M5" s="4"/>
      <c r="N5" s="127" t="s">
        <v>142</v>
      </c>
      <c r="O5" s="128" t="s">
        <v>464</v>
      </c>
      <c r="P5" s="128" t="s">
        <v>465</v>
      </c>
      <c r="Q5" s="127" t="s">
        <v>146</v>
      </c>
    </row>
    <row r="6" spans="1:25" x14ac:dyDescent="0.25">
      <c r="A6" s="129" t="s">
        <v>6</v>
      </c>
      <c r="B6" s="130"/>
      <c r="C6" s="130"/>
      <c r="D6" s="130"/>
      <c r="E6" s="131">
        <v>851</v>
      </c>
      <c r="F6" s="132"/>
      <c r="G6" s="132"/>
      <c r="H6" s="133" t="s">
        <v>44</v>
      </c>
      <c r="I6" s="134"/>
      <c r="J6" s="134"/>
      <c r="K6" s="134"/>
      <c r="L6" s="134"/>
      <c r="M6" s="135"/>
      <c r="N6" s="135"/>
      <c r="O6" s="132"/>
      <c r="P6" s="132"/>
      <c r="Q6" s="135"/>
    </row>
    <row r="7" spans="1:25" s="19" customFormat="1" ht="47.25" customHeight="1" x14ac:dyDescent="0.25">
      <c r="A7" s="136" t="s">
        <v>366</v>
      </c>
      <c r="B7" s="137"/>
      <c r="C7" s="137"/>
      <c r="D7" s="137"/>
      <c r="E7" s="3"/>
      <c r="F7" s="15"/>
      <c r="G7" s="15"/>
      <c r="H7" s="90"/>
      <c r="I7" s="126"/>
      <c r="J7" s="126"/>
      <c r="K7" s="126"/>
      <c r="L7" s="126"/>
      <c r="M7" s="138"/>
      <c r="N7" s="139"/>
      <c r="O7" s="140"/>
      <c r="P7" s="141" t="s">
        <v>11</v>
      </c>
      <c r="Q7" s="139"/>
      <c r="R7" s="142"/>
      <c r="X7" s="142"/>
    </row>
    <row r="8" spans="1:25" ht="63" customHeight="1" x14ac:dyDescent="0.25">
      <c r="A8" s="52" t="s">
        <v>258</v>
      </c>
      <c r="B8" s="112"/>
      <c r="C8" s="112"/>
      <c r="D8" s="112"/>
      <c r="E8" s="3">
        <v>851</v>
      </c>
      <c r="F8" s="2" t="s">
        <v>11</v>
      </c>
      <c r="G8" s="2" t="s">
        <v>32</v>
      </c>
      <c r="H8" s="90" t="s">
        <v>466</v>
      </c>
      <c r="I8" s="126" t="s">
        <v>446</v>
      </c>
      <c r="J8" s="126" t="s">
        <v>467</v>
      </c>
      <c r="K8" s="126" t="s">
        <v>100</v>
      </c>
      <c r="L8" s="126" t="s">
        <v>468</v>
      </c>
      <c r="M8" s="4" t="s">
        <v>469</v>
      </c>
      <c r="N8" s="143" t="s">
        <v>446</v>
      </c>
      <c r="O8" s="143" t="s">
        <v>470</v>
      </c>
      <c r="P8" s="144" t="s">
        <v>11</v>
      </c>
      <c r="Q8" s="143" t="s">
        <v>468</v>
      </c>
    </row>
    <row r="9" spans="1:25" ht="32.25" customHeight="1" x14ac:dyDescent="0.25">
      <c r="A9" s="52" t="s">
        <v>59</v>
      </c>
      <c r="B9" s="118"/>
      <c r="C9" s="118"/>
      <c r="D9" s="118"/>
      <c r="E9" s="3">
        <v>851</v>
      </c>
      <c r="F9" s="3" t="s">
        <v>12</v>
      </c>
      <c r="G9" s="3" t="s">
        <v>58</v>
      </c>
      <c r="H9" s="90" t="s">
        <v>471</v>
      </c>
      <c r="I9" s="126" t="s">
        <v>446</v>
      </c>
      <c r="J9" s="126"/>
      <c r="K9" s="126" t="s">
        <v>100</v>
      </c>
      <c r="L9" s="126" t="s">
        <v>147</v>
      </c>
      <c r="M9" s="4"/>
      <c r="N9" s="143" t="s">
        <v>446</v>
      </c>
      <c r="O9" s="144" t="s">
        <v>470</v>
      </c>
      <c r="P9" s="144" t="s">
        <v>11</v>
      </c>
      <c r="Q9" s="145">
        <v>17900</v>
      </c>
    </row>
    <row r="10" spans="1:25" ht="20.25" customHeight="1" x14ac:dyDescent="0.25">
      <c r="A10" s="52" t="s">
        <v>472</v>
      </c>
      <c r="B10" s="118"/>
      <c r="C10" s="118"/>
      <c r="D10" s="118"/>
      <c r="E10" s="3">
        <v>851</v>
      </c>
      <c r="F10" s="2" t="s">
        <v>11</v>
      </c>
      <c r="G10" s="3" t="s">
        <v>32</v>
      </c>
      <c r="H10" s="90" t="s">
        <v>473</v>
      </c>
      <c r="I10" s="126" t="s">
        <v>446</v>
      </c>
      <c r="J10" s="126" t="s">
        <v>467</v>
      </c>
      <c r="K10" s="126" t="s">
        <v>100</v>
      </c>
      <c r="L10" s="126" t="s">
        <v>474</v>
      </c>
      <c r="M10" s="4"/>
      <c r="N10" s="143" t="s">
        <v>446</v>
      </c>
      <c r="O10" s="143" t="s">
        <v>470</v>
      </c>
      <c r="P10" s="144" t="s">
        <v>11</v>
      </c>
      <c r="Q10" s="143" t="s">
        <v>474</v>
      </c>
    </row>
    <row r="11" spans="1:25" ht="53.25" customHeight="1" x14ac:dyDescent="0.25">
      <c r="A11" s="52" t="s">
        <v>256</v>
      </c>
      <c r="B11" s="118"/>
      <c r="C11" s="118"/>
      <c r="D11" s="118"/>
      <c r="E11" s="3">
        <v>851</v>
      </c>
      <c r="F11" s="2" t="s">
        <v>11</v>
      </c>
      <c r="G11" s="2" t="s">
        <v>12</v>
      </c>
      <c r="H11" s="90" t="s">
        <v>475</v>
      </c>
      <c r="I11" s="126" t="s">
        <v>446</v>
      </c>
      <c r="J11" s="126" t="s">
        <v>467</v>
      </c>
      <c r="K11" s="126" t="s">
        <v>100</v>
      </c>
      <c r="L11" s="126" t="s">
        <v>178</v>
      </c>
      <c r="M11" s="4" t="s">
        <v>308</v>
      </c>
      <c r="N11" s="143" t="s">
        <v>446</v>
      </c>
      <c r="O11" s="143" t="s">
        <v>470</v>
      </c>
      <c r="P11" s="146" t="s">
        <v>11</v>
      </c>
      <c r="Q11" s="145">
        <v>80020</v>
      </c>
      <c r="R11" s="123">
        <v>4</v>
      </c>
      <c r="S11" s="9" t="s">
        <v>476</v>
      </c>
      <c r="X11" s="123" t="s">
        <v>11</v>
      </c>
      <c r="Y11" s="9" t="s">
        <v>477</v>
      </c>
    </row>
    <row r="12" spans="1:25" ht="32.25" customHeight="1" x14ac:dyDescent="0.25">
      <c r="A12" s="52" t="s">
        <v>18</v>
      </c>
      <c r="B12" s="31"/>
      <c r="C12" s="112"/>
      <c r="D12" s="112"/>
      <c r="E12" s="3">
        <v>851</v>
      </c>
      <c r="F12" s="2" t="s">
        <v>15</v>
      </c>
      <c r="G12" s="2" t="s">
        <v>12</v>
      </c>
      <c r="H12" s="90" t="s">
        <v>478</v>
      </c>
      <c r="I12" s="126" t="s">
        <v>446</v>
      </c>
      <c r="J12" s="126" t="s">
        <v>467</v>
      </c>
      <c r="K12" s="126" t="s">
        <v>100</v>
      </c>
      <c r="L12" s="126" t="s">
        <v>179</v>
      </c>
      <c r="M12" s="4" t="s">
        <v>309</v>
      </c>
      <c r="N12" s="143" t="s">
        <v>446</v>
      </c>
      <c r="O12" s="143" t="s">
        <v>470</v>
      </c>
      <c r="P12" s="144" t="s">
        <v>11</v>
      </c>
      <c r="Q12" s="143" t="s">
        <v>179</v>
      </c>
      <c r="R12" s="123">
        <v>4</v>
      </c>
      <c r="X12" s="123" t="s">
        <v>11</v>
      </c>
    </row>
    <row r="13" spans="1:25" ht="32.25" customHeight="1" x14ac:dyDescent="0.25">
      <c r="A13" s="147" t="s">
        <v>387</v>
      </c>
      <c r="B13" s="31"/>
      <c r="C13" s="118"/>
      <c r="D13" s="118"/>
      <c r="E13" s="3">
        <v>851</v>
      </c>
      <c r="F13" s="2" t="s">
        <v>11</v>
      </c>
      <c r="G13" s="2" t="s">
        <v>12</v>
      </c>
      <c r="H13" s="90" t="s">
        <v>479</v>
      </c>
      <c r="I13" s="126" t="s">
        <v>446</v>
      </c>
      <c r="J13" s="126" t="s">
        <v>467</v>
      </c>
      <c r="K13" s="126" t="s">
        <v>100</v>
      </c>
      <c r="L13" s="126" t="s">
        <v>181</v>
      </c>
      <c r="M13" s="90" t="s">
        <v>480</v>
      </c>
      <c r="N13" s="143" t="s">
        <v>446</v>
      </c>
      <c r="O13" s="143" t="s">
        <v>470</v>
      </c>
      <c r="P13" s="148" t="s">
        <v>11</v>
      </c>
      <c r="Q13" s="143" t="s">
        <v>181</v>
      </c>
    </row>
    <row r="14" spans="1:25" ht="32.25" customHeight="1" x14ac:dyDescent="0.25">
      <c r="A14" s="13" t="s">
        <v>291</v>
      </c>
      <c r="B14" s="13"/>
      <c r="C14" s="13"/>
      <c r="D14" s="13"/>
      <c r="E14" s="3">
        <v>851</v>
      </c>
      <c r="F14" s="2" t="s">
        <v>11</v>
      </c>
      <c r="G14" s="2" t="s">
        <v>12</v>
      </c>
      <c r="H14" s="64" t="s">
        <v>481</v>
      </c>
      <c r="I14" s="126" t="s">
        <v>446</v>
      </c>
      <c r="J14" s="126" t="s">
        <v>467</v>
      </c>
      <c r="K14" s="126" t="s">
        <v>100</v>
      </c>
      <c r="L14" s="102" t="s">
        <v>286</v>
      </c>
      <c r="M14" s="64" t="s">
        <v>482</v>
      </c>
      <c r="N14" s="143" t="s">
        <v>446</v>
      </c>
      <c r="O14" s="143" t="s">
        <v>470</v>
      </c>
      <c r="P14" s="144" t="s">
        <v>11</v>
      </c>
      <c r="Q14" s="144" t="s">
        <v>286</v>
      </c>
    </row>
    <row r="15" spans="1:25" ht="22.5" customHeight="1" x14ac:dyDescent="0.25">
      <c r="A15" s="52" t="s">
        <v>27</v>
      </c>
      <c r="B15" s="31"/>
      <c r="C15" s="118"/>
      <c r="D15" s="118"/>
      <c r="E15" s="3">
        <v>851</v>
      </c>
      <c r="F15" s="2" t="s">
        <v>11</v>
      </c>
      <c r="G15" s="2" t="s">
        <v>12</v>
      </c>
      <c r="H15" s="90" t="s">
        <v>483</v>
      </c>
      <c r="I15" s="126" t="s">
        <v>446</v>
      </c>
      <c r="J15" s="126" t="s">
        <v>467</v>
      </c>
      <c r="K15" s="126" t="s">
        <v>100</v>
      </c>
      <c r="L15" s="126" t="s">
        <v>182</v>
      </c>
      <c r="M15" s="4" t="s">
        <v>312</v>
      </c>
      <c r="N15" s="143" t="s">
        <v>446</v>
      </c>
      <c r="O15" s="143" t="s">
        <v>470</v>
      </c>
      <c r="P15" s="144" t="s">
        <v>11</v>
      </c>
      <c r="Q15" s="143" t="s">
        <v>182</v>
      </c>
      <c r="R15" s="123" t="s">
        <v>470</v>
      </c>
      <c r="X15" s="123" t="s">
        <v>11</v>
      </c>
    </row>
    <row r="16" spans="1:25" ht="20.25" customHeight="1" x14ac:dyDescent="0.25">
      <c r="A16" s="52" t="s">
        <v>223</v>
      </c>
      <c r="B16" s="118"/>
      <c r="C16" s="118"/>
      <c r="D16" s="118"/>
      <c r="E16" s="3">
        <v>851</v>
      </c>
      <c r="F16" s="2" t="s">
        <v>11</v>
      </c>
      <c r="G16" s="3" t="s">
        <v>32</v>
      </c>
      <c r="H16" s="90" t="s">
        <v>484</v>
      </c>
      <c r="I16" s="126" t="s">
        <v>446</v>
      </c>
      <c r="J16" s="126" t="s">
        <v>467</v>
      </c>
      <c r="K16" s="126" t="s">
        <v>100</v>
      </c>
      <c r="L16" s="126" t="s">
        <v>184</v>
      </c>
      <c r="M16" s="4"/>
      <c r="N16" s="143" t="s">
        <v>446</v>
      </c>
      <c r="O16" s="143" t="s">
        <v>470</v>
      </c>
      <c r="P16" s="144" t="s">
        <v>11</v>
      </c>
      <c r="Q16" s="143" t="s">
        <v>184</v>
      </c>
    </row>
    <row r="17" spans="1:24" ht="45.75" customHeight="1" x14ac:dyDescent="0.25">
      <c r="A17" s="52" t="s">
        <v>26</v>
      </c>
      <c r="B17" s="31"/>
      <c r="C17" s="118"/>
      <c r="D17" s="118"/>
      <c r="E17" s="3">
        <v>851</v>
      </c>
      <c r="F17" s="2" t="s">
        <v>11</v>
      </c>
      <c r="G17" s="2" t="s">
        <v>12</v>
      </c>
      <c r="H17" s="90" t="s">
        <v>485</v>
      </c>
      <c r="I17" s="126" t="s">
        <v>446</v>
      </c>
      <c r="J17" s="126" t="s">
        <v>467</v>
      </c>
      <c r="K17" s="126" t="s">
        <v>100</v>
      </c>
      <c r="L17" s="126" t="s">
        <v>180</v>
      </c>
      <c r="M17" s="4" t="s">
        <v>313</v>
      </c>
      <c r="N17" s="143" t="s">
        <v>446</v>
      </c>
      <c r="O17" s="143" t="s">
        <v>470</v>
      </c>
      <c r="P17" s="144" t="s">
        <v>11</v>
      </c>
      <c r="Q17" s="143" t="s">
        <v>180</v>
      </c>
      <c r="R17" s="123" t="s">
        <v>470</v>
      </c>
      <c r="X17" s="123" t="s">
        <v>11</v>
      </c>
    </row>
    <row r="18" spans="1:24" ht="32.25" hidden="1" customHeight="1" x14ac:dyDescent="0.25">
      <c r="A18" s="52" t="s">
        <v>258</v>
      </c>
      <c r="B18" s="112"/>
      <c r="C18" s="112"/>
      <c r="D18" s="112"/>
      <c r="E18" s="3">
        <v>851</v>
      </c>
      <c r="F18" s="2" t="s">
        <v>86</v>
      </c>
      <c r="G18" s="2" t="s">
        <v>96</v>
      </c>
      <c r="H18" s="90" t="s">
        <v>466</v>
      </c>
      <c r="I18" s="126" t="s">
        <v>446</v>
      </c>
      <c r="J18" s="126"/>
      <c r="K18" s="126" t="s">
        <v>100</v>
      </c>
      <c r="L18" s="126" t="s">
        <v>468</v>
      </c>
      <c r="M18" s="4"/>
      <c r="N18" s="145">
        <v>51</v>
      </c>
      <c r="O18" s="144" t="s">
        <v>470</v>
      </c>
      <c r="P18" s="144" t="s">
        <v>11</v>
      </c>
      <c r="Q18" s="145">
        <v>12020</v>
      </c>
    </row>
    <row r="19" spans="1:24" ht="32.25" hidden="1" customHeight="1" x14ac:dyDescent="0.25">
      <c r="A19" s="7" t="s">
        <v>429</v>
      </c>
      <c r="B19" s="118"/>
      <c r="C19" s="118"/>
      <c r="D19" s="118"/>
      <c r="E19" s="3">
        <v>851</v>
      </c>
      <c r="F19" s="2" t="s">
        <v>11</v>
      </c>
      <c r="G19" s="2" t="s">
        <v>32</v>
      </c>
      <c r="H19" s="125" t="s">
        <v>486</v>
      </c>
      <c r="I19" s="126" t="s">
        <v>446</v>
      </c>
      <c r="J19" s="126" t="s">
        <v>467</v>
      </c>
      <c r="K19" s="126" t="s">
        <v>100</v>
      </c>
      <c r="L19" s="126"/>
      <c r="M19" s="4"/>
      <c r="N19" s="143" t="s">
        <v>446</v>
      </c>
      <c r="O19" s="143" t="s">
        <v>467</v>
      </c>
      <c r="P19" s="144"/>
      <c r="Q19" s="143"/>
    </row>
    <row r="20" spans="1:24" ht="32.25" hidden="1" customHeight="1" x14ac:dyDescent="0.25">
      <c r="A20" s="118" t="s">
        <v>19</v>
      </c>
      <c r="B20" s="118"/>
      <c r="C20" s="118"/>
      <c r="D20" s="118"/>
      <c r="E20" s="3">
        <v>851</v>
      </c>
      <c r="F20" s="2" t="s">
        <v>11</v>
      </c>
      <c r="G20" s="2" t="s">
        <v>32</v>
      </c>
      <c r="H20" s="125" t="s">
        <v>486</v>
      </c>
      <c r="I20" s="126"/>
      <c r="J20" s="126"/>
      <c r="K20" s="126"/>
      <c r="L20" s="126"/>
      <c r="M20" s="4"/>
      <c r="N20" s="143"/>
      <c r="O20" s="143"/>
      <c r="P20" s="144"/>
      <c r="Q20" s="143"/>
    </row>
    <row r="21" spans="1:24" ht="32.25" hidden="1" customHeight="1" x14ac:dyDescent="0.25">
      <c r="A21" s="118" t="s">
        <v>9</v>
      </c>
      <c r="B21" s="118"/>
      <c r="C21" s="118"/>
      <c r="D21" s="118"/>
      <c r="E21" s="3">
        <v>851</v>
      </c>
      <c r="F21" s="2" t="s">
        <v>11</v>
      </c>
      <c r="G21" s="2" t="s">
        <v>32</v>
      </c>
      <c r="H21" s="125" t="s">
        <v>486</v>
      </c>
      <c r="I21" s="126"/>
      <c r="J21" s="126"/>
      <c r="K21" s="126"/>
      <c r="L21" s="126"/>
      <c r="M21" s="4"/>
      <c r="N21" s="143"/>
      <c r="O21" s="143"/>
      <c r="P21" s="144"/>
      <c r="Q21" s="143"/>
    </row>
    <row r="22" spans="1:24" ht="32.25" hidden="1" customHeight="1" x14ac:dyDescent="0.25">
      <c r="A22" s="7" t="s">
        <v>487</v>
      </c>
      <c r="B22" s="118"/>
      <c r="C22" s="118"/>
      <c r="D22" s="118"/>
      <c r="E22" s="3">
        <v>851</v>
      </c>
      <c r="F22" s="2" t="s">
        <v>11</v>
      </c>
      <c r="G22" s="2" t="s">
        <v>32</v>
      </c>
      <c r="H22" s="125" t="s">
        <v>488</v>
      </c>
      <c r="I22" s="126"/>
      <c r="J22" s="126"/>
      <c r="K22" s="126"/>
      <c r="L22" s="126"/>
      <c r="M22" s="4"/>
      <c r="N22" s="143"/>
      <c r="O22" s="143"/>
      <c r="P22" s="144"/>
      <c r="Q22" s="143"/>
    </row>
    <row r="23" spans="1:24" ht="32.25" hidden="1" customHeight="1" x14ac:dyDescent="0.25">
      <c r="A23" s="118" t="s">
        <v>65</v>
      </c>
      <c r="B23" s="118"/>
      <c r="C23" s="118"/>
      <c r="D23" s="118"/>
      <c r="E23" s="3">
        <v>851</v>
      </c>
      <c r="F23" s="2" t="s">
        <v>11</v>
      </c>
      <c r="G23" s="2" t="s">
        <v>32</v>
      </c>
      <c r="H23" s="125" t="s">
        <v>488</v>
      </c>
      <c r="I23" s="126"/>
      <c r="J23" s="126"/>
      <c r="K23" s="126"/>
      <c r="L23" s="126"/>
      <c r="M23" s="4"/>
      <c r="N23" s="143"/>
      <c r="O23" s="143"/>
      <c r="P23" s="144"/>
      <c r="Q23" s="143"/>
    </row>
    <row r="24" spans="1:24" ht="16.149999999999999" hidden="1" customHeight="1" x14ac:dyDescent="0.25">
      <c r="A24" s="118" t="s">
        <v>67</v>
      </c>
      <c r="B24" s="118"/>
      <c r="C24" s="118"/>
      <c r="D24" s="118"/>
      <c r="E24" s="3">
        <v>851</v>
      </c>
      <c r="F24" s="2" t="s">
        <v>11</v>
      </c>
      <c r="G24" s="2" t="s">
        <v>32</v>
      </c>
      <c r="H24" s="125" t="s">
        <v>488</v>
      </c>
      <c r="I24" s="126"/>
      <c r="J24" s="126"/>
      <c r="K24" s="126"/>
      <c r="L24" s="126"/>
      <c r="M24" s="4"/>
      <c r="N24" s="143"/>
      <c r="O24" s="143"/>
      <c r="P24" s="144"/>
      <c r="Q24" s="143"/>
    </row>
    <row r="25" spans="1:24" ht="20.25" customHeight="1" x14ac:dyDescent="0.25">
      <c r="A25" s="149" t="s">
        <v>367</v>
      </c>
      <c r="B25" s="118"/>
      <c r="C25" s="118"/>
      <c r="D25" s="118"/>
      <c r="E25" s="3"/>
      <c r="F25" s="3"/>
      <c r="G25" s="3"/>
      <c r="H25" s="90"/>
      <c r="I25" s="126"/>
      <c r="J25" s="126"/>
      <c r="K25" s="126"/>
      <c r="L25" s="126"/>
      <c r="M25" s="4"/>
      <c r="N25" s="145"/>
      <c r="O25" s="144"/>
      <c r="P25" s="141" t="s">
        <v>40</v>
      </c>
      <c r="Q25" s="145"/>
    </row>
    <row r="26" spans="1:24" ht="32.25" customHeight="1" x14ac:dyDescent="0.25">
      <c r="A26" s="52" t="s">
        <v>35</v>
      </c>
      <c r="B26" s="118"/>
      <c r="C26" s="118"/>
      <c r="D26" s="118"/>
      <c r="E26" s="3">
        <v>851</v>
      </c>
      <c r="F26" s="2" t="s">
        <v>15</v>
      </c>
      <c r="G26" s="3" t="s">
        <v>32</v>
      </c>
      <c r="H26" s="90" t="s">
        <v>489</v>
      </c>
      <c r="I26" s="126" t="s">
        <v>446</v>
      </c>
      <c r="J26" s="126" t="s">
        <v>467</v>
      </c>
      <c r="K26" s="126" t="s">
        <v>100</v>
      </c>
      <c r="L26" s="126" t="s">
        <v>183</v>
      </c>
      <c r="M26" s="4" t="s">
        <v>490</v>
      </c>
      <c r="N26" s="143" t="s">
        <v>446</v>
      </c>
      <c r="O26" s="143" t="s">
        <v>470</v>
      </c>
      <c r="P26" s="144" t="s">
        <v>40</v>
      </c>
      <c r="Q26" s="143" t="s">
        <v>183</v>
      </c>
    </row>
    <row r="27" spans="1:24" ht="19.5" customHeight="1" x14ac:dyDescent="0.25">
      <c r="A27" s="52" t="s">
        <v>491</v>
      </c>
      <c r="B27" s="118"/>
      <c r="C27" s="118"/>
      <c r="D27" s="118"/>
      <c r="E27" s="3">
        <v>851</v>
      </c>
      <c r="F27" s="3" t="s">
        <v>12</v>
      </c>
      <c r="G27" s="3" t="s">
        <v>58</v>
      </c>
      <c r="H27" s="90" t="s">
        <v>492</v>
      </c>
      <c r="I27" s="126" t="s">
        <v>446</v>
      </c>
      <c r="J27" s="126"/>
      <c r="K27" s="126" t="s">
        <v>100</v>
      </c>
      <c r="L27" s="126" t="s">
        <v>493</v>
      </c>
      <c r="M27" s="4"/>
      <c r="N27" s="143"/>
      <c r="O27" s="144" t="s">
        <v>470</v>
      </c>
      <c r="P27" s="144" t="s">
        <v>40</v>
      </c>
      <c r="Q27" s="143" t="s">
        <v>493</v>
      </c>
    </row>
    <row r="28" spans="1:24" ht="32.25" customHeight="1" x14ac:dyDescent="0.25">
      <c r="A28" s="52" t="s">
        <v>494</v>
      </c>
      <c r="B28" s="118"/>
      <c r="C28" s="118"/>
      <c r="D28" s="118"/>
      <c r="E28" s="3">
        <v>851</v>
      </c>
      <c r="F28" s="2" t="s">
        <v>11</v>
      </c>
      <c r="G28" s="2" t="s">
        <v>32</v>
      </c>
      <c r="H28" s="90" t="s">
        <v>495</v>
      </c>
      <c r="I28" s="126" t="s">
        <v>446</v>
      </c>
      <c r="J28" s="126" t="s">
        <v>467</v>
      </c>
      <c r="K28" s="126" t="s">
        <v>100</v>
      </c>
      <c r="L28" s="126" t="s">
        <v>496</v>
      </c>
      <c r="M28" s="4" t="s">
        <v>497</v>
      </c>
      <c r="N28" s="143" t="s">
        <v>446</v>
      </c>
      <c r="O28" s="143" t="s">
        <v>470</v>
      </c>
      <c r="P28" s="144" t="s">
        <v>40</v>
      </c>
      <c r="Q28" s="143" t="s">
        <v>496</v>
      </c>
    </row>
    <row r="29" spans="1:24" ht="32.25" customHeight="1" x14ac:dyDescent="0.25">
      <c r="A29" s="7" t="s">
        <v>429</v>
      </c>
      <c r="B29" s="118"/>
      <c r="C29" s="118"/>
      <c r="D29" s="118"/>
      <c r="E29" s="3"/>
      <c r="F29" s="2"/>
      <c r="G29" s="2"/>
      <c r="H29" s="90"/>
      <c r="I29" s="126"/>
      <c r="J29" s="126"/>
      <c r="K29" s="126"/>
      <c r="L29" s="126"/>
      <c r="M29" s="4"/>
      <c r="N29" s="150" t="s">
        <v>446</v>
      </c>
      <c r="O29" s="150" t="s">
        <v>470</v>
      </c>
      <c r="P29" s="151" t="s">
        <v>40</v>
      </c>
      <c r="Q29" s="150" t="s">
        <v>430</v>
      </c>
    </row>
    <row r="30" spans="1:24" s="19" customFormat="1" ht="32.25" customHeight="1" x14ac:dyDescent="0.25">
      <c r="A30" s="52" t="s">
        <v>62</v>
      </c>
      <c r="B30" s="118"/>
      <c r="C30" s="118"/>
      <c r="D30" s="21"/>
      <c r="E30" s="3">
        <v>851</v>
      </c>
      <c r="F30" s="3" t="s">
        <v>29</v>
      </c>
      <c r="G30" s="3" t="s">
        <v>11</v>
      </c>
      <c r="H30" s="90" t="s">
        <v>498</v>
      </c>
      <c r="I30" s="126" t="s">
        <v>446</v>
      </c>
      <c r="J30" s="126"/>
      <c r="K30" s="126" t="s">
        <v>499</v>
      </c>
      <c r="L30" s="126" t="s">
        <v>190</v>
      </c>
      <c r="M30" s="115"/>
      <c r="N30" s="143" t="s">
        <v>446</v>
      </c>
      <c r="O30" s="140" t="s">
        <v>470</v>
      </c>
      <c r="P30" s="144" t="s">
        <v>40</v>
      </c>
      <c r="Q30" s="143" t="s">
        <v>190</v>
      </c>
      <c r="R30" s="142"/>
      <c r="X30" s="142"/>
    </row>
    <row r="31" spans="1:24" ht="78.75" customHeight="1" x14ac:dyDescent="0.25">
      <c r="A31" s="52" t="s">
        <v>299</v>
      </c>
      <c r="B31" s="118"/>
      <c r="C31" s="118"/>
      <c r="D31" s="118"/>
      <c r="E31" s="3" t="s">
        <v>251</v>
      </c>
      <c r="F31" s="3" t="s">
        <v>12</v>
      </c>
      <c r="G31" s="3" t="s">
        <v>58</v>
      </c>
      <c r="H31" s="90" t="s">
        <v>500</v>
      </c>
      <c r="I31" s="126" t="s">
        <v>446</v>
      </c>
      <c r="J31" s="126"/>
      <c r="K31" s="126" t="s">
        <v>100</v>
      </c>
      <c r="L31" s="126" t="s">
        <v>460</v>
      </c>
      <c r="M31" s="4"/>
      <c r="N31" s="143" t="s">
        <v>446</v>
      </c>
      <c r="O31" s="144" t="s">
        <v>470</v>
      </c>
      <c r="P31" s="144" t="s">
        <v>40</v>
      </c>
      <c r="Q31" s="143" t="s">
        <v>460</v>
      </c>
    </row>
    <row r="32" spans="1:24" ht="32.25" customHeight="1" x14ac:dyDescent="0.25">
      <c r="A32" s="149" t="s">
        <v>149</v>
      </c>
      <c r="B32" s="118"/>
      <c r="C32" s="118"/>
      <c r="D32" s="118"/>
      <c r="E32" s="3"/>
      <c r="F32" s="2"/>
      <c r="G32" s="3"/>
      <c r="H32" s="90"/>
      <c r="I32" s="126"/>
      <c r="J32" s="126"/>
      <c r="K32" s="126"/>
      <c r="L32" s="126"/>
      <c r="M32" s="4"/>
      <c r="N32" s="143"/>
      <c r="O32" s="143"/>
      <c r="P32" s="141" t="s">
        <v>42</v>
      </c>
      <c r="Q32" s="143"/>
    </row>
    <row r="33" spans="1:24" s="1" customFormat="1" ht="32.25" customHeight="1" x14ac:dyDescent="0.25">
      <c r="A33" s="52" t="s">
        <v>36</v>
      </c>
      <c r="B33" s="112"/>
      <c r="C33" s="112"/>
      <c r="D33" s="112"/>
      <c r="E33" s="3">
        <v>851</v>
      </c>
      <c r="F33" s="3" t="s">
        <v>11</v>
      </c>
      <c r="G33" s="3" t="s">
        <v>32</v>
      </c>
      <c r="H33" s="90" t="s">
        <v>501</v>
      </c>
      <c r="I33" s="126" t="s">
        <v>446</v>
      </c>
      <c r="J33" s="126" t="s">
        <v>467</v>
      </c>
      <c r="K33" s="126" t="s">
        <v>127</v>
      </c>
      <c r="L33" s="126" t="s">
        <v>186</v>
      </c>
      <c r="M33" s="112"/>
      <c r="N33" s="143" t="s">
        <v>446</v>
      </c>
      <c r="O33" s="143" t="s">
        <v>470</v>
      </c>
      <c r="P33" s="143" t="s">
        <v>42</v>
      </c>
      <c r="Q33" s="143" t="s">
        <v>186</v>
      </c>
      <c r="R33" s="152"/>
      <c r="S33" s="9" t="s">
        <v>502</v>
      </c>
      <c r="X33" s="152" t="s">
        <v>40</v>
      </c>
    </row>
    <row r="34" spans="1:24" ht="32.25" customHeight="1" x14ac:dyDescent="0.25">
      <c r="A34" s="52" t="s">
        <v>503</v>
      </c>
      <c r="B34" s="118"/>
      <c r="C34" s="118"/>
      <c r="D34" s="118"/>
      <c r="E34" s="3">
        <v>851</v>
      </c>
      <c r="F34" s="3" t="s">
        <v>11</v>
      </c>
      <c r="G34" s="3" t="s">
        <v>32</v>
      </c>
      <c r="H34" s="90" t="s">
        <v>504</v>
      </c>
      <c r="I34" s="126" t="s">
        <v>446</v>
      </c>
      <c r="J34" s="126" t="s">
        <v>467</v>
      </c>
      <c r="K34" s="126" t="s">
        <v>127</v>
      </c>
      <c r="L34" s="126" t="s">
        <v>505</v>
      </c>
      <c r="M34" s="4"/>
      <c r="N34" s="145">
        <v>51</v>
      </c>
      <c r="O34" s="144" t="s">
        <v>470</v>
      </c>
      <c r="P34" s="144" t="s">
        <v>42</v>
      </c>
      <c r="Q34" s="145" t="s">
        <v>506</v>
      </c>
    </row>
    <row r="35" spans="1:24" s="19" customFormat="1" ht="46.5" customHeight="1" x14ac:dyDescent="0.25">
      <c r="A35" s="149" t="s">
        <v>153</v>
      </c>
      <c r="B35" s="137"/>
      <c r="C35" s="137"/>
      <c r="D35" s="137"/>
      <c r="E35" s="153"/>
      <c r="F35" s="20"/>
      <c r="G35" s="20"/>
      <c r="H35" s="154"/>
      <c r="I35" s="155"/>
      <c r="J35" s="155"/>
      <c r="K35" s="155"/>
      <c r="L35" s="155"/>
      <c r="M35" s="115"/>
      <c r="N35" s="156"/>
      <c r="O35" s="140"/>
      <c r="P35" s="141" t="s">
        <v>12</v>
      </c>
      <c r="Q35" s="156"/>
      <c r="R35" s="142"/>
      <c r="X35" s="142"/>
    </row>
    <row r="36" spans="1:24" s="1" customFormat="1" ht="32.25" customHeight="1" x14ac:dyDescent="0.25">
      <c r="A36" s="52" t="s">
        <v>43</v>
      </c>
      <c r="B36" s="117"/>
      <c r="C36" s="117"/>
      <c r="D36" s="117"/>
      <c r="E36" s="2">
        <v>851</v>
      </c>
      <c r="F36" s="3" t="s">
        <v>40</v>
      </c>
      <c r="G36" s="3" t="s">
        <v>42</v>
      </c>
      <c r="H36" s="90" t="s">
        <v>507</v>
      </c>
      <c r="I36" s="126" t="s">
        <v>446</v>
      </c>
      <c r="J36" s="126" t="s">
        <v>467</v>
      </c>
      <c r="K36" s="126" t="s">
        <v>371</v>
      </c>
      <c r="L36" s="126" t="s">
        <v>508</v>
      </c>
      <c r="M36" s="112"/>
      <c r="N36" s="157">
        <v>51</v>
      </c>
      <c r="O36" s="143" t="s">
        <v>470</v>
      </c>
      <c r="P36" s="143" t="s">
        <v>12</v>
      </c>
      <c r="Q36" s="143" t="s">
        <v>508</v>
      </c>
      <c r="R36" s="152"/>
      <c r="X36" s="152" t="s">
        <v>42</v>
      </c>
    </row>
    <row r="37" spans="1:24" ht="32.25" customHeight="1" x14ac:dyDescent="0.25">
      <c r="A37" s="52" t="s">
        <v>154</v>
      </c>
      <c r="B37" s="118"/>
      <c r="C37" s="118"/>
      <c r="D37" s="118"/>
      <c r="E37" s="3">
        <v>851</v>
      </c>
      <c r="F37" s="2" t="s">
        <v>11</v>
      </c>
      <c r="G37" s="2" t="s">
        <v>29</v>
      </c>
      <c r="H37" s="90" t="s">
        <v>509</v>
      </c>
      <c r="I37" s="126"/>
      <c r="J37" s="126"/>
      <c r="K37" s="126"/>
      <c r="L37" s="126"/>
      <c r="M37" s="4" t="s">
        <v>510</v>
      </c>
      <c r="N37" s="143" t="s">
        <v>446</v>
      </c>
      <c r="O37" s="143" t="s">
        <v>470</v>
      </c>
      <c r="P37" s="144" t="s">
        <v>12</v>
      </c>
      <c r="Q37" s="143" t="s">
        <v>155</v>
      </c>
      <c r="R37" s="123" t="s">
        <v>470</v>
      </c>
    </row>
    <row r="38" spans="1:24" s="1" customFormat="1" ht="32.25" customHeight="1" x14ac:dyDescent="0.25">
      <c r="A38" s="158" t="s">
        <v>148</v>
      </c>
      <c r="B38" s="117"/>
      <c r="C38" s="117"/>
      <c r="D38" s="117"/>
      <c r="E38" s="2"/>
      <c r="F38" s="3"/>
      <c r="G38" s="3"/>
      <c r="H38" s="90"/>
      <c r="I38" s="126"/>
      <c r="J38" s="126"/>
      <c r="K38" s="126"/>
      <c r="L38" s="126"/>
      <c r="M38" s="112"/>
      <c r="N38" s="157"/>
      <c r="O38" s="143"/>
      <c r="P38" s="159" t="s">
        <v>29</v>
      </c>
      <c r="Q38" s="143"/>
      <c r="R38" s="152"/>
      <c r="X38" s="152"/>
    </row>
    <row r="39" spans="1:24" ht="32.25" customHeight="1" x14ac:dyDescent="0.25">
      <c r="A39" s="52" t="s">
        <v>47</v>
      </c>
      <c r="B39" s="118"/>
      <c r="C39" s="118"/>
      <c r="D39" s="118"/>
      <c r="E39" s="3">
        <v>851</v>
      </c>
      <c r="F39" s="2" t="s">
        <v>42</v>
      </c>
      <c r="G39" s="2" t="s">
        <v>86</v>
      </c>
      <c r="H39" s="90" t="s">
        <v>511</v>
      </c>
      <c r="I39" s="126" t="s">
        <v>446</v>
      </c>
      <c r="J39" s="126" t="s">
        <v>467</v>
      </c>
      <c r="K39" s="126" t="s">
        <v>58</v>
      </c>
      <c r="L39" s="126" t="s">
        <v>185</v>
      </c>
      <c r="M39" s="4"/>
      <c r="N39" s="145">
        <v>51</v>
      </c>
      <c r="O39" s="144" t="s">
        <v>470</v>
      </c>
      <c r="P39" s="144" t="s">
        <v>29</v>
      </c>
      <c r="Q39" s="143" t="s">
        <v>185</v>
      </c>
      <c r="X39" s="123" t="s">
        <v>12</v>
      </c>
    </row>
    <row r="40" spans="1:24" ht="32.25" customHeight="1" x14ac:dyDescent="0.25">
      <c r="A40" s="52" t="s">
        <v>246</v>
      </c>
      <c r="B40" s="118"/>
      <c r="C40" s="118"/>
      <c r="D40" s="118"/>
      <c r="E40" s="3">
        <v>851</v>
      </c>
      <c r="F40" s="2" t="s">
        <v>42</v>
      </c>
      <c r="G40" s="2" t="s">
        <v>86</v>
      </c>
      <c r="H40" s="90" t="s">
        <v>512</v>
      </c>
      <c r="I40" s="126" t="s">
        <v>446</v>
      </c>
      <c r="J40" s="126" t="s">
        <v>467</v>
      </c>
      <c r="K40" s="126" t="s">
        <v>58</v>
      </c>
      <c r="L40" s="126" t="s">
        <v>247</v>
      </c>
      <c r="M40" s="4"/>
      <c r="N40" s="145">
        <v>51</v>
      </c>
      <c r="O40" s="144" t="s">
        <v>470</v>
      </c>
      <c r="P40" s="144" t="s">
        <v>29</v>
      </c>
      <c r="Q40" s="143" t="s">
        <v>247</v>
      </c>
    </row>
    <row r="41" spans="1:24" s="19" customFormat="1" ht="32.25" customHeight="1" x14ac:dyDescent="0.25">
      <c r="A41" s="149" t="s">
        <v>150</v>
      </c>
      <c r="B41" s="38"/>
      <c r="C41" s="38"/>
      <c r="D41" s="38"/>
      <c r="E41" s="20"/>
      <c r="F41" s="15"/>
      <c r="G41" s="15"/>
      <c r="H41" s="154"/>
      <c r="I41" s="155"/>
      <c r="J41" s="155"/>
      <c r="K41" s="155"/>
      <c r="L41" s="155"/>
      <c r="M41" s="115"/>
      <c r="N41" s="139"/>
      <c r="O41" s="140"/>
      <c r="P41" s="141" t="s">
        <v>96</v>
      </c>
      <c r="Q41" s="156"/>
      <c r="R41" s="142"/>
      <c r="X41" s="142"/>
    </row>
    <row r="42" spans="1:24" s="19" customFormat="1" ht="32.25" customHeight="1" x14ac:dyDescent="0.25">
      <c r="A42" s="52" t="s">
        <v>288</v>
      </c>
      <c r="B42" s="38"/>
      <c r="C42" s="38"/>
      <c r="D42" s="38"/>
      <c r="E42" s="3">
        <v>851</v>
      </c>
      <c r="F42" s="2" t="s">
        <v>12</v>
      </c>
      <c r="G42" s="2" t="s">
        <v>29</v>
      </c>
      <c r="H42" s="90" t="s">
        <v>513</v>
      </c>
      <c r="I42" s="126" t="s">
        <v>446</v>
      </c>
      <c r="J42" s="126" t="s">
        <v>467</v>
      </c>
      <c r="K42" s="126" t="s">
        <v>151</v>
      </c>
      <c r="L42" s="126" t="s">
        <v>152</v>
      </c>
      <c r="M42" s="115"/>
      <c r="N42" s="143" t="s">
        <v>446</v>
      </c>
      <c r="O42" s="140" t="s">
        <v>470</v>
      </c>
      <c r="P42" s="144" t="s">
        <v>96</v>
      </c>
      <c r="Q42" s="143" t="s">
        <v>152</v>
      </c>
      <c r="R42" s="142"/>
      <c r="X42" s="142" t="s">
        <v>29</v>
      </c>
    </row>
    <row r="43" spans="1:24" s="19" customFormat="1" ht="32.25" customHeight="1" x14ac:dyDescent="0.25">
      <c r="A43" s="149" t="s">
        <v>156</v>
      </c>
      <c r="B43" s="38"/>
      <c r="C43" s="38"/>
      <c r="D43" s="38"/>
      <c r="E43" s="3"/>
      <c r="F43" s="2"/>
      <c r="G43" s="2"/>
      <c r="H43" s="90"/>
      <c r="I43" s="126"/>
      <c r="J43" s="126"/>
      <c r="K43" s="126"/>
      <c r="L43" s="126"/>
      <c r="M43" s="115"/>
      <c r="N43" s="143"/>
      <c r="O43" s="140"/>
      <c r="P43" s="141" t="s">
        <v>71</v>
      </c>
      <c r="Q43" s="143"/>
      <c r="R43" s="142"/>
      <c r="X43" s="142"/>
    </row>
    <row r="44" spans="1:24" ht="32.25" customHeight="1" x14ac:dyDescent="0.25">
      <c r="A44" s="52" t="s">
        <v>259</v>
      </c>
      <c r="B44" s="118"/>
      <c r="C44" s="118"/>
      <c r="D44" s="118"/>
      <c r="E44" s="3">
        <v>851</v>
      </c>
      <c r="F44" s="2" t="s">
        <v>12</v>
      </c>
      <c r="G44" s="2" t="s">
        <v>52</v>
      </c>
      <c r="H44" s="90" t="s">
        <v>514</v>
      </c>
      <c r="I44" s="126" t="s">
        <v>446</v>
      </c>
      <c r="J44" s="126" t="s">
        <v>467</v>
      </c>
      <c r="K44" s="126" t="s">
        <v>446</v>
      </c>
      <c r="L44" s="126" t="s">
        <v>187</v>
      </c>
      <c r="M44" s="4"/>
      <c r="N44" s="143" t="s">
        <v>446</v>
      </c>
      <c r="O44" s="144" t="s">
        <v>470</v>
      </c>
      <c r="P44" s="144" t="s">
        <v>71</v>
      </c>
      <c r="Q44" s="143" t="s">
        <v>187</v>
      </c>
      <c r="X44" s="123" t="s">
        <v>96</v>
      </c>
    </row>
    <row r="45" spans="1:24" ht="22.5" customHeight="1" x14ac:dyDescent="0.25">
      <c r="A45" s="52" t="s">
        <v>260</v>
      </c>
      <c r="B45" s="118"/>
      <c r="C45" s="118"/>
      <c r="D45" s="118"/>
      <c r="E45" s="3">
        <v>851</v>
      </c>
      <c r="F45" s="2" t="s">
        <v>12</v>
      </c>
      <c r="G45" s="2" t="s">
        <v>52</v>
      </c>
      <c r="H45" s="90" t="s">
        <v>515</v>
      </c>
      <c r="I45" s="126" t="s">
        <v>446</v>
      </c>
      <c r="J45" s="126"/>
      <c r="K45" s="126" t="s">
        <v>446</v>
      </c>
      <c r="L45" s="126" t="s">
        <v>188</v>
      </c>
      <c r="M45" s="4"/>
      <c r="N45" s="143" t="s">
        <v>446</v>
      </c>
      <c r="O45" s="144" t="s">
        <v>470</v>
      </c>
      <c r="P45" s="144" t="s">
        <v>71</v>
      </c>
      <c r="Q45" s="143" t="s">
        <v>188</v>
      </c>
    </row>
    <row r="46" spans="1:24" ht="22.5" customHeight="1" x14ac:dyDescent="0.25">
      <c r="A46" s="52" t="s">
        <v>677</v>
      </c>
      <c r="B46" s="282"/>
      <c r="C46" s="282"/>
      <c r="D46" s="282"/>
      <c r="E46" s="3" t="s">
        <v>251</v>
      </c>
      <c r="F46" s="176" t="s">
        <v>12</v>
      </c>
      <c r="G46" s="176" t="s">
        <v>46</v>
      </c>
      <c r="H46" s="90"/>
      <c r="I46" s="283"/>
      <c r="J46" s="283"/>
      <c r="K46" s="283"/>
      <c r="L46" s="283"/>
      <c r="M46" s="4"/>
      <c r="N46" s="143" t="s">
        <v>446</v>
      </c>
      <c r="O46" s="284" t="s">
        <v>548</v>
      </c>
      <c r="P46" s="284" t="s">
        <v>71</v>
      </c>
      <c r="Q46" s="143" t="s">
        <v>676</v>
      </c>
    </row>
    <row r="47" spans="1:24" ht="22.5" customHeight="1" x14ac:dyDescent="0.25">
      <c r="A47" s="52"/>
      <c r="B47" s="282"/>
      <c r="C47" s="282"/>
      <c r="D47" s="282"/>
      <c r="E47" s="3"/>
      <c r="F47" s="2"/>
      <c r="G47" s="2"/>
      <c r="H47" s="90"/>
      <c r="I47" s="283"/>
      <c r="J47" s="283"/>
      <c r="K47" s="283"/>
      <c r="L47" s="283"/>
      <c r="M47" s="4"/>
      <c r="N47" s="143"/>
      <c r="O47" s="284"/>
      <c r="P47" s="284"/>
      <c r="Q47" s="143"/>
    </row>
    <row r="48" spans="1:24" s="19" customFormat="1" ht="48" customHeight="1" x14ac:dyDescent="0.25">
      <c r="A48" s="149" t="s">
        <v>157</v>
      </c>
      <c r="B48" s="38"/>
      <c r="C48" s="38"/>
      <c r="D48" s="38"/>
      <c r="E48" s="20"/>
      <c r="F48" s="15"/>
      <c r="G48" s="15"/>
      <c r="H48" s="154"/>
      <c r="I48" s="155"/>
      <c r="J48" s="155"/>
      <c r="K48" s="155"/>
      <c r="L48" s="155"/>
      <c r="M48" s="115"/>
      <c r="N48" s="156"/>
      <c r="O48" s="140"/>
      <c r="P48" s="141" t="s">
        <v>52</v>
      </c>
      <c r="Q48" s="156"/>
      <c r="R48" s="142"/>
      <c r="X48" s="142"/>
    </row>
    <row r="49" spans="1:24" ht="104.25" customHeight="1" x14ac:dyDescent="0.25">
      <c r="A49" s="52" t="s">
        <v>261</v>
      </c>
      <c r="B49" s="118"/>
      <c r="C49" s="118"/>
      <c r="D49" s="118"/>
      <c r="E49" s="3">
        <v>851</v>
      </c>
      <c r="F49" s="3" t="s">
        <v>12</v>
      </c>
      <c r="G49" s="3" t="s">
        <v>46</v>
      </c>
      <c r="H49" s="90" t="s">
        <v>516</v>
      </c>
      <c r="I49" s="126" t="s">
        <v>446</v>
      </c>
      <c r="J49" s="126"/>
      <c r="K49" s="126" t="s">
        <v>517</v>
      </c>
      <c r="L49" s="126" t="s">
        <v>189</v>
      </c>
      <c r="M49" s="4"/>
      <c r="N49" s="143" t="s">
        <v>446</v>
      </c>
      <c r="O49" s="144" t="s">
        <v>470</v>
      </c>
      <c r="P49" s="144" t="s">
        <v>52</v>
      </c>
      <c r="Q49" s="143" t="s">
        <v>189</v>
      </c>
    </row>
    <row r="50" spans="1:24" s="19" customFormat="1" ht="45" customHeight="1" x14ac:dyDescent="0.25">
      <c r="A50" s="149" t="s">
        <v>370</v>
      </c>
      <c r="B50" s="38"/>
      <c r="C50" s="38"/>
      <c r="D50" s="38"/>
      <c r="E50" s="20"/>
      <c r="F50" s="20"/>
      <c r="G50" s="20"/>
      <c r="H50" s="154"/>
      <c r="I50" s="155"/>
      <c r="J50" s="155"/>
      <c r="K50" s="155"/>
      <c r="L50" s="155"/>
      <c r="M50" s="115"/>
      <c r="N50" s="156"/>
      <c r="O50" s="140"/>
      <c r="P50" s="141" t="s">
        <v>46</v>
      </c>
      <c r="Q50" s="156"/>
      <c r="R50" s="142"/>
      <c r="X50" s="142"/>
    </row>
    <row r="51" spans="1:24" ht="32.25" customHeight="1" x14ac:dyDescent="0.25">
      <c r="A51" s="13" t="s">
        <v>69</v>
      </c>
      <c r="B51" s="118"/>
      <c r="C51" s="118"/>
      <c r="D51" s="21"/>
      <c r="E51" s="3">
        <v>851</v>
      </c>
      <c r="F51" s="3" t="s">
        <v>29</v>
      </c>
      <c r="G51" s="3" t="s">
        <v>40</v>
      </c>
      <c r="H51" s="125" t="s">
        <v>518</v>
      </c>
      <c r="I51" s="126" t="s">
        <v>446</v>
      </c>
      <c r="J51" s="126"/>
      <c r="K51" s="126" t="s">
        <v>499</v>
      </c>
      <c r="L51" s="126" t="s">
        <v>192</v>
      </c>
      <c r="M51" s="4"/>
      <c r="N51" s="143" t="s">
        <v>446</v>
      </c>
      <c r="O51" s="144" t="s">
        <v>470</v>
      </c>
      <c r="P51" s="144" t="s">
        <v>46</v>
      </c>
      <c r="Q51" s="143" t="s">
        <v>192</v>
      </c>
    </row>
    <row r="52" spans="1:24" ht="21.75" customHeight="1" x14ac:dyDescent="0.25">
      <c r="A52" s="7" t="s">
        <v>227</v>
      </c>
      <c r="B52" s="118"/>
      <c r="C52" s="118"/>
      <c r="D52" s="21"/>
      <c r="E52" s="3">
        <v>851</v>
      </c>
      <c r="F52" s="3" t="s">
        <v>29</v>
      </c>
      <c r="G52" s="3" t="s">
        <v>40</v>
      </c>
      <c r="H52" s="125" t="s">
        <v>519</v>
      </c>
      <c r="I52" s="126"/>
      <c r="J52" s="126"/>
      <c r="K52" s="126" t="s">
        <v>499</v>
      </c>
      <c r="L52" s="126" t="s">
        <v>228</v>
      </c>
      <c r="M52" s="4"/>
      <c r="N52" s="143" t="s">
        <v>446</v>
      </c>
      <c r="O52" s="144" t="s">
        <v>470</v>
      </c>
      <c r="P52" s="144" t="s">
        <v>46</v>
      </c>
      <c r="Q52" s="143" t="s">
        <v>228</v>
      </c>
    </row>
    <row r="53" spans="1:24" s="19" customFormat="1" ht="27" customHeight="1" x14ac:dyDescent="0.25">
      <c r="A53" s="67" t="s">
        <v>427</v>
      </c>
      <c r="B53" s="38"/>
      <c r="C53" s="38"/>
      <c r="D53" s="23"/>
      <c r="E53" s="3">
        <v>851</v>
      </c>
      <c r="F53" s="3" t="s">
        <v>29</v>
      </c>
      <c r="G53" s="3" t="s">
        <v>11</v>
      </c>
      <c r="H53" s="90" t="s">
        <v>520</v>
      </c>
      <c r="I53" s="126" t="s">
        <v>446</v>
      </c>
      <c r="J53" s="126"/>
      <c r="K53" s="126" t="s">
        <v>499</v>
      </c>
      <c r="L53" s="126" t="s">
        <v>428</v>
      </c>
      <c r="M53" s="115"/>
      <c r="N53" s="143" t="s">
        <v>446</v>
      </c>
      <c r="O53" s="140" t="s">
        <v>470</v>
      </c>
      <c r="P53" s="144" t="s">
        <v>46</v>
      </c>
      <c r="Q53" s="143" t="s">
        <v>428</v>
      </c>
      <c r="R53" s="142"/>
      <c r="X53" s="142"/>
    </row>
    <row r="54" spans="1:24" ht="21.75" customHeight="1" x14ac:dyDescent="0.25">
      <c r="A54" s="118" t="s">
        <v>521</v>
      </c>
      <c r="B54" s="118"/>
      <c r="C54" s="118"/>
      <c r="D54" s="21"/>
      <c r="E54" s="3" t="s">
        <v>251</v>
      </c>
      <c r="F54" s="3" t="s">
        <v>29</v>
      </c>
      <c r="G54" s="3" t="s">
        <v>40</v>
      </c>
      <c r="H54" s="125" t="s">
        <v>522</v>
      </c>
      <c r="I54" s="126"/>
      <c r="J54" s="126"/>
      <c r="K54" s="126" t="s">
        <v>499</v>
      </c>
      <c r="L54" s="126" t="s">
        <v>523</v>
      </c>
      <c r="M54" s="4"/>
      <c r="N54" s="143" t="s">
        <v>446</v>
      </c>
      <c r="O54" s="144" t="s">
        <v>470</v>
      </c>
      <c r="P54" s="144" t="s">
        <v>46</v>
      </c>
      <c r="Q54" s="143" t="s">
        <v>523</v>
      </c>
    </row>
    <row r="55" spans="1:24" s="19" customFormat="1" ht="63" customHeight="1" x14ac:dyDescent="0.25">
      <c r="A55" s="75" t="s">
        <v>524</v>
      </c>
      <c r="B55" s="160"/>
      <c r="C55" s="160"/>
      <c r="D55" s="160"/>
      <c r="E55" s="161">
        <v>851</v>
      </c>
      <c r="F55" s="161" t="s">
        <v>29</v>
      </c>
      <c r="G55" s="161" t="s">
        <v>40</v>
      </c>
      <c r="H55" s="162" t="s">
        <v>525</v>
      </c>
      <c r="I55" s="126"/>
      <c r="J55" s="126"/>
      <c r="K55" s="126" t="s">
        <v>499</v>
      </c>
      <c r="L55" s="126" t="s">
        <v>526</v>
      </c>
      <c r="M55" s="115"/>
      <c r="N55" s="143" t="s">
        <v>446</v>
      </c>
      <c r="O55" s="140" t="s">
        <v>470</v>
      </c>
      <c r="P55" s="144" t="s">
        <v>46</v>
      </c>
      <c r="Q55" s="143" t="s">
        <v>526</v>
      </c>
      <c r="R55" s="142"/>
      <c r="X55" s="142"/>
    </row>
    <row r="56" spans="1:24" s="19" customFormat="1" ht="80.25" customHeight="1" x14ac:dyDescent="0.25">
      <c r="A56" s="52" t="s">
        <v>63</v>
      </c>
      <c r="B56" s="118"/>
      <c r="C56" s="118"/>
      <c r="D56" s="118"/>
      <c r="E56" s="3">
        <v>851</v>
      </c>
      <c r="F56" s="3" t="s">
        <v>29</v>
      </c>
      <c r="G56" s="3" t="s">
        <v>11</v>
      </c>
      <c r="H56" s="90" t="s">
        <v>527</v>
      </c>
      <c r="I56" s="126" t="s">
        <v>446</v>
      </c>
      <c r="J56" s="126"/>
      <c r="K56" s="126" t="s">
        <v>499</v>
      </c>
      <c r="L56" s="126" t="s">
        <v>191</v>
      </c>
      <c r="M56" s="115"/>
      <c r="N56" s="143" t="s">
        <v>446</v>
      </c>
      <c r="O56" s="140" t="s">
        <v>470</v>
      </c>
      <c r="P56" s="144" t="s">
        <v>46</v>
      </c>
      <c r="Q56" s="143" t="s">
        <v>191</v>
      </c>
      <c r="R56" s="142"/>
      <c r="X56" s="142"/>
    </row>
    <row r="57" spans="1:24" s="19" customFormat="1" ht="32.25" hidden="1" customHeight="1" x14ac:dyDescent="0.25">
      <c r="A57" s="13" t="s">
        <v>528</v>
      </c>
      <c r="B57" s="118"/>
      <c r="C57" s="118"/>
      <c r="D57" s="118"/>
      <c r="E57" s="3">
        <v>851</v>
      </c>
      <c r="F57" s="3" t="s">
        <v>29</v>
      </c>
      <c r="G57" s="3" t="s">
        <v>40</v>
      </c>
      <c r="H57" s="125" t="s">
        <v>529</v>
      </c>
      <c r="I57" s="126"/>
      <c r="J57" s="126"/>
      <c r="K57" s="126"/>
      <c r="L57" s="126"/>
      <c r="M57" s="115"/>
      <c r="N57" s="143" t="s">
        <v>446</v>
      </c>
      <c r="O57" s="140"/>
      <c r="P57" s="144" t="s">
        <v>46</v>
      </c>
      <c r="Q57" s="143"/>
      <c r="R57" s="142"/>
      <c r="X57" s="142"/>
    </row>
    <row r="58" spans="1:24" s="19" customFormat="1" ht="32.25" hidden="1" customHeight="1" x14ac:dyDescent="0.25">
      <c r="A58" s="118" t="s">
        <v>65</v>
      </c>
      <c r="B58" s="118"/>
      <c r="C58" s="118"/>
      <c r="D58" s="118"/>
      <c r="E58" s="3">
        <v>851</v>
      </c>
      <c r="F58" s="3" t="s">
        <v>29</v>
      </c>
      <c r="G58" s="3" t="s">
        <v>40</v>
      </c>
      <c r="H58" s="125" t="s">
        <v>529</v>
      </c>
      <c r="I58" s="126"/>
      <c r="J58" s="126"/>
      <c r="K58" s="126"/>
      <c r="L58" s="126"/>
      <c r="M58" s="115"/>
      <c r="N58" s="145">
        <v>51</v>
      </c>
      <c r="O58" s="140"/>
      <c r="P58" s="144" t="s">
        <v>46</v>
      </c>
      <c r="Q58" s="143"/>
      <c r="R58" s="142"/>
      <c r="X58" s="142"/>
    </row>
    <row r="59" spans="1:24" s="19" customFormat="1" ht="32.25" hidden="1" customHeight="1" x14ac:dyDescent="0.25">
      <c r="A59" s="118" t="s">
        <v>67</v>
      </c>
      <c r="B59" s="118"/>
      <c r="C59" s="118"/>
      <c r="D59" s="118"/>
      <c r="E59" s="3">
        <v>851</v>
      </c>
      <c r="F59" s="3" t="s">
        <v>29</v>
      </c>
      <c r="G59" s="3" t="s">
        <v>40</v>
      </c>
      <c r="H59" s="125" t="s">
        <v>529</v>
      </c>
      <c r="I59" s="126" t="s">
        <v>446</v>
      </c>
      <c r="J59" s="126"/>
      <c r="K59" s="126"/>
      <c r="L59" s="126"/>
      <c r="M59" s="115"/>
      <c r="N59" s="139"/>
      <c r="O59" s="140"/>
      <c r="P59" s="140"/>
      <c r="Q59" s="143"/>
      <c r="R59" s="142"/>
      <c r="X59" s="142"/>
    </row>
    <row r="60" spans="1:24" ht="32.25" customHeight="1" x14ac:dyDescent="0.25">
      <c r="A60" s="52" t="s">
        <v>432</v>
      </c>
      <c r="B60" s="118"/>
      <c r="C60" s="118"/>
      <c r="D60" s="21"/>
      <c r="E60" s="3">
        <v>851</v>
      </c>
      <c r="F60" s="3" t="s">
        <v>29</v>
      </c>
      <c r="G60" s="3" t="s">
        <v>40</v>
      </c>
      <c r="H60" s="90" t="s">
        <v>530</v>
      </c>
      <c r="I60" s="126" t="s">
        <v>446</v>
      </c>
      <c r="J60" s="126"/>
      <c r="K60" s="126" t="s">
        <v>499</v>
      </c>
      <c r="L60" s="126" t="s">
        <v>431</v>
      </c>
      <c r="M60" s="4"/>
      <c r="N60" s="143" t="s">
        <v>446</v>
      </c>
      <c r="O60" s="144" t="s">
        <v>470</v>
      </c>
      <c r="P60" s="144" t="s">
        <v>46</v>
      </c>
      <c r="Q60" s="143" t="s">
        <v>431</v>
      </c>
    </row>
    <row r="61" spans="1:24" ht="21.75" customHeight="1" x14ac:dyDescent="0.25">
      <c r="A61" s="52" t="s">
        <v>531</v>
      </c>
      <c r="B61" s="118"/>
      <c r="C61" s="118"/>
      <c r="D61" s="21"/>
      <c r="E61" s="3">
        <v>851</v>
      </c>
      <c r="F61" s="3" t="s">
        <v>29</v>
      </c>
      <c r="G61" s="3" t="s">
        <v>40</v>
      </c>
      <c r="H61" s="90" t="s">
        <v>532</v>
      </c>
      <c r="I61" s="126" t="s">
        <v>446</v>
      </c>
      <c r="J61" s="126"/>
      <c r="K61" s="126" t="s">
        <v>499</v>
      </c>
      <c r="L61" s="126" t="s">
        <v>533</v>
      </c>
      <c r="M61" s="4"/>
      <c r="N61" s="143" t="s">
        <v>446</v>
      </c>
      <c r="O61" s="144" t="s">
        <v>470</v>
      </c>
      <c r="P61" s="144" t="s">
        <v>46</v>
      </c>
      <c r="Q61" s="143" t="s">
        <v>533</v>
      </c>
    </row>
    <row r="62" spans="1:24" ht="32.25" customHeight="1" x14ac:dyDescent="0.25">
      <c r="A62" s="149" t="s">
        <v>369</v>
      </c>
      <c r="B62" s="118"/>
      <c r="C62" s="118"/>
      <c r="D62" s="21"/>
      <c r="E62" s="3"/>
      <c r="F62" s="3"/>
      <c r="G62" s="3"/>
      <c r="H62" s="90"/>
      <c r="I62" s="126"/>
      <c r="J62" s="126"/>
      <c r="K62" s="126"/>
      <c r="L62" s="126"/>
      <c r="M62" s="4"/>
      <c r="N62" s="145"/>
      <c r="O62" s="144"/>
      <c r="P62" s="141" t="s">
        <v>86</v>
      </c>
      <c r="Q62" s="143"/>
    </row>
    <row r="63" spans="1:24" ht="31.5" customHeight="1" x14ac:dyDescent="0.25">
      <c r="A63" s="52" t="s">
        <v>280</v>
      </c>
      <c r="B63" s="118"/>
      <c r="C63" s="118"/>
      <c r="D63" s="21"/>
      <c r="E63" s="3">
        <v>851</v>
      </c>
      <c r="F63" s="2" t="s">
        <v>29</v>
      </c>
      <c r="G63" s="2" t="s">
        <v>42</v>
      </c>
      <c r="H63" s="90" t="s">
        <v>534</v>
      </c>
      <c r="I63" s="126" t="s">
        <v>446</v>
      </c>
      <c r="J63" s="126"/>
      <c r="K63" s="126" t="s">
        <v>535</v>
      </c>
      <c r="L63" s="126" t="s">
        <v>536</v>
      </c>
      <c r="M63" s="4"/>
      <c r="N63" s="145">
        <v>51</v>
      </c>
      <c r="O63" s="144" t="s">
        <v>470</v>
      </c>
      <c r="P63" s="144" t="s">
        <v>86</v>
      </c>
      <c r="Q63" s="143" t="s">
        <v>536</v>
      </c>
    </row>
    <row r="64" spans="1:24" ht="32.25" customHeight="1" x14ac:dyDescent="0.25">
      <c r="A64" s="149" t="s">
        <v>284</v>
      </c>
      <c r="B64" s="163"/>
      <c r="C64" s="163"/>
      <c r="D64" s="164"/>
      <c r="E64" s="94"/>
      <c r="F64" s="94"/>
      <c r="G64" s="3"/>
      <c r="H64" s="90"/>
      <c r="I64" s="126"/>
      <c r="J64" s="126"/>
      <c r="K64" s="126"/>
      <c r="L64" s="126"/>
      <c r="M64" s="4"/>
      <c r="N64" s="145"/>
      <c r="O64" s="144"/>
      <c r="P64" s="141" t="s">
        <v>100</v>
      </c>
      <c r="Q64" s="143"/>
    </row>
    <row r="65" spans="1:24" ht="21.75" customHeight="1" x14ac:dyDescent="0.25">
      <c r="A65" s="52" t="s">
        <v>114</v>
      </c>
      <c r="B65" s="118"/>
      <c r="C65" s="118"/>
      <c r="D65" s="118"/>
      <c r="E65" s="3">
        <v>851</v>
      </c>
      <c r="F65" s="3" t="s">
        <v>71</v>
      </c>
      <c r="G65" s="3" t="s">
        <v>42</v>
      </c>
      <c r="H65" s="90" t="s">
        <v>537</v>
      </c>
      <c r="I65" s="126" t="s">
        <v>446</v>
      </c>
      <c r="J65" s="126"/>
      <c r="K65" s="126" t="s">
        <v>538</v>
      </c>
      <c r="L65" s="126" t="s">
        <v>209</v>
      </c>
      <c r="M65" s="4"/>
      <c r="N65" s="143" t="s">
        <v>446</v>
      </c>
      <c r="O65" s="144" t="s">
        <v>470</v>
      </c>
      <c r="P65" s="144" t="s">
        <v>100</v>
      </c>
      <c r="Q65" s="143" t="s">
        <v>209</v>
      </c>
    </row>
    <row r="66" spans="1:24" ht="21.75" customHeight="1" x14ac:dyDescent="0.25">
      <c r="A66" s="52" t="s">
        <v>109</v>
      </c>
      <c r="B66" s="118"/>
      <c r="C66" s="118"/>
      <c r="D66" s="118"/>
      <c r="E66" s="3">
        <v>851</v>
      </c>
      <c r="F66" s="2" t="s">
        <v>71</v>
      </c>
      <c r="G66" s="2" t="s">
        <v>42</v>
      </c>
      <c r="H66" s="90" t="s">
        <v>539</v>
      </c>
      <c r="I66" s="126"/>
      <c r="J66" s="126"/>
      <c r="K66" s="126" t="s">
        <v>538</v>
      </c>
      <c r="L66" s="126" t="s">
        <v>207</v>
      </c>
      <c r="M66" s="4"/>
      <c r="N66" s="143" t="s">
        <v>446</v>
      </c>
      <c r="O66" s="144" t="s">
        <v>470</v>
      </c>
      <c r="P66" s="144" t="s">
        <v>100</v>
      </c>
      <c r="Q66" s="143" t="s">
        <v>207</v>
      </c>
    </row>
    <row r="67" spans="1:24" ht="22.5" customHeight="1" x14ac:dyDescent="0.25">
      <c r="A67" s="68" t="s">
        <v>110</v>
      </c>
      <c r="B67" s="56"/>
      <c r="C67" s="56"/>
      <c r="D67" s="56"/>
      <c r="E67" s="3">
        <v>851</v>
      </c>
      <c r="F67" s="2" t="s">
        <v>71</v>
      </c>
      <c r="G67" s="2" t="s">
        <v>42</v>
      </c>
      <c r="H67" s="90" t="s">
        <v>540</v>
      </c>
      <c r="I67" s="126"/>
      <c r="J67" s="126"/>
      <c r="K67" s="126" t="s">
        <v>538</v>
      </c>
      <c r="L67" s="126" t="s">
        <v>274</v>
      </c>
      <c r="M67" s="4"/>
      <c r="N67" s="143" t="s">
        <v>446</v>
      </c>
      <c r="O67" s="144" t="s">
        <v>470</v>
      </c>
      <c r="P67" s="144" t="s">
        <v>100</v>
      </c>
      <c r="Q67" s="143" t="s">
        <v>274</v>
      </c>
      <c r="R67" s="9"/>
      <c r="X67" s="9"/>
    </row>
    <row r="68" spans="1:24" ht="32.25" customHeight="1" x14ac:dyDescent="0.25">
      <c r="A68" s="165" t="s">
        <v>169</v>
      </c>
      <c r="B68" s="166"/>
      <c r="C68" s="166"/>
      <c r="D68" s="166"/>
      <c r="E68" s="167"/>
      <c r="F68" s="77"/>
      <c r="G68" s="167"/>
      <c r="H68" s="168"/>
      <c r="I68" s="126"/>
      <c r="J68" s="169"/>
      <c r="K68" s="169"/>
      <c r="L68" s="169"/>
      <c r="M68" s="4"/>
      <c r="N68" s="145"/>
      <c r="O68" s="144"/>
      <c r="P68" s="141" t="s">
        <v>58</v>
      </c>
      <c r="Q68" s="170"/>
      <c r="R68" s="9"/>
      <c r="X68" s="9"/>
    </row>
    <row r="69" spans="1:24" ht="32.25" customHeight="1" x14ac:dyDescent="0.25">
      <c r="A69" s="52" t="s">
        <v>270</v>
      </c>
      <c r="B69" s="38"/>
      <c r="C69" s="38"/>
      <c r="D69" s="38"/>
      <c r="E69" s="3">
        <v>851</v>
      </c>
      <c r="F69" s="2" t="s">
        <v>71</v>
      </c>
      <c r="G69" s="2" t="s">
        <v>42</v>
      </c>
      <c r="H69" s="90" t="s">
        <v>541</v>
      </c>
      <c r="I69" s="126" t="s">
        <v>446</v>
      </c>
      <c r="J69" s="126"/>
      <c r="K69" s="126" t="s">
        <v>542</v>
      </c>
      <c r="L69" s="126" t="s">
        <v>285</v>
      </c>
      <c r="M69" s="4"/>
      <c r="N69" s="145"/>
      <c r="O69" s="144" t="s">
        <v>470</v>
      </c>
      <c r="P69" s="144" t="s">
        <v>58</v>
      </c>
      <c r="Q69" s="143" t="s">
        <v>285</v>
      </c>
      <c r="R69" s="9"/>
      <c r="X69" s="9"/>
    </row>
    <row r="70" spans="1:24" ht="21.75" customHeight="1" x14ac:dyDescent="0.25">
      <c r="A70" s="149" t="s">
        <v>543</v>
      </c>
      <c r="B70" s="118"/>
      <c r="C70" s="118"/>
      <c r="D70" s="21"/>
      <c r="E70" s="3"/>
      <c r="F70" s="3"/>
      <c r="G70" s="3"/>
      <c r="H70" s="90"/>
      <c r="I70" s="126"/>
      <c r="J70" s="126"/>
      <c r="K70" s="126"/>
      <c r="L70" s="126"/>
      <c r="M70" s="4"/>
      <c r="N70" s="143"/>
      <c r="O70" s="144"/>
      <c r="P70" s="171" t="s">
        <v>248</v>
      </c>
      <c r="Q70" s="143"/>
      <c r="R70" s="9"/>
      <c r="X70" s="9"/>
    </row>
    <row r="71" spans="1:24" ht="32.25" customHeight="1" x14ac:dyDescent="0.25">
      <c r="A71" s="52" t="s">
        <v>432</v>
      </c>
      <c r="B71" s="118"/>
      <c r="C71" s="118"/>
      <c r="D71" s="21"/>
      <c r="E71" s="3">
        <v>851</v>
      </c>
      <c r="F71" s="3" t="s">
        <v>29</v>
      </c>
      <c r="G71" s="3" t="s">
        <v>29</v>
      </c>
      <c r="H71" s="90" t="s">
        <v>544</v>
      </c>
      <c r="I71" s="126" t="s">
        <v>446</v>
      </c>
      <c r="J71" s="126"/>
      <c r="K71" s="126" t="s">
        <v>248</v>
      </c>
      <c r="L71" s="126" t="s">
        <v>448</v>
      </c>
      <c r="M71" s="4"/>
      <c r="N71" s="145">
        <v>51</v>
      </c>
      <c r="O71" s="144" t="s">
        <v>545</v>
      </c>
      <c r="P71" s="143" t="s">
        <v>248</v>
      </c>
      <c r="Q71" s="143" t="s">
        <v>448</v>
      </c>
      <c r="R71" s="9"/>
      <c r="X71" s="9"/>
    </row>
    <row r="72" spans="1:24" ht="21.75" customHeight="1" x14ac:dyDescent="0.25">
      <c r="A72" s="149" t="s">
        <v>543</v>
      </c>
      <c r="B72" s="118"/>
      <c r="C72" s="118"/>
      <c r="D72" s="21"/>
      <c r="E72" s="3"/>
      <c r="F72" s="3"/>
      <c r="G72" s="3"/>
      <c r="H72" s="90"/>
      <c r="I72" s="126"/>
      <c r="J72" s="126"/>
      <c r="K72" s="126"/>
      <c r="L72" s="126"/>
      <c r="M72" s="4"/>
      <c r="N72" s="145"/>
      <c r="O72" s="144"/>
      <c r="P72" s="171" t="s">
        <v>300</v>
      </c>
      <c r="Q72" s="143"/>
      <c r="R72" s="9"/>
      <c r="X72" s="9"/>
    </row>
    <row r="73" spans="1:24" ht="32.25" customHeight="1" x14ac:dyDescent="0.25">
      <c r="A73" s="52" t="s">
        <v>249</v>
      </c>
      <c r="B73" s="118"/>
      <c r="C73" s="118"/>
      <c r="D73" s="21"/>
      <c r="E73" s="3">
        <v>851</v>
      </c>
      <c r="F73" s="3" t="s">
        <v>29</v>
      </c>
      <c r="G73" s="3" t="s">
        <v>29</v>
      </c>
      <c r="H73" s="90" t="s">
        <v>546</v>
      </c>
      <c r="I73" s="126" t="s">
        <v>446</v>
      </c>
      <c r="J73" s="126"/>
      <c r="K73" s="126" t="s">
        <v>300</v>
      </c>
      <c r="L73" s="126" t="s">
        <v>250</v>
      </c>
      <c r="M73" s="4"/>
      <c r="N73" s="145">
        <v>51</v>
      </c>
      <c r="O73" s="144" t="s">
        <v>545</v>
      </c>
      <c r="P73" s="143" t="s">
        <v>300</v>
      </c>
      <c r="Q73" s="143" t="s">
        <v>250</v>
      </c>
      <c r="R73" s="9"/>
      <c r="X73" s="9"/>
    </row>
    <row r="74" spans="1:24" ht="32.25" customHeight="1" x14ac:dyDescent="0.25">
      <c r="A74" s="172" t="s">
        <v>547</v>
      </c>
      <c r="B74" s="173"/>
      <c r="C74" s="173"/>
      <c r="D74" s="173"/>
      <c r="E74" s="159"/>
      <c r="F74" s="141"/>
      <c r="G74" s="141"/>
      <c r="H74" s="174"/>
      <c r="I74" s="159"/>
      <c r="J74" s="159"/>
      <c r="K74" s="159"/>
      <c r="L74" s="159"/>
      <c r="M74" s="138"/>
      <c r="N74" s="138"/>
      <c r="O74" s="141" t="s">
        <v>548</v>
      </c>
      <c r="P74" s="141"/>
      <c r="Q74" s="159"/>
      <c r="R74" s="9"/>
      <c r="X74" s="9"/>
    </row>
    <row r="75" spans="1:24" ht="20.25" customHeight="1" x14ac:dyDescent="0.25">
      <c r="A75" s="175" t="s">
        <v>373</v>
      </c>
      <c r="B75" s="118"/>
      <c r="C75" s="118"/>
      <c r="D75" s="118"/>
      <c r="E75" s="3"/>
      <c r="F75" s="2"/>
      <c r="G75" s="2"/>
      <c r="H75" s="125"/>
      <c r="I75" s="126"/>
      <c r="J75" s="126"/>
      <c r="K75" s="126"/>
      <c r="L75" s="126"/>
      <c r="M75" s="4"/>
      <c r="N75" s="145"/>
      <c r="O75" s="144"/>
      <c r="P75" s="176" t="s">
        <v>32</v>
      </c>
      <c r="Q75" s="143"/>
      <c r="R75" s="9"/>
      <c r="X75" s="9"/>
    </row>
    <row r="76" spans="1:24" ht="63.75" customHeight="1" x14ac:dyDescent="0.25">
      <c r="A76" s="52" t="s">
        <v>81</v>
      </c>
      <c r="B76" s="118"/>
      <c r="C76" s="118"/>
      <c r="D76" s="118"/>
      <c r="E76" s="3">
        <v>851</v>
      </c>
      <c r="F76" s="2" t="s">
        <v>52</v>
      </c>
      <c r="G76" s="2" t="s">
        <v>11</v>
      </c>
      <c r="H76" s="90" t="s">
        <v>549</v>
      </c>
      <c r="I76" s="126"/>
      <c r="J76" s="126"/>
      <c r="K76" s="126" t="s">
        <v>100</v>
      </c>
      <c r="L76" s="126" t="s">
        <v>159</v>
      </c>
      <c r="M76" s="4"/>
      <c r="N76" s="143" t="s">
        <v>446</v>
      </c>
      <c r="O76" s="144" t="s">
        <v>470</v>
      </c>
      <c r="P76" s="144" t="s">
        <v>32</v>
      </c>
      <c r="Q76" s="143" t="s">
        <v>159</v>
      </c>
      <c r="R76" s="9"/>
      <c r="X76" s="9"/>
    </row>
    <row r="77" spans="1:24" ht="30.75" customHeight="1" x14ac:dyDescent="0.25">
      <c r="A77" s="149" t="s">
        <v>158</v>
      </c>
      <c r="B77" s="38"/>
      <c r="C77" s="38"/>
      <c r="D77" s="38"/>
      <c r="E77" s="3"/>
      <c r="F77" s="2"/>
      <c r="G77" s="2"/>
      <c r="H77" s="90"/>
      <c r="I77" s="126"/>
      <c r="J77" s="126"/>
      <c r="K77" s="126"/>
      <c r="L77" s="126"/>
      <c r="M77" s="4"/>
      <c r="N77" s="145"/>
      <c r="O77" s="144"/>
      <c r="P77" s="141" t="s">
        <v>127</v>
      </c>
      <c r="Q77" s="143"/>
      <c r="R77" s="9"/>
      <c r="X77" s="9"/>
    </row>
    <row r="78" spans="1:24" ht="20.25" customHeight="1" x14ac:dyDescent="0.25">
      <c r="A78" s="52" t="s">
        <v>75</v>
      </c>
      <c r="B78" s="118"/>
      <c r="C78" s="118"/>
      <c r="D78" s="118"/>
      <c r="E78" s="3">
        <v>851</v>
      </c>
      <c r="F78" s="2" t="s">
        <v>52</v>
      </c>
      <c r="G78" s="2" t="s">
        <v>11</v>
      </c>
      <c r="H78" s="90" t="s">
        <v>550</v>
      </c>
      <c r="I78" s="126"/>
      <c r="J78" s="126"/>
      <c r="K78" s="126" t="s">
        <v>100</v>
      </c>
      <c r="L78" s="126" t="s">
        <v>193</v>
      </c>
      <c r="M78" s="4"/>
      <c r="N78" s="143" t="s">
        <v>446</v>
      </c>
      <c r="O78" s="144" t="s">
        <v>470</v>
      </c>
      <c r="P78" s="144" t="s">
        <v>127</v>
      </c>
      <c r="Q78" s="143" t="s">
        <v>193</v>
      </c>
      <c r="R78" s="9"/>
      <c r="X78" s="9"/>
    </row>
    <row r="79" spans="1:24" ht="20.25" customHeight="1" x14ac:dyDescent="0.25">
      <c r="A79" s="52" t="s">
        <v>79</v>
      </c>
      <c r="B79" s="118"/>
      <c r="C79" s="118"/>
      <c r="D79" s="118"/>
      <c r="E79" s="3">
        <v>851</v>
      </c>
      <c r="F79" s="2" t="s">
        <v>52</v>
      </c>
      <c r="G79" s="2" t="s">
        <v>11</v>
      </c>
      <c r="H79" s="90" t="s">
        <v>551</v>
      </c>
      <c r="I79" s="126"/>
      <c r="J79" s="126"/>
      <c r="K79" s="126" t="s">
        <v>100</v>
      </c>
      <c r="L79" s="126" t="s">
        <v>194</v>
      </c>
      <c r="M79" s="4"/>
      <c r="N79" s="143" t="s">
        <v>446</v>
      </c>
      <c r="O79" s="144" t="s">
        <v>470</v>
      </c>
      <c r="P79" s="144" t="s">
        <v>127</v>
      </c>
      <c r="Q79" s="143" t="s">
        <v>194</v>
      </c>
      <c r="R79" s="9"/>
      <c r="X79" s="9"/>
    </row>
    <row r="80" spans="1:24" ht="20.25" customHeight="1" x14ac:dyDescent="0.25">
      <c r="A80" s="52" t="s">
        <v>82</v>
      </c>
      <c r="B80" s="118"/>
      <c r="C80" s="118"/>
      <c r="D80" s="118"/>
      <c r="E80" s="3">
        <v>851</v>
      </c>
      <c r="F80" s="2" t="s">
        <v>52</v>
      </c>
      <c r="G80" s="2" t="s">
        <v>11</v>
      </c>
      <c r="H80" s="90" t="s">
        <v>552</v>
      </c>
      <c r="I80" s="126"/>
      <c r="J80" s="126"/>
      <c r="K80" s="126" t="s">
        <v>100</v>
      </c>
      <c r="L80" s="126" t="s">
        <v>196</v>
      </c>
      <c r="M80" s="4"/>
      <c r="N80" s="143" t="s">
        <v>446</v>
      </c>
      <c r="O80" s="144" t="s">
        <v>470</v>
      </c>
      <c r="P80" s="144" t="s">
        <v>127</v>
      </c>
      <c r="Q80" s="143" t="s">
        <v>196</v>
      </c>
      <c r="R80" s="9"/>
      <c r="X80" s="9"/>
    </row>
    <row r="81" spans="1:24" ht="60.75" customHeight="1" x14ac:dyDescent="0.25">
      <c r="A81" s="52" t="s">
        <v>262</v>
      </c>
      <c r="B81" s="118"/>
      <c r="C81" s="118"/>
      <c r="D81" s="118"/>
      <c r="E81" s="3">
        <v>851</v>
      </c>
      <c r="F81" s="2" t="s">
        <v>52</v>
      </c>
      <c r="G81" s="2" t="s">
        <v>11</v>
      </c>
      <c r="H81" s="90" t="s">
        <v>553</v>
      </c>
      <c r="I81" s="126" t="s">
        <v>446</v>
      </c>
      <c r="J81" s="126"/>
      <c r="K81" s="126" t="s">
        <v>100</v>
      </c>
      <c r="L81" s="126" t="s">
        <v>195</v>
      </c>
      <c r="M81" s="4"/>
      <c r="N81" s="143" t="s">
        <v>446</v>
      </c>
      <c r="O81" s="144" t="s">
        <v>470</v>
      </c>
      <c r="P81" s="144" t="s">
        <v>127</v>
      </c>
      <c r="Q81" s="143" t="s">
        <v>195</v>
      </c>
      <c r="R81" s="9"/>
      <c r="X81" s="9"/>
    </row>
    <row r="82" spans="1:24" ht="45.75" customHeight="1" x14ac:dyDescent="0.25">
      <c r="A82" s="52" t="s">
        <v>263</v>
      </c>
      <c r="B82" s="118"/>
      <c r="C82" s="118"/>
      <c r="D82" s="118"/>
      <c r="E82" s="3">
        <v>851</v>
      </c>
      <c r="F82" s="3" t="s">
        <v>52</v>
      </c>
      <c r="G82" s="3" t="s">
        <v>11</v>
      </c>
      <c r="H82" s="90" t="s">
        <v>554</v>
      </c>
      <c r="I82" s="126" t="s">
        <v>446</v>
      </c>
      <c r="J82" s="126"/>
      <c r="K82" s="126" t="s">
        <v>100</v>
      </c>
      <c r="L82" s="126" t="s">
        <v>226</v>
      </c>
      <c r="M82" s="4"/>
      <c r="N82" s="145">
        <v>51</v>
      </c>
      <c r="O82" s="144" t="s">
        <v>470</v>
      </c>
      <c r="P82" s="144" t="s">
        <v>127</v>
      </c>
      <c r="Q82" s="143" t="s">
        <v>226</v>
      </c>
      <c r="R82" s="9"/>
      <c r="X82" s="9"/>
    </row>
    <row r="83" spans="1:24" ht="21.75" customHeight="1" x14ac:dyDescent="0.25">
      <c r="A83" s="7" t="s">
        <v>555</v>
      </c>
      <c r="B83" s="118"/>
      <c r="C83" s="118"/>
      <c r="D83" s="118"/>
      <c r="E83" s="3">
        <v>851</v>
      </c>
      <c r="F83" s="2" t="s">
        <v>52</v>
      </c>
      <c r="G83" s="2" t="s">
        <v>11</v>
      </c>
      <c r="H83" s="125" t="s">
        <v>556</v>
      </c>
      <c r="I83" s="126" t="s">
        <v>446</v>
      </c>
      <c r="J83" s="126"/>
      <c r="K83" s="126" t="s">
        <v>100</v>
      </c>
      <c r="L83" s="126" t="s">
        <v>229</v>
      </c>
      <c r="M83" s="4"/>
      <c r="N83" s="143" t="s">
        <v>446</v>
      </c>
      <c r="O83" s="144" t="s">
        <v>470</v>
      </c>
      <c r="P83" s="144" t="s">
        <v>557</v>
      </c>
      <c r="Q83" s="143" t="s">
        <v>229</v>
      </c>
    </row>
    <row r="84" spans="1:24" ht="30.75" customHeight="1" x14ac:dyDescent="0.25">
      <c r="A84" s="119" t="s">
        <v>558</v>
      </c>
      <c r="B84" s="112">
        <v>51</v>
      </c>
      <c r="C84" s="112">
        <v>2</v>
      </c>
      <c r="D84" s="2" t="s">
        <v>100</v>
      </c>
      <c r="E84" s="112">
        <v>851</v>
      </c>
      <c r="F84" s="2" t="s">
        <v>52</v>
      </c>
      <c r="G84" s="2" t="s">
        <v>11</v>
      </c>
      <c r="H84" s="177" t="s">
        <v>559</v>
      </c>
      <c r="I84" s="126" t="s">
        <v>446</v>
      </c>
      <c r="J84" s="178"/>
      <c r="K84" s="178" t="s">
        <v>100</v>
      </c>
      <c r="L84" s="126" t="s">
        <v>560</v>
      </c>
      <c r="M84" s="4"/>
      <c r="N84" s="143" t="s">
        <v>446</v>
      </c>
      <c r="O84" s="144" t="s">
        <v>470</v>
      </c>
      <c r="P84" s="144" t="s">
        <v>127</v>
      </c>
      <c r="Q84" s="143" t="s">
        <v>560</v>
      </c>
    </row>
    <row r="85" spans="1:24" ht="32.25" customHeight="1" x14ac:dyDescent="0.25">
      <c r="A85" s="7" t="s">
        <v>561</v>
      </c>
      <c r="B85" s="118"/>
      <c r="C85" s="118"/>
      <c r="D85" s="118"/>
      <c r="E85" s="3">
        <v>851</v>
      </c>
      <c r="F85" s="3" t="s">
        <v>52</v>
      </c>
      <c r="G85" s="3" t="s">
        <v>11</v>
      </c>
      <c r="H85" s="125" t="s">
        <v>562</v>
      </c>
      <c r="I85" s="126" t="s">
        <v>446</v>
      </c>
      <c r="J85" s="126"/>
      <c r="K85" s="126" t="s">
        <v>100</v>
      </c>
      <c r="L85" s="126" t="s">
        <v>563</v>
      </c>
      <c r="M85" s="4"/>
      <c r="N85" s="143" t="s">
        <v>446</v>
      </c>
      <c r="O85" s="144" t="s">
        <v>470</v>
      </c>
      <c r="P85" s="144" t="s">
        <v>127</v>
      </c>
      <c r="Q85" s="143" t="s">
        <v>563</v>
      </c>
    </row>
    <row r="86" spans="1:24" ht="27.75" customHeight="1" x14ac:dyDescent="0.25">
      <c r="A86" s="179" t="s">
        <v>564</v>
      </c>
      <c r="B86" s="118"/>
      <c r="C86" s="118"/>
      <c r="D86" s="118"/>
      <c r="E86" s="3"/>
      <c r="F86" s="2"/>
      <c r="G86" s="2"/>
      <c r="H86" s="125"/>
      <c r="I86" s="126"/>
      <c r="J86" s="126"/>
      <c r="K86" s="126"/>
      <c r="L86" s="126"/>
      <c r="M86" s="4"/>
      <c r="N86" s="145"/>
      <c r="O86" s="144"/>
      <c r="P86" s="176" t="s">
        <v>371</v>
      </c>
      <c r="Q86" s="143"/>
    </row>
    <row r="87" spans="1:24" ht="32.25" customHeight="1" x14ac:dyDescent="0.25">
      <c r="A87" s="7" t="s">
        <v>224</v>
      </c>
      <c r="B87" s="118"/>
      <c r="C87" s="118"/>
      <c r="D87" s="118"/>
      <c r="E87" s="3">
        <v>851</v>
      </c>
      <c r="F87" s="2" t="s">
        <v>52</v>
      </c>
      <c r="G87" s="2" t="s">
        <v>11</v>
      </c>
      <c r="H87" s="125" t="s">
        <v>565</v>
      </c>
      <c r="I87" s="126" t="s">
        <v>446</v>
      </c>
      <c r="J87" s="126"/>
      <c r="K87" s="126" t="s">
        <v>100</v>
      </c>
      <c r="L87" s="126" t="s">
        <v>225</v>
      </c>
      <c r="M87" s="4"/>
      <c r="N87" s="143" t="s">
        <v>446</v>
      </c>
      <c r="O87" s="144" t="s">
        <v>470</v>
      </c>
      <c r="P87" s="144" t="s">
        <v>371</v>
      </c>
      <c r="Q87" s="143" t="s">
        <v>225</v>
      </c>
    </row>
    <row r="88" spans="1:24" ht="20.25" customHeight="1" x14ac:dyDescent="0.25">
      <c r="A88" s="180" t="s">
        <v>298</v>
      </c>
      <c r="B88" s="118"/>
      <c r="C88" s="118"/>
      <c r="D88" s="118"/>
      <c r="E88" s="3"/>
      <c r="F88" s="3"/>
      <c r="G88" s="3"/>
      <c r="H88" s="125"/>
      <c r="I88" s="126"/>
      <c r="J88" s="126"/>
      <c r="K88" s="126"/>
      <c r="L88" s="126"/>
      <c r="M88" s="4"/>
      <c r="N88" s="143"/>
      <c r="O88" s="144"/>
      <c r="P88" s="141" t="s">
        <v>296</v>
      </c>
      <c r="Q88" s="143"/>
    </row>
    <row r="89" spans="1:24" ht="20.25" customHeight="1" x14ac:dyDescent="0.25">
      <c r="A89" s="7" t="s">
        <v>295</v>
      </c>
      <c r="B89" s="118"/>
      <c r="C89" s="118"/>
      <c r="D89" s="118"/>
      <c r="E89" s="3">
        <v>851</v>
      </c>
      <c r="F89" s="2" t="s">
        <v>52</v>
      </c>
      <c r="G89" s="2" t="s">
        <v>11</v>
      </c>
      <c r="H89" s="125" t="s">
        <v>566</v>
      </c>
      <c r="I89" s="126" t="s">
        <v>446</v>
      </c>
      <c r="J89" s="126"/>
      <c r="K89" s="126" t="s">
        <v>567</v>
      </c>
      <c r="L89" s="126" t="s">
        <v>297</v>
      </c>
      <c r="M89" s="4"/>
      <c r="N89" s="145">
        <v>51</v>
      </c>
      <c r="O89" s="144" t="s">
        <v>545</v>
      </c>
      <c r="P89" s="144" t="s">
        <v>567</v>
      </c>
      <c r="Q89" s="143" t="s">
        <v>297</v>
      </c>
    </row>
    <row r="90" spans="1:24" s="19" customFormat="1" ht="41.45" customHeight="1" x14ac:dyDescent="0.25">
      <c r="A90" s="181" t="s">
        <v>244</v>
      </c>
      <c r="B90" s="38"/>
      <c r="C90" s="38"/>
      <c r="D90" s="38"/>
      <c r="E90" s="20"/>
      <c r="F90" s="15"/>
      <c r="G90" s="15"/>
      <c r="H90" s="87"/>
      <c r="I90" s="155"/>
      <c r="J90" s="155"/>
      <c r="K90" s="155"/>
      <c r="L90" s="155"/>
      <c r="M90" s="115"/>
      <c r="N90" s="139"/>
      <c r="O90" s="141" t="s">
        <v>568</v>
      </c>
      <c r="P90" s="140"/>
      <c r="Q90" s="156"/>
      <c r="R90" s="142"/>
      <c r="X90" s="142"/>
    </row>
    <row r="91" spans="1:24" ht="45" customHeight="1" x14ac:dyDescent="0.25">
      <c r="A91" s="180" t="s">
        <v>160</v>
      </c>
      <c r="B91" s="118"/>
      <c r="C91" s="118"/>
      <c r="D91" s="118"/>
      <c r="E91" s="3"/>
      <c r="F91" s="2"/>
      <c r="G91" s="2"/>
      <c r="H91" s="89"/>
      <c r="I91" s="126"/>
      <c r="J91" s="126"/>
      <c r="K91" s="126"/>
      <c r="L91" s="126"/>
      <c r="M91" s="4"/>
      <c r="N91" s="143"/>
      <c r="O91" s="144"/>
      <c r="P91" s="141" t="s">
        <v>374</v>
      </c>
      <c r="Q91" s="143"/>
    </row>
    <row r="92" spans="1:24" ht="32.25" customHeight="1" x14ac:dyDescent="0.25">
      <c r="A92" s="182" t="s">
        <v>84</v>
      </c>
      <c r="B92" s="56"/>
      <c r="C92" s="56"/>
      <c r="D92" s="56"/>
      <c r="E92" s="54">
        <v>851</v>
      </c>
      <c r="F92" s="53" t="s">
        <v>52</v>
      </c>
      <c r="G92" s="53" t="s">
        <v>12</v>
      </c>
      <c r="H92" s="183" t="s">
        <v>569</v>
      </c>
      <c r="I92" s="184" t="s">
        <v>446</v>
      </c>
      <c r="J92" s="184"/>
      <c r="K92" s="184" t="s">
        <v>100</v>
      </c>
      <c r="L92" s="184" t="s">
        <v>197</v>
      </c>
      <c r="M92" s="185"/>
      <c r="N92" s="186">
        <v>51</v>
      </c>
      <c r="O92" s="187" t="s">
        <v>470</v>
      </c>
      <c r="P92" s="187" t="s">
        <v>374</v>
      </c>
      <c r="Q92" s="188" t="s">
        <v>197</v>
      </c>
    </row>
    <row r="93" spans="1:24" s="19" customFormat="1" ht="25.15" customHeight="1" x14ac:dyDescent="0.25">
      <c r="A93" s="211" t="s">
        <v>242</v>
      </c>
      <c r="B93" s="23"/>
      <c r="C93" s="23"/>
      <c r="D93" s="23"/>
      <c r="E93" s="51"/>
      <c r="F93" s="51"/>
      <c r="G93" s="51"/>
      <c r="H93" s="113"/>
      <c r="I93" s="212"/>
      <c r="J93" s="212"/>
      <c r="K93" s="212"/>
      <c r="L93" s="212"/>
      <c r="M93" s="115"/>
      <c r="N93" s="139"/>
      <c r="O93" s="141" t="s">
        <v>447</v>
      </c>
      <c r="P93" s="140"/>
      <c r="Q93" s="139"/>
      <c r="R93" s="142"/>
      <c r="X93" s="142"/>
    </row>
    <row r="94" spans="1:24" ht="32.25" customHeight="1" x14ac:dyDescent="0.25">
      <c r="A94" s="197" t="s">
        <v>581</v>
      </c>
      <c r="B94" s="118"/>
      <c r="C94" s="118"/>
      <c r="D94" s="118"/>
      <c r="E94" s="3"/>
      <c r="F94" s="2"/>
      <c r="G94" s="2"/>
      <c r="H94" s="3"/>
      <c r="I94" s="126"/>
      <c r="J94" s="126"/>
      <c r="K94" s="126"/>
      <c r="L94" s="126"/>
      <c r="M94" s="4"/>
      <c r="N94" s="145"/>
      <c r="O94" s="144"/>
      <c r="P94" s="141" t="s">
        <v>376</v>
      </c>
      <c r="Q94" s="143"/>
    </row>
    <row r="95" spans="1:24" ht="32.25" customHeight="1" x14ac:dyDescent="0.25">
      <c r="A95" s="213" t="s">
        <v>88</v>
      </c>
      <c r="B95" s="160"/>
      <c r="C95" s="160"/>
      <c r="D95" s="160"/>
      <c r="E95" s="161">
        <v>851</v>
      </c>
      <c r="F95" s="76" t="s">
        <v>86</v>
      </c>
      <c r="G95" s="76" t="s">
        <v>11</v>
      </c>
      <c r="H95" s="162" t="s">
        <v>582</v>
      </c>
      <c r="I95" s="192" t="s">
        <v>446</v>
      </c>
      <c r="J95" s="192"/>
      <c r="K95" s="192" t="s">
        <v>100</v>
      </c>
      <c r="L95" s="192" t="s">
        <v>198</v>
      </c>
      <c r="M95" s="193"/>
      <c r="N95" s="194">
        <v>51</v>
      </c>
      <c r="O95" s="195" t="s">
        <v>470</v>
      </c>
      <c r="P95" s="195" t="s">
        <v>376</v>
      </c>
      <c r="Q95" s="196" t="s">
        <v>198</v>
      </c>
    </row>
    <row r="96" spans="1:24" ht="42.75" customHeight="1" x14ac:dyDescent="0.25">
      <c r="A96" s="214" t="s">
        <v>162</v>
      </c>
      <c r="B96" s="118"/>
      <c r="C96" s="118"/>
      <c r="D96" s="118"/>
      <c r="E96" s="3"/>
      <c r="F96" s="2"/>
      <c r="G96" s="2"/>
      <c r="H96" s="90"/>
      <c r="I96" s="126"/>
      <c r="J96" s="126"/>
      <c r="K96" s="126"/>
      <c r="L96" s="126"/>
      <c r="M96" s="4"/>
      <c r="N96" s="145"/>
      <c r="O96" s="144"/>
      <c r="P96" s="141" t="s">
        <v>377</v>
      </c>
      <c r="Q96" s="143"/>
    </row>
    <row r="97" spans="1:24" ht="42.75" customHeight="1" x14ac:dyDescent="0.25">
      <c r="A97" s="52" t="s">
        <v>163</v>
      </c>
      <c r="B97" s="118"/>
      <c r="C97" s="118"/>
      <c r="D97" s="118"/>
      <c r="E97" s="3"/>
      <c r="F97" s="2"/>
      <c r="G97" s="2"/>
      <c r="H97" s="90"/>
      <c r="I97" s="126"/>
      <c r="J97" s="126"/>
      <c r="K97" s="126"/>
      <c r="L97" s="126"/>
      <c r="M97" s="4"/>
      <c r="N97" s="157">
        <v>51</v>
      </c>
      <c r="O97" s="143" t="s">
        <v>470</v>
      </c>
      <c r="P97" s="143" t="s">
        <v>377</v>
      </c>
      <c r="Q97" s="143" t="s">
        <v>164</v>
      </c>
    </row>
    <row r="98" spans="1:24" s="1" customFormat="1" ht="32.25" customHeight="1" x14ac:dyDescent="0.25">
      <c r="A98" s="52" t="s">
        <v>163</v>
      </c>
      <c r="B98" s="118"/>
      <c r="C98" s="118"/>
      <c r="D98" s="118"/>
      <c r="E98" s="3">
        <v>851</v>
      </c>
      <c r="F98" s="3" t="s">
        <v>86</v>
      </c>
      <c r="G98" s="3" t="s">
        <v>12</v>
      </c>
      <c r="H98" s="90" t="s">
        <v>583</v>
      </c>
      <c r="I98" s="126" t="s">
        <v>446</v>
      </c>
      <c r="J98" s="126"/>
      <c r="K98" s="126" t="s">
        <v>58</v>
      </c>
      <c r="L98" s="126" t="s">
        <v>165</v>
      </c>
      <c r="M98" s="112"/>
      <c r="N98" s="157">
        <v>51</v>
      </c>
      <c r="O98" s="143" t="s">
        <v>470</v>
      </c>
      <c r="P98" s="143" t="s">
        <v>377</v>
      </c>
      <c r="Q98" s="143" t="s">
        <v>165</v>
      </c>
      <c r="R98" s="152"/>
      <c r="X98" s="152"/>
    </row>
    <row r="99" spans="1:24" s="108" customFormat="1" ht="32.25" customHeight="1" x14ac:dyDescent="0.25">
      <c r="A99" s="211" t="s">
        <v>241</v>
      </c>
      <c r="B99" s="38"/>
      <c r="C99" s="38"/>
      <c r="D99" s="38"/>
      <c r="E99" s="20"/>
      <c r="F99" s="20"/>
      <c r="G99" s="20"/>
      <c r="H99" s="154"/>
      <c r="I99" s="155"/>
      <c r="J99" s="155"/>
      <c r="K99" s="155"/>
      <c r="L99" s="155"/>
      <c r="M99" s="69"/>
      <c r="N99" s="215"/>
      <c r="O99" s="159" t="s">
        <v>584</v>
      </c>
      <c r="P99" s="156"/>
      <c r="Q99" s="156"/>
      <c r="R99" s="216"/>
      <c r="X99" s="216"/>
    </row>
    <row r="100" spans="1:24" s="1" customFormat="1" ht="32.25" customHeight="1" x14ac:dyDescent="0.25">
      <c r="A100" s="149" t="s">
        <v>166</v>
      </c>
      <c r="B100" s="118"/>
      <c r="C100" s="118"/>
      <c r="D100" s="118"/>
      <c r="E100" s="3"/>
      <c r="F100" s="3"/>
      <c r="G100" s="3"/>
      <c r="H100" s="90"/>
      <c r="I100" s="126"/>
      <c r="J100" s="126"/>
      <c r="K100" s="126"/>
      <c r="L100" s="126"/>
      <c r="M100" s="112"/>
      <c r="N100" s="157"/>
      <c r="O100" s="143"/>
      <c r="P100" s="159" t="s">
        <v>378</v>
      </c>
      <c r="Q100" s="143"/>
      <c r="R100" s="152"/>
      <c r="X100" s="152"/>
    </row>
    <row r="101" spans="1:24" ht="32.25" customHeight="1" x14ac:dyDescent="0.25">
      <c r="A101" s="52" t="s">
        <v>231</v>
      </c>
      <c r="B101" s="117"/>
      <c r="C101" s="117"/>
      <c r="D101" s="117"/>
      <c r="E101" s="3">
        <v>851</v>
      </c>
      <c r="F101" s="2" t="s">
        <v>86</v>
      </c>
      <c r="G101" s="2" t="s">
        <v>12</v>
      </c>
      <c r="H101" s="90" t="s">
        <v>585</v>
      </c>
      <c r="I101" s="126" t="s">
        <v>446</v>
      </c>
      <c r="J101" s="126"/>
      <c r="K101" s="126" t="s">
        <v>100</v>
      </c>
      <c r="L101" s="126" t="s">
        <v>218</v>
      </c>
      <c r="M101" s="4"/>
      <c r="N101" s="145">
        <v>51</v>
      </c>
      <c r="O101" s="144" t="s">
        <v>470</v>
      </c>
      <c r="P101" s="144" t="s">
        <v>378</v>
      </c>
      <c r="Q101" s="143" t="s">
        <v>218</v>
      </c>
    </row>
    <row r="102" spans="1:24" ht="32.25" customHeight="1" x14ac:dyDescent="0.25">
      <c r="A102" s="189" t="s">
        <v>243</v>
      </c>
      <c r="B102" s="118"/>
      <c r="C102" s="118"/>
      <c r="D102" s="118"/>
      <c r="E102" s="3"/>
      <c r="F102" s="2"/>
      <c r="G102" s="2"/>
      <c r="H102" s="3"/>
      <c r="I102" s="126"/>
      <c r="J102" s="126"/>
      <c r="K102" s="126"/>
      <c r="L102" s="126"/>
      <c r="M102" s="4"/>
      <c r="N102" s="145"/>
      <c r="O102" s="176" t="s">
        <v>470</v>
      </c>
      <c r="P102" s="144"/>
      <c r="Q102" s="143"/>
    </row>
    <row r="103" spans="1:24" ht="24.75" customHeight="1" x14ac:dyDescent="0.25">
      <c r="A103" s="137" t="s">
        <v>255</v>
      </c>
      <c r="B103" s="21"/>
      <c r="C103" s="21"/>
      <c r="D103" s="21"/>
      <c r="E103" s="58"/>
      <c r="F103" s="58"/>
      <c r="G103" s="58"/>
      <c r="H103" s="107"/>
      <c r="I103" s="190"/>
      <c r="J103" s="190"/>
      <c r="K103" s="190"/>
      <c r="L103" s="190"/>
      <c r="M103" s="4"/>
      <c r="N103" s="145"/>
      <c r="O103" s="144"/>
      <c r="P103" s="141" t="s">
        <v>254</v>
      </c>
      <c r="Q103" s="145"/>
    </row>
    <row r="104" spans="1:24" ht="32.25" customHeight="1" x14ac:dyDescent="0.25">
      <c r="A104" s="75" t="s">
        <v>570</v>
      </c>
      <c r="B104" s="191"/>
      <c r="C104" s="191"/>
      <c r="D104" s="191"/>
      <c r="E104" s="76" t="s">
        <v>251</v>
      </c>
      <c r="F104" s="76" t="s">
        <v>100</v>
      </c>
      <c r="G104" s="76" t="s">
        <v>40</v>
      </c>
      <c r="H104" s="162" t="s">
        <v>571</v>
      </c>
      <c r="I104" s="192" t="s">
        <v>446</v>
      </c>
      <c r="J104" s="192"/>
      <c r="K104" s="192" t="s">
        <v>572</v>
      </c>
      <c r="L104" s="192" t="s">
        <v>573</v>
      </c>
      <c r="M104" s="193"/>
      <c r="N104" s="194">
        <v>51</v>
      </c>
      <c r="O104" s="195" t="s">
        <v>545</v>
      </c>
      <c r="P104" s="195" t="s">
        <v>254</v>
      </c>
      <c r="Q104" s="196" t="s">
        <v>573</v>
      </c>
    </row>
    <row r="105" spans="1:24" ht="32.25" customHeight="1" x14ac:dyDescent="0.25">
      <c r="A105" s="197" t="s">
        <v>665</v>
      </c>
      <c r="B105" s="118"/>
      <c r="C105" s="118"/>
      <c r="D105" s="118"/>
      <c r="E105" s="3"/>
      <c r="F105" s="2"/>
      <c r="G105" s="2"/>
      <c r="H105" s="3"/>
      <c r="I105" s="126"/>
      <c r="J105" s="126"/>
      <c r="K105" s="126"/>
      <c r="L105" s="126"/>
      <c r="M105" s="4"/>
      <c r="N105" s="145"/>
      <c r="O105" s="144"/>
      <c r="P105" s="141" t="s">
        <v>375</v>
      </c>
      <c r="Q105" s="145"/>
    </row>
    <row r="106" spans="1:24" ht="32.25" customHeight="1" x14ac:dyDescent="0.25">
      <c r="A106" s="117" t="s">
        <v>487</v>
      </c>
      <c r="B106" s="118"/>
      <c r="C106" s="118"/>
      <c r="D106" s="118"/>
      <c r="E106" s="3">
        <v>851</v>
      </c>
      <c r="F106" s="2" t="s">
        <v>100</v>
      </c>
      <c r="G106" s="2" t="s">
        <v>40</v>
      </c>
      <c r="H106" s="3" t="s">
        <v>574</v>
      </c>
      <c r="I106" s="126" t="s">
        <v>446</v>
      </c>
      <c r="J106" s="126"/>
      <c r="K106" s="126" t="s">
        <v>100</v>
      </c>
      <c r="L106" s="126" t="s">
        <v>199</v>
      </c>
      <c r="M106" s="198"/>
      <c r="N106" s="145">
        <v>51</v>
      </c>
      <c r="O106" s="140" t="s">
        <v>470</v>
      </c>
      <c r="P106" s="144" t="s">
        <v>375</v>
      </c>
      <c r="Q106" s="145">
        <v>81680</v>
      </c>
    </row>
    <row r="107" spans="1:24" s="35" customFormat="1" ht="32.25" customHeight="1" x14ac:dyDescent="0.25">
      <c r="A107" s="118" t="s">
        <v>102</v>
      </c>
      <c r="B107" s="118"/>
      <c r="C107" s="118"/>
      <c r="D107" s="118"/>
      <c r="E107" s="3">
        <v>851</v>
      </c>
      <c r="F107" s="2" t="s">
        <v>100</v>
      </c>
      <c r="G107" s="2" t="s">
        <v>40</v>
      </c>
      <c r="H107" s="3" t="s">
        <v>574</v>
      </c>
      <c r="I107" s="126" t="s">
        <v>446</v>
      </c>
      <c r="J107" s="126"/>
      <c r="K107" s="126" t="s">
        <v>100</v>
      </c>
      <c r="L107" s="126" t="s">
        <v>199</v>
      </c>
      <c r="M107" s="198"/>
      <c r="N107" s="145">
        <v>51</v>
      </c>
      <c r="O107" s="140" t="s">
        <v>470</v>
      </c>
      <c r="P107" s="144" t="s">
        <v>375</v>
      </c>
      <c r="Q107" s="143" t="s">
        <v>199</v>
      </c>
      <c r="R107" s="199"/>
      <c r="T107" s="9"/>
      <c r="X107" s="199"/>
    </row>
    <row r="108" spans="1:24" ht="32.25" customHeight="1" x14ac:dyDescent="0.25">
      <c r="A108" s="118" t="s">
        <v>103</v>
      </c>
      <c r="B108" s="23"/>
      <c r="C108" s="23"/>
      <c r="D108" s="23"/>
      <c r="E108" s="3">
        <v>851</v>
      </c>
      <c r="F108" s="2" t="s">
        <v>100</v>
      </c>
      <c r="G108" s="2" t="s">
        <v>40</v>
      </c>
      <c r="H108" s="3" t="s">
        <v>575</v>
      </c>
      <c r="I108" s="126" t="s">
        <v>446</v>
      </c>
      <c r="J108" s="126"/>
      <c r="K108" s="126" t="s">
        <v>100</v>
      </c>
      <c r="L108" s="2" t="s">
        <v>200</v>
      </c>
      <c r="M108" s="4"/>
      <c r="N108" s="145">
        <v>51</v>
      </c>
      <c r="O108" s="144" t="s">
        <v>470</v>
      </c>
      <c r="P108" s="144" t="s">
        <v>375</v>
      </c>
      <c r="Q108" s="144" t="s">
        <v>200</v>
      </c>
    </row>
    <row r="109" spans="1:24" ht="32.25" customHeight="1" x14ac:dyDescent="0.25">
      <c r="A109" s="118" t="s">
        <v>264</v>
      </c>
      <c r="B109" s="23"/>
      <c r="C109" s="23"/>
      <c r="D109" s="23"/>
      <c r="E109" s="3">
        <v>851</v>
      </c>
      <c r="F109" s="2" t="s">
        <v>100</v>
      </c>
      <c r="G109" s="2" t="s">
        <v>40</v>
      </c>
      <c r="H109" s="3" t="s">
        <v>576</v>
      </c>
      <c r="I109" s="126" t="s">
        <v>446</v>
      </c>
      <c r="J109" s="126"/>
      <c r="K109" s="126" t="s">
        <v>100</v>
      </c>
      <c r="L109" s="126" t="s">
        <v>202</v>
      </c>
      <c r="M109" s="4"/>
      <c r="N109" s="157">
        <v>51</v>
      </c>
      <c r="O109" s="144" t="s">
        <v>470</v>
      </c>
      <c r="P109" s="144" t="s">
        <v>375</v>
      </c>
      <c r="Q109" s="143" t="s">
        <v>202</v>
      </c>
    </row>
    <row r="110" spans="1:24" ht="32.25" hidden="1" customHeight="1" x14ac:dyDescent="0.25">
      <c r="A110" s="200" t="s">
        <v>577</v>
      </c>
      <c r="B110" s="191"/>
      <c r="C110" s="191"/>
      <c r="D110" s="191"/>
      <c r="E110" s="201">
        <v>851</v>
      </c>
      <c r="F110" s="202" t="s">
        <v>100</v>
      </c>
      <c r="G110" s="202" t="s">
        <v>40</v>
      </c>
      <c r="H110" s="203" t="s">
        <v>578</v>
      </c>
      <c r="I110" s="204"/>
      <c r="J110" s="204"/>
      <c r="K110" s="204"/>
      <c r="L110" s="204"/>
      <c r="M110" s="193"/>
      <c r="N110" s="194">
        <v>51</v>
      </c>
      <c r="O110" s="195"/>
      <c r="P110" s="195"/>
      <c r="Q110" s="205"/>
    </row>
    <row r="111" spans="1:24" ht="32.25" hidden="1" customHeight="1" x14ac:dyDescent="0.25">
      <c r="A111" s="206" t="s">
        <v>19</v>
      </c>
      <c r="B111" s="207"/>
      <c r="C111" s="207"/>
      <c r="D111" s="207"/>
      <c r="E111" s="78">
        <v>851</v>
      </c>
      <c r="F111" s="208" t="s">
        <v>100</v>
      </c>
      <c r="G111" s="208" t="s">
        <v>40</v>
      </c>
      <c r="H111" s="86" t="s">
        <v>578</v>
      </c>
      <c r="I111" s="209"/>
      <c r="J111" s="209"/>
      <c r="K111" s="209"/>
      <c r="L111" s="209"/>
      <c r="M111" s="4"/>
      <c r="N111" s="145"/>
      <c r="O111" s="144"/>
      <c r="P111" s="144"/>
      <c r="Q111" s="210"/>
    </row>
    <row r="112" spans="1:24" ht="32.25" hidden="1" customHeight="1" x14ac:dyDescent="0.25">
      <c r="A112" s="206" t="s">
        <v>9</v>
      </c>
      <c r="B112" s="207"/>
      <c r="C112" s="207"/>
      <c r="D112" s="207"/>
      <c r="E112" s="78">
        <v>851</v>
      </c>
      <c r="F112" s="208" t="s">
        <v>100</v>
      </c>
      <c r="G112" s="208" t="s">
        <v>40</v>
      </c>
      <c r="H112" s="86" t="s">
        <v>578</v>
      </c>
      <c r="I112" s="209"/>
      <c r="J112" s="209"/>
      <c r="K112" s="209"/>
      <c r="L112" s="209"/>
      <c r="M112" s="4"/>
      <c r="N112" s="145"/>
      <c r="O112" s="144"/>
      <c r="P112" s="144"/>
      <c r="Q112" s="210"/>
    </row>
    <row r="113" spans="1:18" ht="32.25" customHeight="1" x14ac:dyDescent="0.25">
      <c r="A113" s="52" t="s">
        <v>104</v>
      </c>
      <c r="B113" s="23"/>
      <c r="C113" s="23"/>
      <c r="D113" s="23"/>
      <c r="E113" s="3">
        <v>851</v>
      </c>
      <c r="F113" s="2" t="s">
        <v>100</v>
      </c>
      <c r="G113" s="2" t="s">
        <v>40</v>
      </c>
      <c r="H113" s="90" t="s">
        <v>579</v>
      </c>
      <c r="I113" s="126" t="s">
        <v>446</v>
      </c>
      <c r="J113" s="126"/>
      <c r="K113" s="126" t="s">
        <v>100</v>
      </c>
      <c r="L113" s="126" t="s">
        <v>201</v>
      </c>
      <c r="M113" s="4"/>
      <c r="N113" s="145">
        <v>51</v>
      </c>
      <c r="O113" s="144" t="s">
        <v>470</v>
      </c>
      <c r="P113" s="144" t="s">
        <v>375</v>
      </c>
      <c r="Q113" s="143" t="s">
        <v>201</v>
      </c>
    </row>
    <row r="114" spans="1:18" ht="32.25" customHeight="1" x14ac:dyDescent="0.25">
      <c r="A114" s="305" t="s">
        <v>714</v>
      </c>
      <c r="B114" s="306"/>
      <c r="C114" s="306"/>
      <c r="D114" s="306"/>
      <c r="E114" s="3" t="s">
        <v>251</v>
      </c>
      <c r="F114" s="2" t="s">
        <v>100</v>
      </c>
      <c r="G114" s="2" t="s">
        <v>40</v>
      </c>
      <c r="H114" s="3"/>
      <c r="I114" s="307"/>
      <c r="J114" s="307"/>
      <c r="K114" s="307"/>
      <c r="L114" s="307"/>
      <c r="M114" s="4"/>
      <c r="N114" s="145">
        <v>51</v>
      </c>
      <c r="O114" s="308" t="s">
        <v>548</v>
      </c>
      <c r="P114" s="176" t="s">
        <v>715</v>
      </c>
      <c r="Q114" s="145" t="s">
        <v>716</v>
      </c>
    </row>
    <row r="115" spans="1:18" ht="86.25" customHeight="1" x14ac:dyDescent="0.25">
      <c r="A115" s="149" t="s">
        <v>306</v>
      </c>
      <c r="B115" s="117"/>
      <c r="C115" s="117"/>
      <c r="D115" s="117"/>
      <c r="E115" s="3"/>
      <c r="F115" s="2"/>
      <c r="G115" s="2"/>
      <c r="H115" s="90"/>
      <c r="I115" s="126"/>
      <c r="J115" s="126"/>
      <c r="K115" s="126"/>
      <c r="L115" s="126"/>
      <c r="M115" s="4"/>
      <c r="N115" s="145"/>
      <c r="O115" s="144"/>
      <c r="P115" s="141" t="s">
        <v>151</v>
      </c>
      <c r="Q115" s="143"/>
    </row>
    <row r="116" spans="1:18" ht="32.25" customHeight="1" x14ac:dyDescent="0.25">
      <c r="A116" s="13" t="s">
        <v>307</v>
      </c>
      <c r="B116" s="118"/>
      <c r="C116" s="118"/>
      <c r="D116" s="118"/>
      <c r="E116" s="3">
        <v>851</v>
      </c>
      <c r="F116" s="2" t="s">
        <v>100</v>
      </c>
      <c r="G116" s="2" t="s">
        <v>11</v>
      </c>
      <c r="H116" s="125" t="s">
        <v>580</v>
      </c>
      <c r="I116" s="126" t="s">
        <v>446</v>
      </c>
      <c r="J116" s="126"/>
      <c r="K116" s="126" t="s">
        <v>100</v>
      </c>
      <c r="L116" s="126" t="s">
        <v>304</v>
      </c>
      <c r="M116" s="4"/>
      <c r="N116" s="145">
        <v>51</v>
      </c>
      <c r="O116" s="144" t="s">
        <v>470</v>
      </c>
      <c r="P116" s="144" t="s">
        <v>151</v>
      </c>
      <c r="Q116" s="145" t="s">
        <v>304</v>
      </c>
    </row>
    <row r="117" spans="1:18" ht="32.25" customHeight="1" x14ac:dyDescent="0.25">
      <c r="A117" s="117" t="s">
        <v>666</v>
      </c>
      <c r="B117" s="118"/>
      <c r="C117" s="118"/>
      <c r="D117" s="118"/>
      <c r="E117" s="3"/>
      <c r="F117" s="2"/>
      <c r="G117" s="2"/>
      <c r="H117" s="3"/>
      <c r="I117" s="126"/>
      <c r="J117" s="126"/>
      <c r="K117" s="126"/>
      <c r="L117" s="126"/>
      <c r="M117" s="4"/>
      <c r="N117" s="145"/>
      <c r="O117" s="144"/>
      <c r="P117" s="176" t="s">
        <v>630</v>
      </c>
      <c r="Q117" s="145"/>
    </row>
    <row r="118" spans="1:18" ht="32.25" customHeight="1" x14ac:dyDescent="0.25">
      <c r="A118" s="118" t="s">
        <v>667</v>
      </c>
      <c r="B118" s="118"/>
      <c r="C118" s="118"/>
      <c r="D118" s="118"/>
      <c r="E118" s="3" t="s">
        <v>251</v>
      </c>
      <c r="F118" s="2" t="s">
        <v>42</v>
      </c>
      <c r="G118" s="2" t="s">
        <v>46</v>
      </c>
      <c r="H118" s="3"/>
      <c r="I118" s="126"/>
      <c r="J118" s="126"/>
      <c r="K118" s="126"/>
      <c r="L118" s="126"/>
      <c r="M118" s="4"/>
      <c r="N118" s="145">
        <v>51</v>
      </c>
      <c r="O118" s="144" t="s">
        <v>470</v>
      </c>
      <c r="P118" s="144" t="s">
        <v>630</v>
      </c>
      <c r="Q118" s="145">
        <v>81210</v>
      </c>
    </row>
    <row r="119" spans="1:18" ht="32.25" customHeight="1" x14ac:dyDescent="0.25">
      <c r="A119" s="93" t="s">
        <v>414</v>
      </c>
      <c r="B119" s="112">
        <v>51</v>
      </c>
      <c r="C119" s="112">
        <v>0</v>
      </c>
      <c r="D119" s="3" t="s">
        <v>413</v>
      </c>
      <c r="E119" s="21"/>
      <c r="F119" s="21"/>
      <c r="G119" s="21"/>
      <c r="H119" s="21"/>
      <c r="I119" s="126"/>
      <c r="J119" s="126"/>
      <c r="K119" s="126"/>
      <c r="L119" s="126"/>
      <c r="M119" s="4"/>
      <c r="N119" s="145"/>
      <c r="O119" s="144"/>
      <c r="P119" s="176" t="s">
        <v>413</v>
      </c>
      <c r="Q119" s="145"/>
    </row>
    <row r="120" spans="1:18" ht="32.25" customHeight="1" x14ac:dyDescent="0.25">
      <c r="A120" s="118" t="s">
        <v>411</v>
      </c>
      <c r="B120" s="112">
        <v>51</v>
      </c>
      <c r="C120" s="112">
        <v>0</v>
      </c>
      <c r="D120" s="3" t="s">
        <v>413</v>
      </c>
      <c r="E120" s="112">
        <v>851</v>
      </c>
      <c r="F120" s="3" t="s">
        <v>96</v>
      </c>
      <c r="G120" s="3" t="s">
        <v>29</v>
      </c>
      <c r="H120" s="3" t="s">
        <v>455</v>
      </c>
      <c r="I120" s="126"/>
      <c r="J120" s="126"/>
      <c r="K120" s="126"/>
      <c r="L120" s="126"/>
      <c r="M120" s="4"/>
      <c r="N120" s="145">
        <v>51</v>
      </c>
      <c r="O120" s="144" t="s">
        <v>470</v>
      </c>
      <c r="P120" s="144" t="s">
        <v>413</v>
      </c>
      <c r="Q120" s="145">
        <v>83280</v>
      </c>
    </row>
    <row r="121" spans="1:18" ht="32.25" customHeight="1" x14ac:dyDescent="0.25">
      <c r="A121" s="270" t="s">
        <v>458</v>
      </c>
      <c r="B121" s="118"/>
      <c r="C121" s="118"/>
      <c r="D121" s="118"/>
      <c r="E121" s="3"/>
      <c r="F121" s="2"/>
      <c r="G121" s="2"/>
      <c r="H121" s="3"/>
      <c r="I121" s="126"/>
      <c r="J121" s="126"/>
      <c r="K121" s="126"/>
      <c r="L121" s="126"/>
      <c r="M121" s="4"/>
      <c r="N121" s="145"/>
      <c r="O121" s="144"/>
      <c r="P121" s="176" t="s">
        <v>459</v>
      </c>
      <c r="Q121" s="145"/>
    </row>
    <row r="122" spans="1:18" ht="32.25" customHeight="1" x14ac:dyDescent="0.25">
      <c r="A122" s="117" t="s">
        <v>668</v>
      </c>
      <c r="B122" s="118"/>
      <c r="C122" s="118"/>
      <c r="D122" s="118"/>
      <c r="E122" s="3" t="s">
        <v>251</v>
      </c>
      <c r="F122" s="2" t="s">
        <v>12</v>
      </c>
      <c r="G122" s="2" t="s">
        <v>58</v>
      </c>
      <c r="H122" s="3"/>
      <c r="I122" s="126"/>
      <c r="J122" s="126"/>
      <c r="K122" s="126"/>
      <c r="L122" s="126"/>
      <c r="M122" s="4"/>
      <c r="N122" s="145">
        <v>51</v>
      </c>
      <c r="O122" s="144" t="s">
        <v>470</v>
      </c>
      <c r="P122" s="144" t="s">
        <v>459</v>
      </c>
      <c r="Q122" s="145">
        <v>83310</v>
      </c>
    </row>
    <row r="123" spans="1:18" ht="32.25" customHeight="1" x14ac:dyDescent="0.25">
      <c r="A123" s="46" t="s">
        <v>457</v>
      </c>
      <c r="B123" s="118"/>
      <c r="C123" s="118"/>
      <c r="D123" s="118"/>
      <c r="E123" s="3" t="s">
        <v>251</v>
      </c>
      <c r="F123" s="2" t="s">
        <v>12</v>
      </c>
      <c r="G123" s="2" t="s">
        <v>58</v>
      </c>
      <c r="H123" s="3"/>
      <c r="I123" s="126"/>
      <c r="J123" s="126"/>
      <c r="K123" s="126"/>
      <c r="L123" s="126"/>
      <c r="M123" s="4"/>
      <c r="N123" s="145">
        <v>51</v>
      </c>
      <c r="O123" s="144" t="s">
        <v>470</v>
      </c>
      <c r="P123" s="144" t="s">
        <v>459</v>
      </c>
      <c r="Q123" s="145">
        <v>83390</v>
      </c>
    </row>
    <row r="124" spans="1:18" ht="32.25" customHeight="1" x14ac:dyDescent="0.25">
      <c r="A124" s="117" t="s">
        <v>299</v>
      </c>
      <c r="B124" s="118"/>
      <c r="C124" s="118"/>
      <c r="D124" s="118"/>
      <c r="E124" s="3" t="s">
        <v>251</v>
      </c>
      <c r="F124" s="2" t="s">
        <v>12</v>
      </c>
      <c r="G124" s="2" t="s">
        <v>58</v>
      </c>
      <c r="H124" s="3"/>
      <c r="I124" s="126"/>
      <c r="J124" s="126"/>
      <c r="K124" s="126"/>
      <c r="L124" s="126"/>
      <c r="M124" s="4"/>
      <c r="N124" s="145">
        <v>51</v>
      </c>
      <c r="O124" s="144" t="s">
        <v>470</v>
      </c>
      <c r="P124" s="144" t="s">
        <v>459</v>
      </c>
      <c r="Q124" s="145">
        <v>83750</v>
      </c>
    </row>
    <row r="125" spans="1:18" ht="32.25" customHeight="1" x14ac:dyDescent="0.25">
      <c r="A125" s="285" t="s">
        <v>669</v>
      </c>
      <c r="B125" s="279"/>
      <c r="C125" s="279"/>
      <c r="D125" s="279"/>
      <c r="E125" s="3"/>
      <c r="F125" s="2"/>
      <c r="G125" s="2"/>
      <c r="H125" s="3"/>
      <c r="I125" s="280"/>
      <c r="J125" s="280"/>
      <c r="K125" s="280"/>
      <c r="L125" s="280"/>
      <c r="M125" s="4"/>
      <c r="N125" s="145"/>
      <c r="O125" s="281"/>
      <c r="P125" s="281"/>
      <c r="Q125" s="145"/>
    </row>
    <row r="126" spans="1:18" ht="32.25" customHeight="1" x14ac:dyDescent="0.25">
      <c r="A126" s="52" t="s">
        <v>670</v>
      </c>
      <c r="B126" s="279"/>
      <c r="C126" s="279"/>
      <c r="D126" s="279"/>
      <c r="E126" s="3" t="s">
        <v>251</v>
      </c>
      <c r="F126" s="2" t="s">
        <v>12</v>
      </c>
      <c r="G126" s="2" t="s">
        <v>96</v>
      </c>
      <c r="H126" s="3"/>
      <c r="I126" s="280"/>
      <c r="J126" s="280"/>
      <c r="K126" s="280"/>
      <c r="L126" s="280"/>
      <c r="M126" s="4"/>
      <c r="N126" s="145">
        <v>51</v>
      </c>
      <c r="O126" s="281" t="s">
        <v>470</v>
      </c>
      <c r="P126" s="176" t="s">
        <v>671</v>
      </c>
      <c r="Q126" s="145">
        <v>83300</v>
      </c>
      <c r="R126" s="324" t="s">
        <v>711</v>
      </c>
    </row>
    <row r="127" spans="1:18" ht="18" customHeight="1" x14ac:dyDescent="0.25">
      <c r="A127" s="117" t="s">
        <v>714</v>
      </c>
      <c r="B127" s="118"/>
      <c r="C127" s="118"/>
      <c r="D127" s="118"/>
      <c r="E127" s="3" t="s">
        <v>251</v>
      </c>
      <c r="F127" s="2" t="s">
        <v>100</v>
      </c>
      <c r="G127" s="2" t="s">
        <v>40</v>
      </c>
      <c r="H127" s="3"/>
      <c r="I127" s="126"/>
      <c r="J127" s="126"/>
      <c r="K127" s="126"/>
      <c r="L127" s="126"/>
      <c r="M127" s="4"/>
      <c r="N127" s="145">
        <v>51</v>
      </c>
      <c r="O127" s="144" t="s">
        <v>548</v>
      </c>
      <c r="P127" s="176" t="s">
        <v>715</v>
      </c>
      <c r="Q127" s="145" t="s">
        <v>716</v>
      </c>
    </row>
    <row r="128" spans="1:18" ht="32.25" customHeight="1" x14ac:dyDescent="0.25">
      <c r="A128" s="117" t="s">
        <v>714</v>
      </c>
      <c r="B128" s="118"/>
      <c r="C128" s="118"/>
      <c r="D128" s="118"/>
      <c r="E128" s="3" t="s">
        <v>251</v>
      </c>
      <c r="F128" s="2" t="s">
        <v>100</v>
      </c>
      <c r="G128" s="2" t="s">
        <v>40</v>
      </c>
      <c r="H128" s="3"/>
      <c r="I128" s="326"/>
      <c r="J128" s="326"/>
      <c r="K128" s="326"/>
      <c r="L128" s="326"/>
      <c r="M128" s="4"/>
      <c r="N128" s="145">
        <v>51</v>
      </c>
      <c r="O128" s="327" t="s">
        <v>548</v>
      </c>
      <c r="P128" s="176" t="s">
        <v>715</v>
      </c>
      <c r="Q128" s="145" t="s">
        <v>736</v>
      </c>
    </row>
    <row r="129" spans="1:24" ht="32.25" customHeight="1" x14ac:dyDescent="0.25">
      <c r="A129" s="117" t="s">
        <v>685</v>
      </c>
      <c r="B129" s="118"/>
      <c r="C129" s="118"/>
      <c r="D129" s="118"/>
      <c r="E129" s="3" t="s">
        <v>251</v>
      </c>
      <c r="F129" s="2" t="s">
        <v>12</v>
      </c>
      <c r="G129" s="2" t="s">
        <v>46</v>
      </c>
      <c r="H129" s="3"/>
      <c r="I129" s="126"/>
      <c r="J129" s="126"/>
      <c r="K129" s="126"/>
      <c r="L129" s="126"/>
      <c r="M129" s="4"/>
      <c r="N129" s="145">
        <v>51</v>
      </c>
      <c r="O129" s="144" t="s">
        <v>548</v>
      </c>
      <c r="P129" s="176" t="s">
        <v>718</v>
      </c>
      <c r="Q129" s="2" t="s">
        <v>686</v>
      </c>
    </row>
    <row r="130" spans="1:24" ht="32.25" customHeight="1" x14ac:dyDescent="0.25">
      <c r="A130" s="117"/>
      <c r="B130" s="118"/>
      <c r="C130" s="118"/>
      <c r="D130" s="118"/>
      <c r="E130" s="3"/>
      <c r="F130" s="2"/>
      <c r="G130" s="2"/>
      <c r="H130" s="3"/>
      <c r="I130" s="126"/>
      <c r="J130" s="126"/>
      <c r="K130" s="126"/>
      <c r="L130" s="126"/>
      <c r="M130" s="4"/>
      <c r="N130" s="145"/>
      <c r="O130" s="144"/>
      <c r="P130" s="144"/>
      <c r="Q130" s="145"/>
    </row>
    <row r="131" spans="1:24" ht="32.25" customHeight="1" x14ac:dyDescent="0.25">
      <c r="A131" s="271" t="s">
        <v>106</v>
      </c>
      <c r="B131" s="272"/>
      <c r="C131" s="272"/>
      <c r="D131" s="272"/>
      <c r="E131" s="273">
        <v>852</v>
      </c>
      <c r="F131" s="274"/>
      <c r="G131" s="274"/>
      <c r="H131" s="275" t="s">
        <v>44</v>
      </c>
      <c r="I131" s="276"/>
      <c r="J131" s="276"/>
      <c r="K131" s="276"/>
      <c r="L131" s="276"/>
      <c r="M131" s="277"/>
      <c r="N131" s="277"/>
      <c r="O131" s="278"/>
      <c r="P131" s="278"/>
      <c r="Q131" s="277"/>
    </row>
    <row r="132" spans="1:24" s="19" customFormat="1" ht="32.25" customHeight="1" x14ac:dyDescent="0.25">
      <c r="A132" s="217" t="s">
        <v>167</v>
      </c>
      <c r="B132" s="38"/>
      <c r="C132" s="38"/>
      <c r="D132" s="38"/>
      <c r="E132" s="3" t="s">
        <v>293</v>
      </c>
      <c r="F132" s="15"/>
      <c r="G132" s="15"/>
      <c r="H132" s="90"/>
      <c r="I132" s="126"/>
      <c r="J132" s="126"/>
      <c r="K132" s="126"/>
      <c r="L132" s="126"/>
      <c r="M132" s="115"/>
      <c r="N132" s="139"/>
      <c r="O132" s="140"/>
      <c r="P132" s="141" t="s">
        <v>11</v>
      </c>
      <c r="Q132" s="139"/>
      <c r="R132" s="142"/>
      <c r="T132" s="9"/>
      <c r="X132" s="142"/>
    </row>
    <row r="133" spans="1:24" s="19" customFormat="1" ht="32.25" customHeight="1" x14ac:dyDescent="0.25">
      <c r="A133" s="52" t="s">
        <v>18</v>
      </c>
      <c r="B133" s="112"/>
      <c r="C133" s="112"/>
      <c r="D133" s="112"/>
      <c r="E133" s="3">
        <v>852</v>
      </c>
      <c r="F133" s="2" t="s">
        <v>71</v>
      </c>
      <c r="G133" s="2" t="s">
        <v>46</v>
      </c>
      <c r="H133" s="90" t="s">
        <v>586</v>
      </c>
      <c r="I133" s="126"/>
      <c r="J133" s="126"/>
      <c r="K133" s="126" t="s">
        <v>100</v>
      </c>
      <c r="L133" s="126" t="s">
        <v>179</v>
      </c>
      <c r="M133" s="4"/>
      <c r="N133" s="145">
        <v>52</v>
      </c>
      <c r="O133" s="144" t="s">
        <v>470</v>
      </c>
      <c r="P133" s="144" t="s">
        <v>11</v>
      </c>
      <c r="Q133" s="145">
        <v>80040</v>
      </c>
      <c r="R133" s="142"/>
      <c r="X133" s="142"/>
    </row>
    <row r="134" spans="1:24" ht="32.25" customHeight="1" x14ac:dyDescent="0.25">
      <c r="A134" s="68" t="s">
        <v>118</v>
      </c>
      <c r="B134" s="56"/>
      <c r="C134" s="56"/>
      <c r="D134" s="56"/>
      <c r="E134" s="54">
        <v>852</v>
      </c>
      <c r="F134" s="53" t="s">
        <v>71</v>
      </c>
      <c r="G134" s="53" t="s">
        <v>46</v>
      </c>
      <c r="H134" s="183" t="s">
        <v>587</v>
      </c>
      <c r="I134" s="184"/>
      <c r="J134" s="184"/>
      <c r="K134" s="184" t="s">
        <v>58</v>
      </c>
      <c r="L134" s="184" t="s">
        <v>211</v>
      </c>
      <c r="M134" s="185"/>
      <c r="N134" s="186">
        <v>52</v>
      </c>
      <c r="O134" s="187" t="s">
        <v>470</v>
      </c>
      <c r="P134" s="187" t="s">
        <v>11</v>
      </c>
      <c r="Q134" s="186">
        <v>80720</v>
      </c>
      <c r="S134" s="19"/>
    </row>
    <row r="135" spans="1:24" ht="35.25" customHeight="1" x14ac:dyDescent="0.25">
      <c r="A135" s="218" t="s">
        <v>381</v>
      </c>
      <c r="B135" s="21"/>
      <c r="C135" s="21"/>
      <c r="D135" s="21"/>
      <c r="E135" s="58"/>
      <c r="F135" s="58"/>
      <c r="G135" s="58"/>
      <c r="H135" s="107"/>
      <c r="I135" s="190"/>
      <c r="J135" s="190"/>
      <c r="K135" s="190"/>
      <c r="L135" s="190"/>
      <c r="M135" s="4"/>
      <c r="N135" s="145"/>
      <c r="O135" s="144"/>
      <c r="P135" s="141" t="s">
        <v>40</v>
      </c>
      <c r="Q135" s="145"/>
    </row>
    <row r="136" spans="1:24" ht="32.25" customHeight="1" x14ac:dyDescent="0.25">
      <c r="A136" s="75" t="s">
        <v>271</v>
      </c>
      <c r="B136" s="84"/>
      <c r="C136" s="84"/>
      <c r="D136" s="84"/>
      <c r="E136" s="161">
        <v>852</v>
      </c>
      <c r="F136" s="76" t="s">
        <v>71</v>
      </c>
      <c r="G136" s="76" t="s">
        <v>40</v>
      </c>
      <c r="H136" s="162" t="s">
        <v>588</v>
      </c>
      <c r="I136" s="192"/>
      <c r="J136" s="192"/>
      <c r="K136" s="192" t="s">
        <v>58</v>
      </c>
      <c r="L136" s="192" t="s">
        <v>272</v>
      </c>
      <c r="M136" s="193"/>
      <c r="N136" s="194">
        <v>52</v>
      </c>
      <c r="O136" s="195" t="s">
        <v>470</v>
      </c>
      <c r="P136" s="195" t="s">
        <v>40</v>
      </c>
      <c r="Q136" s="196" t="s">
        <v>272</v>
      </c>
      <c r="S136" s="19"/>
    </row>
    <row r="137" spans="1:24" s="19" customFormat="1" ht="32.25" customHeight="1" x14ac:dyDescent="0.25">
      <c r="A137" s="52" t="s">
        <v>269</v>
      </c>
      <c r="B137" s="38"/>
      <c r="C137" s="38"/>
      <c r="D137" s="38"/>
      <c r="E137" s="3">
        <v>852</v>
      </c>
      <c r="F137" s="2" t="s">
        <v>71</v>
      </c>
      <c r="G137" s="2" t="s">
        <v>11</v>
      </c>
      <c r="H137" s="90" t="s">
        <v>589</v>
      </c>
      <c r="I137" s="126"/>
      <c r="J137" s="126"/>
      <c r="K137" s="126" t="s">
        <v>58</v>
      </c>
      <c r="L137" s="126" t="s">
        <v>273</v>
      </c>
      <c r="M137" s="115"/>
      <c r="N137" s="145">
        <v>52</v>
      </c>
      <c r="O137" s="140" t="s">
        <v>470</v>
      </c>
      <c r="P137" s="144" t="s">
        <v>40</v>
      </c>
      <c r="Q137" s="143" t="s">
        <v>273</v>
      </c>
      <c r="R137" s="142"/>
      <c r="T137" s="9"/>
      <c r="X137" s="142"/>
    </row>
    <row r="138" spans="1:24" ht="32.25" customHeight="1" x14ac:dyDescent="0.25">
      <c r="A138" s="52" t="s">
        <v>590</v>
      </c>
      <c r="B138" s="38"/>
      <c r="C138" s="38"/>
      <c r="D138" s="38"/>
      <c r="E138" s="3">
        <v>852</v>
      </c>
      <c r="F138" s="2" t="s">
        <v>86</v>
      </c>
      <c r="G138" s="2" t="s">
        <v>12</v>
      </c>
      <c r="H138" s="90" t="s">
        <v>591</v>
      </c>
      <c r="I138" s="126"/>
      <c r="J138" s="126"/>
      <c r="K138" s="126" t="s">
        <v>58</v>
      </c>
      <c r="L138" s="126" t="s">
        <v>168</v>
      </c>
      <c r="M138" s="4"/>
      <c r="N138" s="145">
        <v>52</v>
      </c>
      <c r="O138" s="144" t="s">
        <v>470</v>
      </c>
      <c r="P138" s="144" t="s">
        <v>40</v>
      </c>
      <c r="Q138" s="143" t="s">
        <v>168</v>
      </c>
      <c r="S138" s="19"/>
    </row>
    <row r="139" spans="1:24" s="1" customFormat="1" ht="22.5" customHeight="1" x14ac:dyDescent="0.25">
      <c r="A139" s="52" t="s">
        <v>108</v>
      </c>
      <c r="B139" s="118"/>
      <c r="C139" s="118"/>
      <c r="D139" s="117"/>
      <c r="E139" s="3">
        <v>852</v>
      </c>
      <c r="F139" s="3" t="s">
        <v>71</v>
      </c>
      <c r="G139" s="3" t="s">
        <v>11</v>
      </c>
      <c r="H139" s="90" t="s">
        <v>592</v>
      </c>
      <c r="I139" s="126"/>
      <c r="J139" s="126"/>
      <c r="K139" s="126" t="s">
        <v>58</v>
      </c>
      <c r="L139" s="126" t="s">
        <v>205</v>
      </c>
      <c r="M139" s="112"/>
      <c r="N139" s="157">
        <v>52</v>
      </c>
      <c r="O139" s="143" t="s">
        <v>470</v>
      </c>
      <c r="P139" s="143" t="s">
        <v>40</v>
      </c>
      <c r="Q139" s="143" t="s">
        <v>205</v>
      </c>
      <c r="R139" s="152"/>
      <c r="T139" s="9"/>
      <c r="X139" s="152"/>
    </row>
    <row r="140" spans="1:24" ht="32.25" customHeight="1" x14ac:dyDescent="0.25">
      <c r="A140" s="52" t="s">
        <v>111</v>
      </c>
      <c r="B140" s="118"/>
      <c r="C140" s="118"/>
      <c r="D140" s="118"/>
      <c r="E140" s="3">
        <v>852</v>
      </c>
      <c r="F140" s="2" t="s">
        <v>71</v>
      </c>
      <c r="G140" s="2" t="s">
        <v>40</v>
      </c>
      <c r="H140" s="90" t="s">
        <v>593</v>
      </c>
      <c r="I140" s="126"/>
      <c r="J140" s="126"/>
      <c r="K140" s="126" t="s">
        <v>58</v>
      </c>
      <c r="L140" s="126" t="s">
        <v>208</v>
      </c>
      <c r="M140" s="4"/>
      <c r="N140" s="145">
        <v>52</v>
      </c>
      <c r="O140" s="144" t="s">
        <v>470</v>
      </c>
      <c r="P140" s="144" t="s">
        <v>40</v>
      </c>
      <c r="Q140" s="143" t="s">
        <v>208</v>
      </c>
      <c r="S140" s="19"/>
    </row>
    <row r="141" spans="1:24" ht="22.5" customHeight="1" x14ac:dyDescent="0.25">
      <c r="A141" s="68" t="s">
        <v>594</v>
      </c>
      <c r="B141" s="118"/>
      <c r="C141" s="118"/>
      <c r="D141" s="118"/>
      <c r="E141" s="3">
        <v>852</v>
      </c>
      <c r="F141" s="3" t="s">
        <v>71</v>
      </c>
      <c r="G141" s="3" t="s">
        <v>11</v>
      </c>
      <c r="H141" s="90" t="s">
        <v>595</v>
      </c>
      <c r="I141" s="126"/>
      <c r="J141" s="126"/>
      <c r="K141" s="126" t="s">
        <v>58</v>
      </c>
      <c r="L141" s="126" t="s">
        <v>274</v>
      </c>
      <c r="M141" s="4"/>
      <c r="N141" s="145">
        <v>52</v>
      </c>
      <c r="O141" s="144" t="s">
        <v>470</v>
      </c>
      <c r="P141" s="144" t="s">
        <v>40</v>
      </c>
      <c r="Q141" s="143" t="s">
        <v>274</v>
      </c>
    </row>
    <row r="142" spans="1:24" s="19" customFormat="1" ht="18" customHeight="1" x14ac:dyDescent="0.25">
      <c r="A142" s="52" t="s">
        <v>109</v>
      </c>
      <c r="B142" s="38"/>
      <c r="C142" s="38"/>
      <c r="D142" s="38"/>
      <c r="E142" s="3">
        <v>852</v>
      </c>
      <c r="F142" s="2" t="s">
        <v>71</v>
      </c>
      <c r="G142" s="2" t="s">
        <v>11</v>
      </c>
      <c r="H142" s="90" t="s">
        <v>596</v>
      </c>
      <c r="I142" s="126"/>
      <c r="J142" s="126"/>
      <c r="K142" s="126" t="s">
        <v>58</v>
      </c>
      <c r="L142" s="126" t="s">
        <v>207</v>
      </c>
      <c r="M142" s="115"/>
      <c r="N142" s="145">
        <v>52</v>
      </c>
      <c r="O142" s="140" t="s">
        <v>470</v>
      </c>
      <c r="P142" s="144" t="s">
        <v>40</v>
      </c>
      <c r="Q142" s="143" t="s">
        <v>207</v>
      </c>
      <c r="R142" s="142"/>
      <c r="T142" s="9"/>
      <c r="X142" s="142"/>
    </row>
    <row r="143" spans="1:24" ht="32.25" customHeight="1" x14ac:dyDescent="0.25">
      <c r="A143" s="52" t="s">
        <v>110</v>
      </c>
      <c r="B143" s="118"/>
      <c r="C143" s="118"/>
      <c r="D143" s="118"/>
      <c r="E143" s="3">
        <v>852</v>
      </c>
      <c r="F143" s="3" t="s">
        <v>71</v>
      </c>
      <c r="G143" s="2" t="s">
        <v>11</v>
      </c>
      <c r="H143" s="90" t="s">
        <v>597</v>
      </c>
      <c r="I143" s="126"/>
      <c r="J143" s="126"/>
      <c r="K143" s="126" t="s">
        <v>58</v>
      </c>
      <c r="L143" s="126" t="s">
        <v>274</v>
      </c>
      <c r="M143" s="4"/>
      <c r="N143" s="145">
        <v>52</v>
      </c>
      <c r="O143" s="144" t="s">
        <v>470</v>
      </c>
      <c r="P143" s="144" t="s">
        <v>40</v>
      </c>
      <c r="Q143" s="143" t="s">
        <v>274</v>
      </c>
    </row>
    <row r="144" spans="1:24" ht="32.25" customHeight="1" x14ac:dyDescent="0.25">
      <c r="A144" s="52" t="s">
        <v>109</v>
      </c>
      <c r="B144" s="118"/>
      <c r="C144" s="118"/>
      <c r="D144" s="118"/>
      <c r="E144" s="3">
        <v>852</v>
      </c>
      <c r="F144" s="2" t="s">
        <v>71</v>
      </c>
      <c r="G144" s="3" t="s">
        <v>40</v>
      </c>
      <c r="H144" s="90" t="s">
        <v>596</v>
      </c>
      <c r="I144" s="126"/>
      <c r="J144" s="126"/>
      <c r="K144" s="126" t="s">
        <v>58</v>
      </c>
      <c r="L144" s="126" t="s">
        <v>207</v>
      </c>
      <c r="M144" s="4"/>
      <c r="N144" s="145">
        <v>52</v>
      </c>
      <c r="O144" s="144" t="s">
        <v>470</v>
      </c>
      <c r="P144" s="144" t="s">
        <v>40</v>
      </c>
      <c r="Q144" s="143" t="s">
        <v>207</v>
      </c>
      <c r="S144" s="19"/>
    </row>
    <row r="145" spans="1:24" ht="32.25" customHeight="1" x14ac:dyDescent="0.25">
      <c r="A145" s="52" t="s">
        <v>594</v>
      </c>
      <c r="B145" s="118"/>
      <c r="C145" s="118"/>
      <c r="D145" s="118"/>
      <c r="E145" s="3">
        <v>852</v>
      </c>
      <c r="F145" s="3" t="s">
        <v>71</v>
      </c>
      <c r="G145" s="3" t="s">
        <v>40</v>
      </c>
      <c r="H145" s="90" t="s">
        <v>595</v>
      </c>
      <c r="I145" s="126"/>
      <c r="J145" s="126"/>
      <c r="K145" s="126" t="s">
        <v>58</v>
      </c>
      <c r="L145" s="126" t="s">
        <v>598</v>
      </c>
      <c r="M145" s="4"/>
      <c r="N145" s="145">
        <v>52</v>
      </c>
      <c r="O145" s="144" t="s">
        <v>470</v>
      </c>
      <c r="P145" s="195" t="s">
        <v>40</v>
      </c>
      <c r="Q145" s="143" t="s">
        <v>598</v>
      </c>
      <c r="S145" s="19"/>
    </row>
    <row r="146" spans="1:24" s="19" customFormat="1" ht="32.25" customHeight="1" x14ac:dyDescent="0.25">
      <c r="A146" s="52" t="s">
        <v>110</v>
      </c>
      <c r="B146" s="118"/>
      <c r="C146" s="118"/>
      <c r="D146" s="118"/>
      <c r="E146" s="3">
        <v>852</v>
      </c>
      <c r="F146" s="3" t="s">
        <v>71</v>
      </c>
      <c r="G146" s="3" t="s">
        <v>40</v>
      </c>
      <c r="H146" s="90" t="s">
        <v>597</v>
      </c>
      <c r="I146" s="126"/>
      <c r="J146" s="126"/>
      <c r="K146" s="126" t="s">
        <v>58</v>
      </c>
      <c r="L146" s="126" t="s">
        <v>274</v>
      </c>
      <c r="M146" s="115"/>
      <c r="N146" s="194">
        <v>52</v>
      </c>
      <c r="O146" s="140" t="s">
        <v>470</v>
      </c>
      <c r="P146" s="144" t="s">
        <v>40</v>
      </c>
      <c r="Q146" s="143" t="s">
        <v>274</v>
      </c>
      <c r="R146" s="142"/>
      <c r="X146" s="142"/>
    </row>
    <row r="147" spans="1:24" s="19" customFormat="1" ht="32.25" customHeight="1" x14ac:dyDescent="0.25">
      <c r="A147" s="52" t="s">
        <v>282</v>
      </c>
      <c r="B147" s="118"/>
      <c r="C147" s="118"/>
      <c r="D147" s="118"/>
      <c r="E147" s="3">
        <v>852</v>
      </c>
      <c r="F147" s="2" t="s">
        <v>71</v>
      </c>
      <c r="G147" s="2" t="s">
        <v>40</v>
      </c>
      <c r="H147" s="90" t="s">
        <v>599</v>
      </c>
      <c r="I147" s="126"/>
      <c r="J147" s="126"/>
      <c r="K147" s="126" t="s">
        <v>58</v>
      </c>
      <c r="L147" s="102" t="s">
        <v>283</v>
      </c>
      <c r="M147" s="115"/>
      <c r="N147" s="145">
        <v>52</v>
      </c>
      <c r="O147" s="140" t="s">
        <v>470</v>
      </c>
      <c r="P147" s="144" t="s">
        <v>40</v>
      </c>
      <c r="Q147" s="144" t="s">
        <v>283</v>
      </c>
      <c r="R147" s="142"/>
      <c r="X147" s="142"/>
    </row>
    <row r="148" spans="1:24" s="19" customFormat="1" ht="32.25" customHeight="1" x14ac:dyDescent="0.25">
      <c r="A148" s="52" t="s">
        <v>279</v>
      </c>
      <c r="E148" s="3">
        <v>852</v>
      </c>
      <c r="F148" s="2" t="s">
        <v>71</v>
      </c>
      <c r="G148" s="3" t="s">
        <v>40</v>
      </c>
      <c r="H148" s="90" t="s">
        <v>600</v>
      </c>
      <c r="I148" s="126"/>
      <c r="J148" s="126"/>
      <c r="K148" s="126" t="s">
        <v>58</v>
      </c>
      <c r="L148" s="102" t="s">
        <v>277</v>
      </c>
      <c r="M148" s="115"/>
      <c r="N148" s="145">
        <v>52</v>
      </c>
      <c r="O148" s="140" t="s">
        <v>470</v>
      </c>
      <c r="P148" s="143" t="s">
        <v>40</v>
      </c>
      <c r="Q148" s="144" t="s">
        <v>277</v>
      </c>
      <c r="R148" s="142"/>
      <c r="X148" s="142"/>
    </row>
    <row r="149" spans="1:24" s="19" customFormat="1" ht="32.25" customHeight="1" x14ac:dyDescent="0.25">
      <c r="A149" s="52" t="s">
        <v>289</v>
      </c>
      <c r="E149" s="3">
        <v>852</v>
      </c>
      <c r="F149" s="2" t="s">
        <v>71</v>
      </c>
      <c r="G149" s="3" t="s">
        <v>40</v>
      </c>
      <c r="H149" s="90" t="s">
        <v>601</v>
      </c>
      <c r="I149" s="126"/>
      <c r="J149" s="126"/>
      <c r="K149" s="126" t="s">
        <v>58</v>
      </c>
      <c r="L149" s="102" t="s">
        <v>276</v>
      </c>
      <c r="M149" s="115"/>
      <c r="N149" s="157">
        <v>52</v>
      </c>
      <c r="O149" s="140" t="s">
        <v>470</v>
      </c>
      <c r="P149" s="144" t="s">
        <v>40</v>
      </c>
      <c r="Q149" s="144" t="s">
        <v>276</v>
      </c>
      <c r="R149" s="142"/>
      <c r="X149" s="142"/>
    </row>
    <row r="150" spans="1:24" s="19" customFormat="1" ht="32.25" customHeight="1" x14ac:dyDescent="0.25">
      <c r="A150" s="52" t="s">
        <v>114</v>
      </c>
      <c r="B150" s="118"/>
      <c r="C150" s="118"/>
      <c r="D150" s="118"/>
      <c r="E150" s="3">
        <v>852</v>
      </c>
      <c r="F150" s="3" t="s">
        <v>71</v>
      </c>
      <c r="G150" s="3" t="s">
        <v>42</v>
      </c>
      <c r="H150" s="90" t="s">
        <v>602</v>
      </c>
      <c r="I150" s="126"/>
      <c r="J150" s="126"/>
      <c r="K150" s="126" t="s">
        <v>58</v>
      </c>
      <c r="L150" s="126" t="s">
        <v>209</v>
      </c>
      <c r="M150" s="115"/>
      <c r="N150" s="145">
        <v>52</v>
      </c>
      <c r="O150" s="140" t="s">
        <v>470</v>
      </c>
      <c r="P150" s="144" t="s">
        <v>40</v>
      </c>
      <c r="Q150" s="143" t="s">
        <v>209</v>
      </c>
      <c r="R150" s="142"/>
      <c r="X150" s="142"/>
    </row>
    <row r="151" spans="1:24" ht="32.25" customHeight="1" x14ac:dyDescent="0.25">
      <c r="A151" s="52" t="s">
        <v>109</v>
      </c>
      <c r="B151" s="118"/>
      <c r="C151" s="118"/>
      <c r="D151" s="118"/>
      <c r="E151" s="3">
        <v>852</v>
      </c>
      <c r="F151" s="2" t="s">
        <v>71</v>
      </c>
      <c r="G151" s="2" t="s">
        <v>42</v>
      </c>
      <c r="H151" s="90" t="s">
        <v>596</v>
      </c>
      <c r="I151" s="126"/>
      <c r="J151" s="126"/>
      <c r="K151" s="126" t="s">
        <v>58</v>
      </c>
      <c r="L151" s="126" t="s">
        <v>207</v>
      </c>
      <c r="M151" s="4"/>
      <c r="N151" s="145">
        <v>52</v>
      </c>
      <c r="O151" s="144" t="s">
        <v>470</v>
      </c>
      <c r="P151" s="144" t="s">
        <v>40</v>
      </c>
      <c r="Q151" s="143" t="s">
        <v>207</v>
      </c>
      <c r="S151" s="19"/>
    </row>
    <row r="152" spans="1:24" ht="32.25" customHeight="1" x14ac:dyDescent="0.25">
      <c r="A152" s="52" t="s">
        <v>110</v>
      </c>
      <c r="B152" s="118"/>
      <c r="C152" s="118"/>
      <c r="D152" s="118"/>
      <c r="E152" s="3">
        <v>852</v>
      </c>
      <c r="F152" s="3" t="s">
        <v>71</v>
      </c>
      <c r="G152" s="3" t="s">
        <v>42</v>
      </c>
      <c r="H152" s="90" t="s">
        <v>597</v>
      </c>
      <c r="I152" s="126"/>
      <c r="J152" s="126"/>
      <c r="K152" s="126" t="s">
        <v>58</v>
      </c>
      <c r="L152" s="126" t="s">
        <v>274</v>
      </c>
      <c r="M152" s="4"/>
      <c r="N152" s="145">
        <v>52</v>
      </c>
      <c r="O152" s="144" t="s">
        <v>470</v>
      </c>
      <c r="P152" s="143" t="s">
        <v>40</v>
      </c>
      <c r="Q152" s="143" t="s">
        <v>274</v>
      </c>
      <c r="S152" s="19"/>
    </row>
    <row r="153" spans="1:24" ht="32.25" customHeight="1" x14ac:dyDescent="0.25">
      <c r="A153" s="118" t="s">
        <v>603</v>
      </c>
      <c r="B153" s="118"/>
      <c r="C153" s="118"/>
      <c r="D153" s="118"/>
      <c r="E153" s="3">
        <v>852</v>
      </c>
      <c r="F153" s="2" t="s">
        <v>71</v>
      </c>
      <c r="G153" s="2" t="s">
        <v>42</v>
      </c>
      <c r="H153" s="183" t="s">
        <v>604</v>
      </c>
      <c r="I153" s="126"/>
      <c r="J153" s="126"/>
      <c r="K153" s="126" t="s">
        <v>58</v>
      </c>
      <c r="L153" s="126" t="s">
        <v>605</v>
      </c>
      <c r="M153" s="4"/>
      <c r="N153" s="145">
        <v>52</v>
      </c>
      <c r="O153" s="144" t="s">
        <v>470</v>
      </c>
      <c r="P153" s="144" t="s">
        <v>40</v>
      </c>
      <c r="Q153" s="143" t="s">
        <v>605</v>
      </c>
      <c r="S153" s="19"/>
    </row>
    <row r="154" spans="1:24" ht="32.25" customHeight="1" x14ac:dyDescent="0.25">
      <c r="A154" s="7" t="s">
        <v>606</v>
      </c>
      <c r="B154" s="118"/>
      <c r="C154" s="118"/>
      <c r="D154" s="118"/>
      <c r="E154" s="3">
        <v>852</v>
      </c>
      <c r="F154" s="3" t="s">
        <v>71</v>
      </c>
      <c r="G154" s="3" t="s">
        <v>42</v>
      </c>
      <c r="H154" s="125" t="s">
        <v>607</v>
      </c>
      <c r="I154" s="126"/>
      <c r="J154" s="126"/>
      <c r="K154" s="126" t="s">
        <v>58</v>
      </c>
      <c r="L154" s="126" t="s">
        <v>608</v>
      </c>
      <c r="M154" s="4"/>
      <c r="N154" s="145">
        <v>52</v>
      </c>
      <c r="O154" s="144" t="s">
        <v>470</v>
      </c>
      <c r="P154" s="144" t="s">
        <v>40</v>
      </c>
      <c r="Q154" s="143" t="s">
        <v>608</v>
      </c>
      <c r="S154" s="19"/>
    </row>
    <row r="155" spans="1:24" ht="45" customHeight="1" x14ac:dyDescent="0.25">
      <c r="A155" s="118" t="s">
        <v>302</v>
      </c>
      <c r="B155" s="118"/>
      <c r="C155" s="118"/>
      <c r="D155" s="118"/>
      <c r="E155" s="3">
        <v>852</v>
      </c>
      <c r="F155" s="3" t="s">
        <v>71</v>
      </c>
      <c r="G155" s="3" t="s">
        <v>42</v>
      </c>
      <c r="H155" s="125" t="s">
        <v>609</v>
      </c>
      <c r="I155" s="126"/>
      <c r="J155" s="126"/>
      <c r="K155" s="126" t="s">
        <v>58</v>
      </c>
      <c r="L155" s="126" t="s">
        <v>303</v>
      </c>
      <c r="M155" s="4"/>
      <c r="N155" s="145">
        <v>52</v>
      </c>
      <c r="O155" s="144" t="s">
        <v>470</v>
      </c>
      <c r="P155" s="144" t="s">
        <v>40</v>
      </c>
      <c r="Q155" s="143" t="s">
        <v>303</v>
      </c>
      <c r="S155" s="19"/>
    </row>
    <row r="156" spans="1:24" s="19" customFormat="1" ht="32.25" customHeight="1" x14ac:dyDescent="0.25">
      <c r="A156" s="158" t="s">
        <v>169</v>
      </c>
      <c r="B156" s="90"/>
      <c r="C156" s="90"/>
      <c r="D156" s="90"/>
      <c r="E156" s="90"/>
      <c r="F156" s="90"/>
      <c r="G156" s="90"/>
      <c r="H156" s="90"/>
      <c r="I156" s="126"/>
      <c r="J156" s="126"/>
      <c r="K156" s="126"/>
      <c r="L156" s="126"/>
      <c r="M156" s="115"/>
      <c r="N156" s="194">
        <v>52</v>
      </c>
      <c r="O156" s="140"/>
      <c r="P156" s="141" t="s">
        <v>42</v>
      </c>
      <c r="Q156" s="143"/>
      <c r="R156" s="142"/>
      <c r="T156" s="9"/>
      <c r="X156" s="142"/>
    </row>
    <row r="157" spans="1:24" s="19" customFormat="1" ht="32.25" customHeight="1" x14ac:dyDescent="0.25">
      <c r="A157" s="52" t="s">
        <v>270</v>
      </c>
      <c r="B157" s="38"/>
      <c r="C157" s="38"/>
      <c r="D157" s="38"/>
      <c r="E157" s="3">
        <v>852</v>
      </c>
      <c r="F157" s="2" t="s">
        <v>71</v>
      </c>
      <c r="G157" s="2" t="s">
        <v>11</v>
      </c>
      <c r="H157" s="90" t="s">
        <v>610</v>
      </c>
      <c r="I157" s="126"/>
      <c r="J157" s="126"/>
      <c r="K157" s="126" t="s">
        <v>32</v>
      </c>
      <c r="L157" s="126" t="s">
        <v>285</v>
      </c>
      <c r="M157" s="115"/>
      <c r="N157" s="145">
        <v>52</v>
      </c>
      <c r="O157" s="144" t="s">
        <v>470</v>
      </c>
      <c r="P157" s="144" t="s">
        <v>42</v>
      </c>
      <c r="Q157" s="143" t="s">
        <v>285</v>
      </c>
      <c r="R157" s="142"/>
      <c r="X157" s="142"/>
    </row>
    <row r="158" spans="1:24" s="19" customFormat="1" ht="32.25" customHeight="1" x14ac:dyDescent="0.25">
      <c r="A158" s="52" t="s">
        <v>270</v>
      </c>
      <c r="B158" s="38"/>
      <c r="C158" s="38"/>
      <c r="D158" s="38"/>
      <c r="E158" s="3">
        <v>852</v>
      </c>
      <c r="F158" s="2" t="s">
        <v>71</v>
      </c>
      <c r="G158" s="2" t="s">
        <v>40</v>
      </c>
      <c r="H158" s="90" t="s">
        <v>610</v>
      </c>
      <c r="I158" s="126"/>
      <c r="J158" s="126"/>
      <c r="K158" s="126" t="s">
        <v>32</v>
      </c>
      <c r="L158" s="126" t="s">
        <v>285</v>
      </c>
      <c r="M158" s="115"/>
      <c r="N158" s="145">
        <v>52</v>
      </c>
      <c r="O158" s="144" t="s">
        <v>470</v>
      </c>
      <c r="P158" s="144" t="s">
        <v>42</v>
      </c>
      <c r="Q158" s="143" t="s">
        <v>285</v>
      </c>
      <c r="R158" s="142"/>
      <c r="X158" s="142"/>
    </row>
    <row r="159" spans="1:24" ht="32.25" customHeight="1" x14ac:dyDescent="0.25">
      <c r="A159" s="75" t="s">
        <v>270</v>
      </c>
      <c r="B159" s="84"/>
      <c r="C159" s="84"/>
      <c r="D159" s="84"/>
      <c r="E159" s="161">
        <v>852</v>
      </c>
      <c r="F159" s="76" t="s">
        <v>71</v>
      </c>
      <c r="G159" s="76" t="s">
        <v>42</v>
      </c>
      <c r="H159" s="162" t="s">
        <v>610</v>
      </c>
      <c r="I159" s="126"/>
      <c r="J159" s="126"/>
      <c r="K159" s="126" t="s">
        <v>32</v>
      </c>
      <c r="L159" s="126" t="s">
        <v>285</v>
      </c>
      <c r="M159" s="4"/>
      <c r="N159" s="157">
        <v>52</v>
      </c>
      <c r="O159" s="144" t="s">
        <v>470</v>
      </c>
      <c r="P159" s="144" t="s">
        <v>42</v>
      </c>
      <c r="Q159" s="143" t="s">
        <v>285</v>
      </c>
      <c r="S159" s="19"/>
    </row>
    <row r="160" spans="1:24" ht="51.75" customHeight="1" x14ac:dyDescent="0.25">
      <c r="A160" s="52" t="s">
        <v>270</v>
      </c>
      <c r="B160" s="38"/>
      <c r="C160" s="38"/>
      <c r="D160" s="38"/>
      <c r="E160" s="3">
        <v>852</v>
      </c>
      <c r="F160" s="2" t="s">
        <v>71</v>
      </c>
      <c r="G160" s="2" t="s">
        <v>46</v>
      </c>
      <c r="H160" s="90" t="s">
        <v>610</v>
      </c>
      <c r="I160" s="126"/>
      <c r="J160" s="126"/>
      <c r="K160" s="126" t="s">
        <v>32</v>
      </c>
      <c r="L160" s="126" t="s">
        <v>285</v>
      </c>
      <c r="M160" s="4"/>
      <c r="N160" s="145">
        <v>52</v>
      </c>
      <c r="O160" s="144" t="s">
        <v>470</v>
      </c>
      <c r="P160" s="144" t="s">
        <v>42</v>
      </c>
      <c r="Q160" s="143" t="s">
        <v>285</v>
      </c>
      <c r="S160" s="19"/>
    </row>
    <row r="161" spans="1:24" s="19" customFormat="1" ht="32.25" customHeight="1" x14ac:dyDescent="0.25">
      <c r="A161" s="218" t="s">
        <v>383</v>
      </c>
      <c r="B161" s="219"/>
      <c r="C161" s="90"/>
      <c r="D161" s="90"/>
      <c r="E161" s="90"/>
      <c r="F161" s="90"/>
      <c r="G161" s="90"/>
      <c r="H161" s="90"/>
      <c r="I161" s="126"/>
      <c r="J161" s="126"/>
      <c r="K161" s="126"/>
      <c r="L161" s="126"/>
      <c r="M161" s="115"/>
      <c r="N161" s="145">
        <v>52</v>
      </c>
      <c r="O161" s="140"/>
      <c r="P161" s="141" t="s">
        <v>12</v>
      </c>
      <c r="Q161" s="143"/>
      <c r="R161" s="142"/>
      <c r="T161" s="9"/>
      <c r="X161" s="142"/>
    </row>
    <row r="162" spans="1:24" ht="32.25" customHeight="1" x14ac:dyDescent="0.25">
      <c r="A162" s="75" t="s">
        <v>611</v>
      </c>
      <c r="B162" s="118"/>
      <c r="C162" s="118"/>
      <c r="D162" s="118"/>
      <c r="E162" s="3">
        <v>852</v>
      </c>
      <c r="F162" s="2" t="s">
        <v>71</v>
      </c>
      <c r="G162" s="2" t="s">
        <v>40</v>
      </c>
      <c r="H162" s="90" t="s">
        <v>612</v>
      </c>
      <c r="I162" s="126"/>
      <c r="J162" s="126"/>
      <c r="K162" s="126" t="s">
        <v>58</v>
      </c>
      <c r="L162" s="126" t="s">
        <v>281</v>
      </c>
      <c r="M162" s="4"/>
      <c r="N162" s="145">
        <v>52</v>
      </c>
      <c r="O162" s="144" t="s">
        <v>470</v>
      </c>
      <c r="P162" s="144" t="s">
        <v>12</v>
      </c>
      <c r="Q162" s="143" t="s">
        <v>281</v>
      </c>
      <c r="S162" s="19"/>
    </row>
    <row r="163" spans="1:24" s="19" customFormat="1" ht="32.25" customHeight="1" x14ac:dyDescent="0.25">
      <c r="A163" s="218" t="s">
        <v>382</v>
      </c>
      <c r="B163" s="219"/>
      <c r="C163" s="90"/>
      <c r="D163" s="90"/>
      <c r="E163" s="90"/>
      <c r="F163" s="90"/>
      <c r="G163" s="90"/>
      <c r="H163" s="90"/>
      <c r="I163" s="126"/>
      <c r="J163" s="126"/>
      <c r="K163" s="126"/>
      <c r="L163" s="126"/>
      <c r="M163" s="115"/>
      <c r="N163" s="145">
        <v>52</v>
      </c>
      <c r="O163" s="140"/>
      <c r="P163" s="141" t="s">
        <v>29</v>
      </c>
      <c r="Q163" s="143"/>
      <c r="R163" s="142"/>
      <c r="T163" s="9"/>
      <c r="X163" s="142"/>
    </row>
    <row r="164" spans="1:24" s="19" customFormat="1" ht="32.25" customHeight="1" x14ac:dyDescent="0.25">
      <c r="A164" s="52" t="s">
        <v>613</v>
      </c>
      <c r="E164" s="3">
        <v>852</v>
      </c>
      <c r="F164" s="2" t="s">
        <v>71</v>
      </c>
      <c r="G164" s="3" t="s">
        <v>11</v>
      </c>
      <c r="H164" s="90" t="s">
        <v>614</v>
      </c>
      <c r="I164" s="126"/>
      <c r="J164" s="126"/>
      <c r="K164" s="126" t="s">
        <v>58</v>
      </c>
      <c r="L164" s="126" t="s">
        <v>615</v>
      </c>
      <c r="M164" s="115"/>
      <c r="N164" s="145">
        <v>52</v>
      </c>
      <c r="O164" s="144" t="s">
        <v>470</v>
      </c>
      <c r="P164" s="144" t="s">
        <v>29</v>
      </c>
      <c r="Q164" s="143" t="s">
        <v>615</v>
      </c>
      <c r="R164" s="142"/>
      <c r="X164" s="142"/>
    </row>
    <row r="165" spans="1:24" s="19" customFormat="1" ht="32.25" customHeight="1" x14ac:dyDescent="0.25">
      <c r="A165" s="52" t="s">
        <v>616</v>
      </c>
      <c r="B165" s="118"/>
      <c r="C165" s="118"/>
      <c r="D165" s="118"/>
      <c r="E165" s="3">
        <v>852</v>
      </c>
      <c r="F165" s="2" t="s">
        <v>71</v>
      </c>
      <c r="G165" s="3" t="s">
        <v>40</v>
      </c>
      <c r="H165" s="90" t="s">
        <v>617</v>
      </c>
      <c r="I165" s="126"/>
      <c r="J165" s="126"/>
      <c r="K165" s="126" t="s">
        <v>58</v>
      </c>
      <c r="L165" s="102" t="s">
        <v>618</v>
      </c>
      <c r="M165" s="115"/>
      <c r="N165" s="145">
        <v>52</v>
      </c>
      <c r="O165" s="144" t="s">
        <v>470</v>
      </c>
      <c r="P165" s="144" t="s">
        <v>29</v>
      </c>
      <c r="Q165" s="144" t="s">
        <v>618</v>
      </c>
      <c r="R165" s="142"/>
      <c r="X165" s="142"/>
    </row>
    <row r="166" spans="1:24" s="19" customFormat="1" ht="32.25" customHeight="1" x14ac:dyDescent="0.25">
      <c r="A166" s="52" t="s">
        <v>619</v>
      </c>
      <c r="B166" s="118"/>
      <c r="C166" s="118"/>
      <c r="D166" s="118"/>
      <c r="E166" s="3">
        <v>852</v>
      </c>
      <c r="F166" s="2" t="s">
        <v>71</v>
      </c>
      <c r="G166" s="3" t="s">
        <v>40</v>
      </c>
      <c r="H166" s="90" t="s">
        <v>620</v>
      </c>
      <c r="I166" s="126"/>
      <c r="J166" s="126"/>
      <c r="K166" s="126" t="s">
        <v>58</v>
      </c>
      <c r="L166" s="102" t="s">
        <v>621</v>
      </c>
      <c r="M166" s="115"/>
      <c r="N166" s="194">
        <v>52</v>
      </c>
      <c r="O166" s="144" t="s">
        <v>470</v>
      </c>
      <c r="P166" s="144" t="s">
        <v>29</v>
      </c>
      <c r="Q166" s="144" t="s">
        <v>621</v>
      </c>
      <c r="R166" s="142"/>
      <c r="X166" s="142"/>
    </row>
    <row r="167" spans="1:24" s="19" customFormat="1" ht="32.25" customHeight="1" x14ac:dyDescent="0.25">
      <c r="A167" s="52" t="s">
        <v>613</v>
      </c>
      <c r="E167" s="3">
        <v>852</v>
      </c>
      <c r="F167" s="2" t="s">
        <v>71</v>
      </c>
      <c r="G167" s="3" t="s">
        <v>40</v>
      </c>
      <c r="H167" s="90" t="s">
        <v>614</v>
      </c>
      <c r="I167" s="126"/>
      <c r="J167" s="126"/>
      <c r="K167" s="126" t="s">
        <v>58</v>
      </c>
      <c r="L167" s="102" t="s">
        <v>615</v>
      </c>
      <c r="M167" s="115"/>
      <c r="N167" s="145">
        <v>52</v>
      </c>
      <c r="O167" s="144" t="s">
        <v>470</v>
      </c>
      <c r="P167" s="144" t="s">
        <v>29</v>
      </c>
      <c r="Q167" s="144" t="s">
        <v>615</v>
      </c>
      <c r="R167" s="142"/>
      <c r="X167" s="142"/>
    </row>
    <row r="168" spans="1:24" x14ac:dyDescent="0.25">
      <c r="A168" s="220" t="s">
        <v>173</v>
      </c>
      <c r="B168" s="21"/>
      <c r="C168" s="21"/>
      <c r="D168" s="21"/>
      <c r="E168" s="58"/>
      <c r="F168" s="58"/>
      <c r="G168" s="58"/>
      <c r="H168" s="107"/>
      <c r="I168" s="190"/>
      <c r="J168" s="190"/>
      <c r="K168" s="190"/>
      <c r="L168" s="190"/>
      <c r="M168" s="4"/>
      <c r="N168" s="145">
        <v>52</v>
      </c>
      <c r="O168" s="144"/>
      <c r="P168" s="176" t="s">
        <v>96</v>
      </c>
      <c r="Q168" s="221"/>
    </row>
    <row r="169" spans="1:24" s="19" customFormat="1" ht="32.25" customHeight="1" x14ac:dyDescent="0.25">
      <c r="A169" s="75" t="s">
        <v>112</v>
      </c>
      <c r="B169" s="160"/>
      <c r="C169" s="160"/>
      <c r="D169" s="160"/>
      <c r="E169" s="161">
        <v>852</v>
      </c>
      <c r="F169" s="76" t="s">
        <v>71</v>
      </c>
      <c r="G169" s="161" t="s">
        <v>40</v>
      </c>
      <c r="H169" s="162" t="s">
        <v>622</v>
      </c>
      <c r="I169" s="192"/>
      <c r="J169" s="192"/>
      <c r="K169" s="192" t="s">
        <v>623</v>
      </c>
      <c r="L169" s="222" t="s">
        <v>608</v>
      </c>
      <c r="M169" s="223"/>
      <c r="N169" s="157">
        <v>52</v>
      </c>
      <c r="O169" s="224" t="s">
        <v>470</v>
      </c>
      <c r="P169" s="224" t="s">
        <v>96</v>
      </c>
      <c r="Q169" s="195" t="s">
        <v>608</v>
      </c>
      <c r="R169" s="142"/>
      <c r="X169" s="142"/>
    </row>
    <row r="170" spans="1:24" ht="32.25" customHeight="1" x14ac:dyDescent="0.25">
      <c r="A170" s="225" t="s">
        <v>172</v>
      </c>
      <c r="B170" s="38"/>
      <c r="C170" s="38"/>
      <c r="D170" s="38"/>
      <c r="E170" s="3"/>
      <c r="F170" s="15"/>
      <c r="G170" s="15"/>
      <c r="H170" s="90" t="s">
        <v>44</v>
      </c>
      <c r="I170" s="126"/>
      <c r="J170" s="126"/>
      <c r="K170" s="126"/>
      <c r="L170" s="126"/>
      <c r="M170" s="4"/>
      <c r="N170" s="145">
        <v>52</v>
      </c>
      <c r="O170" s="144"/>
      <c r="P170" s="141" t="s">
        <v>71</v>
      </c>
      <c r="Q170" s="143"/>
      <c r="S170" s="19"/>
    </row>
    <row r="171" spans="1:24" ht="21.75" customHeight="1" x14ac:dyDescent="0.25">
      <c r="A171" s="68" t="s">
        <v>116</v>
      </c>
      <c r="B171" s="56"/>
      <c r="C171" s="56"/>
      <c r="D171" s="56"/>
      <c r="E171" s="54">
        <v>852</v>
      </c>
      <c r="F171" s="53" t="s">
        <v>71</v>
      </c>
      <c r="G171" s="53" t="s">
        <v>71</v>
      </c>
      <c r="H171" s="183" t="s">
        <v>624</v>
      </c>
      <c r="I171" s="184"/>
      <c r="J171" s="184"/>
      <c r="K171" s="184" t="s">
        <v>499</v>
      </c>
      <c r="L171" s="184" t="s">
        <v>210</v>
      </c>
      <c r="M171" s="185"/>
      <c r="N171" s="145">
        <v>52</v>
      </c>
      <c r="O171" s="187" t="s">
        <v>470</v>
      </c>
      <c r="P171" s="187" t="s">
        <v>71</v>
      </c>
      <c r="Q171" s="188" t="s">
        <v>210</v>
      </c>
      <c r="S171" s="19"/>
    </row>
    <row r="172" spans="1:24" ht="28.5" x14ac:dyDescent="0.25">
      <c r="A172" s="197" t="s">
        <v>162</v>
      </c>
      <c r="B172" s="21"/>
      <c r="C172" s="21"/>
      <c r="D172" s="21"/>
      <c r="E172" s="58"/>
      <c r="F172" s="58"/>
      <c r="G172" s="58"/>
      <c r="H172" s="107"/>
      <c r="I172" s="190"/>
      <c r="J172" s="190"/>
      <c r="K172" s="190"/>
      <c r="L172" s="190"/>
      <c r="M172" s="4"/>
      <c r="N172" s="145">
        <v>52</v>
      </c>
      <c r="O172" s="144"/>
      <c r="P172" s="141" t="s">
        <v>52</v>
      </c>
      <c r="Q172" s="221"/>
    </row>
    <row r="173" spans="1:24" ht="32.25" customHeight="1" x14ac:dyDescent="0.25">
      <c r="A173" s="75" t="s">
        <v>119</v>
      </c>
      <c r="B173" s="84"/>
      <c r="C173" s="84"/>
      <c r="D173" s="84"/>
      <c r="E173" s="161">
        <v>852</v>
      </c>
      <c r="F173" s="76" t="s">
        <v>86</v>
      </c>
      <c r="G173" s="76" t="s">
        <v>42</v>
      </c>
      <c r="H173" s="162" t="s">
        <v>625</v>
      </c>
      <c r="I173" s="192"/>
      <c r="J173" s="192"/>
      <c r="K173" s="192" t="s">
        <v>151</v>
      </c>
      <c r="L173" s="192" t="s">
        <v>171</v>
      </c>
      <c r="M173" s="193"/>
      <c r="N173" s="145">
        <v>52</v>
      </c>
      <c r="O173" s="195" t="s">
        <v>470</v>
      </c>
      <c r="P173" s="195" t="s">
        <v>52</v>
      </c>
      <c r="Q173" s="196" t="s">
        <v>171</v>
      </c>
      <c r="S173" s="19"/>
    </row>
    <row r="174" spans="1:24" ht="32.25" customHeight="1" x14ac:dyDescent="0.25">
      <c r="A174" s="52" t="s">
        <v>119</v>
      </c>
      <c r="B174" s="38"/>
      <c r="C174" s="38"/>
      <c r="D174" s="38"/>
      <c r="E174" s="3">
        <v>852</v>
      </c>
      <c r="F174" s="2" t="s">
        <v>86</v>
      </c>
      <c r="G174" s="2" t="s">
        <v>12</v>
      </c>
      <c r="H174" s="90" t="s">
        <v>625</v>
      </c>
      <c r="I174" s="126"/>
      <c r="J174" s="126"/>
      <c r="K174" s="126" t="s">
        <v>151</v>
      </c>
      <c r="L174" s="126" t="s">
        <v>171</v>
      </c>
      <c r="M174" s="4"/>
      <c r="N174" s="145">
        <v>52</v>
      </c>
      <c r="O174" s="144" t="s">
        <v>470</v>
      </c>
      <c r="P174" s="144" t="s">
        <v>52</v>
      </c>
      <c r="Q174" s="143" t="s">
        <v>171</v>
      </c>
      <c r="S174" s="19"/>
    </row>
    <row r="175" spans="1:24" s="19" customFormat="1" ht="32.25" customHeight="1" x14ac:dyDescent="0.25">
      <c r="A175" s="52" t="s">
        <v>626</v>
      </c>
      <c r="B175" s="117"/>
      <c r="C175" s="117"/>
      <c r="D175" s="117"/>
      <c r="E175" s="3">
        <v>852</v>
      </c>
      <c r="F175" s="2" t="s">
        <v>86</v>
      </c>
      <c r="G175" s="2" t="s">
        <v>12</v>
      </c>
      <c r="H175" s="90" t="s">
        <v>627</v>
      </c>
      <c r="I175" s="126"/>
      <c r="J175" s="126"/>
      <c r="K175" s="126" t="s">
        <v>151</v>
      </c>
      <c r="L175" s="126" t="s">
        <v>221</v>
      </c>
      <c r="M175" s="115"/>
      <c r="N175" s="145">
        <v>52</v>
      </c>
      <c r="O175" s="140" t="s">
        <v>470</v>
      </c>
      <c r="P175" s="140" t="s">
        <v>52</v>
      </c>
      <c r="Q175" s="143" t="s">
        <v>221</v>
      </c>
      <c r="R175" s="142"/>
      <c r="X175" s="142"/>
    </row>
    <row r="176" spans="1:24" ht="32.25" customHeight="1" x14ac:dyDescent="0.25">
      <c r="A176" s="52" t="s">
        <v>628</v>
      </c>
      <c r="B176" s="117"/>
      <c r="C176" s="117"/>
      <c r="D176" s="117"/>
      <c r="E176" s="3">
        <v>852</v>
      </c>
      <c r="F176" s="2" t="s">
        <v>86</v>
      </c>
      <c r="G176" s="2" t="s">
        <v>12</v>
      </c>
      <c r="H176" s="90" t="s">
        <v>629</v>
      </c>
      <c r="I176" s="126"/>
      <c r="J176" s="126"/>
      <c r="K176" s="126" t="s">
        <v>630</v>
      </c>
      <c r="L176" s="126" t="s">
        <v>631</v>
      </c>
      <c r="M176" s="4"/>
      <c r="N176" s="145">
        <v>52</v>
      </c>
      <c r="O176" s="144" t="s">
        <v>470</v>
      </c>
      <c r="P176" s="144" t="s">
        <v>52</v>
      </c>
      <c r="Q176" s="143" t="s">
        <v>631</v>
      </c>
      <c r="S176" s="19"/>
    </row>
    <row r="177" spans="1:24" ht="32.25" customHeight="1" x14ac:dyDescent="0.25">
      <c r="A177" s="52" t="s">
        <v>632</v>
      </c>
      <c r="B177" s="117"/>
      <c r="C177" s="117"/>
      <c r="D177" s="117"/>
      <c r="E177" s="3">
        <v>852</v>
      </c>
      <c r="F177" s="2" t="s">
        <v>86</v>
      </c>
      <c r="G177" s="2" t="s">
        <v>96</v>
      </c>
      <c r="H177" s="90" t="s">
        <v>633</v>
      </c>
      <c r="I177" s="126"/>
      <c r="J177" s="126"/>
      <c r="K177" s="126" t="s">
        <v>151</v>
      </c>
      <c r="L177" s="126" t="s">
        <v>219</v>
      </c>
      <c r="M177" s="4"/>
      <c r="N177" s="145">
        <v>52</v>
      </c>
      <c r="O177" s="144" t="s">
        <v>470</v>
      </c>
      <c r="P177" s="144" t="s">
        <v>52</v>
      </c>
      <c r="Q177" s="143" t="s">
        <v>219</v>
      </c>
      <c r="S177" s="19"/>
    </row>
    <row r="178" spans="1:24" ht="32.25" customHeight="1" x14ac:dyDescent="0.25">
      <c r="A178" s="52" t="s">
        <v>634</v>
      </c>
      <c r="B178" s="118"/>
      <c r="C178" s="118"/>
      <c r="D178" s="118"/>
      <c r="E178" s="3">
        <v>852</v>
      </c>
      <c r="F178" s="3" t="s">
        <v>86</v>
      </c>
      <c r="G178" s="3" t="s">
        <v>96</v>
      </c>
      <c r="H178" s="90" t="s">
        <v>635</v>
      </c>
      <c r="I178" s="126"/>
      <c r="J178" s="126"/>
      <c r="K178" s="126" t="s">
        <v>151</v>
      </c>
      <c r="L178" s="126" t="s">
        <v>220</v>
      </c>
      <c r="M178" s="4"/>
      <c r="N178" s="145">
        <v>52</v>
      </c>
      <c r="O178" s="144" t="s">
        <v>470</v>
      </c>
      <c r="P178" s="144" t="s">
        <v>52</v>
      </c>
      <c r="Q178" s="143" t="s">
        <v>220</v>
      </c>
      <c r="S178" s="19"/>
    </row>
    <row r="179" spans="1:24" ht="32.25" customHeight="1" x14ac:dyDescent="0.25">
      <c r="A179" s="226" t="s">
        <v>121</v>
      </c>
      <c r="B179" s="227"/>
      <c r="C179" s="227"/>
      <c r="D179" s="227"/>
      <c r="E179" s="228">
        <v>853</v>
      </c>
      <c r="F179" s="229"/>
      <c r="G179" s="229"/>
      <c r="H179" s="230" t="s">
        <v>44</v>
      </c>
      <c r="I179" s="231"/>
      <c r="J179" s="231"/>
      <c r="K179" s="231"/>
      <c r="L179" s="231"/>
      <c r="M179" s="232"/>
      <c r="N179" s="232"/>
      <c r="O179" s="229"/>
      <c r="P179" s="229"/>
      <c r="Q179" s="231"/>
      <c r="S179" s="19"/>
    </row>
    <row r="180" spans="1:24" ht="32.25" customHeight="1" x14ac:dyDescent="0.25">
      <c r="A180" s="233" t="s">
        <v>10</v>
      </c>
      <c r="B180" s="30"/>
      <c r="C180" s="30"/>
      <c r="D180" s="30"/>
      <c r="E180" s="2">
        <v>853</v>
      </c>
      <c r="F180" s="14" t="s">
        <v>11</v>
      </c>
      <c r="G180" s="14"/>
      <c r="H180" s="90" t="s">
        <v>44</v>
      </c>
      <c r="I180" s="126"/>
      <c r="J180" s="126"/>
      <c r="K180" s="126"/>
      <c r="L180" s="126"/>
      <c r="M180" s="4"/>
      <c r="N180" s="145"/>
      <c r="O180" s="144"/>
      <c r="P180" s="144"/>
      <c r="Q180" s="143"/>
      <c r="S180" s="19"/>
    </row>
    <row r="181" spans="1:24" ht="49.5" customHeight="1" x14ac:dyDescent="0.25">
      <c r="A181" s="217" t="s">
        <v>636</v>
      </c>
      <c r="B181" s="38"/>
      <c r="C181" s="38"/>
      <c r="D181" s="38"/>
      <c r="E181" s="2">
        <v>853</v>
      </c>
      <c r="F181" s="15" t="s">
        <v>11</v>
      </c>
      <c r="G181" s="15" t="s">
        <v>96</v>
      </c>
      <c r="H181" s="90" t="s">
        <v>44</v>
      </c>
      <c r="I181" s="126"/>
      <c r="J181" s="126"/>
      <c r="K181" s="126"/>
      <c r="L181" s="126"/>
      <c r="M181" s="4"/>
      <c r="N181" s="145"/>
      <c r="O181" s="144"/>
      <c r="P181" s="141" t="s">
        <v>11</v>
      </c>
      <c r="Q181" s="143"/>
      <c r="S181" s="19"/>
    </row>
    <row r="182" spans="1:24" ht="32.25" customHeight="1" x14ac:dyDescent="0.25">
      <c r="A182" s="52" t="s">
        <v>18</v>
      </c>
      <c r="B182" s="112"/>
      <c r="C182" s="112"/>
      <c r="D182" s="112"/>
      <c r="E182" s="2">
        <v>853</v>
      </c>
      <c r="F182" s="2" t="s">
        <v>15</v>
      </c>
      <c r="G182" s="2" t="s">
        <v>96</v>
      </c>
      <c r="H182" s="90" t="s">
        <v>637</v>
      </c>
      <c r="I182" s="126"/>
      <c r="J182" s="126"/>
      <c r="K182" s="126" t="s">
        <v>100</v>
      </c>
      <c r="L182" s="126" t="s">
        <v>179</v>
      </c>
      <c r="M182" s="4"/>
      <c r="N182" s="145">
        <v>53</v>
      </c>
      <c r="O182" s="144" t="s">
        <v>470</v>
      </c>
      <c r="P182" s="144" t="s">
        <v>11</v>
      </c>
      <c r="Q182" s="143" t="s">
        <v>179</v>
      </c>
      <c r="S182" s="19"/>
    </row>
    <row r="183" spans="1:24" ht="32.25" customHeight="1" x14ac:dyDescent="0.25">
      <c r="A183" s="52" t="s">
        <v>234</v>
      </c>
      <c r="B183" s="112"/>
      <c r="C183" s="112"/>
      <c r="D183" s="112"/>
      <c r="E183" s="2">
        <v>853</v>
      </c>
      <c r="F183" s="2" t="s">
        <v>11</v>
      </c>
      <c r="G183" s="2" t="s">
        <v>96</v>
      </c>
      <c r="H183" s="90" t="s">
        <v>638</v>
      </c>
      <c r="I183" s="126"/>
      <c r="J183" s="126"/>
      <c r="K183" s="126" t="s">
        <v>100</v>
      </c>
      <c r="L183" s="126" t="s">
        <v>236</v>
      </c>
      <c r="M183" s="4"/>
      <c r="N183" s="145">
        <v>53</v>
      </c>
      <c r="O183" s="144" t="s">
        <v>470</v>
      </c>
      <c r="P183" s="144" t="s">
        <v>11</v>
      </c>
      <c r="Q183" s="143" t="s">
        <v>236</v>
      </c>
      <c r="S183" s="19"/>
    </row>
    <row r="184" spans="1:24" ht="44.25" customHeight="1" x14ac:dyDescent="0.25">
      <c r="A184" s="234" t="s">
        <v>639</v>
      </c>
      <c r="B184" s="30"/>
      <c r="C184" s="30"/>
      <c r="D184" s="30"/>
      <c r="E184" s="2">
        <v>853</v>
      </c>
      <c r="F184" s="24" t="s">
        <v>127</v>
      </c>
      <c r="G184" s="24"/>
      <c r="H184" s="90" t="s">
        <v>44</v>
      </c>
      <c r="I184" s="126"/>
      <c r="J184" s="126"/>
      <c r="K184" s="126"/>
      <c r="L184" s="126"/>
      <c r="M184" s="4"/>
      <c r="N184" s="145"/>
      <c r="O184" s="144"/>
      <c r="P184" s="144"/>
      <c r="Q184" s="143"/>
      <c r="S184" s="19"/>
    </row>
    <row r="185" spans="1:24" ht="32.25" customHeight="1" x14ac:dyDescent="0.25">
      <c r="A185" s="66" t="s">
        <v>128</v>
      </c>
      <c r="B185" s="38"/>
      <c r="C185" s="38"/>
      <c r="D185" s="38"/>
      <c r="E185" s="2">
        <v>853</v>
      </c>
      <c r="F185" s="20" t="s">
        <v>127</v>
      </c>
      <c r="G185" s="20" t="s">
        <v>11</v>
      </c>
      <c r="H185" s="90" t="s">
        <v>44</v>
      </c>
      <c r="I185" s="126"/>
      <c r="J185" s="126"/>
      <c r="K185" s="126"/>
      <c r="L185" s="126"/>
      <c r="M185" s="4"/>
      <c r="N185" s="145"/>
      <c r="O185" s="144"/>
      <c r="P185" s="144"/>
      <c r="Q185" s="143"/>
      <c r="S185" s="19"/>
    </row>
    <row r="186" spans="1:24" ht="42" customHeight="1" x14ac:dyDescent="0.25">
      <c r="A186" s="136" t="s">
        <v>640</v>
      </c>
      <c r="B186" s="38"/>
      <c r="C186" s="38"/>
      <c r="D186" s="38"/>
      <c r="E186" s="2"/>
      <c r="F186" s="20"/>
      <c r="G186" s="20"/>
      <c r="H186" s="90"/>
      <c r="I186" s="126"/>
      <c r="J186" s="126"/>
      <c r="K186" s="126"/>
      <c r="L186" s="126"/>
      <c r="M186" s="4"/>
      <c r="N186" s="145"/>
      <c r="O186" s="144"/>
      <c r="P186" s="141" t="s">
        <v>40</v>
      </c>
      <c r="Q186" s="143"/>
      <c r="S186" s="19"/>
    </row>
    <row r="187" spans="1:24" ht="32.25" customHeight="1" x14ac:dyDescent="0.25">
      <c r="A187" s="52" t="s">
        <v>268</v>
      </c>
      <c r="B187" s="38"/>
      <c r="C187" s="38"/>
      <c r="D187" s="38"/>
      <c r="E187" s="2">
        <v>853</v>
      </c>
      <c r="F187" s="20" t="s">
        <v>127</v>
      </c>
      <c r="G187" s="20" t="s">
        <v>11</v>
      </c>
      <c r="H187" s="90" t="s">
        <v>641</v>
      </c>
      <c r="I187" s="126"/>
      <c r="J187" s="126"/>
      <c r="K187" s="126" t="s">
        <v>58</v>
      </c>
      <c r="L187" s="126" t="s">
        <v>175</v>
      </c>
      <c r="M187" s="4"/>
      <c r="N187" s="145">
        <v>53</v>
      </c>
      <c r="O187" s="144" t="s">
        <v>470</v>
      </c>
      <c r="P187" s="144" t="s">
        <v>40</v>
      </c>
      <c r="Q187" s="143" t="s">
        <v>175</v>
      </c>
      <c r="S187" s="19"/>
    </row>
    <row r="188" spans="1:24" ht="32.25" customHeight="1" x14ac:dyDescent="0.25">
      <c r="A188" s="52" t="s">
        <v>176</v>
      </c>
      <c r="B188" s="118"/>
      <c r="C188" s="118"/>
      <c r="D188" s="118"/>
      <c r="E188" s="2">
        <v>853</v>
      </c>
      <c r="F188" s="2" t="s">
        <v>127</v>
      </c>
      <c r="G188" s="2" t="s">
        <v>40</v>
      </c>
      <c r="H188" s="90" t="s">
        <v>642</v>
      </c>
      <c r="I188" s="126"/>
      <c r="J188" s="126"/>
      <c r="K188" s="126" t="s">
        <v>58</v>
      </c>
      <c r="L188" s="126" t="s">
        <v>213</v>
      </c>
      <c r="M188" s="4"/>
      <c r="N188" s="145">
        <v>53</v>
      </c>
      <c r="O188" s="144" t="s">
        <v>470</v>
      </c>
      <c r="P188" s="144" t="s">
        <v>40</v>
      </c>
      <c r="Q188" s="143" t="s">
        <v>213</v>
      </c>
      <c r="S188" s="19"/>
    </row>
    <row r="189" spans="1:24" ht="32.25" customHeight="1" x14ac:dyDescent="0.25">
      <c r="A189" s="129" t="s">
        <v>643</v>
      </c>
      <c r="B189" s="235"/>
      <c r="C189" s="235"/>
      <c r="D189" s="235"/>
      <c r="E189" s="236"/>
      <c r="F189" s="236"/>
      <c r="G189" s="236"/>
      <c r="H189" s="237"/>
      <c r="I189" s="238"/>
      <c r="J189" s="238"/>
      <c r="K189" s="238"/>
      <c r="L189" s="238"/>
      <c r="M189" s="239"/>
      <c r="N189" s="239"/>
      <c r="O189" s="236"/>
      <c r="P189" s="236"/>
      <c r="Q189" s="238"/>
      <c r="S189" s="19"/>
    </row>
    <row r="190" spans="1:24" s="19" customFormat="1" ht="32.25" customHeight="1" x14ac:dyDescent="0.25">
      <c r="A190" s="65" t="s">
        <v>133</v>
      </c>
      <c r="B190" s="63"/>
      <c r="C190" s="63"/>
      <c r="D190" s="63"/>
      <c r="E190" s="14">
        <v>854</v>
      </c>
      <c r="F190" s="14"/>
      <c r="G190" s="14"/>
      <c r="H190" s="240" t="s">
        <v>44</v>
      </c>
      <c r="I190" s="241"/>
      <c r="J190" s="241"/>
      <c r="K190" s="241"/>
      <c r="L190" s="241"/>
      <c r="M190" s="115"/>
      <c r="N190" s="139"/>
      <c r="O190" s="140"/>
      <c r="P190" s="140"/>
      <c r="Q190" s="242"/>
      <c r="R190" s="142"/>
      <c r="X190" s="142"/>
    </row>
    <row r="191" spans="1:24" ht="56.25" customHeight="1" x14ac:dyDescent="0.25">
      <c r="A191" s="66" t="s">
        <v>134</v>
      </c>
      <c r="B191" s="38"/>
      <c r="C191" s="38"/>
      <c r="D191" s="38"/>
      <c r="E191" s="3">
        <v>854</v>
      </c>
      <c r="F191" s="15" t="s">
        <v>11</v>
      </c>
      <c r="G191" s="15" t="s">
        <v>42</v>
      </c>
      <c r="H191" s="90" t="s">
        <v>44</v>
      </c>
      <c r="I191" s="126"/>
      <c r="J191" s="126"/>
      <c r="K191" s="126"/>
      <c r="L191" s="126"/>
      <c r="M191" s="4"/>
      <c r="N191" s="145"/>
      <c r="O191" s="144"/>
      <c r="P191" s="144"/>
      <c r="Q191" s="143"/>
      <c r="S191" s="19"/>
    </row>
    <row r="192" spans="1:24" ht="32.25" customHeight="1" x14ac:dyDescent="0.25">
      <c r="A192" s="52" t="s">
        <v>18</v>
      </c>
      <c r="B192" s="112"/>
      <c r="C192" s="112"/>
      <c r="D192" s="112"/>
      <c r="E192" s="3">
        <v>854</v>
      </c>
      <c r="F192" s="2" t="s">
        <v>15</v>
      </c>
      <c r="G192" s="2" t="s">
        <v>42</v>
      </c>
      <c r="H192" s="90" t="s">
        <v>135</v>
      </c>
      <c r="I192" s="126"/>
      <c r="J192" s="126"/>
      <c r="K192" s="126"/>
      <c r="L192" s="126" t="s">
        <v>179</v>
      </c>
      <c r="M192" s="4"/>
      <c r="N192" s="145"/>
      <c r="O192" s="144"/>
      <c r="P192" s="144"/>
      <c r="Q192" s="143" t="s">
        <v>179</v>
      </c>
      <c r="S192" s="19"/>
    </row>
    <row r="193" spans="1:24" s="29" customFormat="1" ht="24" customHeight="1" x14ac:dyDescent="0.25">
      <c r="A193" s="65" t="s">
        <v>136</v>
      </c>
      <c r="B193" s="63"/>
      <c r="C193" s="63"/>
      <c r="D193" s="63"/>
      <c r="E193" s="24">
        <v>857</v>
      </c>
      <c r="F193" s="14"/>
      <c r="G193" s="14"/>
      <c r="H193" s="240" t="s">
        <v>44</v>
      </c>
      <c r="I193" s="241"/>
      <c r="J193" s="241"/>
      <c r="K193" s="241"/>
      <c r="L193" s="241"/>
      <c r="M193" s="63"/>
      <c r="N193" s="243"/>
      <c r="O193" s="244"/>
      <c r="P193" s="244"/>
      <c r="Q193" s="242"/>
      <c r="R193" s="245"/>
      <c r="S193" s="19"/>
      <c r="X193" s="245"/>
    </row>
    <row r="194" spans="1:24" s="19" customFormat="1" ht="32.25" customHeight="1" x14ac:dyDescent="0.25">
      <c r="A194" s="66" t="s">
        <v>122</v>
      </c>
      <c r="B194" s="38"/>
      <c r="C194" s="38"/>
      <c r="D194" s="38"/>
      <c r="E194" s="3">
        <v>857</v>
      </c>
      <c r="F194" s="15" t="s">
        <v>11</v>
      </c>
      <c r="G194" s="15" t="s">
        <v>96</v>
      </c>
      <c r="H194" s="90" t="s">
        <v>44</v>
      </c>
      <c r="I194" s="126"/>
      <c r="J194" s="126"/>
      <c r="K194" s="126"/>
      <c r="L194" s="126"/>
      <c r="M194" s="115"/>
      <c r="N194" s="139"/>
      <c r="O194" s="140"/>
      <c r="P194" s="140"/>
      <c r="Q194" s="143"/>
      <c r="R194" s="142"/>
      <c r="X194" s="142"/>
    </row>
    <row r="195" spans="1:24" s="19" customFormat="1" ht="32.25" customHeight="1" x14ac:dyDescent="0.25">
      <c r="A195" s="52" t="s">
        <v>18</v>
      </c>
      <c r="B195" s="38"/>
      <c r="C195" s="38"/>
      <c r="D195" s="38"/>
      <c r="E195" s="3">
        <v>857</v>
      </c>
      <c r="F195" s="2" t="s">
        <v>11</v>
      </c>
      <c r="G195" s="2" t="s">
        <v>96</v>
      </c>
      <c r="H195" s="90" t="s">
        <v>135</v>
      </c>
      <c r="I195" s="126"/>
      <c r="J195" s="126"/>
      <c r="K195" s="126"/>
      <c r="L195" s="126" t="s">
        <v>179</v>
      </c>
      <c r="M195" s="115"/>
      <c r="N195" s="139"/>
      <c r="O195" s="140"/>
      <c r="P195" s="140"/>
      <c r="Q195" s="143" t="s">
        <v>179</v>
      </c>
      <c r="R195" s="142"/>
      <c r="X195" s="142"/>
    </row>
    <row r="196" spans="1:24" ht="32.25" customHeight="1" x14ac:dyDescent="0.25">
      <c r="A196" s="52" t="s">
        <v>137</v>
      </c>
      <c r="B196" s="118"/>
      <c r="C196" s="118"/>
      <c r="D196" s="118"/>
      <c r="E196" s="3">
        <v>857</v>
      </c>
      <c r="F196" s="2" t="s">
        <v>11</v>
      </c>
      <c r="G196" s="2" t="s">
        <v>96</v>
      </c>
      <c r="H196" s="90" t="s">
        <v>138</v>
      </c>
      <c r="I196" s="126"/>
      <c r="J196" s="126"/>
      <c r="K196" s="126"/>
      <c r="L196" s="126" t="s">
        <v>215</v>
      </c>
      <c r="M196" s="4"/>
      <c r="N196" s="145"/>
      <c r="O196" s="144"/>
      <c r="P196" s="144"/>
      <c r="Q196" s="143" t="s">
        <v>215</v>
      </c>
      <c r="S196" s="19"/>
    </row>
    <row r="197" spans="1:24" ht="32.25" customHeight="1" x14ac:dyDescent="0.25">
      <c r="A197" s="52" t="s">
        <v>139</v>
      </c>
      <c r="B197" s="118"/>
      <c r="C197" s="118"/>
      <c r="D197" s="2" t="s">
        <v>11</v>
      </c>
      <c r="E197" s="3">
        <v>857</v>
      </c>
      <c r="F197" s="2" t="s">
        <v>15</v>
      </c>
      <c r="G197" s="2" t="s">
        <v>96</v>
      </c>
      <c r="H197" s="90" t="s">
        <v>140</v>
      </c>
      <c r="I197" s="126"/>
      <c r="J197" s="126"/>
      <c r="K197" s="126"/>
      <c r="L197" s="126" t="s">
        <v>214</v>
      </c>
      <c r="M197" s="4"/>
      <c r="N197" s="145"/>
      <c r="O197" s="144"/>
      <c r="P197" s="144"/>
      <c r="Q197" s="143" t="s">
        <v>214</v>
      </c>
      <c r="S197" s="19"/>
    </row>
    <row r="198" spans="1:24" ht="32.25" customHeight="1" x14ac:dyDescent="0.25">
      <c r="A198" s="52" t="s">
        <v>266</v>
      </c>
      <c r="B198" s="118"/>
      <c r="C198" s="118"/>
      <c r="D198" s="118"/>
      <c r="E198" s="2">
        <v>853</v>
      </c>
      <c r="F198" s="2" t="s">
        <v>11</v>
      </c>
      <c r="G198" s="2" t="s">
        <v>100</v>
      </c>
      <c r="H198" s="90" t="s">
        <v>212</v>
      </c>
      <c r="I198" s="126"/>
      <c r="J198" s="126"/>
      <c r="K198" s="126"/>
      <c r="L198" s="126" t="s">
        <v>233</v>
      </c>
      <c r="M198" s="4"/>
      <c r="N198" s="145"/>
      <c r="O198" s="144"/>
      <c r="P198" s="144"/>
      <c r="Q198" s="143" t="s">
        <v>233</v>
      </c>
      <c r="S198" s="19"/>
    </row>
    <row r="199" spans="1:24" ht="32.25" customHeight="1" x14ac:dyDescent="0.25">
      <c r="A199" s="13" t="s">
        <v>93</v>
      </c>
      <c r="B199" s="118"/>
      <c r="C199" s="118"/>
      <c r="D199" s="21"/>
      <c r="E199" s="3">
        <v>851</v>
      </c>
      <c r="F199" s="2" t="s">
        <v>86</v>
      </c>
      <c r="G199" s="2" t="s">
        <v>96</v>
      </c>
      <c r="H199" s="125" t="s">
        <v>212</v>
      </c>
      <c r="I199" s="126" t="s">
        <v>446</v>
      </c>
      <c r="J199" s="126"/>
      <c r="K199" s="126"/>
      <c r="L199" s="126" t="s">
        <v>233</v>
      </c>
      <c r="M199" s="4"/>
      <c r="N199" s="145">
        <v>70</v>
      </c>
      <c r="O199" s="144"/>
      <c r="P199" s="144"/>
      <c r="Q199" s="143" t="s">
        <v>233</v>
      </c>
    </row>
    <row r="200" spans="1:24" ht="32.25" customHeight="1" x14ac:dyDescent="0.25">
      <c r="A200" s="52" t="s">
        <v>235</v>
      </c>
      <c r="B200" s="118"/>
      <c r="C200" s="118"/>
      <c r="D200" s="118"/>
      <c r="E200" s="2">
        <v>853</v>
      </c>
      <c r="F200" s="2" t="s">
        <v>11</v>
      </c>
      <c r="G200" s="2" t="s">
        <v>32</v>
      </c>
      <c r="H200" s="90" t="s">
        <v>239</v>
      </c>
      <c r="I200" s="126"/>
      <c r="J200" s="126"/>
      <c r="K200" s="126"/>
      <c r="L200" s="126" t="s">
        <v>240</v>
      </c>
      <c r="M200" s="4"/>
      <c r="N200" s="145"/>
      <c r="O200" s="144"/>
      <c r="P200" s="144"/>
      <c r="Q200" s="143" t="s">
        <v>240</v>
      </c>
      <c r="S200" s="19"/>
    </row>
    <row r="201" spans="1:24" ht="18" customHeight="1" x14ac:dyDescent="0.25">
      <c r="A201" s="5" t="s">
        <v>141</v>
      </c>
      <c r="B201" s="5"/>
      <c r="C201" s="5"/>
      <c r="D201" s="5"/>
      <c r="E201" s="20"/>
      <c r="F201" s="15"/>
      <c r="G201" s="15"/>
      <c r="H201" s="116"/>
      <c r="I201" s="246"/>
      <c r="J201" s="246"/>
      <c r="K201" s="246"/>
      <c r="L201" s="246"/>
      <c r="M201" s="4"/>
      <c r="N201" s="145"/>
      <c r="O201" s="144"/>
      <c r="P201" s="144"/>
      <c r="Q201" s="145"/>
      <c r="S201" s="19"/>
    </row>
    <row r="202" spans="1:24" s="47" customFormat="1" ht="17.25" customHeight="1" x14ac:dyDescent="0.25">
      <c r="A202" s="59" t="s">
        <v>278</v>
      </c>
      <c r="E202" s="70"/>
      <c r="F202" s="70"/>
      <c r="G202" s="70"/>
      <c r="H202" s="70"/>
      <c r="I202" s="247"/>
      <c r="J202" s="247"/>
      <c r="K202" s="247"/>
      <c r="L202" s="247"/>
      <c r="M202" s="248"/>
      <c r="N202" s="249"/>
      <c r="O202" s="250"/>
      <c r="P202" s="250"/>
      <c r="Q202" s="249"/>
      <c r="R202" s="251"/>
      <c r="X202" s="251"/>
    </row>
    <row r="203" spans="1:24" s="104" customFormat="1" ht="17.25" customHeight="1" x14ac:dyDescent="0.25">
      <c r="E203" s="105"/>
      <c r="F203" s="105"/>
      <c r="G203" s="105"/>
      <c r="H203" s="105"/>
      <c r="I203" s="252"/>
      <c r="J203" s="252"/>
      <c r="K203" s="252"/>
      <c r="L203" s="252"/>
      <c r="M203" s="253"/>
      <c r="N203" s="254"/>
      <c r="O203" s="255"/>
      <c r="P203" s="255"/>
      <c r="Q203" s="254"/>
      <c r="R203" s="256"/>
      <c r="X203" s="256"/>
    </row>
    <row r="204" spans="1:24" s="47" customFormat="1" ht="17.25" customHeight="1" x14ac:dyDescent="0.25">
      <c r="A204" s="59" t="s">
        <v>294</v>
      </c>
      <c r="E204" s="70"/>
      <c r="F204" s="70"/>
      <c r="G204" s="70"/>
      <c r="H204" s="70"/>
      <c r="I204" s="247"/>
      <c r="J204" s="247"/>
      <c r="K204" s="247"/>
      <c r="L204" s="247"/>
      <c r="M204" s="248"/>
      <c r="N204" s="249"/>
      <c r="O204" s="250"/>
      <c r="P204" s="250"/>
      <c r="Q204" s="249"/>
      <c r="R204" s="251"/>
      <c r="X204" s="251"/>
    </row>
    <row r="205" spans="1:24" s="104" customFormat="1" ht="17.25" customHeight="1" x14ac:dyDescent="0.25">
      <c r="E205" s="105"/>
      <c r="F205" s="105"/>
      <c r="G205" s="105"/>
      <c r="H205" s="105"/>
      <c r="I205" s="252"/>
      <c r="J205" s="252"/>
      <c r="K205" s="252"/>
      <c r="L205" s="252"/>
      <c r="M205" s="253"/>
      <c r="N205" s="254"/>
      <c r="O205" s="255"/>
      <c r="P205" s="255"/>
      <c r="Q205" s="254"/>
      <c r="R205" s="256"/>
      <c r="X205" s="256"/>
    </row>
    <row r="206" spans="1:24" s="47" customFormat="1" ht="17.25" hidden="1" customHeight="1" x14ac:dyDescent="0.25">
      <c r="A206" s="59"/>
      <c r="E206" s="70"/>
      <c r="F206" s="70"/>
      <c r="G206" s="70"/>
      <c r="H206" s="70"/>
      <c r="I206" s="247"/>
      <c r="J206" s="247"/>
      <c r="K206" s="247"/>
      <c r="L206" s="247"/>
      <c r="M206" s="248"/>
      <c r="N206" s="249"/>
      <c r="O206" s="250"/>
      <c r="P206" s="250"/>
      <c r="Q206" s="249"/>
      <c r="R206" s="251"/>
      <c r="X206" s="251"/>
    </row>
    <row r="207" spans="1:24" s="44" customFormat="1" ht="12.75" hidden="1" x14ac:dyDescent="0.25">
      <c r="A207" s="59" t="s">
        <v>275</v>
      </c>
      <c r="E207" s="70"/>
      <c r="F207" s="70"/>
      <c r="G207" s="70"/>
      <c r="H207" s="70"/>
      <c r="I207" s="247"/>
      <c r="J207" s="247"/>
      <c r="K207" s="247"/>
      <c r="L207" s="247"/>
      <c r="M207" s="257"/>
      <c r="N207" s="258"/>
      <c r="O207" s="259"/>
      <c r="P207" s="259"/>
      <c r="Q207" s="258"/>
      <c r="R207" s="260"/>
      <c r="X207" s="260"/>
    </row>
    <row r="208" spans="1:24" hidden="1" x14ac:dyDescent="0.25">
      <c r="A208" s="59"/>
      <c r="E208" s="70"/>
      <c r="F208" s="70"/>
      <c r="G208" s="70"/>
      <c r="H208" s="70"/>
      <c r="I208" s="247"/>
      <c r="J208" s="247"/>
      <c r="K208" s="247"/>
      <c r="L208" s="247"/>
    </row>
    <row r="209" spans="1:24" hidden="1" x14ac:dyDescent="0.25">
      <c r="A209" s="59"/>
      <c r="E209" s="70"/>
      <c r="F209" s="70"/>
      <c r="G209" s="70"/>
      <c r="H209" s="70"/>
      <c r="I209" s="247"/>
      <c r="J209" s="247"/>
      <c r="K209" s="247"/>
      <c r="L209" s="247"/>
    </row>
    <row r="210" spans="1:24" hidden="1" x14ac:dyDescent="0.25">
      <c r="E210" s="70"/>
      <c r="F210" s="70"/>
      <c r="G210" s="70"/>
    </row>
    <row r="211" spans="1:24" hidden="1" x14ac:dyDescent="0.25">
      <c r="E211" s="70"/>
      <c r="F211" s="70"/>
      <c r="G211" s="70"/>
    </row>
    <row r="212" spans="1:24" hidden="1" x14ac:dyDescent="0.25">
      <c r="E212" s="70"/>
      <c r="F212" s="70"/>
      <c r="G212" s="70"/>
    </row>
    <row r="213" spans="1:24" hidden="1" x14ac:dyDescent="0.25">
      <c r="E213" s="70"/>
      <c r="F213" s="70"/>
      <c r="G213" s="70"/>
      <c r="H213" s="9"/>
      <c r="I213" s="9"/>
      <c r="J213" s="9"/>
      <c r="K213" s="9"/>
      <c r="L213" s="9"/>
      <c r="M213" s="9"/>
      <c r="N213" s="9"/>
      <c r="O213" s="9"/>
      <c r="P213" s="9"/>
      <c r="Q213" s="9"/>
      <c r="R213" s="9"/>
      <c r="X213" s="9"/>
    </row>
    <row r="214" spans="1:24" hidden="1" x14ac:dyDescent="0.25">
      <c r="A214" s="59"/>
      <c r="E214" s="70"/>
      <c r="F214" s="70"/>
      <c r="G214" s="70"/>
      <c r="H214" s="9"/>
      <c r="I214" s="9"/>
      <c r="J214" s="9"/>
      <c r="K214" s="9"/>
      <c r="L214" s="9"/>
      <c r="M214" s="9"/>
      <c r="N214" s="9"/>
      <c r="O214" s="9"/>
      <c r="P214" s="9"/>
      <c r="Q214" s="9"/>
      <c r="R214" s="9"/>
      <c r="X214" s="9"/>
    </row>
    <row r="215" spans="1:24" hidden="1" x14ac:dyDescent="0.25">
      <c r="A215" s="59"/>
      <c r="E215" s="70"/>
      <c r="F215" s="70"/>
      <c r="G215" s="70"/>
      <c r="H215" s="9"/>
      <c r="I215" s="9"/>
      <c r="J215" s="9"/>
      <c r="K215" s="9"/>
      <c r="L215" s="9"/>
      <c r="M215" s="9"/>
      <c r="N215" s="9"/>
      <c r="O215" s="9"/>
      <c r="P215" s="9"/>
      <c r="Q215" s="9"/>
      <c r="R215" s="9"/>
      <c r="X215" s="9"/>
    </row>
    <row r="216" spans="1:24" hidden="1" x14ac:dyDescent="0.25">
      <c r="A216" s="59"/>
      <c r="E216" s="70"/>
      <c r="F216" s="70"/>
      <c r="G216" s="70"/>
      <c r="H216" s="9"/>
      <c r="I216" s="9"/>
      <c r="J216" s="9"/>
      <c r="K216" s="9"/>
      <c r="L216" s="9"/>
      <c r="M216" s="9"/>
      <c r="N216" s="9"/>
      <c r="O216" s="9"/>
      <c r="P216" s="9"/>
      <c r="Q216" s="9"/>
      <c r="R216" s="9"/>
      <c r="X216" s="9"/>
    </row>
    <row r="217" spans="1:24" hidden="1" x14ac:dyDescent="0.25">
      <c r="A217" s="59"/>
      <c r="E217" s="70"/>
      <c r="F217" s="70"/>
      <c r="G217" s="70"/>
      <c r="H217" s="9"/>
      <c r="I217" s="9"/>
      <c r="J217" s="9"/>
      <c r="K217" s="9"/>
      <c r="L217" s="9"/>
      <c r="M217" s="9"/>
      <c r="N217" s="9"/>
      <c r="O217" s="9"/>
      <c r="P217" s="9"/>
      <c r="Q217" s="9"/>
      <c r="R217" s="9"/>
      <c r="X217" s="9"/>
    </row>
    <row r="218" spans="1:24" hidden="1" x14ac:dyDescent="0.25">
      <c r="A218" s="59"/>
      <c r="E218" s="70"/>
      <c r="F218" s="70"/>
      <c r="G218" s="70"/>
      <c r="H218" s="9"/>
      <c r="I218" s="9"/>
      <c r="J218" s="9"/>
      <c r="K218" s="9"/>
      <c r="L218" s="9"/>
      <c r="M218" s="9"/>
      <c r="N218" s="9"/>
      <c r="O218" s="9"/>
      <c r="P218" s="9"/>
      <c r="Q218" s="9"/>
      <c r="R218" s="9"/>
      <c r="X218" s="9"/>
    </row>
    <row r="219" spans="1:24" hidden="1" x14ac:dyDescent="0.25">
      <c r="A219" s="59"/>
      <c r="E219" s="70"/>
      <c r="F219" s="70"/>
      <c r="G219" s="70"/>
      <c r="H219" s="9"/>
      <c r="I219" s="9"/>
      <c r="J219" s="9"/>
      <c r="K219" s="9"/>
      <c r="L219" s="9"/>
      <c r="M219" s="9"/>
      <c r="N219" s="9"/>
      <c r="O219" s="9"/>
      <c r="P219" s="9"/>
      <c r="Q219" s="9"/>
      <c r="R219" s="9"/>
      <c r="X219" s="9"/>
    </row>
    <row r="220" spans="1:24" hidden="1" x14ac:dyDescent="0.25">
      <c r="A220" s="59"/>
      <c r="E220" s="70"/>
      <c r="F220" s="70"/>
      <c r="G220" s="70"/>
      <c r="H220" s="9"/>
      <c r="I220" s="9"/>
      <c r="J220" s="9"/>
      <c r="K220" s="9"/>
      <c r="L220" s="9"/>
      <c r="M220" s="9"/>
      <c r="N220" s="9"/>
      <c r="O220" s="9"/>
      <c r="P220" s="9"/>
      <c r="Q220" s="9"/>
      <c r="R220" s="9"/>
      <c r="X220" s="9"/>
    </row>
    <row r="221" spans="1:24" hidden="1" x14ac:dyDescent="0.25">
      <c r="A221" s="59"/>
      <c r="E221" s="70"/>
      <c r="F221" s="70"/>
      <c r="G221" s="70"/>
      <c r="H221" s="9"/>
      <c r="I221" s="9"/>
      <c r="J221" s="9"/>
      <c r="K221" s="9"/>
      <c r="L221" s="9"/>
      <c r="M221" s="9"/>
      <c r="N221" s="9"/>
      <c r="O221" s="9"/>
      <c r="P221" s="9"/>
      <c r="Q221" s="9"/>
      <c r="R221" s="9"/>
      <c r="X221" s="9"/>
    </row>
    <row r="222" spans="1:24" hidden="1" x14ac:dyDescent="0.25">
      <c r="A222" s="59"/>
      <c r="E222" s="70"/>
      <c r="F222" s="70"/>
      <c r="G222" s="70"/>
      <c r="H222" s="9"/>
      <c r="I222" s="9"/>
      <c r="J222" s="9"/>
      <c r="K222" s="9"/>
      <c r="L222" s="9"/>
      <c r="M222" s="9"/>
      <c r="N222" s="9"/>
      <c r="O222" s="9"/>
      <c r="P222" s="9"/>
      <c r="Q222" s="9"/>
      <c r="R222" s="9"/>
      <c r="X222" s="9"/>
    </row>
    <row r="223" spans="1:24" hidden="1" x14ac:dyDescent="0.25">
      <c r="A223" s="59"/>
      <c r="E223" s="70"/>
      <c r="F223" s="70"/>
      <c r="G223" s="70"/>
      <c r="H223" s="9"/>
      <c r="I223" s="9"/>
      <c r="J223" s="9"/>
      <c r="K223" s="9"/>
      <c r="L223" s="9"/>
      <c r="M223" s="9"/>
      <c r="N223" s="9"/>
      <c r="O223" s="9"/>
      <c r="P223" s="9"/>
      <c r="Q223" s="9"/>
      <c r="R223" s="9"/>
      <c r="X223" s="9"/>
    </row>
    <row r="224" spans="1:24" hidden="1" x14ac:dyDescent="0.25">
      <c r="A224" s="59"/>
      <c r="E224" s="70"/>
      <c r="F224" s="70"/>
      <c r="G224" s="70"/>
      <c r="H224" s="9"/>
      <c r="I224" s="9"/>
      <c r="J224" s="9"/>
      <c r="K224" s="9"/>
      <c r="L224" s="9"/>
      <c r="M224" s="9"/>
      <c r="N224" s="9"/>
      <c r="O224" s="9"/>
      <c r="P224" s="9"/>
      <c r="Q224" s="9"/>
      <c r="R224" s="9"/>
      <c r="X224" s="9"/>
    </row>
    <row r="225" spans="1:24" hidden="1" x14ac:dyDescent="0.25">
      <c r="A225" s="59"/>
      <c r="E225" s="70"/>
      <c r="F225" s="70"/>
      <c r="G225" s="70"/>
      <c r="H225" s="9"/>
      <c r="I225" s="9"/>
      <c r="J225" s="9"/>
      <c r="K225" s="9"/>
      <c r="L225" s="9"/>
      <c r="M225" s="9"/>
      <c r="N225" s="9"/>
      <c r="O225" s="9"/>
      <c r="P225" s="9"/>
      <c r="Q225" s="9"/>
      <c r="R225" s="9"/>
      <c r="X225" s="9"/>
    </row>
    <row r="226" spans="1:24" hidden="1" x14ac:dyDescent="0.25">
      <c r="A226" s="59"/>
      <c r="E226" s="70"/>
      <c r="F226" s="70"/>
      <c r="G226" s="70"/>
      <c r="H226" s="9"/>
      <c r="I226" s="9"/>
      <c r="J226" s="9"/>
      <c r="K226" s="9"/>
      <c r="L226" s="9"/>
      <c r="M226" s="9"/>
      <c r="N226" s="9"/>
      <c r="O226" s="9"/>
      <c r="P226" s="9"/>
      <c r="Q226" s="9"/>
      <c r="R226" s="9"/>
      <c r="X226" s="9"/>
    </row>
    <row r="227" spans="1:24" hidden="1" x14ac:dyDescent="0.25">
      <c r="A227" s="59"/>
      <c r="E227" s="70"/>
      <c r="F227" s="70"/>
      <c r="G227" s="70"/>
      <c r="H227" s="9"/>
      <c r="I227" s="9"/>
      <c r="J227" s="9"/>
      <c r="K227" s="9"/>
      <c r="L227" s="9"/>
      <c r="M227" s="9"/>
      <c r="N227" s="9"/>
      <c r="O227" s="9"/>
      <c r="P227" s="9"/>
      <c r="Q227" s="9"/>
      <c r="R227" s="9"/>
      <c r="X227" s="9"/>
    </row>
    <row r="228" spans="1:24" x14ac:dyDescent="0.25">
      <c r="A228" s="59" t="s">
        <v>292</v>
      </c>
      <c r="E228" s="70"/>
      <c r="F228" s="70"/>
      <c r="G228" s="70"/>
      <c r="H228" s="9"/>
      <c r="I228" s="9"/>
      <c r="J228" s="9"/>
      <c r="K228" s="9"/>
      <c r="L228" s="9"/>
      <c r="M228" s="9"/>
      <c r="N228" s="9"/>
      <c r="O228" s="9"/>
      <c r="P228" s="9"/>
      <c r="Q228" s="9"/>
      <c r="R228" s="9"/>
      <c r="X228" s="9"/>
    </row>
    <row r="229" spans="1:24" x14ac:dyDescent="0.25">
      <c r="A229" s="59" t="s">
        <v>644</v>
      </c>
      <c r="E229" s="70"/>
      <c r="F229" s="70"/>
      <c r="G229" s="70"/>
    </row>
    <row r="230" spans="1:24" x14ac:dyDescent="0.25">
      <c r="A230" s="59"/>
      <c r="E230" s="70"/>
      <c r="F230" s="70"/>
      <c r="G230" s="70"/>
    </row>
    <row r="231" spans="1:24" s="19" customFormat="1" ht="14.25" x14ac:dyDescent="0.25">
      <c r="A231" s="50" t="s">
        <v>645</v>
      </c>
      <c r="B231" s="23"/>
      <c r="C231" s="23"/>
      <c r="D231" s="23"/>
      <c r="E231" s="262" t="s">
        <v>251</v>
      </c>
      <c r="F231" s="262"/>
      <c r="G231" s="262"/>
      <c r="H231" s="113"/>
      <c r="I231" s="263"/>
      <c r="J231" s="263"/>
      <c r="K231" s="263"/>
      <c r="L231" s="263"/>
      <c r="M231" s="264"/>
      <c r="N231" s="265"/>
      <c r="O231" s="266"/>
      <c r="P231" s="266"/>
      <c r="Q231" s="265"/>
      <c r="R231" s="142"/>
      <c r="X231" s="142"/>
    </row>
    <row r="232" spans="1:24" x14ac:dyDescent="0.25">
      <c r="A232" s="61" t="s">
        <v>646</v>
      </c>
      <c r="B232" s="21"/>
      <c r="C232" s="21"/>
      <c r="D232" s="21"/>
      <c r="E232" s="106">
        <v>851</v>
      </c>
      <c r="F232" s="106" t="s">
        <v>11</v>
      </c>
      <c r="G232" s="106">
        <v>13</v>
      </c>
      <c r="H232" s="107" t="s">
        <v>647</v>
      </c>
      <c r="I232" s="267"/>
      <c r="J232" s="267"/>
      <c r="K232" s="267"/>
      <c r="L232" s="267"/>
    </row>
    <row r="233" spans="1:24" x14ac:dyDescent="0.25">
      <c r="A233" s="61" t="s">
        <v>648</v>
      </c>
      <c r="B233" s="21"/>
      <c r="C233" s="21"/>
      <c r="D233" s="21"/>
      <c r="E233" s="106" t="s">
        <v>251</v>
      </c>
      <c r="F233" s="106" t="s">
        <v>12</v>
      </c>
      <c r="G233" s="106" t="s">
        <v>29</v>
      </c>
      <c r="H233" s="107" t="s">
        <v>649</v>
      </c>
      <c r="I233" s="267"/>
      <c r="J233" s="267"/>
      <c r="K233" s="267"/>
      <c r="L233" s="267"/>
    </row>
    <row r="234" spans="1:24" x14ac:dyDescent="0.25">
      <c r="A234" s="61" t="s">
        <v>650</v>
      </c>
      <c r="B234" s="21"/>
      <c r="C234" s="21"/>
      <c r="D234" s="21"/>
      <c r="E234" s="106" t="s">
        <v>251</v>
      </c>
      <c r="F234" s="106" t="s">
        <v>29</v>
      </c>
      <c r="G234" s="106" t="s">
        <v>29</v>
      </c>
      <c r="H234" s="43" t="s">
        <v>651</v>
      </c>
      <c r="I234" s="268"/>
      <c r="J234" s="268"/>
      <c r="K234" s="268"/>
      <c r="L234" s="268"/>
    </row>
    <row r="235" spans="1:24" x14ac:dyDescent="0.25">
      <c r="A235" s="61" t="s">
        <v>652</v>
      </c>
      <c r="B235" s="21"/>
      <c r="C235" s="21"/>
      <c r="D235" s="21"/>
      <c r="E235" s="45">
        <v>851</v>
      </c>
      <c r="F235" s="58" t="s">
        <v>52</v>
      </c>
      <c r="G235" s="58" t="s">
        <v>11</v>
      </c>
      <c r="H235" s="45" t="s">
        <v>653</v>
      </c>
      <c r="I235" s="269"/>
      <c r="J235" s="269"/>
      <c r="K235" s="269"/>
      <c r="L235" s="269"/>
    </row>
    <row r="236" spans="1:24" x14ac:dyDescent="0.25">
      <c r="A236" s="61" t="s">
        <v>654</v>
      </c>
      <c r="B236" s="21"/>
      <c r="C236" s="21"/>
      <c r="D236" s="21"/>
      <c r="E236" s="45">
        <v>851</v>
      </c>
      <c r="F236" s="58" t="s">
        <v>52</v>
      </c>
      <c r="G236" s="58" t="s">
        <v>11</v>
      </c>
      <c r="H236" s="45" t="s">
        <v>653</v>
      </c>
      <c r="I236" s="269"/>
      <c r="J236" s="269"/>
      <c r="K236" s="269"/>
      <c r="L236" s="269"/>
    </row>
    <row r="237" spans="1:24" s="19" customFormat="1" ht="14.25" x14ac:dyDescent="0.25">
      <c r="A237" s="50" t="s">
        <v>655</v>
      </c>
      <c r="B237" s="23"/>
      <c r="C237" s="23"/>
      <c r="D237" s="23"/>
      <c r="E237" s="262" t="s">
        <v>251</v>
      </c>
      <c r="F237" s="262"/>
      <c r="G237" s="262"/>
      <c r="H237" s="113"/>
      <c r="I237" s="263"/>
      <c r="J237" s="263"/>
      <c r="K237" s="263"/>
      <c r="L237" s="263"/>
      <c r="M237" s="264"/>
      <c r="N237" s="265"/>
      <c r="O237" s="266"/>
      <c r="P237" s="266"/>
      <c r="Q237" s="265"/>
      <c r="R237" s="142"/>
      <c r="X237" s="142"/>
    </row>
    <row r="238" spans="1:24" x14ac:dyDescent="0.25">
      <c r="A238" s="61" t="s">
        <v>656</v>
      </c>
      <c r="B238" s="21"/>
      <c r="C238" s="21"/>
      <c r="D238" s="21"/>
      <c r="E238" s="106" t="s">
        <v>293</v>
      </c>
      <c r="F238" s="106" t="s">
        <v>71</v>
      </c>
      <c r="G238" s="106" t="s">
        <v>40</v>
      </c>
      <c r="H238" s="107" t="s">
        <v>657</v>
      </c>
      <c r="I238" s="267"/>
      <c r="J238" s="267"/>
      <c r="K238" s="267"/>
      <c r="L238" s="267"/>
    </row>
    <row r="239" spans="1:24" x14ac:dyDescent="0.25">
      <c r="A239" s="61" t="s">
        <v>658</v>
      </c>
      <c r="B239" s="21"/>
      <c r="C239" s="21"/>
      <c r="D239" s="21"/>
      <c r="E239" s="106" t="s">
        <v>293</v>
      </c>
      <c r="F239" s="106" t="s">
        <v>71</v>
      </c>
      <c r="G239" s="106" t="s">
        <v>40</v>
      </c>
      <c r="H239" s="107" t="s">
        <v>659</v>
      </c>
      <c r="I239" s="267"/>
      <c r="J239" s="267"/>
      <c r="K239" s="267"/>
      <c r="L239" s="267"/>
    </row>
    <row r="240" spans="1:24" x14ac:dyDescent="0.25">
      <c r="A240" s="61" t="s">
        <v>660</v>
      </c>
      <c r="B240" s="21"/>
      <c r="C240" s="21"/>
      <c r="D240" s="21"/>
      <c r="E240" s="106" t="s">
        <v>293</v>
      </c>
      <c r="F240" s="106" t="s">
        <v>71</v>
      </c>
      <c r="G240" s="106" t="s">
        <v>40</v>
      </c>
      <c r="H240" s="107" t="s">
        <v>661</v>
      </c>
      <c r="I240" s="267"/>
      <c r="J240" s="267"/>
      <c r="K240" s="267"/>
      <c r="L240" s="267"/>
    </row>
    <row r="241" spans="1:24" s="19" customFormat="1" ht="14.25" x14ac:dyDescent="0.25">
      <c r="A241" s="49" t="s">
        <v>662</v>
      </c>
      <c r="B241" s="23"/>
      <c r="C241" s="23"/>
      <c r="D241" s="23"/>
      <c r="E241" s="262" t="s">
        <v>663</v>
      </c>
      <c r="F241" s="262"/>
      <c r="G241" s="262"/>
      <c r="H241" s="113"/>
      <c r="I241" s="263"/>
      <c r="J241" s="263"/>
      <c r="K241" s="263"/>
      <c r="L241" s="263"/>
      <c r="M241" s="264"/>
      <c r="N241" s="265"/>
      <c r="O241" s="266"/>
      <c r="P241" s="266"/>
      <c r="Q241" s="265"/>
      <c r="R241" s="142"/>
      <c r="X241" s="142"/>
    </row>
    <row r="242" spans="1:24" x14ac:dyDescent="0.25">
      <c r="A242" s="61" t="s">
        <v>292</v>
      </c>
      <c r="B242" s="21"/>
      <c r="C242" s="21"/>
      <c r="D242" s="21"/>
      <c r="E242" s="106" t="s">
        <v>663</v>
      </c>
      <c r="F242" s="106" t="s">
        <v>11</v>
      </c>
      <c r="G242" s="106" t="s">
        <v>32</v>
      </c>
      <c r="H242" s="107" t="s">
        <v>664</v>
      </c>
      <c r="I242" s="267"/>
      <c r="J242" s="267"/>
      <c r="K242" s="267"/>
      <c r="L242" s="267"/>
    </row>
    <row r="243" spans="1:24" x14ac:dyDescent="0.25">
      <c r="A243" s="61"/>
      <c r="B243" s="21"/>
      <c r="C243" s="21"/>
      <c r="D243" s="21"/>
      <c r="E243" s="106"/>
      <c r="F243" s="106"/>
      <c r="G243" s="106"/>
      <c r="H243" s="107"/>
      <c r="I243" s="267"/>
      <c r="J243" s="267"/>
      <c r="K243" s="267"/>
      <c r="L243" s="267"/>
    </row>
    <row r="244" spans="1:24" s="19" customFormat="1" ht="14.25" x14ac:dyDescent="0.25">
      <c r="A244" s="49" t="s">
        <v>253</v>
      </c>
      <c r="B244" s="23"/>
      <c r="C244" s="23"/>
      <c r="D244" s="23"/>
      <c r="E244" s="262"/>
      <c r="F244" s="262"/>
      <c r="G244" s="262"/>
      <c r="H244" s="113"/>
      <c r="I244" s="263"/>
      <c r="J244" s="263"/>
      <c r="K244" s="263"/>
      <c r="L244" s="263"/>
      <c r="M244" s="264"/>
      <c r="N244" s="265"/>
      <c r="O244" s="266"/>
      <c r="P244" s="266"/>
      <c r="Q244" s="265"/>
      <c r="R244" s="142"/>
      <c r="X244" s="142"/>
    </row>
    <row r="245" spans="1:24" x14ac:dyDescent="0.25">
      <c r="A245" s="61"/>
      <c r="B245" s="21"/>
      <c r="C245" s="21"/>
      <c r="D245" s="21"/>
      <c r="E245" s="106"/>
      <c r="F245" s="106"/>
      <c r="G245" s="106"/>
      <c r="H245" s="107"/>
      <c r="I245" s="267"/>
      <c r="J245" s="267"/>
      <c r="K245" s="267"/>
      <c r="L245" s="267"/>
      <c r="M245" s="9"/>
      <c r="N245" s="9"/>
      <c r="O245" s="9"/>
      <c r="P245" s="9"/>
      <c r="Q245" s="9"/>
      <c r="R245" s="9"/>
      <c r="X245" s="9"/>
    </row>
    <row r="246" spans="1:24" x14ac:dyDescent="0.25">
      <c r="A246" s="61"/>
      <c r="B246" s="21"/>
      <c r="C246" s="21"/>
      <c r="D246" s="21"/>
      <c r="E246" s="106"/>
      <c r="F246" s="106"/>
      <c r="G246" s="106"/>
      <c r="H246" s="107"/>
      <c r="I246" s="267"/>
      <c r="J246" s="267"/>
      <c r="K246" s="267"/>
      <c r="L246" s="267"/>
      <c r="M246" s="9"/>
      <c r="N246" s="9"/>
      <c r="O246" s="9"/>
      <c r="P246" s="9"/>
      <c r="Q246" s="9"/>
      <c r="R246" s="9"/>
      <c r="X246" s="9"/>
    </row>
    <row r="247" spans="1:24" x14ac:dyDescent="0.25">
      <c r="A247" s="61"/>
      <c r="B247" s="21"/>
      <c r="C247" s="21"/>
      <c r="D247" s="21"/>
      <c r="E247" s="106"/>
      <c r="F247" s="106"/>
      <c r="G247" s="106"/>
      <c r="H247" s="107"/>
      <c r="I247" s="267"/>
      <c r="J247" s="267"/>
      <c r="K247" s="267"/>
      <c r="L247" s="267"/>
      <c r="M247" s="9"/>
      <c r="N247" s="9"/>
      <c r="O247" s="9"/>
      <c r="P247" s="9"/>
      <c r="Q247" s="9"/>
      <c r="R247" s="9"/>
      <c r="X247" s="9"/>
    </row>
    <row r="248" spans="1:24" x14ac:dyDescent="0.25">
      <c r="E248" s="70"/>
      <c r="F248" s="70"/>
      <c r="G248" s="70"/>
      <c r="M248" s="9"/>
      <c r="N248" s="9"/>
      <c r="O248" s="9"/>
      <c r="P248" s="9"/>
      <c r="Q248" s="9"/>
      <c r="R248" s="9"/>
      <c r="X248" s="9"/>
    </row>
    <row r="249" spans="1:24" x14ac:dyDescent="0.25">
      <c r="E249" s="70"/>
      <c r="F249" s="70"/>
      <c r="G249" s="70"/>
      <c r="M249" s="9"/>
      <c r="N249" s="9"/>
      <c r="O249" s="9"/>
      <c r="P249" s="9"/>
      <c r="Q249" s="9"/>
      <c r="R249" s="9"/>
      <c r="X249" s="9"/>
    </row>
    <row r="250" spans="1:24" x14ac:dyDescent="0.25">
      <c r="E250" s="70"/>
      <c r="F250" s="70"/>
      <c r="G250" s="70"/>
      <c r="M250" s="9"/>
      <c r="N250" s="9"/>
      <c r="O250" s="9"/>
      <c r="P250" s="9"/>
      <c r="Q250" s="9"/>
      <c r="R250" s="9"/>
      <c r="X250" s="9"/>
    </row>
    <row r="251" spans="1:24" x14ac:dyDescent="0.25">
      <c r="A251" s="59"/>
      <c r="E251" s="70"/>
      <c r="F251" s="70"/>
      <c r="G251" s="70"/>
      <c r="M251" s="9"/>
      <c r="N251" s="9"/>
      <c r="O251" s="9"/>
      <c r="P251" s="9"/>
      <c r="Q251" s="9"/>
      <c r="R251" s="9"/>
      <c r="X251" s="9"/>
    </row>
    <row r="252" spans="1:24" x14ac:dyDescent="0.25">
      <c r="A252" s="59"/>
      <c r="E252" s="70"/>
      <c r="F252" s="70"/>
      <c r="G252" s="70"/>
      <c r="M252" s="9"/>
      <c r="N252" s="9"/>
      <c r="O252" s="9"/>
      <c r="P252" s="9"/>
      <c r="Q252" s="9"/>
      <c r="R252" s="9"/>
      <c r="X252" s="9"/>
    </row>
    <row r="253" spans="1:24" x14ac:dyDescent="0.25">
      <c r="A253" s="59"/>
      <c r="E253" s="70"/>
      <c r="F253" s="70"/>
      <c r="G253" s="70"/>
      <c r="M253" s="9"/>
      <c r="N253" s="9"/>
      <c r="O253" s="9"/>
      <c r="P253" s="9"/>
      <c r="Q253" s="9"/>
      <c r="R253" s="9"/>
      <c r="X253" s="9"/>
    </row>
    <row r="254" spans="1:24" x14ac:dyDescent="0.25">
      <c r="A254" s="59"/>
      <c r="E254" s="70"/>
      <c r="F254" s="70"/>
      <c r="G254" s="70"/>
      <c r="M254" s="9"/>
      <c r="N254" s="9"/>
      <c r="O254" s="9"/>
      <c r="P254" s="9"/>
      <c r="Q254" s="9"/>
      <c r="R254" s="9"/>
      <c r="X254" s="9"/>
    </row>
    <row r="255" spans="1:24" x14ac:dyDescent="0.25">
      <c r="A255" s="59"/>
      <c r="E255" s="70"/>
      <c r="F255" s="70"/>
      <c r="G255" s="70"/>
      <c r="M255" s="9"/>
      <c r="N255" s="9"/>
      <c r="O255" s="9"/>
      <c r="P255" s="9"/>
      <c r="Q255" s="9"/>
      <c r="R255" s="9"/>
      <c r="X255" s="9"/>
    </row>
    <row r="256" spans="1:24" x14ac:dyDescent="0.25">
      <c r="A256" s="59"/>
      <c r="E256" s="70"/>
      <c r="F256" s="70"/>
      <c r="G256" s="70"/>
      <c r="M256" s="9"/>
      <c r="N256" s="9"/>
      <c r="O256" s="9"/>
      <c r="P256" s="9"/>
      <c r="Q256" s="9"/>
      <c r="R256" s="9"/>
      <c r="X256" s="9"/>
    </row>
    <row r="257" spans="1:24" x14ac:dyDescent="0.25">
      <c r="A257" s="59"/>
      <c r="E257" s="70"/>
      <c r="F257" s="70"/>
      <c r="G257" s="70"/>
      <c r="M257" s="9"/>
      <c r="N257" s="9"/>
      <c r="O257" s="9"/>
      <c r="P257" s="9"/>
      <c r="Q257" s="9"/>
      <c r="R257" s="9"/>
      <c r="X257" s="9"/>
    </row>
    <row r="258" spans="1:24" x14ac:dyDescent="0.25">
      <c r="A258" s="59"/>
      <c r="E258" s="70"/>
      <c r="F258" s="70"/>
      <c r="G258" s="70"/>
      <c r="M258" s="9"/>
      <c r="N258" s="9"/>
      <c r="O258" s="9"/>
      <c r="P258" s="9"/>
      <c r="Q258" s="9"/>
      <c r="R258" s="9"/>
      <c r="X258" s="9"/>
    </row>
    <row r="259" spans="1:24" x14ac:dyDescent="0.25">
      <c r="A259" s="59"/>
      <c r="E259" s="70"/>
      <c r="F259" s="70"/>
      <c r="G259" s="70"/>
      <c r="M259" s="9"/>
      <c r="N259" s="9"/>
      <c r="O259" s="9"/>
      <c r="P259" s="9"/>
      <c r="Q259" s="9"/>
      <c r="R259" s="9"/>
      <c r="X259" s="9"/>
    </row>
    <row r="260" spans="1:24" x14ac:dyDescent="0.25">
      <c r="A260" s="59"/>
      <c r="E260" s="70"/>
      <c r="F260" s="70"/>
      <c r="G260" s="70"/>
      <c r="M260" s="9"/>
      <c r="N260" s="9"/>
      <c r="O260" s="9"/>
      <c r="P260" s="9"/>
      <c r="Q260" s="9"/>
      <c r="R260" s="9"/>
      <c r="X260" s="9"/>
    </row>
    <row r="261" spans="1:24" x14ac:dyDescent="0.25">
      <c r="A261" s="59"/>
      <c r="E261" s="70"/>
      <c r="F261" s="70"/>
      <c r="G261" s="70"/>
      <c r="H261" s="9"/>
      <c r="I261" s="9"/>
      <c r="J261" s="9"/>
      <c r="K261" s="9"/>
      <c r="L261" s="9"/>
      <c r="M261" s="9"/>
      <c r="N261" s="9"/>
      <c r="O261" s="9"/>
      <c r="P261" s="9"/>
      <c r="Q261" s="9"/>
      <c r="R261" s="9"/>
      <c r="X261" s="9"/>
    </row>
    <row r="262" spans="1:24" x14ac:dyDescent="0.25">
      <c r="A262" s="59"/>
      <c r="E262" s="70"/>
      <c r="F262" s="70"/>
      <c r="G262" s="70"/>
      <c r="H262" s="9"/>
      <c r="I262" s="9"/>
      <c r="J262" s="9"/>
      <c r="K262" s="9"/>
      <c r="L262" s="9"/>
      <c r="M262" s="9"/>
      <c r="N262" s="9"/>
      <c r="O262" s="9"/>
      <c r="P262" s="9"/>
      <c r="Q262" s="9"/>
      <c r="R262" s="9"/>
      <c r="X262" s="9"/>
    </row>
    <row r="263" spans="1:24" x14ac:dyDescent="0.25">
      <c r="A263" s="59"/>
      <c r="E263" s="70"/>
      <c r="F263" s="70"/>
      <c r="G263" s="70"/>
      <c r="H263" s="9"/>
      <c r="I263" s="9"/>
      <c r="J263" s="9"/>
      <c r="K263" s="9"/>
      <c r="L263" s="9"/>
      <c r="M263" s="9"/>
      <c r="N263" s="9"/>
      <c r="O263" s="9"/>
      <c r="P263" s="9"/>
      <c r="Q263" s="9"/>
      <c r="R263" s="9"/>
      <c r="X263" s="9"/>
    </row>
    <row r="264" spans="1:24" x14ac:dyDescent="0.25">
      <c r="A264" s="59"/>
      <c r="E264" s="70"/>
      <c r="F264" s="70"/>
      <c r="G264" s="70"/>
      <c r="H264" s="9"/>
      <c r="I264" s="9"/>
      <c r="J264" s="9"/>
      <c r="K264" s="9"/>
      <c r="L264" s="9"/>
      <c r="M264" s="9"/>
      <c r="N264" s="9"/>
      <c r="O264" s="9"/>
      <c r="P264" s="9"/>
      <c r="Q264" s="9"/>
      <c r="R264" s="9"/>
      <c r="X264" s="9"/>
    </row>
    <row r="265" spans="1:24" x14ac:dyDescent="0.25">
      <c r="A265" s="59"/>
      <c r="E265" s="70"/>
      <c r="F265" s="70"/>
      <c r="G265" s="70"/>
      <c r="H265" s="9"/>
      <c r="I265" s="9"/>
      <c r="J265" s="9"/>
      <c r="K265" s="9"/>
      <c r="L265" s="9"/>
      <c r="M265" s="9"/>
      <c r="N265" s="9"/>
      <c r="O265" s="9"/>
      <c r="P265" s="9"/>
      <c r="Q265" s="9"/>
      <c r="R265" s="9"/>
      <c r="X265" s="9"/>
    </row>
    <row r="266" spans="1:24" x14ac:dyDescent="0.25">
      <c r="A266" s="59"/>
      <c r="E266" s="70"/>
      <c r="F266" s="70"/>
      <c r="G266" s="70"/>
      <c r="H266" s="9"/>
      <c r="I266" s="9"/>
      <c r="J266" s="9"/>
      <c r="K266" s="9"/>
      <c r="L266" s="9"/>
      <c r="M266" s="9"/>
      <c r="N266" s="9"/>
      <c r="O266" s="9"/>
      <c r="P266" s="9"/>
      <c r="Q266" s="9"/>
      <c r="R266" s="9"/>
      <c r="X266" s="9"/>
    </row>
    <row r="267" spans="1:24" x14ac:dyDescent="0.25">
      <c r="A267" s="59"/>
      <c r="E267" s="70"/>
      <c r="F267" s="70"/>
      <c r="G267" s="70"/>
      <c r="H267" s="9"/>
      <c r="I267" s="9"/>
      <c r="J267" s="9"/>
      <c r="K267" s="9"/>
      <c r="L267" s="9"/>
      <c r="M267" s="9"/>
      <c r="N267" s="9"/>
      <c r="O267" s="9"/>
      <c r="P267" s="9"/>
      <c r="Q267" s="9"/>
      <c r="R267" s="9"/>
      <c r="X267" s="9"/>
    </row>
    <row r="268" spans="1:24" x14ac:dyDescent="0.25">
      <c r="A268" s="59"/>
      <c r="E268" s="70"/>
      <c r="F268" s="70"/>
      <c r="G268" s="70"/>
      <c r="H268" s="9"/>
      <c r="I268" s="9"/>
      <c r="J268" s="9"/>
      <c r="K268" s="9"/>
      <c r="L268" s="9"/>
      <c r="M268" s="9"/>
      <c r="N268" s="9"/>
      <c r="O268" s="9"/>
      <c r="P268" s="9"/>
      <c r="Q268" s="9"/>
      <c r="R268" s="9"/>
      <c r="X268" s="9"/>
    </row>
    <row r="269" spans="1:24" x14ac:dyDescent="0.25">
      <c r="A269" s="59"/>
      <c r="E269" s="70"/>
      <c r="F269" s="70"/>
      <c r="G269" s="70"/>
      <c r="H269" s="9"/>
      <c r="I269" s="9"/>
      <c r="J269" s="9"/>
      <c r="K269" s="9"/>
      <c r="L269" s="9"/>
      <c r="M269" s="9"/>
      <c r="N269" s="9"/>
      <c r="O269" s="9"/>
      <c r="P269" s="9"/>
      <c r="Q269" s="9"/>
      <c r="R269" s="9"/>
      <c r="X269" s="9"/>
    </row>
    <row r="270" spans="1:24" x14ac:dyDescent="0.25">
      <c r="A270" s="59"/>
      <c r="E270" s="70"/>
      <c r="F270" s="70"/>
      <c r="G270" s="70"/>
      <c r="H270" s="9"/>
      <c r="I270" s="9"/>
      <c r="J270" s="9"/>
      <c r="K270" s="9"/>
      <c r="L270" s="9"/>
      <c r="M270" s="9"/>
      <c r="N270" s="9"/>
      <c r="O270" s="9"/>
      <c r="P270" s="9"/>
      <c r="Q270" s="9"/>
      <c r="R270" s="9"/>
      <c r="X270" s="9"/>
    </row>
    <row r="271" spans="1:24" x14ac:dyDescent="0.25">
      <c r="A271" s="59"/>
      <c r="E271" s="70"/>
      <c r="F271" s="70"/>
      <c r="G271" s="70"/>
      <c r="H271" s="9"/>
      <c r="I271" s="9"/>
      <c r="J271" s="9"/>
      <c r="K271" s="9"/>
      <c r="L271" s="9"/>
      <c r="M271" s="9"/>
      <c r="N271" s="9"/>
      <c r="O271" s="9"/>
      <c r="P271" s="9"/>
      <c r="Q271" s="9"/>
      <c r="R271" s="9"/>
      <c r="X271" s="9"/>
    </row>
    <row r="272" spans="1:24" x14ac:dyDescent="0.25">
      <c r="A272" s="59"/>
      <c r="E272" s="70"/>
      <c r="F272" s="70"/>
      <c r="G272" s="70"/>
      <c r="H272" s="9"/>
      <c r="I272" s="9"/>
      <c r="J272" s="9"/>
      <c r="K272" s="9"/>
      <c r="L272" s="9"/>
      <c r="M272" s="9"/>
      <c r="N272" s="9"/>
      <c r="O272" s="9"/>
      <c r="P272" s="9"/>
      <c r="Q272" s="9"/>
      <c r="R272" s="9"/>
      <c r="X272" s="9"/>
    </row>
    <row r="273" spans="1:24" x14ac:dyDescent="0.25">
      <c r="A273" s="59"/>
      <c r="E273" s="70"/>
      <c r="F273" s="70"/>
      <c r="G273" s="70"/>
      <c r="H273" s="9"/>
      <c r="I273" s="9"/>
      <c r="J273" s="9"/>
      <c r="K273" s="9"/>
      <c r="L273" s="9"/>
      <c r="M273" s="9"/>
      <c r="N273" s="9"/>
      <c r="O273" s="9"/>
      <c r="P273" s="9"/>
      <c r="Q273" s="9"/>
      <c r="R273" s="9"/>
      <c r="X273" s="9"/>
    </row>
    <row r="274" spans="1:24" x14ac:dyDescent="0.25">
      <c r="A274" s="59"/>
      <c r="E274" s="70"/>
      <c r="F274" s="70"/>
      <c r="G274" s="70"/>
      <c r="H274" s="9"/>
      <c r="I274" s="9"/>
      <c r="J274" s="9"/>
      <c r="K274" s="9"/>
      <c r="L274" s="9"/>
      <c r="M274" s="9"/>
      <c r="N274" s="9"/>
      <c r="O274" s="9"/>
      <c r="P274" s="9"/>
      <c r="Q274" s="9"/>
      <c r="R274" s="9"/>
      <c r="X274" s="9"/>
    </row>
    <row r="275" spans="1:24" x14ac:dyDescent="0.25">
      <c r="A275" s="59"/>
      <c r="E275" s="70"/>
      <c r="F275" s="70"/>
      <c r="G275" s="70"/>
      <c r="H275" s="9"/>
      <c r="I275" s="9"/>
      <c r="J275" s="9"/>
      <c r="K275" s="9"/>
      <c r="L275" s="9"/>
      <c r="M275" s="9"/>
      <c r="N275" s="9"/>
      <c r="O275" s="9"/>
      <c r="P275" s="9"/>
      <c r="Q275" s="9"/>
      <c r="R275" s="9"/>
      <c r="X275" s="9"/>
    </row>
    <row r="276" spans="1:24" x14ac:dyDescent="0.25">
      <c r="A276" s="59"/>
      <c r="E276" s="70"/>
      <c r="F276" s="70"/>
      <c r="G276" s="70"/>
      <c r="H276" s="9"/>
      <c r="I276" s="9"/>
      <c r="J276" s="9"/>
      <c r="K276" s="9"/>
      <c r="L276" s="9"/>
      <c r="M276" s="9"/>
      <c r="N276" s="9"/>
      <c r="O276" s="9"/>
      <c r="P276" s="9"/>
      <c r="Q276" s="9"/>
      <c r="R276" s="9"/>
      <c r="X276" s="9"/>
    </row>
    <row r="277" spans="1:24" x14ac:dyDescent="0.25">
      <c r="A277" s="59"/>
      <c r="E277" s="70"/>
      <c r="F277" s="70"/>
      <c r="G277" s="70"/>
      <c r="H277" s="9"/>
      <c r="I277" s="9"/>
      <c r="J277" s="9"/>
      <c r="K277" s="9"/>
      <c r="L277" s="9"/>
      <c r="M277" s="9"/>
      <c r="N277" s="9"/>
      <c r="O277" s="9"/>
      <c r="P277" s="9"/>
      <c r="Q277" s="9"/>
      <c r="R277" s="9"/>
      <c r="X277" s="9"/>
    </row>
    <row r="278" spans="1:24" x14ac:dyDescent="0.25">
      <c r="A278" s="59"/>
      <c r="E278" s="70"/>
      <c r="F278" s="70"/>
      <c r="G278" s="70"/>
      <c r="H278" s="9"/>
      <c r="I278" s="9"/>
      <c r="J278" s="9"/>
      <c r="K278" s="9"/>
      <c r="L278" s="9"/>
      <c r="M278" s="9"/>
      <c r="N278" s="9"/>
      <c r="O278" s="9"/>
      <c r="P278" s="9"/>
      <c r="Q278" s="9"/>
      <c r="R278" s="9"/>
      <c r="X278" s="9"/>
    </row>
    <row r="279" spans="1:24" x14ac:dyDescent="0.25">
      <c r="A279" s="59"/>
      <c r="E279" s="70"/>
      <c r="F279" s="70"/>
      <c r="G279" s="70"/>
      <c r="H279" s="9"/>
      <c r="I279" s="9"/>
      <c r="J279" s="9"/>
      <c r="K279" s="9"/>
      <c r="L279" s="9"/>
      <c r="M279" s="9"/>
      <c r="N279" s="9"/>
      <c r="O279" s="9"/>
      <c r="P279" s="9"/>
      <c r="Q279" s="9"/>
      <c r="R279" s="9"/>
      <c r="X279" s="9"/>
    </row>
    <row r="280" spans="1:24" x14ac:dyDescent="0.25">
      <c r="A280" s="59"/>
      <c r="E280" s="70"/>
      <c r="F280" s="70"/>
      <c r="G280" s="70"/>
      <c r="H280" s="9"/>
      <c r="I280" s="9"/>
      <c r="J280" s="9"/>
      <c r="K280" s="9"/>
      <c r="L280" s="9"/>
      <c r="M280" s="9"/>
      <c r="N280" s="9"/>
      <c r="O280" s="9"/>
      <c r="P280" s="9"/>
      <c r="Q280" s="9"/>
      <c r="R280" s="9"/>
      <c r="X280" s="9"/>
    </row>
    <row r="281" spans="1:24" x14ac:dyDescent="0.25">
      <c r="A281" s="59"/>
      <c r="E281" s="70"/>
      <c r="F281" s="70"/>
      <c r="G281" s="70"/>
      <c r="H281" s="9"/>
      <c r="I281" s="9"/>
      <c r="J281" s="9"/>
      <c r="K281" s="9"/>
      <c r="L281" s="9"/>
      <c r="M281" s="9"/>
      <c r="N281" s="9"/>
      <c r="O281" s="9"/>
      <c r="P281" s="9"/>
      <c r="Q281" s="9"/>
      <c r="R281" s="9"/>
      <c r="X281" s="9"/>
    </row>
    <row r="282" spans="1:24" x14ac:dyDescent="0.25">
      <c r="A282" s="59"/>
      <c r="E282" s="70"/>
      <c r="F282" s="70"/>
      <c r="G282" s="70"/>
      <c r="H282" s="9"/>
      <c r="I282" s="9"/>
      <c r="J282" s="9"/>
      <c r="K282" s="9"/>
      <c r="L282" s="9"/>
      <c r="M282" s="9"/>
      <c r="N282" s="9"/>
      <c r="O282" s="9"/>
      <c r="P282" s="9"/>
      <c r="Q282" s="9"/>
      <c r="R282" s="9"/>
      <c r="X282" s="9"/>
    </row>
    <row r="283" spans="1:24" x14ac:dyDescent="0.25">
      <c r="A283" s="59"/>
      <c r="E283" s="70"/>
      <c r="F283" s="70"/>
      <c r="G283" s="70"/>
      <c r="H283" s="9"/>
      <c r="I283" s="9"/>
      <c r="J283" s="9"/>
      <c r="K283" s="9"/>
      <c r="L283" s="9"/>
      <c r="M283" s="9"/>
      <c r="N283" s="9"/>
      <c r="O283" s="9"/>
      <c r="P283" s="9"/>
      <c r="Q283" s="9"/>
      <c r="R283" s="9"/>
      <c r="X283" s="9"/>
    </row>
    <row r="284" spans="1:24" x14ac:dyDescent="0.25">
      <c r="A284" s="59"/>
      <c r="E284" s="70"/>
      <c r="F284" s="70"/>
      <c r="G284" s="70"/>
      <c r="H284" s="9"/>
      <c r="I284" s="9"/>
      <c r="J284" s="9"/>
      <c r="K284" s="9"/>
      <c r="L284" s="9"/>
      <c r="M284" s="9"/>
      <c r="N284" s="9"/>
      <c r="O284" s="9"/>
      <c r="P284" s="9"/>
      <c r="Q284" s="9"/>
      <c r="R284" s="9"/>
      <c r="X284" s="9"/>
    </row>
    <row r="285" spans="1:24" x14ac:dyDescent="0.25">
      <c r="A285" s="59"/>
      <c r="E285" s="70"/>
      <c r="F285" s="70"/>
      <c r="G285" s="70"/>
      <c r="H285" s="9"/>
      <c r="I285" s="9"/>
      <c r="J285" s="9"/>
      <c r="K285" s="9"/>
      <c r="L285" s="9"/>
      <c r="M285" s="9"/>
      <c r="N285" s="9"/>
      <c r="O285" s="9"/>
      <c r="P285" s="9"/>
      <c r="Q285" s="9"/>
      <c r="R285" s="9"/>
      <c r="X285" s="9"/>
    </row>
    <row r="286" spans="1:24" x14ac:dyDescent="0.25">
      <c r="A286" s="59"/>
      <c r="E286" s="70"/>
      <c r="F286" s="70"/>
      <c r="G286" s="70"/>
      <c r="H286" s="9"/>
      <c r="I286" s="9"/>
      <c r="J286" s="9"/>
      <c r="K286" s="9"/>
      <c r="L286" s="9"/>
      <c r="M286" s="9"/>
      <c r="N286" s="9"/>
      <c r="O286" s="9"/>
      <c r="P286" s="9"/>
      <c r="Q286" s="9"/>
      <c r="R286" s="9"/>
      <c r="X286" s="9"/>
    </row>
    <row r="287" spans="1:24" x14ac:dyDescent="0.25">
      <c r="A287" s="59"/>
      <c r="E287" s="70"/>
      <c r="F287" s="70"/>
      <c r="G287" s="70"/>
      <c r="H287" s="9"/>
      <c r="I287" s="9"/>
      <c r="J287" s="9"/>
      <c r="K287" s="9"/>
      <c r="L287" s="9"/>
      <c r="M287" s="9"/>
      <c r="N287" s="9"/>
      <c r="O287" s="9"/>
      <c r="P287" s="9"/>
      <c r="Q287" s="9"/>
      <c r="R287" s="9"/>
      <c r="X287" s="9"/>
    </row>
    <row r="288" spans="1:24" x14ac:dyDescent="0.25">
      <c r="A288" s="59"/>
      <c r="E288" s="70"/>
      <c r="F288" s="70"/>
      <c r="G288" s="70"/>
      <c r="H288" s="9"/>
      <c r="I288" s="9"/>
      <c r="J288" s="9"/>
      <c r="K288" s="9"/>
      <c r="L288" s="9"/>
      <c r="M288" s="9"/>
      <c r="N288" s="9"/>
      <c r="O288" s="9"/>
      <c r="P288" s="9"/>
      <c r="Q288" s="9"/>
      <c r="R288" s="9"/>
      <c r="X288" s="9"/>
    </row>
    <row r="289" spans="1:24" x14ac:dyDescent="0.25">
      <c r="A289" s="59"/>
      <c r="E289" s="70"/>
      <c r="F289" s="70"/>
      <c r="G289" s="70"/>
      <c r="H289" s="9"/>
      <c r="I289" s="9"/>
      <c r="J289" s="9"/>
      <c r="K289" s="9"/>
      <c r="L289" s="9"/>
      <c r="M289" s="9"/>
      <c r="N289" s="9"/>
      <c r="O289" s="9"/>
      <c r="P289" s="9"/>
      <c r="Q289" s="9"/>
      <c r="R289" s="9"/>
      <c r="X289" s="9"/>
    </row>
    <row r="290" spans="1:24" x14ac:dyDescent="0.25">
      <c r="A290" s="59"/>
      <c r="E290" s="70"/>
      <c r="F290" s="70"/>
      <c r="G290" s="70"/>
      <c r="H290" s="9"/>
      <c r="I290" s="9"/>
      <c r="J290" s="9"/>
      <c r="K290" s="9"/>
      <c r="L290" s="9"/>
      <c r="M290" s="9"/>
      <c r="N290" s="9"/>
      <c r="O290" s="9"/>
      <c r="P290" s="9"/>
      <c r="Q290" s="9"/>
      <c r="R290" s="9"/>
      <c r="X290" s="9"/>
    </row>
    <row r="291" spans="1:24" x14ac:dyDescent="0.25">
      <c r="A291" s="59"/>
      <c r="E291" s="70"/>
      <c r="F291" s="70"/>
      <c r="G291" s="70"/>
      <c r="H291" s="9"/>
      <c r="I291" s="9"/>
      <c r="J291" s="9"/>
      <c r="K291" s="9"/>
      <c r="L291" s="9"/>
      <c r="M291" s="9"/>
      <c r="N291" s="9"/>
      <c r="O291" s="9"/>
      <c r="P291" s="9"/>
      <c r="Q291" s="9"/>
      <c r="R291" s="9"/>
      <c r="X291" s="9"/>
    </row>
    <row r="292" spans="1:24" x14ac:dyDescent="0.25">
      <c r="A292" s="59"/>
      <c r="E292" s="70"/>
      <c r="F292" s="70"/>
      <c r="G292" s="70"/>
      <c r="H292" s="9"/>
      <c r="I292" s="9"/>
      <c r="J292" s="9"/>
      <c r="K292" s="9"/>
      <c r="L292" s="9"/>
      <c r="M292" s="9"/>
      <c r="N292" s="9"/>
      <c r="O292" s="9"/>
      <c r="P292" s="9"/>
      <c r="Q292" s="9"/>
      <c r="R292" s="9"/>
      <c r="X292" s="9"/>
    </row>
    <row r="293" spans="1:24" x14ac:dyDescent="0.25">
      <c r="A293" s="59"/>
      <c r="E293" s="70"/>
      <c r="F293" s="70"/>
      <c r="G293" s="70"/>
      <c r="H293" s="9"/>
      <c r="I293" s="9"/>
      <c r="J293" s="9"/>
      <c r="K293" s="9"/>
      <c r="L293" s="9"/>
      <c r="M293" s="9"/>
      <c r="N293" s="9"/>
      <c r="O293" s="9"/>
      <c r="P293" s="9"/>
      <c r="Q293" s="9"/>
      <c r="R293" s="9"/>
      <c r="X293" s="9"/>
    </row>
    <row r="294" spans="1:24" x14ac:dyDescent="0.25">
      <c r="A294" s="59"/>
      <c r="E294" s="70"/>
      <c r="F294" s="70"/>
      <c r="G294" s="70"/>
      <c r="H294" s="9"/>
      <c r="I294" s="9"/>
      <c r="J294" s="9"/>
      <c r="K294" s="9"/>
      <c r="L294" s="9"/>
      <c r="M294" s="9"/>
      <c r="N294" s="9"/>
      <c r="O294" s="9"/>
      <c r="P294" s="9"/>
      <c r="Q294" s="9"/>
      <c r="R294" s="9"/>
      <c r="X294" s="9"/>
    </row>
    <row r="295" spans="1:24" x14ac:dyDescent="0.25">
      <c r="A295" s="59"/>
      <c r="E295" s="70"/>
      <c r="F295" s="70"/>
      <c r="G295" s="70"/>
      <c r="H295" s="9"/>
      <c r="I295" s="9"/>
      <c r="J295" s="9"/>
      <c r="K295" s="9"/>
      <c r="L295" s="9"/>
      <c r="M295" s="9"/>
      <c r="N295" s="9"/>
      <c r="O295" s="9"/>
      <c r="P295" s="9"/>
      <c r="Q295" s="9"/>
      <c r="R295" s="9"/>
      <c r="X295" s="9"/>
    </row>
    <row r="296" spans="1:24" x14ac:dyDescent="0.25">
      <c r="A296" s="59"/>
      <c r="E296" s="70"/>
      <c r="F296" s="70"/>
      <c r="G296" s="70"/>
      <c r="H296" s="9"/>
      <c r="I296" s="9"/>
      <c r="J296" s="9"/>
      <c r="K296" s="9"/>
      <c r="L296" s="9"/>
      <c r="M296" s="9"/>
      <c r="N296" s="9"/>
      <c r="O296" s="9"/>
      <c r="P296" s="9"/>
      <c r="Q296" s="9"/>
      <c r="R296" s="9"/>
      <c r="X296" s="9"/>
    </row>
    <row r="297" spans="1:24" x14ac:dyDescent="0.25">
      <c r="A297" s="59"/>
      <c r="E297" s="70"/>
      <c r="F297" s="70"/>
      <c r="G297" s="70"/>
      <c r="H297" s="9"/>
      <c r="I297" s="9"/>
      <c r="J297" s="9"/>
      <c r="K297" s="9"/>
      <c r="L297" s="9"/>
      <c r="M297" s="9"/>
      <c r="N297" s="9"/>
      <c r="O297" s="9"/>
      <c r="P297" s="9"/>
      <c r="Q297" s="9"/>
      <c r="R297" s="9"/>
      <c r="X297" s="9"/>
    </row>
    <row r="298" spans="1:24" x14ac:dyDescent="0.25">
      <c r="A298" s="59"/>
      <c r="E298" s="70"/>
      <c r="F298" s="70"/>
      <c r="G298" s="70"/>
      <c r="H298" s="9"/>
      <c r="I298" s="9"/>
      <c r="J298" s="9"/>
      <c r="K298" s="9"/>
      <c r="L298" s="9"/>
      <c r="M298" s="9"/>
      <c r="N298" s="9"/>
      <c r="O298" s="9"/>
      <c r="P298" s="9"/>
      <c r="Q298" s="9"/>
      <c r="R298" s="9"/>
      <c r="X298" s="9"/>
    </row>
    <row r="299" spans="1:24" x14ac:dyDescent="0.25">
      <c r="A299" s="59"/>
      <c r="E299" s="70"/>
      <c r="F299" s="70"/>
      <c r="G299" s="70"/>
      <c r="H299" s="9"/>
      <c r="I299" s="9"/>
      <c r="J299" s="9"/>
      <c r="K299" s="9"/>
      <c r="L299" s="9"/>
      <c r="M299" s="9"/>
      <c r="N299" s="9"/>
      <c r="O299" s="9"/>
      <c r="P299" s="9"/>
      <c r="Q299" s="9"/>
      <c r="R299" s="9"/>
      <c r="X299" s="9"/>
    </row>
    <row r="300" spans="1:24" x14ac:dyDescent="0.25">
      <c r="A300" s="59"/>
      <c r="E300" s="70"/>
      <c r="F300" s="70"/>
      <c r="G300" s="70"/>
      <c r="H300" s="9"/>
      <c r="I300" s="9"/>
      <c r="J300" s="9"/>
      <c r="K300" s="9"/>
      <c r="L300" s="9"/>
      <c r="M300" s="9"/>
      <c r="N300" s="9"/>
      <c r="O300" s="9"/>
      <c r="P300" s="9"/>
      <c r="Q300" s="9"/>
      <c r="R300" s="9"/>
      <c r="X300" s="9"/>
    </row>
    <row r="301" spans="1:24" x14ac:dyDescent="0.25">
      <c r="A301" s="59"/>
      <c r="E301" s="70"/>
      <c r="F301" s="70"/>
      <c r="G301" s="70"/>
      <c r="H301" s="9"/>
      <c r="I301" s="9"/>
      <c r="J301" s="9"/>
      <c r="K301" s="9"/>
      <c r="L301" s="9"/>
      <c r="M301" s="9"/>
      <c r="N301" s="9"/>
      <c r="O301" s="9"/>
      <c r="P301" s="9"/>
      <c r="Q301" s="9"/>
      <c r="R301" s="9"/>
      <c r="X301" s="9"/>
    </row>
    <row r="302" spans="1:24" x14ac:dyDescent="0.25">
      <c r="A302" s="59"/>
      <c r="E302" s="70"/>
      <c r="F302" s="70"/>
      <c r="G302" s="70"/>
      <c r="H302" s="9"/>
      <c r="I302" s="9"/>
      <c r="J302" s="9"/>
      <c r="K302" s="9"/>
      <c r="L302" s="9"/>
      <c r="M302" s="9"/>
      <c r="N302" s="9"/>
      <c r="O302" s="9"/>
      <c r="P302" s="9"/>
      <c r="Q302" s="9"/>
      <c r="R302" s="9"/>
      <c r="X302" s="9"/>
    </row>
    <row r="303" spans="1:24" x14ac:dyDescent="0.25">
      <c r="A303" s="59"/>
      <c r="E303" s="70"/>
      <c r="F303" s="70"/>
      <c r="G303" s="70"/>
      <c r="H303" s="9"/>
      <c r="I303" s="9"/>
      <c r="J303" s="9"/>
      <c r="K303" s="9"/>
      <c r="L303" s="9"/>
      <c r="M303" s="9"/>
      <c r="N303" s="9"/>
      <c r="O303" s="9"/>
      <c r="P303" s="9"/>
      <c r="Q303" s="9"/>
      <c r="R303" s="9"/>
      <c r="X303" s="9"/>
    </row>
    <row r="304" spans="1:24" x14ac:dyDescent="0.25">
      <c r="A304" s="59"/>
      <c r="E304" s="70"/>
      <c r="F304" s="70"/>
      <c r="G304" s="70"/>
      <c r="H304" s="9"/>
      <c r="I304" s="9"/>
      <c r="J304" s="9"/>
      <c r="K304" s="9"/>
      <c r="L304" s="9"/>
      <c r="M304" s="9"/>
      <c r="N304" s="9"/>
      <c r="O304" s="9"/>
      <c r="P304" s="9"/>
      <c r="Q304" s="9"/>
      <c r="R304" s="9"/>
      <c r="X304" s="9"/>
    </row>
    <row r="305" spans="1:24" x14ac:dyDescent="0.25">
      <c r="A305" s="59"/>
      <c r="E305" s="70"/>
      <c r="F305" s="70"/>
      <c r="G305" s="70"/>
      <c r="H305" s="9"/>
      <c r="I305" s="9"/>
      <c r="J305" s="9"/>
      <c r="K305" s="9"/>
      <c r="L305" s="9"/>
      <c r="M305" s="9"/>
      <c r="N305" s="9"/>
      <c r="O305" s="9"/>
      <c r="P305" s="9"/>
      <c r="Q305" s="9"/>
      <c r="R305" s="9"/>
      <c r="X305" s="9"/>
    </row>
    <row r="306" spans="1:24" x14ac:dyDescent="0.25">
      <c r="A306" s="59"/>
      <c r="E306" s="70"/>
      <c r="F306" s="70"/>
      <c r="G306" s="70"/>
      <c r="H306" s="9"/>
      <c r="I306" s="9"/>
      <c r="J306" s="9"/>
      <c r="K306" s="9"/>
      <c r="L306" s="9"/>
      <c r="M306" s="9"/>
      <c r="N306" s="9"/>
      <c r="O306" s="9"/>
      <c r="P306" s="9"/>
      <c r="Q306" s="9"/>
      <c r="R306" s="9"/>
      <c r="X306" s="9"/>
    </row>
    <row r="307" spans="1:24" x14ac:dyDescent="0.25">
      <c r="A307" s="59"/>
      <c r="E307" s="70"/>
      <c r="F307" s="70"/>
      <c r="G307" s="70"/>
      <c r="H307" s="9"/>
      <c r="I307" s="9"/>
      <c r="J307" s="9"/>
      <c r="K307" s="9"/>
      <c r="L307" s="9"/>
      <c r="M307" s="9"/>
      <c r="N307" s="9"/>
      <c r="O307" s="9"/>
      <c r="P307" s="9"/>
      <c r="Q307" s="9"/>
      <c r="R307" s="9"/>
      <c r="X307" s="9"/>
    </row>
    <row r="308" spans="1:24" x14ac:dyDescent="0.25">
      <c r="A308" s="59"/>
      <c r="E308" s="70"/>
      <c r="F308" s="70"/>
      <c r="G308" s="70"/>
      <c r="H308" s="9"/>
      <c r="I308" s="9"/>
      <c r="J308" s="9"/>
      <c r="K308" s="9"/>
      <c r="L308" s="9"/>
      <c r="M308" s="9"/>
      <c r="N308" s="9"/>
      <c r="O308" s="9"/>
      <c r="P308" s="9"/>
      <c r="Q308" s="9"/>
      <c r="R308" s="9"/>
      <c r="X308" s="9"/>
    </row>
    <row r="309" spans="1:24" x14ac:dyDescent="0.25">
      <c r="A309" s="59"/>
      <c r="E309" s="70"/>
      <c r="F309" s="70"/>
      <c r="G309" s="70"/>
      <c r="H309" s="9"/>
      <c r="I309" s="9"/>
      <c r="J309" s="9"/>
      <c r="K309" s="9"/>
      <c r="L309" s="9"/>
      <c r="M309" s="9"/>
      <c r="N309" s="9"/>
      <c r="O309" s="9"/>
      <c r="P309" s="9"/>
      <c r="Q309" s="9"/>
      <c r="R309" s="9"/>
      <c r="X309" s="9"/>
    </row>
    <row r="310" spans="1:24" x14ac:dyDescent="0.25">
      <c r="A310" s="59"/>
      <c r="E310" s="70"/>
      <c r="F310" s="70"/>
      <c r="G310" s="70"/>
      <c r="H310" s="9"/>
      <c r="I310" s="9"/>
      <c r="J310" s="9"/>
      <c r="K310" s="9"/>
      <c r="L310" s="9"/>
      <c r="M310" s="9"/>
      <c r="N310" s="9"/>
      <c r="O310" s="9"/>
      <c r="P310" s="9"/>
      <c r="Q310" s="9"/>
      <c r="R310" s="9"/>
      <c r="X310" s="9"/>
    </row>
    <row r="311" spans="1:24" x14ac:dyDescent="0.25">
      <c r="A311" s="59"/>
      <c r="E311" s="70"/>
      <c r="F311" s="70"/>
      <c r="G311" s="70"/>
      <c r="H311" s="9"/>
      <c r="I311" s="9"/>
      <c r="J311" s="9"/>
      <c r="K311" s="9"/>
      <c r="L311" s="9"/>
      <c r="M311" s="9"/>
      <c r="N311" s="9"/>
      <c r="O311" s="9"/>
      <c r="P311" s="9"/>
      <c r="Q311" s="9"/>
      <c r="R311" s="9"/>
      <c r="X311" s="9"/>
    </row>
    <row r="312" spans="1:24" x14ac:dyDescent="0.25">
      <c r="A312" s="59"/>
      <c r="E312" s="70"/>
      <c r="F312" s="70"/>
      <c r="G312" s="70"/>
      <c r="H312" s="9"/>
      <c r="I312" s="9"/>
      <c r="J312" s="9"/>
      <c r="K312" s="9"/>
      <c r="L312" s="9"/>
      <c r="M312" s="9"/>
      <c r="N312" s="9"/>
      <c r="O312" s="9"/>
      <c r="P312" s="9"/>
      <c r="Q312" s="9"/>
      <c r="R312" s="9"/>
      <c r="X312" s="9"/>
    </row>
    <row r="313" spans="1:24" x14ac:dyDescent="0.25">
      <c r="A313" s="59"/>
      <c r="E313" s="70"/>
      <c r="F313" s="70"/>
      <c r="G313" s="70"/>
      <c r="H313" s="9"/>
      <c r="I313" s="9"/>
      <c r="J313" s="9"/>
      <c r="K313" s="9"/>
      <c r="L313" s="9"/>
      <c r="M313" s="9"/>
      <c r="N313" s="9"/>
      <c r="O313" s="9"/>
      <c r="P313" s="9"/>
      <c r="Q313" s="9"/>
      <c r="R313" s="9"/>
      <c r="X313" s="9"/>
    </row>
    <row r="314" spans="1:24" x14ac:dyDescent="0.25">
      <c r="A314" s="59"/>
      <c r="E314" s="70"/>
      <c r="F314" s="70"/>
      <c r="G314" s="70"/>
      <c r="H314" s="9"/>
      <c r="I314" s="9"/>
      <c r="J314" s="9"/>
      <c r="K314" s="9"/>
      <c r="L314" s="9"/>
      <c r="M314" s="9"/>
      <c r="N314" s="9"/>
      <c r="O314" s="9"/>
      <c r="P314" s="9"/>
      <c r="Q314" s="9"/>
      <c r="R314" s="9"/>
      <c r="X314" s="9"/>
    </row>
    <row r="315" spans="1:24" x14ac:dyDescent="0.25">
      <c r="A315" s="59"/>
      <c r="E315" s="70"/>
      <c r="F315" s="70"/>
      <c r="G315" s="70"/>
      <c r="H315" s="9"/>
      <c r="I315" s="9"/>
      <c r="J315" s="9"/>
      <c r="K315" s="9"/>
      <c r="L315" s="9"/>
      <c r="M315" s="9"/>
      <c r="N315" s="9"/>
      <c r="O315" s="9"/>
      <c r="P315" s="9"/>
      <c r="Q315" s="9"/>
      <c r="R315" s="9"/>
      <c r="X315" s="9"/>
    </row>
    <row r="316" spans="1:24" x14ac:dyDescent="0.25">
      <c r="A316" s="59"/>
      <c r="E316" s="70"/>
      <c r="F316" s="70"/>
      <c r="G316" s="70"/>
      <c r="H316" s="9"/>
      <c r="I316" s="9"/>
      <c r="J316" s="9"/>
      <c r="K316" s="9"/>
      <c r="L316" s="9"/>
      <c r="M316" s="9"/>
      <c r="N316" s="9"/>
      <c r="O316" s="9"/>
      <c r="P316" s="9"/>
      <c r="Q316" s="9"/>
      <c r="R316" s="9"/>
      <c r="X316" s="9"/>
    </row>
    <row r="317" spans="1:24" x14ac:dyDescent="0.25">
      <c r="A317" s="59"/>
      <c r="E317" s="70"/>
      <c r="F317" s="70"/>
      <c r="G317" s="70"/>
      <c r="H317" s="9"/>
      <c r="I317" s="9"/>
      <c r="J317" s="9"/>
      <c r="K317" s="9"/>
      <c r="L317" s="9"/>
      <c r="M317" s="9"/>
      <c r="N317" s="9"/>
      <c r="O317" s="9"/>
      <c r="P317" s="9"/>
      <c r="Q317" s="9"/>
      <c r="R317" s="9"/>
      <c r="X317" s="9"/>
    </row>
    <row r="318" spans="1:24" x14ac:dyDescent="0.25">
      <c r="A318" s="59"/>
      <c r="E318" s="70"/>
      <c r="F318" s="70"/>
      <c r="G318" s="70"/>
      <c r="H318" s="9"/>
      <c r="I318" s="9"/>
      <c r="J318" s="9"/>
      <c r="K318" s="9"/>
      <c r="L318" s="9"/>
      <c r="M318" s="9"/>
      <c r="N318" s="9"/>
      <c r="O318" s="9"/>
      <c r="P318" s="9"/>
      <c r="Q318" s="9"/>
      <c r="R318" s="9"/>
      <c r="X318" s="9"/>
    </row>
    <row r="319" spans="1:24" x14ac:dyDescent="0.25">
      <c r="A319" s="59"/>
      <c r="E319" s="70"/>
      <c r="F319" s="70"/>
      <c r="G319" s="70"/>
      <c r="H319" s="9"/>
      <c r="I319" s="9"/>
      <c r="J319" s="9"/>
      <c r="K319" s="9"/>
      <c r="L319" s="9"/>
      <c r="M319" s="9"/>
      <c r="N319" s="9"/>
      <c r="O319" s="9"/>
      <c r="P319" s="9"/>
      <c r="Q319" s="9"/>
      <c r="R319" s="9"/>
      <c r="X319" s="9"/>
    </row>
    <row r="320" spans="1:24" x14ac:dyDescent="0.25">
      <c r="A320" s="59"/>
      <c r="E320" s="70"/>
      <c r="F320" s="70"/>
      <c r="G320" s="70"/>
      <c r="H320" s="9"/>
      <c r="I320" s="9"/>
      <c r="J320" s="9"/>
      <c r="K320" s="9"/>
      <c r="L320" s="9"/>
      <c r="M320" s="9"/>
      <c r="N320" s="9"/>
      <c r="O320" s="9"/>
      <c r="P320" s="9"/>
      <c r="Q320" s="9"/>
      <c r="R320" s="9"/>
      <c r="X320" s="9"/>
    </row>
    <row r="321" spans="1:24" x14ac:dyDescent="0.25">
      <c r="A321" s="59"/>
      <c r="E321" s="70"/>
      <c r="F321" s="70"/>
      <c r="G321" s="70"/>
      <c r="H321" s="9"/>
      <c r="I321" s="9"/>
      <c r="J321" s="9"/>
      <c r="K321" s="9"/>
      <c r="L321" s="9"/>
      <c r="M321" s="9"/>
      <c r="N321" s="9"/>
      <c r="O321" s="9"/>
      <c r="P321" s="9"/>
      <c r="Q321" s="9"/>
      <c r="R321" s="9"/>
      <c r="X321" s="9"/>
    </row>
    <row r="322" spans="1:24" x14ac:dyDescent="0.25">
      <c r="A322" s="59"/>
      <c r="E322" s="70"/>
      <c r="F322" s="70"/>
      <c r="G322" s="70"/>
      <c r="H322" s="9"/>
      <c r="I322" s="9"/>
      <c r="J322" s="9"/>
      <c r="K322" s="9"/>
      <c r="L322" s="9"/>
      <c r="M322" s="9"/>
      <c r="N322" s="9"/>
      <c r="O322" s="9"/>
      <c r="P322" s="9"/>
      <c r="Q322" s="9"/>
      <c r="R322" s="9"/>
      <c r="X322" s="9"/>
    </row>
    <row r="323" spans="1:24" x14ac:dyDescent="0.25">
      <c r="A323" s="59"/>
      <c r="E323" s="70"/>
      <c r="F323" s="70"/>
      <c r="G323" s="70"/>
      <c r="H323" s="9"/>
      <c r="I323" s="9"/>
      <c r="J323" s="9"/>
      <c r="K323" s="9"/>
      <c r="L323" s="9"/>
      <c r="M323" s="9"/>
      <c r="N323" s="9"/>
      <c r="O323" s="9"/>
      <c r="P323" s="9"/>
      <c r="Q323" s="9"/>
      <c r="R323" s="9"/>
      <c r="X323" s="9"/>
    </row>
    <row r="324" spans="1:24" x14ac:dyDescent="0.25">
      <c r="A324" s="59"/>
      <c r="E324" s="70"/>
      <c r="F324" s="70"/>
      <c r="G324" s="70"/>
      <c r="H324" s="9"/>
      <c r="I324" s="9"/>
      <c r="J324" s="9"/>
      <c r="K324" s="9"/>
      <c r="L324" s="9"/>
      <c r="M324" s="9"/>
      <c r="N324" s="9"/>
      <c r="O324" s="9"/>
      <c r="P324" s="9"/>
      <c r="Q324" s="9"/>
      <c r="R324" s="9"/>
      <c r="X324" s="9"/>
    </row>
    <row r="325" spans="1:24" x14ac:dyDescent="0.25">
      <c r="A325" s="59"/>
      <c r="E325" s="70"/>
      <c r="F325" s="70"/>
      <c r="G325" s="70"/>
      <c r="H325" s="9"/>
      <c r="I325" s="9"/>
      <c r="J325" s="9"/>
      <c r="K325" s="9"/>
      <c r="L325" s="9"/>
      <c r="M325" s="9"/>
      <c r="N325" s="9"/>
      <c r="O325" s="9"/>
      <c r="P325" s="9"/>
      <c r="Q325" s="9"/>
      <c r="R325" s="9"/>
      <c r="X325" s="9"/>
    </row>
    <row r="326" spans="1:24" x14ac:dyDescent="0.25">
      <c r="A326" s="59"/>
      <c r="E326" s="70"/>
      <c r="F326" s="70"/>
      <c r="G326" s="70"/>
      <c r="H326" s="9"/>
      <c r="I326" s="9"/>
      <c r="J326" s="9"/>
      <c r="K326" s="9"/>
      <c r="L326" s="9"/>
      <c r="M326" s="9"/>
      <c r="N326" s="9"/>
      <c r="O326" s="9"/>
      <c r="P326" s="9"/>
      <c r="Q326" s="9"/>
      <c r="R326" s="9"/>
      <c r="X326" s="9"/>
    </row>
    <row r="327" spans="1:24" x14ac:dyDescent="0.25">
      <c r="A327" s="59"/>
      <c r="E327" s="70"/>
      <c r="F327" s="70"/>
      <c r="G327" s="70"/>
      <c r="H327" s="9"/>
      <c r="I327" s="9"/>
      <c r="J327" s="9"/>
      <c r="K327" s="9"/>
      <c r="L327" s="9"/>
      <c r="M327" s="9"/>
      <c r="N327" s="9"/>
      <c r="O327" s="9"/>
      <c r="P327" s="9"/>
      <c r="Q327" s="9"/>
      <c r="R327" s="9"/>
      <c r="X327" s="9"/>
    </row>
    <row r="328" spans="1:24" x14ac:dyDescent="0.25">
      <c r="A328" s="59"/>
      <c r="E328" s="70"/>
      <c r="F328" s="70"/>
      <c r="G328" s="70"/>
      <c r="H328" s="9"/>
      <c r="I328" s="9"/>
      <c r="J328" s="9"/>
      <c r="K328" s="9"/>
      <c r="L328" s="9"/>
      <c r="M328" s="9"/>
      <c r="N328" s="9"/>
      <c r="O328" s="9"/>
      <c r="P328" s="9"/>
      <c r="Q328" s="9"/>
      <c r="R328" s="9"/>
      <c r="X328" s="9"/>
    </row>
    <row r="329" spans="1:24" x14ac:dyDescent="0.25">
      <c r="A329" s="59"/>
      <c r="E329" s="70"/>
      <c r="F329" s="70"/>
      <c r="G329" s="70"/>
      <c r="H329" s="9"/>
      <c r="I329" s="9"/>
      <c r="J329" s="9"/>
      <c r="K329" s="9"/>
      <c r="L329" s="9"/>
      <c r="M329" s="9"/>
      <c r="N329" s="9"/>
      <c r="O329" s="9"/>
      <c r="P329" s="9"/>
      <c r="Q329" s="9"/>
      <c r="R329" s="9"/>
      <c r="X329" s="9"/>
    </row>
    <row r="330" spans="1:24" x14ac:dyDescent="0.25">
      <c r="A330" s="59"/>
      <c r="E330" s="70"/>
      <c r="F330" s="70"/>
      <c r="G330" s="70"/>
      <c r="H330" s="9"/>
      <c r="I330" s="9"/>
      <c r="J330" s="9"/>
      <c r="K330" s="9"/>
      <c r="L330" s="9"/>
      <c r="M330" s="9"/>
      <c r="N330" s="9"/>
      <c r="O330" s="9"/>
      <c r="P330" s="9"/>
      <c r="Q330" s="9"/>
      <c r="R330" s="9"/>
      <c r="X330" s="9"/>
    </row>
    <row r="331" spans="1:24" x14ac:dyDescent="0.25">
      <c r="A331" s="59"/>
      <c r="E331" s="70"/>
      <c r="F331" s="70"/>
      <c r="G331" s="70"/>
      <c r="H331" s="9"/>
      <c r="I331" s="9"/>
      <c r="J331" s="9"/>
      <c r="K331" s="9"/>
      <c r="L331" s="9"/>
      <c r="M331" s="9"/>
      <c r="N331" s="9"/>
      <c r="O331" s="9"/>
      <c r="P331" s="9"/>
      <c r="Q331" s="9"/>
      <c r="R331" s="9"/>
      <c r="X331" s="9"/>
    </row>
    <row r="332" spans="1:24" x14ac:dyDescent="0.25">
      <c r="A332" s="59"/>
      <c r="E332" s="70"/>
      <c r="F332" s="70"/>
      <c r="G332" s="70"/>
      <c r="H332" s="9"/>
      <c r="I332" s="9"/>
      <c r="J332" s="9"/>
      <c r="K332" s="9"/>
      <c r="L332" s="9"/>
      <c r="M332" s="9"/>
      <c r="N332" s="9"/>
      <c r="O332" s="9"/>
      <c r="P332" s="9"/>
      <c r="Q332" s="9"/>
      <c r="R332" s="9"/>
      <c r="X332" s="9"/>
    </row>
    <row r="333" spans="1:24" x14ac:dyDescent="0.25">
      <c r="A333" s="59"/>
      <c r="E333" s="70"/>
      <c r="F333" s="70"/>
      <c r="G333" s="70"/>
      <c r="H333" s="9"/>
      <c r="I333" s="9"/>
      <c r="J333" s="9"/>
      <c r="K333" s="9"/>
      <c r="L333" s="9"/>
      <c r="M333" s="9"/>
      <c r="N333" s="9"/>
      <c r="O333" s="9"/>
      <c r="P333" s="9"/>
      <c r="Q333" s="9"/>
      <c r="R333" s="9"/>
      <c r="X333" s="9"/>
    </row>
    <row r="334" spans="1:24" x14ac:dyDescent="0.25">
      <c r="A334" s="59"/>
      <c r="E334" s="70"/>
      <c r="F334" s="70"/>
      <c r="G334" s="70"/>
      <c r="H334" s="9"/>
      <c r="I334" s="9"/>
      <c r="J334" s="9"/>
      <c r="K334" s="9"/>
      <c r="L334" s="9"/>
      <c r="M334" s="9"/>
      <c r="N334" s="9"/>
      <c r="O334" s="9"/>
      <c r="P334" s="9"/>
      <c r="Q334" s="9"/>
      <c r="R334" s="9"/>
      <c r="X334" s="9"/>
    </row>
    <row r="335" spans="1:24" x14ac:dyDescent="0.25">
      <c r="A335" s="59"/>
      <c r="E335" s="70"/>
      <c r="F335" s="70"/>
      <c r="G335" s="70"/>
      <c r="H335" s="9"/>
      <c r="I335" s="9"/>
      <c r="J335" s="9"/>
      <c r="K335" s="9"/>
      <c r="L335" s="9"/>
      <c r="M335" s="9"/>
      <c r="N335" s="9"/>
      <c r="O335" s="9"/>
      <c r="P335" s="9"/>
      <c r="Q335" s="9"/>
      <c r="R335" s="9"/>
      <c r="X335" s="9"/>
    </row>
    <row r="336" spans="1:24" x14ac:dyDescent="0.25">
      <c r="A336" s="59"/>
      <c r="E336" s="70"/>
      <c r="F336" s="70"/>
      <c r="G336" s="70"/>
      <c r="H336" s="9"/>
      <c r="I336" s="9"/>
      <c r="J336" s="9"/>
      <c r="K336" s="9"/>
      <c r="L336" s="9"/>
      <c r="M336" s="9"/>
      <c r="N336" s="9"/>
      <c r="O336" s="9"/>
      <c r="P336" s="9"/>
      <c r="Q336" s="9"/>
      <c r="R336" s="9"/>
      <c r="X336" s="9"/>
    </row>
    <row r="337" spans="1:24" x14ac:dyDescent="0.25">
      <c r="A337" s="59"/>
      <c r="E337" s="70"/>
      <c r="F337" s="70"/>
      <c r="G337" s="70"/>
      <c r="H337" s="9"/>
      <c r="I337" s="9"/>
      <c r="J337" s="9"/>
      <c r="K337" s="9"/>
      <c r="L337" s="9"/>
      <c r="M337" s="9"/>
      <c r="N337" s="9"/>
      <c r="O337" s="9"/>
      <c r="P337" s="9"/>
      <c r="Q337" s="9"/>
      <c r="R337" s="9"/>
      <c r="X337" s="9"/>
    </row>
    <row r="338" spans="1:24" x14ac:dyDescent="0.25">
      <c r="A338" s="59"/>
      <c r="E338" s="70"/>
      <c r="F338" s="70"/>
      <c r="G338" s="70"/>
      <c r="H338" s="9"/>
      <c r="I338" s="9"/>
      <c r="J338" s="9"/>
      <c r="K338" s="9"/>
      <c r="L338" s="9"/>
      <c r="M338" s="9"/>
      <c r="N338" s="9"/>
      <c r="O338" s="9"/>
      <c r="P338" s="9"/>
      <c r="Q338" s="9"/>
      <c r="R338" s="9"/>
      <c r="X338" s="9"/>
    </row>
    <row r="339" spans="1:24" x14ac:dyDescent="0.25">
      <c r="A339" s="59"/>
      <c r="E339" s="70"/>
      <c r="F339" s="70"/>
      <c r="G339" s="70"/>
      <c r="H339" s="9"/>
      <c r="I339" s="9"/>
      <c r="J339" s="9"/>
      <c r="K339" s="9"/>
      <c r="L339" s="9"/>
      <c r="M339" s="9"/>
      <c r="N339" s="9"/>
      <c r="O339" s="9"/>
      <c r="P339" s="9"/>
      <c r="Q339" s="9"/>
      <c r="R339" s="9"/>
      <c r="X339" s="9"/>
    </row>
    <row r="340" spans="1:24" x14ac:dyDescent="0.25">
      <c r="A340" s="59"/>
      <c r="E340" s="70"/>
      <c r="F340" s="70"/>
      <c r="G340" s="70"/>
      <c r="H340" s="9"/>
      <c r="I340" s="9"/>
      <c r="J340" s="9"/>
      <c r="K340" s="9"/>
      <c r="L340" s="9"/>
      <c r="M340" s="9"/>
      <c r="N340" s="9"/>
      <c r="O340" s="9"/>
      <c r="P340" s="9"/>
      <c r="Q340" s="9"/>
      <c r="R340" s="9"/>
      <c r="X340" s="9"/>
    </row>
    <row r="341" spans="1:24" x14ac:dyDescent="0.25">
      <c r="A341" s="59"/>
      <c r="E341" s="70"/>
      <c r="F341" s="70"/>
      <c r="G341" s="70"/>
      <c r="H341" s="9"/>
      <c r="I341" s="9"/>
      <c r="J341" s="9"/>
      <c r="K341" s="9"/>
      <c r="L341" s="9"/>
      <c r="M341" s="9"/>
      <c r="N341" s="9"/>
      <c r="O341" s="9"/>
      <c r="P341" s="9"/>
      <c r="Q341" s="9"/>
      <c r="R341" s="9"/>
      <c r="X341" s="9"/>
    </row>
    <row r="342" spans="1:24" x14ac:dyDescent="0.25">
      <c r="A342" s="59"/>
      <c r="E342" s="70"/>
      <c r="F342" s="70"/>
      <c r="G342" s="70"/>
      <c r="H342" s="9"/>
      <c r="I342" s="9"/>
      <c r="J342" s="9"/>
      <c r="K342" s="9"/>
      <c r="L342" s="9"/>
      <c r="M342" s="9"/>
      <c r="N342" s="9"/>
      <c r="O342" s="9"/>
      <c r="P342" s="9"/>
      <c r="Q342" s="9"/>
      <c r="R342" s="9"/>
      <c r="X342" s="9"/>
    </row>
    <row r="343" spans="1:24" x14ac:dyDescent="0.25">
      <c r="A343" s="59"/>
      <c r="E343" s="70"/>
      <c r="F343" s="70"/>
      <c r="G343" s="70"/>
      <c r="H343" s="9"/>
      <c r="I343" s="9"/>
      <c r="J343" s="9"/>
      <c r="K343" s="9"/>
      <c r="L343" s="9"/>
      <c r="M343" s="9"/>
      <c r="N343" s="9"/>
      <c r="O343" s="9"/>
      <c r="P343" s="9"/>
      <c r="Q343" s="9"/>
      <c r="R343" s="9"/>
      <c r="X343" s="9"/>
    </row>
    <row r="344" spans="1:24" x14ac:dyDescent="0.25">
      <c r="A344" s="59"/>
      <c r="E344" s="70"/>
      <c r="F344" s="70"/>
      <c r="G344" s="70"/>
      <c r="H344" s="9"/>
      <c r="I344" s="9"/>
      <c r="J344" s="9"/>
      <c r="K344" s="9"/>
      <c r="L344" s="9"/>
      <c r="M344" s="9"/>
      <c r="N344" s="9"/>
      <c r="O344" s="9"/>
      <c r="P344" s="9"/>
      <c r="Q344" s="9"/>
      <c r="R344" s="9"/>
      <c r="X344" s="9"/>
    </row>
    <row r="345" spans="1:24" x14ac:dyDescent="0.25">
      <c r="A345" s="59"/>
      <c r="E345" s="70"/>
      <c r="F345" s="70"/>
      <c r="G345" s="70"/>
      <c r="H345" s="9"/>
      <c r="I345" s="9"/>
      <c r="J345" s="9"/>
      <c r="K345" s="9"/>
      <c r="L345" s="9"/>
      <c r="M345" s="9"/>
      <c r="N345" s="9"/>
      <c r="O345" s="9"/>
      <c r="P345" s="9"/>
      <c r="Q345" s="9"/>
      <c r="R345" s="9"/>
      <c r="X345" s="9"/>
    </row>
    <row r="346" spans="1:24" x14ac:dyDescent="0.25">
      <c r="A346" s="59"/>
      <c r="E346" s="70"/>
      <c r="F346" s="70"/>
      <c r="G346" s="70"/>
      <c r="H346" s="9"/>
      <c r="I346" s="9"/>
      <c r="J346" s="9"/>
      <c r="K346" s="9"/>
      <c r="L346" s="9"/>
      <c r="M346" s="9"/>
      <c r="N346" s="9"/>
      <c r="O346" s="9"/>
      <c r="P346" s="9"/>
      <c r="Q346" s="9"/>
      <c r="R346" s="9"/>
      <c r="X346" s="9"/>
    </row>
    <row r="347" spans="1:24" x14ac:dyDescent="0.25">
      <c r="A347" s="59"/>
      <c r="E347" s="70"/>
      <c r="F347" s="70"/>
      <c r="G347" s="70"/>
      <c r="H347" s="9"/>
      <c r="I347" s="9"/>
      <c r="J347" s="9"/>
      <c r="K347" s="9"/>
      <c r="L347" s="9"/>
      <c r="M347" s="9"/>
      <c r="N347" s="9"/>
      <c r="O347" s="9"/>
      <c r="P347" s="9"/>
      <c r="Q347" s="9"/>
      <c r="R347" s="9"/>
      <c r="X347" s="9"/>
    </row>
    <row r="348" spans="1:24" x14ac:dyDescent="0.25">
      <c r="A348" s="59"/>
      <c r="E348" s="70"/>
      <c r="F348" s="70"/>
      <c r="G348" s="70"/>
      <c r="H348" s="9"/>
      <c r="I348" s="9"/>
      <c r="J348" s="9"/>
      <c r="K348" s="9"/>
      <c r="L348" s="9"/>
      <c r="M348" s="9"/>
      <c r="N348" s="9"/>
      <c r="O348" s="9"/>
      <c r="P348" s="9"/>
      <c r="Q348" s="9"/>
      <c r="R348" s="9"/>
      <c r="X348" s="9"/>
    </row>
    <row r="349" spans="1:24" x14ac:dyDescent="0.25">
      <c r="A349" s="59"/>
      <c r="E349" s="70"/>
      <c r="F349" s="70"/>
      <c r="G349" s="70"/>
      <c r="H349" s="9"/>
      <c r="I349" s="9"/>
      <c r="J349" s="9"/>
      <c r="K349" s="9"/>
      <c r="L349" s="9"/>
      <c r="M349" s="9"/>
      <c r="N349" s="9"/>
      <c r="O349" s="9"/>
      <c r="P349" s="9"/>
      <c r="Q349" s="9"/>
      <c r="R349" s="9"/>
      <c r="X349" s="9"/>
    </row>
    <row r="350" spans="1:24" x14ac:dyDescent="0.25">
      <c r="A350" s="59"/>
      <c r="E350" s="70"/>
      <c r="F350" s="70"/>
      <c r="G350" s="70"/>
      <c r="H350" s="9"/>
      <c r="I350" s="9"/>
      <c r="J350" s="9"/>
      <c r="K350" s="9"/>
      <c r="L350" s="9"/>
      <c r="M350" s="9"/>
      <c r="N350" s="9"/>
      <c r="O350" s="9"/>
      <c r="P350" s="9"/>
      <c r="Q350" s="9"/>
      <c r="R350" s="9"/>
      <c r="X350" s="9"/>
    </row>
    <row r="351" spans="1:24" x14ac:dyDescent="0.25">
      <c r="A351" s="59"/>
      <c r="E351" s="70"/>
      <c r="F351" s="70"/>
      <c r="G351" s="70"/>
      <c r="H351" s="9"/>
      <c r="I351" s="9"/>
      <c r="J351" s="9"/>
      <c r="K351" s="9"/>
      <c r="L351" s="9"/>
      <c r="M351" s="9"/>
      <c r="N351" s="9"/>
      <c r="O351" s="9"/>
      <c r="P351" s="9"/>
      <c r="Q351" s="9"/>
      <c r="R351" s="9"/>
      <c r="X351" s="9"/>
    </row>
    <row r="352" spans="1:24" x14ac:dyDescent="0.25">
      <c r="A352" s="59"/>
      <c r="E352" s="70"/>
      <c r="F352" s="70"/>
      <c r="G352" s="70"/>
      <c r="H352" s="9"/>
      <c r="I352" s="9"/>
      <c r="J352" s="9"/>
      <c r="K352" s="9"/>
      <c r="L352" s="9"/>
      <c r="M352" s="9"/>
      <c r="N352" s="9"/>
      <c r="O352" s="9"/>
      <c r="P352" s="9"/>
      <c r="Q352" s="9"/>
      <c r="R352" s="9"/>
      <c r="X352" s="9"/>
    </row>
    <row r="353" spans="1:24" x14ac:dyDescent="0.25">
      <c r="A353" s="59"/>
      <c r="E353" s="70"/>
      <c r="F353" s="70"/>
      <c r="G353" s="70"/>
      <c r="H353" s="9"/>
      <c r="I353" s="9"/>
      <c r="J353" s="9"/>
      <c r="K353" s="9"/>
      <c r="L353" s="9"/>
      <c r="M353" s="9"/>
      <c r="N353" s="9"/>
      <c r="O353" s="9"/>
      <c r="P353" s="9"/>
      <c r="Q353" s="9"/>
      <c r="R353" s="9"/>
      <c r="X353" s="9"/>
    </row>
    <row r="354" spans="1:24" x14ac:dyDescent="0.25">
      <c r="A354" s="59"/>
      <c r="E354" s="70"/>
      <c r="F354" s="70"/>
      <c r="G354" s="70"/>
      <c r="H354" s="9"/>
      <c r="I354" s="9"/>
      <c r="J354" s="9"/>
      <c r="K354" s="9"/>
      <c r="L354" s="9"/>
      <c r="M354" s="9"/>
      <c r="N354" s="9"/>
      <c r="O354" s="9"/>
      <c r="P354" s="9"/>
      <c r="Q354" s="9"/>
      <c r="R354" s="9"/>
      <c r="X354" s="9"/>
    </row>
    <row r="355" spans="1:24" x14ac:dyDescent="0.25">
      <c r="A355" s="59"/>
      <c r="E355" s="70"/>
      <c r="F355" s="70"/>
      <c r="G355" s="70"/>
      <c r="H355" s="9"/>
      <c r="I355" s="9"/>
      <c r="J355" s="9"/>
      <c r="K355" s="9"/>
      <c r="L355" s="9"/>
      <c r="M355" s="9"/>
      <c r="N355" s="9"/>
      <c r="O355" s="9"/>
      <c r="P355" s="9"/>
      <c r="Q355" s="9"/>
      <c r="R355" s="9"/>
      <c r="X355" s="9"/>
    </row>
    <row r="356" spans="1:24" x14ac:dyDescent="0.25">
      <c r="A356" s="59"/>
      <c r="E356" s="70"/>
      <c r="F356" s="70"/>
      <c r="G356" s="70"/>
      <c r="H356" s="9"/>
      <c r="I356" s="9"/>
      <c r="J356" s="9"/>
      <c r="K356" s="9"/>
      <c r="L356" s="9"/>
      <c r="M356" s="9"/>
      <c r="N356" s="9"/>
      <c r="O356" s="9"/>
      <c r="P356" s="9"/>
      <c r="Q356" s="9"/>
      <c r="R356" s="9"/>
      <c r="X356" s="9"/>
    </row>
    <row r="357" spans="1:24" x14ac:dyDescent="0.25">
      <c r="A357" s="59"/>
      <c r="E357" s="70"/>
      <c r="F357" s="70"/>
      <c r="G357" s="70"/>
      <c r="H357" s="9"/>
      <c r="I357" s="9"/>
      <c r="J357" s="9"/>
      <c r="K357" s="9"/>
      <c r="L357" s="9"/>
      <c r="M357" s="9"/>
      <c r="N357" s="9"/>
      <c r="O357" s="9"/>
      <c r="P357" s="9"/>
      <c r="Q357" s="9"/>
      <c r="R357" s="9"/>
      <c r="X357" s="9"/>
    </row>
    <row r="358" spans="1:24" x14ac:dyDescent="0.25">
      <c r="A358" s="59"/>
      <c r="E358" s="70"/>
      <c r="F358" s="70"/>
      <c r="G358" s="70"/>
      <c r="H358" s="9"/>
      <c r="I358" s="9"/>
      <c r="J358" s="9"/>
      <c r="K358" s="9"/>
      <c r="L358" s="9"/>
      <c r="M358" s="9"/>
      <c r="N358" s="9"/>
      <c r="O358" s="9"/>
      <c r="P358" s="9"/>
      <c r="Q358" s="9"/>
      <c r="R358" s="9"/>
      <c r="X358" s="9"/>
    </row>
    <row r="359" spans="1:24" x14ac:dyDescent="0.25">
      <c r="A359" s="59"/>
      <c r="E359" s="70"/>
      <c r="F359" s="70"/>
      <c r="G359" s="70"/>
      <c r="H359" s="9"/>
      <c r="I359" s="9"/>
      <c r="J359" s="9"/>
      <c r="K359" s="9"/>
      <c r="L359" s="9"/>
      <c r="M359" s="9"/>
      <c r="N359" s="9"/>
      <c r="O359" s="9"/>
      <c r="P359" s="9"/>
      <c r="Q359" s="9"/>
      <c r="R359" s="9"/>
      <c r="X359" s="9"/>
    </row>
    <row r="360" spans="1:24" x14ac:dyDescent="0.25">
      <c r="A360" s="59"/>
      <c r="E360" s="70"/>
      <c r="F360" s="70"/>
      <c r="G360" s="70"/>
      <c r="H360" s="9"/>
      <c r="I360" s="9"/>
      <c r="J360" s="9"/>
      <c r="K360" s="9"/>
      <c r="L360" s="9"/>
      <c r="M360" s="9"/>
      <c r="N360" s="9"/>
      <c r="O360" s="9"/>
      <c r="P360" s="9"/>
      <c r="Q360" s="9"/>
      <c r="R360" s="9"/>
      <c r="X360" s="9"/>
    </row>
    <row r="361" spans="1:24" x14ac:dyDescent="0.25">
      <c r="A361" s="59"/>
      <c r="E361" s="70"/>
      <c r="F361" s="70"/>
      <c r="G361" s="70"/>
      <c r="H361" s="9"/>
      <c r="I361" s="9"/>
      <c r="J361" s="9"/>
      <c r="K361" s="9"/>
      <c r="L361" s="9"/>
      <c r="M361" s="9"/>
      <c r="N361" s="9"/>
      <c r="O361" s="9"/>
      <c r="P361" s="9"/>
      <c r="Q361" s="9"/>
      <c r="R361" s="9"/>
      <c r="X361" s="9"/>
    </row>
    <row r="362" spans="1:24" x14ac:dyDescent="0.25">
      <c r="A362" s="59"/>
      <c r="E362" s="70"/>
      <c r="F362" s="70"/>
      <c r="G362" s="70"/>
      <c r="H362" s="9"/>
      <c r="I362" s="9"/>
      <c r="J362" s="9"/>
      <c r="K362" s="9"/>
      <c r="L362" s="9"/>
      <c r="M362" s="9"/>
      <c r="N362" s="9"/>
      <c r="O362" s="9"/>
      <c r="P362" s="9"/>
      <c r="Q362" s="9"/>
      <c r="R362" s="9"/>
      <c r="X362" s="9"/>
    </row>
    <row r="363" spans="1:24" x14ac:dyDescent="0.25">
      <c r="A363" s="59"/>
      <c r="E363" s="70"/>
      <c r="F363" s="70"/>
      <c r="G363" s="70"/>
      <c r="H363" s="9"/>
      <c r="I363" s="9"/>
      <c r="J363" s="9"/>
      <c r="K363" s="9"/>
      <c r="L363" s="9"/>
      <c r="M363" s="9"/>
      <c r="N363" s="9"/>
      <c r="O363" s="9"/>
      <c r="P363" s="9"/>
      <c r="Q363" s="9"/>
      <c r="R363" s="9"/>
      <c r="X363" s="9"/>
    </row>
    <row r="364" spans="1:24" x14ac:dyDescent="0.25">
      <c r="A364" s="59"/>
      <c r="E364" s="70"/>
      <c r="F364" s="70"/>
      <c r="G364" s="70"/>
      <c r="H364" s="9"/>
      <c r="I364" s="9"/>
      <c r="J364" s="9"/>
      <c r="K364" s="9"/>
      <c r="L364" s="9"/>
      <c r="M364" s="9"/>
      <c r="N364" s="9"/>
      <c r="O364" s="9"/>
      <c r="P364" s="9"/>
      <c r="Q364" s="9"/>
      <c r="R364" s="9"/>
      <c r="X364" s="9"/>
    </row>
    <row r="365" spans="1:24" x14ac:dyDescent="0.25">
      <c r="A365" s="59"/>
      <c r="E365" s="70"/>
      <c r="F365" s="70"/>
      <c r="G365" s="70"/>
      <c r="H365" s="9"/>
      <c r="I365" s="9"/>
      <c r="J365" s="9"/>
      <c r="K365" s="9"/>
      <c r="L365" s="9"/>
      <c r="M365" s="9"/>
      <c r="N365" s="9"/>
      <c r="O365" s="9"/>
      <c r="P365" s="9"/>
      <c r="Q365" s="9"/>
      <c r="R365" s="9"/>
      <c r="X365" s="9"/>
    </row>
    <row r="366" spans="1:24" x14ac:dyDescent="0.25">
      <c r="A366" s="59"/>
      <c r="E366" s="70"/>
      <c r="F366" s="70"/>
      <c r="G366" s="70"/>
      <c r="H366" s="9"/>
      <c r="I366" s="9"/>
      <c r="J366" s="9"/>
      <c r="K366" s="9"/>
      <c r="L366" s="9"/>
      <c r="M366" s="9"/>
      <c r="N366" s="9"/>
      <c r="O366" s="9"/>
      <c r="P366" s="9"/>
      <c r="Q366" s="9"/>
      <c r="R366" s="9"/>
      <c r="X366" s="9"/>
    </row>
    <row r="367" spans="1:24" x14ac:dyDescent="0.25">
      <c r="A367" s="59"/>
      <c r="E367" s="70"/>
      <c r="F367" s="70"/>
      <c r="G367" s="70"/>
      <c r="H367" s="9"/>
      <c r="I367" s="9"/>
      <c r="J367" s="9"/>
      <c r="K367" s="9"/>
      <c r="L367" s="9"/>
      <c r="M367" s="9"/>
      <c r="N367" s="9"/>
      <c r="O367" s="9"/>
      <c r="P367" s="9"/>
      <c r="Q367" s="9"/>
      <c r="R367" s="9"/>
      <c r="X367" s="9"/>
    </row>
    <row r="368" spans="1:24" x14ac:dyDescent="0.25">
      <c r="A368" s="59"/>
      <c r="E368" s="70"/>
      <c r="F368" s="70"/>
      <c r="G368" s="70"/>
      <c r="H368" s="9"/>
      <c r="I368" s="9"/>
      <c r="J368" s="9"/>
      <c r="K368" s="9"/>
      <c r="L368" s="9"/>
      <c r="M368" s="9"/>
      <c r="N368" s="9"/>
      <c r="O368" s="9"/>
      <c r="P368" s="9"/>
      <c r="Q368" s="9"/>
      <c r="R368" s="9"/>
      <c r="X368" s="9"/>
    </row>
    <row r="369" spans="1:24" x14ac:dyDescent="0.25">
      <c r="A369" s="59"/>
      <c r="E369" s="70"/>
      <c r="F369" s="70"/>
      <c r="G369" s="70"/>
      <c r="H369" s="9"/>
      <c r="I369" s="9"/>
      <c r="J369" s="9"/>
      <c r="K369" s="9"/>
      <c r="L369" s="9"/>
      <c r="M369" s="9"/>
      <c r="N369" s="9"/>
      <c r="O369" s="9"/>
      <c r="P369" s="9"/>
      <c r="Q369" s="9"/>
      <c r="R369" s="9"/>
      <c r="X369" s="9"/>
    </row>
    <row r="370" spans="1:24" x14ac:dyDescent="0.25">
      <c r="A370" s="59"/>
      <c r="E370" s="70"/>
      <c r="F370" s="70"/>
      <c r="G370" s="70"/>
      <c r="H370" s="9"/>
      <c r="I370" s="9"/>
      <c r="J370" s="9"/>
      <c r="K370" s="9"/>
      <c r="L370" s="9"/>
      <c r="M370" s="9"/>
      <c r="N370" s="9"/>
      <c r="O370" s="9"/>
      <c r="P370" s="9"/>
      <c r="Q370" s="9"/>
      <c r="R370" s="9"/>
      <c r="X370" s="9"/>
    </row>
    <row r="371" spans="1:24" x14ac:dyDescent="0.25">
      <c r="A371" s="59"/>
      <c r="E371" s="70"/>
      <c r="F371" s="70"/>
      <c r="G371" s="70"/>
      <c r="H371" s="9"/>
      <c r="I371" s="9"/>
      <c r="J371" s="9"/>
      <c r="K371" s="9"/>
      <c r="L371" s="9"/>
      <c r="M371" s="9"/>
      <c r="N371" s="9"/>
      <c r="O371" s="9"/>
      <c r="P371" s="9"/>
      <c r="Q371" s="9"/>
      <c r="R371" s="9"/>
      <c r="X371" s="9"/>
    </row>
    <row r="372" spans="1:24" x14ac:dyDescent="0.25">
      <c r="A372" s="59"/>
      <c r="E372" s="70"/>
      <c r="F372" s="70"/>
      <c r="G372" s="70"/>
      <c r="H372" s="9"/>
      <c r="I372" s="9"/>
      <c r="J372" s="9"/>
      <c r="K372" s="9"/>
      <c r="L372" s="9"/>
      <c r="M372" s="9"/>
      <c r="N372" s="9"/>
      <c r="O372" s="9"/>
      <c r="P372" s="9"/>
      <c r="Q372" s="9"/>
      <c r="R372" s="9"/>
      <c r="X372" s="9"/>
    </row>
    <row r="373" spans="1:24" x14ac:dyDescent="0.25">
      <c r="A373" s="59"/>
      <c r="E373" s="70"/>
      <c r="F373" s="70"/>
      <c r="G373" s="70"/>
      <c r="H373" s="9"/>
      <c r="I373" s="9"/>
      <c r="J373" s="9"/>
      <c r="K373" s="9"/>
      <c r="L373" s="9"/>
      <c r="M373" s="9"/>
      <c r="N373" s="9"/>
      <c r="O373" s="9"/>
      <c r="P373" s="9"/>
      <c r="Q373" s="9"/>
      <c r="R373" s="9"/>
      <c r="X373" s="9"/>
    </row>
    <row r="374" spans="1:24" x14ac:dyDescent="0.25">
      <c r="A374" s="59"/>
      <c r="E374" s="70"/>
      <c r="F374" s="70"/>
      <c r="G374" s="70"/>
      <c r="H374" s="9"/>
      <c r="I374" s="9"/>
      <c r="J374" s="9"/>
      <c r="K374" s="9"/>
      <c r="L374" s="9"/>
      <c r="M374" s="9"/>
      <c r="N374" s="9"/>
      <c r="O374" s="9"/>
      <c r="P374" s="9"/>
      <c r="Q374" s="9"/>
      <c r="R374" s="9"/>
      <c r="X374" s="9"/>
    </row>
    <row r="375" spans="1:24" x14ac:dyDescent="0.25">
      <c r="A375" s="59"/>
      <c r="E375" s="70"/>
      <c r="F375" s="70"/>
      <c r="G375" s="70"/>
      <c r="H375" s="9"/>
      <c r="I375" s="9"/>
      <c r="J375" s="9"/>
      <c r="K375" s="9"/>
      <c r="L375" s="9"/>
      <c r="M375" s="9"/>
      <c r="N375" s="9"/>
      <c r="O375" s="9"/>
      <c r="P375" s="9"/>
      <c r="Q375" s="9"/>
      <c r="R375" s="9"/>
      <c r="X375" s="9"/>
    </row>
    <row r="376" spans="1:24" x14ac:dyDescent="0.25">
      <c r="A376" s="59"/>
      <c r="E376" s="70"/>
      <c r="F376" s="70"/>
      <c r="G376" s="70"/>
      <c r="H376" s="9"/>
      <c r="I376" s="9"/>
      <c r="J376" s="9"/>
      <c r="K376" s="9"/>
      <c r="L376" s="9"/>
      <c r="M376" s="9"/>
      <c r="N376" s="9"/>
      <c r="O376" s="9"/>
      <c r="P376" s="9"/>
      <c r="Q376" s="9"/>
      <c r="R376" s="9"/>
      <c r="X376" s="9"/>
    </row>
    <row r="377" spans="1:24" x14ac:dyDescent="0.25">
      <c r="A377" s="59"/>
      <c r="E377" s="70"/>
      <c r="F377" s="70"/>
      <c r="G377" s="70"/>
      <c r="H377" s="9"/>
      <c r="I377" s="9"/>
      <c r="J377" s="9"/>
      <c r="K377" s="9"/>
      <c r="L377" s="9"/>
      <c r="M377" s="9"/>
      <c r="N377" s="9"/>
      <c r="O377" s="9"/>
      <c r="P377" s="9"/>
      <c r="Q377" s="9"/>
      <c r="R377" s="9"/>
      <c r="X377" s="9"/>
    </row>
    <row r="378" spans="1:24" x14ac:dyDescent="0.25">
      <c r="A378" s="59"/>
      <c r="E378" s="70"/>
      <c r="F378" s="70"/>
      <c r="G378" s="70"/>
      <c r="H378" s="9"/>
      <c r="I378" s="9"/>
      <c r="J378" s="9"/>
      <c r="K378" s="9"/>
      <c r="L378" s="9"/>
      <c r="M378" s="9"/>
      <c r="N378" s="9"/>
      <c r="O378" s="9"/>
      <c r="P378" s="9"/>
      <c r="Q378" s="9"/>
      <c r="R378" s="9"/>
      <c r="X378" s="9"/>
    </row>
    <row r="379" spans="1:24" x14ac:dyDescent="0.25">
      <c r="A379" s="59"/>
      <c r="E379" s="70"/>
      <c r="F379" s="70"/>
      <c r="G379" s="70"/>
      <c r="H379" s="9"/>
      <c r="I379" s="9"/>
      <c r="J379" s="9"/>
      <c r="K379" s="9"/>
      <c r="L379" s="9"/>
      <c r="M379" s="9"/>
      <c r="N379" s="9"/>
      <c r="O379" s="9"/>
      <c r="P379" s="9"/>
      <c r="Q379" s="9"/>
      <c r="R379" s="9"/>
      <c r="X379" s="9"/>
    </row>
    <row r="380" spans="1:24" x14ac:dyDescent="0.25">
      <c r="A380" s="59"/>
      <c r="E380" s="70"/>
      <c r="F380" s="70"/>
      <c r="G380" s="70"/>
      <c r="H380" s="9"/>
      <c r="I380" s="9"/>
      <c r="J380" s="9"/>
      <c r="K380" s="9"/>
      <c r="L380" s="9"/>
      <c r="M380" s="9"/>
      <c r="N380" s="9"/>
      <c r="O380" s="9"/>
      <c r="P380" s="9"/>
      <c r="Q380" s="9"/>
      <c r="R380" s="9"/>
      <c r="X380" s="9"/>
    </row>
    <row r="381" spans="1:24" x14ac:dyDescent="0.25">
      <c r="A381" s="59"/>
      <c r="E381" s="70"/>
      <c r="F381" s="70"/>
      <c r="G381" s="70"/>
      <c r="H381" s="9"/>
      <c r="I381" s="9"/>
      <c r="J381" s="9"/>
      <c r="K381" s="9"/>
      <c r="L381" s="9"/>
      <c r="M381" s="9"/>
      <c r="N381" s="9"/>
      <c r="O381" s="9"/>
      <c r="P381" s="9"/>
      <c r="Q381" s="9"/>
      <c r="R381" s="9"/>
      <c r="X381" s="9"/>
    </row>
    <row r="382" spans="1:24" x14ac:dyDescent="0.25">
      <c r="A382" s="59"/>
      <c r="E382" s="70"/>
      <c r="F382" s="70"/>
      <c r="G382" s="70"/>
      <c r="H382" s="9"/>
      <c r="I382" s="9"/>
      <c r="J382" s="9"/>
      <c r="K382" s="9"/>
      <c r="L382" s="9"/>
      <c r="M382" s="9"/>
      <c r="N382" s="9"/>
      <c r="O382" s="9"/>
      <c r="P382" s="9"/>
      <c r="Q382" s="9"/>
      <c r="R382" s="9"/>
      <c r="X382" s="9"/>
    </row>
    <row r="383" spans="1:24" x14ac:dyDescent="0.25">
      <c r="A383" s="59"/>
      <c r="E383" s="70"/>
      <c r="F383" s="70"/>
      <c r="G383" s="70"/>
      <c r="H383" s="9"/>
      <c r="I383" s="9"/>
      <c r="J383" s="9"/>
      <c r="K383" s="9"/>
      <c r="L383" s="9"/>
      <c r="M383" s="9"/>
      <c r="N383" s="9"/>
      <c r="O383" s="9"/>
      <c r="P383" s="9"/>
      <c r="Q383" s="9"/>
      <c r="R383" s="9"/>
      <c r="X383" s="9"/>
    </row>
    <row r="384" spans="1:24" x14ac:dyDescent="0.25">
      <c r="A384" s="59"/>
      <c r="E384" s="70"/>
      <c r="F384" s="70"/>
      <c r="G384" s="70"/>
      <c r="H384" s="9"/>
      <c r="I384" s="9"/>
      <c r="J384" s="9"/>
      <c r="K384" s="9"/>
      <c r="L384" s="9"/>
      <c r="M384" s="9"/>
      <c r="N384" s="9"/>
      <c r="O384" s="9"/>
      <c r="P384" s="9"/>
      <c r="Q384" s="9"/>
      <c r="R384" s="9"/>
      <c r="X384" s="9"/>
    </row>
    <row r="385" spans="1:24" x14ac:dyDescent="0.25">
      <c r="A385" s="59"/>
      <c r="E385" s="70"/>
      <c r="F385" s="70"/>
      <c r="G385" s="70"/>
      <c r="H385" s="9"/>
      <c r="I385" s="9"/>
      <c r="J385" s="9"/>
      <c r="K385" s="9"/>
      <c r="L385" s="9"/>
      <c r="M385" s="9"/>
      <c r="N385" s="9"/>
      <c r="O385" s="9"/>
      <c r="P385" s="9"/>
      <c r="Q385" s="9"/>
      <c r="R385" s="9"/>
      <c r="X385" s="9"/>
    </row>
    <row r="386" spans="1:24" x14ac:dyDescent="0.25">
      <c r="A386" s="59"/>
      <c r="E386" s="70"/>
      <c r="F386" s="70"/>
      <c r="G386" s="70"/>
      <c r="H386" s="9"/>
      <c r="I386" s="9"/>
      <c r="J386" s="9"/>
      <c r="K386" s="9"/>
      <c r="L386" s="9"/>
      <c r="M386" s="9"/>
      <c r="N386" s="9"/>
      <c r="O386" s="9"/>
      <c r="P386" s="9"/>
      <c r="Q386" s="9"/>
      <c r="R386" s="9"/>
      <c r="X386" s="9"/>
    </row>
    <row r="387" spans="1:24" x14ac:dyDescent="0.25">
      <c r="A387" s="59"/>
      <c r="E387" s="70"/>
      <c r="F387" s="70"/>
      <c r="G387" s="70"/>
      <c r="H387" s="9"/>
      <c r="I387" s="9"/>
      <c r="J387" s="9"/>
      <c r="K387" s="9"/>
      <c r="L387" s="9"/>
      <c r="M387" s="9"/>
      <c r="N387" s="9"/>
      <c r="O387" s="9"/>
      <c r="P387" s="9"/>
      <c r="Q387" s="9"/>
      <c r="R387" s="9"/>
      <c r="X387" s="9"/>
    </row>
    <row r="388" spans="1:24" x14ac:dyDescent="0.25">
      <c r="A388" s="59"/>
      <c r="E388" s="70"/>
      <c r="F388" s="70"/>
      <c r="G388" s="70"/>
      <c r="H388" s="9"/>
      <c r="I388" s="9"/>
      <c r="J388" s="9"/>
      <c r="K388" s="9"/>
      <c r="L388" s="9"/>
      <c r="M388" s="9"/>
      <c r="N388" s="9"/>
      <c r="O388" s="9"/>
      <c r="P388" s="9"/>
      <c r="Q388" s="9"/>
      <c r="R388" s="9"/>
      <c r="X388" s="9"/>
    </row>
    <row r="389" spans="1:24" x14ac:dyDescent="0.25">
      <c r="A389" s="59"/>
      <c r="E389" s="70"/>
      <c r="F389" s="70"/>
      <c r="G389" s="70"/>
      <c r="H389" s="9"/>
      <c r="I389" s="9"/>
      <c r="J389" s="9"/>
      <c r="K389" s="9"/>
      <c r="L389" s="9"/>
      <c r="M389" s="9"/>
      <c r="N389" s="9"/>
      <c r="O389" s="9"/>
      <c r="P389" s="9"/>
      <c r="Q389" s="9"/>
      <c r="R389" s="9"/>
      <c r="X389" s="9"/>
    </row>
    <row r="390" spans="1:24" x14ac:dyDescent="0.25">
      <c r="A390" s="59"/>
      <c r="E390" s="70"/>
      <c r="F390" s="70"/>
      <c r="G390" s="70"/>
      <c r="H390" s="9"/>
      <c r="I390" s="9"/>
      <c r="J390" s="9"/>
      <c r="K390" s="9"/>
      <c r="L390" s="9"/>
      <c r="M390" s="9"/>
      <c r="N390" s="9"/>
      <c r="O390" s="9"/>
      <c r="P390" s="9"/>
      <c r="Q390" s="9"/>
      <c r="R390" s="9"/>
      <c r="X390" s="9"/>
    </row>
    <row r="391" spans="1:24" x14ac:dyDescent="0.25">
      <c r="A391" s="59"/>
      <c r="E391" s="70"/>
      <c r="F391" s="70"/>
      <c r="G391" s="70"/>
      <c r="H391" s="9"/>
      <c r="I391" s="9"/>
      <c r="J391" s="9"/>
      <c r="K391" s="9"/>
      <c r="L391" s="9"/>
      <c r="M391" s="9"/>
      <c r="N391" s="9"/>
      <c r="O391" s="9"/>
      <c r="P391" s="9"/>
      <c r="Q391" s="9"/>
      <c r="R391" s="9"/>
      <c r="X391" s="9"/>
    </row>
    <row r="392" spans="1:24" x14ac:dyDescent="0.25">
      <c r="A392" s="59"/>
      <c r="E392" s="70"/>
      <c r="F392" s="70"/>
      <c r="G392" s="70"/>
      <c r="H392" s="9"/>
      <c r="I392" s="9"/>
      <c r="J392" s="9"/>
      <c r="K392" s="9"/>
      <c r="L392" s="9"/>
      <c r="M392" s="9"/>
      <c r="N392" s="9"/>
      <c r="O392" s="9"/>
      <c r="P392" s="9"/>
      <c r="Q392" s="9"/>
      <c r="R392" s="9"/>
      <c r="X392" s="9"/>
    </row>
    <row r="393" spans="1:24" x14ac:dyDescent="0.25">
      <c r="A393" s="59"/>
      <c r="E393" s="70"/>
      <c r="F393" s="70"/>
      <c r="G393" s="70"/>
      <c r="H393" s="9"/>
      <c r="I393" s="9"/>
      <c r="J393" s="9"/>
      <c r="K393" s="9"/>
      <c r="L393" s="9"/>
      <c r="M393" s="9"/>
      <c r="N393" s="9"/>
      <c r="O393" s="9"/>
      <c r="P393" s="9"/>
      <c r="Q393" s="9"/>
      <c r="R393" s="9"/>
      <c r="X393" s="9"/>
    </row>
    <row r="394" spans="1:24" x14ac:dyDescent="0.25">
      <c r="A394" s="59"/>
      <c r="E394" s="70"/>
      <c r="F394" s="70"/>
      <c r="G394" s="70"/>
      <c r="H394" s="9"/>
      <c r="I394" s="9"/>
      <c r="J394" s="9"/>
      <c r="K394" s="9"/>
      <c r="L394" s="9"/>
      <c r="M394" s="9"/>
      <c r="N394" s="9"/>
      <c r="O394" s="9"/>
      <c r="P394" s="9"/>
      <c r="Q394" s="9"/>
      <c r="R394" s="9"/>
      <c r="X394" s="9"/>
    </row>
    <row r="395" spans="1:24" x14ac:dyDescent="0.25">
      <c r="A395" s="59"/>
      <c r="E395" s="70"/>
      <c r="F395" s="70"/>
      <c r="G395" s="70"/>
      <c r="H395" s="9"/>
      <c r="I395" s="9"/>
      <c r="J395" s="9"/>
      <c r="K395" s="9"/>
      <c r="L395" s="9"/>
      <c r="M395" s="9"/>
      <c r="N395" s="9"/>
      <c r="O395" s="9"/>
      <c r="P395" s="9"/>
      <c r="Q395" s="9"/>
      <c r="R395" s="9"/>
      <c r="X395" s="9"/>
    </row>
    <row r="396" spans="1:24" x14ac:dyDescent="0.25">
      <c r="A396" s="59"/>
      <c r="E396" s="70"/>
      <c r="F396" s="70"/>
      <c r="G396" s="70"/>
      <c r="H396" s="9"/>
      <c r="I396" s="9"/>
      <c r="J396" s="9"/>
      <c r="K396" s="9"/>
      <c r="L396" s="9"/>
      <c r="M396" s="9"/>
      <c r="N396" s="9"/>
      <c r="O396" s="9"/>
      <c r="P396" s="9"/>
      <c r="Q396" s="9"/>
      <c r="R396" s="9"/>
      <c r="X396" s="9"/>
    </row>
    <row r="397" spans="1:24" x14ac:dyDescent="0.25">
      <c r="A397" s="59"/>
      <c r="E397" s="70"/>
      <c r="F397" s="70"/>
      <c r="G397" s="70"/>
      <c r="H397" s="9"/>
      <c r="I397" s="9"/>
      <c r="J397" s="9"/>
      <c r="K397" s="9"/>
      <c r="L397" s="9"/>
      <c r="M397" s="9"/>
      <c r="N397" s="9"/>
      <c r="O397" s="9"/>
      <c r="P397" s="9"/>
      <c r="Q397" s="9"/>
      <c r="R397" s="9"/>
      <c r="X397" s="9"/>
    </row>
    <row r="398" spans="1:24" x14ac:dyDescent="0.25">
      <c r="A398" s="59"/>
      <c r="E398" s="70"/>
      <c r="F398" s="70"/>
      <c r="G398" s="70"/>
      <c r="H398" s="9"/>
      <c r="I398" s="9"/>
      <c r="J398" s="9"/>
      <c r="K398" s="9"/>
      <c r="L398" s="9"/>
      <c r="M398" s="9"/>
      <c r="N398" s="9"/>
      <c r="O398" s="9"/>
      <c r="P398" s="9"/>
      <c r="Q398" s="9"/>
      <c r="R398" s="9"/>
      <c r="X398" s="9"/>
    </row>
    <row r="399" spans="1:24" x14ac:dyDescent="0.25">
      <c r="A399" s="59"/>
      <c r="E399" s="70"/>
      <c r="F399" s="70"/>
      <c r="G399" s="70"/>
      <c r="H399" s="9"/>
      <c r="I399" s="9"/>
      <c r="J399" s="9"/>
      <c r="K399" s="9"/>
      <c r="L399" s="9"/>
      <c r="M399" s="9"/>
      <c r="N399" s="9"/>
      <c r="O399" s="9"/>
      <c r="P399" s="9"/>
      <c r="Q399" s="9"/>
      <c r="R399" s="9"/>
      <c r="X399" s="9"/>
    </row>
    <row r="400" spans="1:24" x14ac:dyDescent="0.25">
      <c r="A400" s="59"/>
      <c r="E400" s="70"/>
      <c r="F400" s="70"/>
      <c r="G400" s="70"/>
      <c r="H400" s="9"/>
      <c r="I400" s="9"/>
      <c r="J400" s="9"/>
      <c r="K400" s="9"/>
      <c r="L400" s="9"/>
      <c r="M400" s="9"/>
      <c r="N400" s="9"/>
      <c r="O400" s="9"/>
      <c r="P400" s="9"/>
      <c r="Q400" s="9"/>
      <c r="R400" s="9"/>
      <c r="X400" s="9"/>
    </row>
    <row r="401" spans="1:24" x14ac:dyDescent="0.25">
      <c r="A401" s="59"/>
      <c r="E401" s="70"/>
      <c r="F401" s="70"/>
      <c r="G401" s="70"/>
      <c r="H401" s="9"/>
      <c r="I401" s="9"/>
      <c r="J401" s="9"/>
      <c r="K401" s="9"/>
      <c r="L401" s="9"/>
      <c r="M401" s="9"/>
      <c r="N401" s="9"/>
      <c r="O401" s="9"/>
      <c r="P401" s="9"/>
      <c r="Q401" s="9"/>
      <c r="R401" s="9"/>
      <c r="X401" s="9"/>
    </row>
    <row r="402" spans="1:24" x14ac:dyDescent="0.25">
      <c r="A402" s="59"/>
      <c r="E402" s="70"/>
      <c r="F402" s="70"/>
      <c r="G402" s="70"/>
      <c r="H402" s="9"/>
      <c r="I402" s="9"/>
      <c r="J402" s="9"/>
      <c r="K402" s="9"/>
      <c r="L402" s="9"/>
      <c r="M402" s="9"/>
      <c r="N402" s="9"/>
      <c r="O402" s="9"/>
      <c r="P402" s="9"/>
      <c r="Q402" s="9"/>
      <c r="R402" s="9"/>
      <c r="X402" s="9"/>
    </row>
    <row r="403" spans="1:24" x14ac:dyDescent="0.25">
      <c r="A403" s="59"/>
      <c r="E403" s="70"/>
      <c r="F403" s="70"/>
      <c r="G403" s="70"/>
      <c r="H403" s="9"/>
      <c r="I403" s="9"/>
      <c r="J403" s="9"/>
      <c r="K403" s="9"/>
      <c r="L403" s="9"/>
      <c r="M403" s="9"/>
      <c r="N403" s="9"/>
      <c r="O403" s="9"/>
      <c r="P403" s="9"/>
      <c r="Q403" s="9"/>
      <c r="R403" s="9"/>
      <c r="X403" s="9"/>
    </row>
    <row r="404" spans="1:24" x14ac:dyDescent="0.25">
      <c r="A404" s="59"/>
      <c r="E404" s="70"/>
      <c r="F404" s="70"/>
      <c r="G404" s="70"/>
      <c r="H404" s="9"/>
      <c r="I404" s="9"/>
      <c r="J404" s="9"/>
      <c r="K404" s="9"/>
      <c r="L404" s="9"/>
      <c r="M404" s="9"/>
      <c r="N404" s="9"/>
      <c r="O404" s="9"/>
      <c r="P404" s="9"/>
      <c r="Q404" s="9"/>
      <c r="R404" s="9"/>
      <c r="X404" s="9"/>
    </row>
    <row r="405" spans="1:24" x14ac:dyDescent="0.25">
      <c r="A405" s="59"/>
      <c r="E405" s="70"/>
      <c r="F405" s="70"/>
      <c r="G405" s="70"/>
      <c r="H405" s="9"/>
      <c r="I405" s="9"/>
      <c r="J405" s="9"/>
      <c r="K405" s="9"/>
      <c r="L405" s="9"/>
      <c r="M405" s="9"/>
      <c r="N405" s="9"/>
      <c r="O405" s="9"/>
      <c r="P405" s="9"/>
      <c r="Q405" s="9"/>
      <c r="R405" s="9"/>
      <c r="X405" s="9"/>
    </row>
    <row r="406" spans="1:24" x14ac:dyDescent="0.25">
      <c r="A406" s="59"/>
      <c r="E406" s="70"/>
      <c r="F406" s="70"/>
      <c r="G406" s="70"/>
      <c r="H406" s="9"/>
      <c r="I406" s="9"/>
      <c r="J406" s="9"/>
      <c r="K406" s="9"/>
      <c r="L406" s="9"/>
      <c r="M406" s="9"/>
      <c r="N406" s="9"/>
      <c r="O406" s="9"/>
      <c r="P406" s="9"/>
      <c r="Q406" s="9"/>
      <c r="R406" s="9"/>
      <c r="X406" s="9"/>
    </row>
    <row r="407" spans="1:24" x14ac:dyDescent="0.25">
      <c r="A407" s="59"/>
      <c r="E407" s="70"/>
      <c r="F407" s="70"/>
      <c r="G407" s="70"/>
      <c r="H407" s="9"/>
      <c r="I407" s="9"/>
      <c r="J407" s="9"/>
      <c r="K407" s="9"/>
      <c r="L407" s="9"/>
      <c r="M407" s="9"/>
      <c r="N407" s="9"/>
      <c r="O407" s="9"/>
      <c r="P407" s="9"/>
      <c r="Q407" s="9"/>
      <c r="R407" s="9"/>
      <c r="X407" s="9"/>
    </row>
    <row r="408" spans="1:24" x14ac:dyDescent="0.25">
      <c r="A408" s="59"/>
      <c r="E408" s="70"/>
      <c r="F408" s="70"/>
      <c r="G408" s="70"/>
      <c r="H408" s="9"/>
      <c r="I408" s="9"/>
      <c r="J408" s="9"/>
      <c r="K408" s="9"/>
      <c r="L408" s="9"/>
      <c r="M408" s="9"/>
      <c r="N408" s="9"/>
      <c r="O408" s="9"/>
      <c r="P408" s="9"/>
      <c r="Q408" s="9"/>
      <c r="R408" s="9"/>
      <c r="X408" s="9"/>
    </row>
    <row r="409" spans="1:24" x14ac:dyDescent="0.25">
      <c r="A409" s="59"/>
      <c r="E409" s="70"/>
      <c r="F409" s="70"/>
      <c r="G409" s="70"/>
      <c r="H409" s="9"/>
      <c r="I409" s="9"/>
      <c r="J409" s="9"/>
      <c r="K409" s="9"/>
      <c r="L409" s="9"/>
      <c r="M409" s="9"/>
      <c r="N409" s="9"/>
      <c r="O409" s="9"/>
      <c r="P409" s="9"/>
      <c r="Q409" s="9"/>
      <c r="R409" s="9"/>
      <c r="X409" s="9"/>
    </row>
    <row r="410" spans="1:24" x14ac:dyDescent="0.25">
      <c r="A410" s="59"/>
      <c r="E410" s="70"/>
      <c r="F410" s="70"/>
      <c r="G410" s="70"/>
      <c r="H410" s="9"/>
      <c r="I410" s="9"/>
      <c r="J410" s="9"/>
      <c r="K410" s="9"/>
      <c r="L410" s="9"/>
      <c r="M410" s="9"/>
      <c r="N410" s="9"/>
      <c r="O410" s="9"/>
      <c r="P410" s="9"/>
      <c r="Q410" s="9"/>
      <c r="R410" s="9"/>
      <c r="X410" s="9"/>
    </row>
    <row r="411" spans="1:24" x14ac:dyDescent="0.25">
      <c r="A411" s="59"/>
      <c r="E411" s="70"/>
      <c r="F411" s="70"/>
      <c r="G411" s="70"/>
      <c r="H411" s="9"/>
      <c r="I411" s="9"/>
      <c r="J411" s="9"/>
      <c r="K411" s="9"/>
      <c r="L411" s="9"/>
      <c r="M411" s="9"/>
      <c r="N411" s="9"/>
      <c r="O411" s="9"/>
      <c r="P411" s="9"/>
      <c r="Q411" s="9"/>
      <c r="R411" s="9"/>
      <c r="X411" s="9"/>
    </row>
    <row r="412" spans="1:24" x14ac:dyDescent="0.25">
      <c r="A412" s="59"/>
      <c r="E412" s="70"/>
      <c r="F412" s="70"/>
      <c r="G412" s="70"/>
      <c r="H412" s="9"/>
      <c r="I412" s="9"/>
      <c r="J412" s="9"/>
      <c r="K412" s="9"/>
      <c r="L412" s="9"/>
      <c r="M412" s="9"/>
      <c r="N412" s="9"/>
      <c r="O412" s="9"/>
      <c r="P412" s="9"/>
      <c r="Q412" s="9"/>
      <c r="R412" s="9"/>
      <c r="X412" s="9"/>
    </row>
    <row r="413" spans="1:24" x14ac:dyDescent="0.25">
      <c r="A413" s="59"/>
      <c r="E413" s="70"/>
      <c r="F413" s="70"/>
      <c r="G413" s="70"/>
      <c r="H413" s="9"/>
      <c r="I413" s="9"/>
      <c r="J413" s="9"/>
      <c r="K413" s="9"/>
      <c r="L413" s="9"/>
      <c r="M413" s="9"/>
      <c r="N413" s="9"/>
      <c r="O413" s="9"/>
      <c r="P413" s="9"/>
      <c r="Q413" s="9"/>
      <c r="R413" s="9"/>
      <c r="X413" s="9"/>
    </row>
    <row r="414" spans="1:24" x14ac:dyDescent="0.25">
      <c r="A414" s="59"/>
      <c r="E414" s="70"/>
      <c r="F414" s="70"/>
      <c r="G414" s="70"/>
      <c r="H414" s="9"/>
      <c r="I414" s="9"/>
      <c r="J414" s="9"/>
      <c r="K414" s="9"/>
      <c r="L414" s="9"/>
      <c r="M414" s="9"/>
      <c r="N414" s="9"/>
      <c r="O414" s="9"/>
      <c r="P414" s="9"/>
      <c r="Q414" s="9"/>
      <c r="R414" s="9"/>
      <c r="X414" s="9"/>
    </row>
    <row r="415" spans="1:24" x14ac:dyDescent="0.25">
      <c r="A415" s="59"/>
      <c r="E415" s="70"/>
      <c r="F415" s="70"/>
      <c r="G415" s="70"/>
      <c r="H415" s="9"/>
      <c r="I415" s="9"/>
      <c r="J415" s="9"/>
      <c r="K415" s="9"/>
      <c r="L415" s="9"/>
      <c r="M415" s="9"/>
      <c r="N415" s="9"/>
      <c r="O415" s="9"/>
      <c r="P415" s="9"/>
      <c r="Q415" s="9"/>
      <c r="R415" s="9"/>
      <c r="X415" s="9"/>
    </row>
    <row r="416" spans="1:24" x14ac:dyDescent="0.25">
      <c r="A416" s="59"/>
      <c r="E416" s="70"/>
      <c r="F416" s="70"/>
      <c r="G416" s="70"/>
      <c r="H416" s="9"/>
      <c r="I416" s="9"/>
      <c r="J416" s="9"/>
      <c r="K416" s="9"/>
      <c r="L416" s="9"/>
      <c r="M416" s="9"/>
      <c r="N416" s="9"/>
      <c r="O416" s="9"/>
      <c r="P416" s="9"/>
      <c r="Q416" s="9"/>
      <c r="R416" s="9"/>
      <c r="X416" s="9"/>
    </row>
    <row r="417" spans="1:24" x14ac:dyDescent="0.25">
      <c r="A417" s="59"/>
      <c r="E417" s="70"/>
      <c r="F417" s="70"/>
      <c r="G417" s="70"/>
      <c r="H417" s="9"/>
      <c r="I417" s="9"/>
      <c r="J417" s="9"/>
      <c r="K417" s="9"/>
      <c r="L417" s="9"/>
      <c r="M417" s="9"/>
      <c r="N417" s="9"/>
      <c r="O417" s="9"/>
      <c r="P417" s="9"/>
      <c r="Q417" s="9"/>
      <c r="R417" s="9"/>
      <c r="X417" s="9"/>
    </row>
    <row r="418" spans="1:24" x14ac:dyDescent="0.25">
      <c r="A418" s="59"/>
      <c r="E418" s="70"/>
      <c r="F418" s="70"/>
      <c r="G418" s="70"/>
      <c r="H418" s="9"/>
      <c r="I418" s="9"/>
      <c r="J418" s="9"/>
      <c r="K418" s="9"/>
      <c r="L418" s="9"/>
      <c r="M418" s="9"/>
      <c r="N418" s="9"/>
      <c r="O418" s="9"/>
      <c r="P418" s="9"/>
      <c r="Q418" s="9"/>
      <c r="R418" s="9"/>
      <c r="X418" s="9"/>
    </row>
    <row r="419" spans="1:24" x14ac:dyDescent="0.25">
      <c r="A419" s="59"/>
      <c r="E419" s="70"/>
      <c r="F419" s="70"/>
      <c r="G419" s="70"/>
      <c r="H419" s="9"/>
      <c r="I419" s="9"/>
      <c r="J419" s="9"/>
      <c r="K419" s="9"/>
      <c r="L419" s="9"/>
      <c r="M419" s="9"/>
      <c r="N419" s="9"/>
      <c r="O419" s="9"/>
      <c r="P419" s="9"/>
      <c r="Q419" s="9"/>
      <c r="R419" s="9"/>
      <c r="X419" s="9"/>
    </row>
    <row r="420" spans="1:24" x14ac:dyDescent="0.25">
      <c r="A420" s="59"/>
      <c r="E420" s="70"/>
      <c r="F420" s="70"/>
      <c r="G420" s="70"/>
      <c r="H420" s="9"/>
      <c r="I420" s="9"/>
      <c r="J420" s="9"/>
      <c r="K420" s="9"/>
      <c r="L420" s="9"/>
      <c r="M420" s="9"/>
      <c r="N420" s="9"/>
      <c r="O420" s="9"/>
      <c r="P420" s="9"/>
      <c r="Q420" s="9"/>
      <c r="R420" s="9"/>
      <c r="X420" s="9"/>
    </row>
    <row r="421" spans="1:24" x14ac:dyDescent="0.25">
      <c r="A421" s="59"/>
      <c r="E421" s="70"/>
      <c r="F421" s="70"/>
      <c r="G421" s="70"/>
      <c r="H421" s="9"/>
      <c r="I421" s="9"/>
      <c r="J421" s="9"/>
      <c r="K421" s="9"/>
      <c r="L421" s="9"/>
      <c r="M421" s="9"/>
      <c r="N421" s="9"/>
      <c r="O421" s="9"/>
      <c r="P421" s="9"/>
      <c r="Q421" s="9"/>
      <c r="R421" s="9"/>
      <c r="X421" s="9"/>
    </row>
    <row r="422" spans="1:24" x14ac:dyDescent="0.25">
      <c r="A422" s="59"/>
      <c r="E422" s="70"/>
      <c r="F422" s="70"/>
      <c r="G422" s="70"/>
      <c r="H422" s="9"/>
      <c r="I422" s="9"/>
      <c r="J422" s="9"/>
      <c r="K422" s="9"/>
      <c r="L422" s="9"/>
      <c r="M422" s="9"/>
      <c r="N422" s="9"/>
      <c r="O422" s="9"/>
      <c r="P422" s="9"/>
      <c r="Q422" s="9"/>
      <c r="R422" s="9"/>
      <c r="X422" s="9"/>
    </row>
    <row r="423" spans="1:24" x14ac:dyDescent="0.25">
      <c r="A423" s="59"/>
      <c r="E423" s="70"/>
      <c r="F423" s="70"/>
      <c r="G423" s="70"/>
      <c r="H423" s="9"/>
      <c r="I423" s="9"/>
      <c r="J423" s="9"/>
      <c r="K423" s="9"/>
      <c r="L423" s="9"/>
      <c r="M423" s="9"/>
      <c r="N423" s="9"/>
      <c r="O423" s="9"/>
      <c r="P423" s="9"/>
      <c r="Q423" s="9"/>
      <c r="R423" s="9"/>
      <c r="X423" s="9"/>
    </row>
    <row r="424" spans="1:24" x14ac:dyDescent="0.25">
      <c r="A424" s="59"/>
      <c r="E424" s="70"/>
      <c r="F424" s="70"/>
      <c r="G424" s="70"/>
      <c r="H424" s="9"/>
      <c r="I424" s="9"/>
      <c r="J424" s="9"/>
      <c r="K424" s="9"/>
      <c r="L424" s="9"/>
      <c r="M424" s="9"/>
      <c r="N424" s="9"/>
      <c r="O424" s="9"/>
      <c r="P424" s="9"/>
      <c r="Q424" s="9"/>
      <c r="R424" s="9"/>
      <c r="X424" s="9"/>
    </row>
    <row r="425" spans="1:24" x14ac:dyDescent="0.25">
      <c r="A425" s="59"/>
      <c r="E425" s="70"/>
      <c r="F425" s="70"/>
      <c r="G425" s="70"/>
      <c r="H425" s="9"/>
      <c r="I425" s="9"/>
      <c r="J425" s="9"/>
      <c r="K425" s="9"/>
      <c r="L425" s="9"/>
      <c r="M425" s="9"/>
      <c r="N425" s="9"/>
      <c r="O425" s="9"/>
      <c r="P425" s="9"/>
      <c r="Q425" s="9"/>
      <c r="R425" s="9"/>
      <c r="X425" s="9"/>
    </row>
    <row r="426" spans="1:24" x14ac:dyDescent="0.25">
      <c r="A426" s="59"/>
      <c r="E426" s="70"/>
      <c r="F426" s="70"/>
      <c r="G426" s="70"/>
      <c r="H426" s="9"/>
      <c r="I426" s="9"/>
      <c r="J426" s="9"/>
      <c r="K426" s="9"/>
      <c r="L426" s="9"/>
      <c r="M426" s="9"/>
      <c r="N426" s="9"/>
      <c r="O426" s="9"/>
      <c r="P426" s="9"/>
      <c r="Q426" s="9"/>
      <c r="R426" s="9"/>
      <c r="X426" s="9"/>
    </row>
    <row r="427" spans="1:24" x14ac:dyDescent="0.25">
      <c r="A427" s="59"/>
      <c r="E427" s="70"/>
      <c r="F427" s="70"/>
      <c r="G427" s="70"/>
      <c r="H427" s="9"/>
      <c r="I427" s="9"/>
      <c r="J427" s="9"/>
      <c r="K427" s="9"/>
      <c r="L427" s="9"/>
      <c r="M427" s="9"/>
      <c r="N427" s="9"/>
      <c r="O427" s="9"/>
      <c r="P427" s="9"/>
      <c r="Q427" s="9"/>
      <c r="R427" s="9"/>
      <c r="X427" s="9"/>
    </row>
    <row r="428" spans="1:24" x14ac:dyDescent="0.25">
      <c r="A428" s="59"/>
      <c r="E428" s="70"/>
      <c r="F428" s="70"/>
      <c r="G428" s="70"/>
      <c r="H428" s="9"/>
      <c r="I428" s="9"/>
      <c r="J428" s="9"/>
      <c r="K428" s="9"/>
      <c r="L428" s="9"/>
      <c r="M428" s="9"/>
      <c r="N428" s="9"/>
      <c r="O428" s="9"/>
      <c r="P428" s="9"/>
      <c r="Q428" s="9"/>
      <c r="R428" s="9"/>
      <c r="X428" s="9"/>
    </row>
    <row r="429" spans="1:24" x14ac:dyDescent="0.25">
      <c r="A429" s="59"/>
      <c r="E429" s="70"/>
      <c r="F429" s="70"/>
      <c r="G429" s="70"/>
      <c r="H429" s="9"/>
      <c r="I429" s="9"/>
      <c r="J429" s="9"/>
      <c r="K429" s="9"/>
      <c r="L429" s="9"/>
      <c r="M429" s="9"/>
      <c r="N429" s="9"/>
      <c r="O429" s="9"/>
      <c r="P429" s="9"/>
      <c r="Q429" s="9"/>
      <c r="R429" s="9"/>
      <c r="X429" s="9"/>
    </row>
    <row r="430" spans="1:24" x14ac:dyDescent="0.25">
      <c r="A430" s="59"/>
      <c r="E430" s="70"/>
      <c r="F430" s="70"/>
      <c r="G430" s="70"/>
      <c r="H430" s="9"/>
      <c r="I430" s="9"/>
      <c r="J430" s="9"/>
      <c r="K430" s="9"/>
      <c r="L430" s="9"/>
      <c r="M430" s="9"/>
      <c r="N430" s="9"/>
      <c r="O430" s="9"/>
      <c r="P430" s="9"/>
      <c r="Q430" s="9"/>
      <c r="R430" s="9"/>
      <c r="X430" s="9"/>
    </row>
    <row r="431" spans="1:24" x14ac:dyDescent="0.25">
      <c r="A431" s="59"/>
      <c r="E431" s="70"/>
      <c r="F431" s="70"/>
      <c r="G431" s="70"/>
      <c r="H431" s="9"/>
      <c r="I431" s="9"/>
      <c r="J431" s="9"/>
      <c r="K431" s="9"/>
      <c r="L431" s="9"/>
      <c r="M431" s="9"/>
      <c r="N431" s="9"/>
      <c r="O431" s="9"/>
      <c r="P431" s="9"/>
      <c r="Q431" s="9"/>
      <c r="R431" s="9"/>
      <c r="X431" s="9"/>
    </row>
    <row r="432" spans="1:24" x14ac:dyDescent="0.25">
      <c r="A432" s="59"/>
      <c r="E432" s="70"/>
      <c r="F432" s="70"/>
      <c r="G432" s="70"/>
      <c r="H432" s="9"/>
      <c r="I432" s="9"/>
      <c r="J432" s="9"/>
      <c r="K432" s="9"/>
      <c r="L432" s="9"/>
      <c r="M432" s="9"/>
      <c r="N432" s="9"/>
      <c r="O432" s="9"/>
      <c r="P432" s="9"/>
      <c r="Q432" s="9"/>
      <c r="R432" s="9"/>
      <c r="X432" s="9"/>
    </row>
    <row r="433" spans="1:24" x14ac:dyDescent="0.25">
      <c r="A433" s="59"/>
      <c r="E433" s="70"/>
      <c r="F433" s="70"/>
      <c r="G433" s="70"/>
      <c r="H433" s="9"/>
      <c r="I433" s="9"/>
      <c r="J433" s="9"/>
      <c r="K433" s="9"/>
      <c r="L433" s="9"/>
      <c r="M433" s="9"/>
      <c r="N433" s="9"/>
      <c r="O433" s="9"/>
      <c r="P433" s="9"/>
      <c r="Q433" s="9"/>
      <c r="R433" s="9"/>
      <c r="X433" s="9"/>
    </row>
    <row r="434" spans="1:24" x14ac:dyDescent="0.25">
      <c r="A434" s="59"/>
      <c r="E434" s="70"/>
      <c r="F434" s="70"/>
      <c r="G434" s="70"/>
      <c r="H434" s="9"/>
      <c r="I434" s="9"/>
      <c r="J434" s="9"/>
      <c r="K434" s="9"/>
      <c r="L434" s="9"/>
      <c r="M434" s="9"/>
      <c r="N434" s="9"/>
      <c r="O434" s="9"/>
      <c r="P434" s="9"/>
      <c r="Q434" s="9"/>
      <c r="R434" s="9"/>
      <c r="X434" s="9"/>
    </row>
    <row r="435" spans="1:24" x14ac:dyDescent="0.25">
      <c r="A435" s="59"/>
      <c r="E435" s="70"/>
      <c r="F435" s="70"/>
      <c r="G435" s="70"/>
      <c r="H435" s="9"/>
      <c r="I435" s="9"/>
      <c r="J435" s="9"/>
      <c r="K435" s="9"/>
      <c r="L435" s="9"/>
      <c r="M435" s="9"/>
      <c r="N435" s="9"/>
      <c r="O435" s="9"/>
      <c r="P435" s="9"/>
      <c r="Q435" s="9"/>
      <c r="R435" s="9"/>
      <c r="X435" s="9"/>
    </row>
    <row r="436" spans="1:24" x14ac:dyDescent="0.25">
      <c r="A436" s="59"/>
      <c r="E436" s="70"/>
      <c r="F436" s="70"/>
      <c r="G436" s="70"/>
      <c r="H436" s="9"/>
      <c r="I436" s="9"/>
      <c r="J436" s="9"/>
      <c r="K436" s="9"/>
      <c r="L436" s="9"/>
      <c r="M436" s="9"/>
      <c r="N436" s="9"/>
      <c r="O436" s="9"/>
      <c r="P436" s="9"/>
      <c r="Q436" s="9"/>
      <c r="R436" s="9"/>
      <c r="X436" s="9"/>
    </row>
    <row r="437" spans="1:24" x14ac:dyDescent="0.25">
      <c r="A437" s="59"/>
      <c r="E437" s="70"/>
      <c r="F437" s="70"/>
      <c r="G437" s="70"/>
      <c r="H437" s="9"/>
      <c r="I437" s="9"/>
      <c r="J437" s="9"/>
      <c r="K437" s="9"/>
      <c r="L437" s="9"/>
      <c r="M437" s="9"/>
      <c r="N437" s="9"/>
      <c r="O437" s="9"/>
      <c r="P437" s="9"/>
      <c r="Q437" s="9"/>
      <c r="R437" s="9"/>
      <c r="X437" s="9"/>
    </row>
    <row r="438" spans="1:24" x14ac:dyDescent="0.25">
      <c r="A438" s="59"/>
      <c r="E438" s="70"/>
      <c r="F438" s="70"/>
      <c r="G438" s="70"/>
      <c r="H438" s="9"/>
      <c r="I438" s="9"/>
      <c r="J438" s="9"/>
      <c r="K438" s="9"/>
      <c r="L438" s="9"/>
      <c r="M438" s="9"/>
      <c r="N438" s="9"/>
      <c r="O438" s="9"/>
      <c r="P438" s="9"/>
      <c r="Q438" s="9"/>
      <c r="R438" s="9"/>
      <c r="X438" s="9"/>
    </row>
    <row r="439" spans="1:24" x14ac:dyDescent="0.25">
      <c r="A439" s="59"/>
      <c r="E439" s="70"/>
      <c r="F439" s="70"/>
      <c r="G439" s="70"/>
      <c r="H439" s="9"/>
      <c r="I439" s="9"/>
      <c r="J439" s="9"/>
      <c r="K439" s="9"/>
      <c r="L439" s="9"/>
      <c r="M439" s="9"/>
      <c r="N439" s="9"/>
      <c r="O439" s="9"/>
      <c r="P439" s="9"/>
      <c r="Q439" s="9"/>
      <c r="R439" s="9"/>
      <c r="X439" s="9"/>
    </row>
    <row r="440" spans="1:24" x14ac:dyDescent="0.25">
      <c r="A440" s="59"/>
      <c r="E440" s="70"/>
      <c r="F440" s="70"/>
      <c r="G440" s="70"/>
      <c r="H440" s="9"/>
      <c r="I440" s="9"/>
      <c r="J440" s="9"/>
      <c r="K440" s="9"/>
      <c r="L440" s="9"/>
      <c r="M440" s="9"/>
      <c r="N440" s="9"/>
      <c r="O440" s="9"/>
      <c r="P440" s="9"/>
      <c r="Q440" s="9"/>
      <c r="R440" s="9"/>
      <c r="X440" s="9"/>
    </row>
    <row r="441" spans="1:24" x14ac:dyDescent="0.25">
      <c r="A441" s="59"/>
      <c r="E441" s="70"/>
      <c r="F441" s="70"/>
      <c r="G441" s="70"/>
      <c r="H441" s="9"/>
      <c r="I441" s="9"/>
      <c r="J441" s="9"/>
      <c r="K441" s="9"/>
      <c r="L441" s="9"/>
      <c r="M441" s="9"/>
      <c r="N441" s="9"/>
      <c r="O441" s="9"/>
      <c r="P441" s="9"/>
      <c r="Q441" s="9"/>
      <c r="R441" s="9"/>
      <c r="X441" s="9"/>
    </row>
    <row r="442" spans="1:24" x14ac:dyDescent="0.25">
      <c r="A442" s="59"/>
      <c r="E442" s="70"/>
      <c r="F442" s="70"/>
      <c r="G442" s="70"/>
      <c r="H442" s="9"/>
      <c r="I442" s="9"/>
      <c r="J442" s="9"/>
      <c r="K442" s="9"/>
      <c r="L442" s="9"/>
      <c r="M442" s="9"/>
      <c r="N442" s="9"/>
      <c r="O442" s="9"/>
      <c r="P442" s="9"/>
      <c r="Q442" s="9"/>
      <c r="R442" s="9"/>
      <c r="X442" s="9"/>
    </row>
    <row r="443" spans="1:24" x14ac:dyDescent="0.25">
      <c r="A443" s="59"/>
      <c r="E443" s="70"/>
      <c r="F443" s="70"/>
      <c r="G443" s="70"/>
      <c r="H443" s="9"/>
      <c r="I443" s="9"/>
      <c r="J443" s="9"/>
      <c r="K443" s="9"/>
      <c r="L443" s="9"/>
      <c r="M443" s="9"/>
      <c r="N443" s="9"/>
      <c r="O443" s="9"/>
      <c r="P443" s="9"/>
      <c r="Q443" s="9"/>
      <c r="R443" s="9"/>
      <c r="X443" s="9"/>
    </row>
    <row r="444" spans="1:24" x14ac:dyDescent="0.25">
      <c r="A444" s="59"/>
      <c r="E444" s="70"/>
      <c r="F444" s="70"/>
      <c r="G444" s="70"/>
      <c r="H444" s="9"/>
      <c r="I444" s="9"/>
      <c r="J444" s="9"/>
      <c r="K444" s="9"/>
      <c r="L444" s="9"/>
      <c r="M444" s="9"/>
      <c r="N444" s="9"/>
      <c r="O444" s="9"/>
      <c r="P444" s="9"/>
      <c r="Q444" s="9"/>
      <c r="R444" s="9"/>
      <c r="X444" s="9"/>
    </row>
    <row r="445" spans="1:24" x14ac:dyDescent="0.25">
      <c r="A445" s="59"/>
      <c r="E445" s="70"/>
      <c r="F445" s="70"/>
      <c r="G445" s="70"/>
      <c r="H445" s="9"/>
      <c r="I445" s="9"/>
      <c r="J445" s="9"/>
      <c r="K445" s="9"/>
      <c r="L445" s="9"/>
      <c r="M445" s="9"/>
      <c r="N445" s="9"/>
      <c r="O445" s="9"/>
      <c r="P445" s="9"/>
      <c r="Q445" s="9"/>
      <c r="R445" s="9"/>
      <c r="X445" s="9"/>
    </row>
    <row r="446" spans="1:24" x14ac:dyDescent="0.25">
      <c r="A446" s="59"/>
      <c r="E446" s="70"/>
      <c r="F446" s="70"/>
      <c r="G446" s="70"/>
      <c r="H446" s="9"/>
      <c r="I446" s="9"/>
      <c r="J446" s="9"/>
      <c r="K446" s="9"/>
      <c r="L446" s="9"/>
      <c r="M446" s="9"/>
      <c r="N446" s="9"/>
      <c r="O446" s="9"/>
      <c r="P446" s="9"/>
      <c r="Q446" s="9"/>
      <c r="R446" s="9"/>
      <c r="X446" s="9"/>
    </row>
    <row r="447" spans="1:24" x14ac:dyDescent="0.25">
      <c r="A447" s="59"/>
      <c r="E447" s="70"/>
      <c r="F447" s="70"/>
      <c r="G447" s="70"/>
      <c r="H447" s="9"/>
      <c r="I447" s="9"/>
      <c r="J447" s="9"/>
      <c r="K447" s="9"/>
      <c r="L447" s="9"/>
      <c r="M447" s="9"/>
      <c r="N447" s="9"/>
      <c r="O447" s="9"/>
      <c r="P447" s="9"/>
      <c r="Q447" s="9"/>
      <c r="R447" s="9"/>
      <c r="X447" s="9"/>
    </row>
    <row r="448" spans="1:24" x14ac:dyDescent="0.25">
      <c r="A448" s="59"/>
      <c r="E448" s="70"/>
      <c r="F448" s="70"/>
      <c r="G448" s="70"/>
      <c r="H448" s="9"/>
      <c r="I448" s="9"/>
      <c r="J448" s="9"/>
      <c r="K448" s="9"/>
      <c r="L448" s="9"/>
      <c r="M448" s="9"/>
      <c r="N448" s="9"/>
      <c r="O448" s="9"/>
      <c r="P448" s="9"/>
      <c r="Q448" s="9"/>
      <c r="R448" s="9"/>
      <c r="X448" s="9"/>
    </row>
    <row r="449" spans="1:24" x14ac:dyDescent="0.25">
      <c r="A449" s="59"/>
      <c r="E449" s="70"/>
      <c r="F449" s="70"/>
      <c r="G449" s="70"/>
      <c r="H449" s="9"/>
      <c r="I449" s="9"/>
      <c r="J449" s="9"/>
      <c r="K449" s="9"/>
      <c r="L449" s="9"/>
      <c r="M449" s="9"/>
      <c r="N449" s="9"/>
      <c r="O449" s="9"/>
      <c r="P449" s="9"/>
      <c r="Q449" s="9"/>
      <c r="R449" s="9"/>
      <c r="X449" s="9"/>
    </row>
    <row r="450" spans="1:24" x14ac:dyDescent="0.25">
      <c r="A450" s="59"/>
      <c r="E450" s="70"/>
      <c r="F450" s="70"/>
      <c r="G450" s="70"/>
      <c r="H450" s="9"/>
      <c r="I450" s="9"/>
      <c r="J450" s="9"/>
      <c r="K450" s="9"/>
      <c r="L450" s="9"/>
      <c r="M450" s="9"/>
      <c r="N450" s="9"/>
      <c r="O450" s="9"/>
      <c r="P450" s="9"/>
      <c r="Q450" s="9"/>
      <c r="R450" s="9"/>
      <c r="X450" s="9"/>
    </row>
    <row r="451" spans="1:24" x14ac:dyDescent="0.25">
      <c r="A451" s="59"/>
      <c r="E451" s="70"/>
      <c r="F451" s="70"/>
      <c r="G451" s="70"/>
      <c r="H451" s="9"/>
      <c r="I451" s="9"/>
      <c r="J451" s="9"/>
      <c r="K451" s="9"/>
      <c r="L451" s="9"/>
      <c r="M451" s="9"/>
      <c r="N451" s="9"/>
      <c r="O451" s="9"/>
      <c r="P451" s="9"/>
      <c r="Q451" s="9"/>
      <c r="R451" s="9"/>
      <c r="X451" s="9"/>
    </row>
    <row r="452" spans="1:24" x14ac:dyDescent="0.25">
      <c r="A452" s="59"/>
      <c r="E452" s="70"/>
      <c r="F452" s="70"/>
      <c r="G452" s="70"/>
      <c r="H452" s="9"/>
      <c r="I452" s="9"/>
      <c r="J452" s="9"/>
      <c r="K452" s="9"/>
      <c r="L452" s="9"/>
      <c r="M452" s="9"/>
      <c r="N452" s="9"/>
      <c r="O452" s="9"/>
      <c r="P452" s="9"/>
      <c r="Q452" s="9"/>
      <c r="R452" s="9"/>
      <c r="X452" s="9"/>
    </row>
    <row r="453" spans="1:24" x14ac:dyDescent="0.25">
      <c r="A453" s="59"/>
      <c r="E453" s="70"/>
      <c r="F453" s="70"/>
      <c r="G453" s="70"/>
      <c r="H453" s="9"/>
      <c r="I453" s="9"/>
      <c r="J453" s="9"/>
      <c r="K453" s="9"/>
      <c r="L453" s="9"/>
      <c r="M453" s="9"/>
      <c r="N453" s="9"/>
      <c r="O453" s="9"/>
      <c r="P453" s="9"/>
      <c r="Q453" s="9"/>
      <c r="R453" s="9"/>
      <c r="X453" s="9"/>
    </row>
    <row r="454" spans="1:24" x14ac:dyDescent="0.25">
      <c r="A454" s="59"/>
      <c r="E454" s="70"/>
      <c r="F454" s="70"/>
      <c r="G454" s="70"/>
      <c r="H454" s="9"/>
      <c r="I454" s="9"/>
      <c r="J454" s="9"/>
      <c r="K454" s="9"/>
      <c r="L454" s="9"/>
      <c r="M454" s="9"/>
      <c r="N454" s="9"/>
      <c r="O454" s="9"/>
      <c r="P454" s="9"/>
      <c r="Q454" s="9"/>
      <c r="R454" s="9"/>
      <c r="X454" s="9"/>
    </row>
    <row r="455" spans="1:24" x14ac:dyDescent="0.25">
      <c r="A455" s="59"/>
      <c r="E455" s="70"/>
      <c r="F455" s="70"/>
      <c r="G455" s="70"/>
      <c r="H455" s="9"/>
      <c r="I455" s="9"/>
      <c r="J455" s="9"/>
      <c r="K455" s="9"/>
      <c r="L455" s="9"/>
      <c r="M455" s="9"/>
      <c r="N455" s="9"/>
      <c r="O455" s="9"/>
      <c r="P455" s="9"/>
      <c r="Q455" s="9"/>
      <c r="R455" s="9"/>
      <c r="X455" s="9"/>
    </row>
    <row r="456" spans="1:24" x14ac:dyDescent="0.25">
      <c r="A456" s="59"/>
      <c r="E456" s="70"/>
      <c r="F456" s="70"/>
      <c r="G456" s="70"/>
      <c r="H456" s="9"/>
      <c r="I456" s="9"/>
      <c r="J456" s="9"/>
      <c r="K456" s="9"/>
      <c r="L456" s="9"/>
      <c r="M456" s="9"/>
      <c r="N456" s="9"/>
      <c r="O456" s="9"/>
      <c r="P456" s="9"/>
      <c r="Q456" s="9"/>
      <c r="R456" s="9"/>
      <c r="X456" s="9"/>
    </row>
    <row r="457" spans="1:24" x14ac:dyDescent="0.25">
      <c r="A457" s="59"/>
      <c r="E457" s="70"/>
      <c r="F457" s="70"/>
      <c r="G457" s="70"/>
      <c r="H457" s="9"/>
      <c r="I457" s="9"/>
      <c r="J457" s="9"/>
      <c r="K457" s="9"/>
      <c r="L457" s="9"/>
      <c r="M457" s="9"/>
      <c r="N457" s="9"/>
      <c r="O457" s="9"/>
      <c r="P457" s="9"/>
      <c r="Q457" s="9"/>
      <c r="R457" s="9"/>
      <c r="X457" s="9"/>
    </row>
    <row r="458" spans="1:24" x14ac:dyDescent="0.25">
      <c r="A458" s="59"/>
      <c r="E458" s="70"/>
      <c r="F458" s="70"/>
      <c r="G458" s="70"/>
      <c r="H458" s="9"/>
      <c r="I458" s="9"/>
      <c r="J458" s="9"/>
      <c r="K458" s="9"/>
      <c r="L458" s="9"/>
      <c r="M458" s="9"/>
      <c r="N458" s="9"/>
      <c r="O458" s="9"/>
      <c r="P458" s="9"/>
      <c r="Q458" s="9"/>
      <c r="R458" s="9"/>
      <c r="X458" s="9"/>
    </row>
    <row r="459" spans="1:24" x14ac:dyDescent="0.25">
      <c r="A459" s="59"/>
      <c r="E459" s="70"/>
      <c r="F459" s="70"/>
      <c r="G459" s="70"/>
      <c r="H459" s="9"/>
      <c r="I459" s="9"/>
      <c r="J459" s="9"/>
      <c r="K459" s="9"/>
      <c r="L459" s="9"/>
      <c r="M459" s="9"/>
      <c r="N459" s="9"/>
      <c r="O459" s="9"/>
      <c r="P459" s="9"/>
      <c r="Q459" s="9"/>
      <c r="R459" s="9"/>
      <c r="X459" s="9"/>
    </row>
    <row r="460" spans="1:24" x14ac:dyDescent="0.25">
      <c r="A460" s="59"/>
      <c r="E460" s="70"/>
      <c r="F460" s="70"/>
      <c r="G460" s="70"/>
      <c r="H460" s="9"/>
      <c r="I460" s="9"/>
      <c r="J460" s="9"/>
      <c r="K460" s="9"/>
      <c r="L460" s="9"/>
      <c r="M460" s="9"/>
      <c r="N460" s="9"/>
      <c r="O460" s="9"/>
      <c r="P460" s="9"/>
      <c r="Q460" s="9"/>
      <c r="R460" s="9"/>
      <c r="X460" s="9"/>
    </row>
    <row r="461" spans="1:24" x14ac:dyDescent="0.25">
      <c r="A461" s="59"/>
      <c r="E461" s="70"/>
      <c r="F461" s="70"/>
      <c r="G461" s="70"/>
      <c r="H461" s="9"/>
      <c r="I461" s="9"/>
      <c r="J461" s="9"/>
      <c r="K461" s="9"/>
      <c r="L461" s="9"/>
      <c r="M461" s="9"/>
      <c r="N461" s="9"/>
      <c r="O461" s="9"/>
      <c r="P461" s="9"/>
      <c r="Q461" s="9"/>
      <c r="R461" s="9"/>
      <c r="X461" s="9"/>
    </row>
    <row r="462" spans="1:24" x14ac:dyDescent="0.25">
      <c r="A462" s="59"/>
      <c r="E462" s="70"/>
      <c r="F462" s="70"/>
      <c r="G462" s="70"/>
      <c r="H462" s="9"/>
      <c r="I462" s="9"/>
      <c r="J462" s="9"/>
      <c r="K462" s="9"/>
      <c r="L462" s="9"/>
      <c r="M462" s="9"/>
      <c r="N462" s="9"/>
      <c r="O462" s="9"/>
      <c r="P462" s="9"/>
      <c r="Q462" s="9"/>
      <c r="R462" s="9"/>
      <c r="X462" s="9"/>
    </row>
    <row r="463" spans="1:24" x14ac:dyDescent="0.25">
      <c r="A463" s="59"/>
      <c r="E463" s="70"/>
      <c r="F463" s="70"/>
      <c r="G463" s="70"/>
      <c r="H463" s="9"/>
      <c r="I463" s="9"/>
      <c r="J463" s="9"/>
      <c r="K463" s="9"/>
      <c r="L463" s="9"/>
      <c r="M463" s="9"/>
      <c r="N463" s="9"/>
      <c r="O463" s="9"/>
      <c r="P463" s="9"/>
      <c r="Q463" s="9"/>
      <c r="R463" s="9"/>
      <c r="X463" s="9"/>
    </row>
    <row r="464" spans="1:24" x14ac:dyDescent="0.25">
      <c r="A464" s="59"/>
      <c r="E464" s="70"/>
      <c r="F464" s="70"/>
      <c r="G464" s="70"/>
      <c r="H464" s="9"/>
      <c r="I464" s="9"/>
      <c r="J464" s="9"/>
      <c r="K464" s="9"/>
      <c r="L464" s="9"/>
      <c r="M464" s="9"/>
      <c r="N464" s="9"/>
      <c r="O464" s="9"/>
      <c r="P464" s="9"/>
      <c r="Q464" s="9"/>
      <c r="R464" s="9"/>
      <c r="X464" s="9"/>
    </row>
    <row r="465" spans="1:24" x14ac:dyDescent="0.25">
      <c r="A465" s="59"/>
      <c r="E465" s="70"/>
      <c r="F465" s="70"/>
      <c r="G465" s="70"/>
      <c r="H465" s="9"/>
      <c r="I465" s="9"/>
      <c r="J465" s="9"/>
      <c r="K465" s="9"/>
      <c r="L465" s="9"/>
      <c r="M465" s="9"/>
      <c r="N465" s="9"/>
      <c r="O465" s="9"/>
      <c r="P465" s="9"/>
      <c r="Q465" s="9"/>
      <c r="R465" s="9"/>
      <c r="X465" s="9"/>
    </row>
    <row r="466" spans="1:24" x14ac:dyDescent="0.25">
      <c r="A466" s="59"/>
      <c r="E466" s="70"/>
      <c r="F466" s="70"/>
      <c r="G466" s="70"/>
      <c r="H466" s="9"/>
      <c r="I466" s="9"/>
      <c r="J466" s="9"/>
      <c r="K466" s="9"/>
      <c r="L466" s="9"/>
      <c r="M466" s="9"/>
      <c r="N466" s="9"/>
      <c r="O466" s="9"/>
      <c r="P466" s="9"/>
      <c r="Q466" s="9"/>
      <c r="R466" s="9"/>
      <c r="X466" s="9"/>
    </row>
    <row r="467" spans="1:24" x14ac:dyDescent="0.25">
      <c r="A467" s="59"/>
      <c r="E467" s="70"/>
      <c r="F467" s="70"/>
      <c r="G467" s="70"/>
      <c r="H467" s="9"/>
      <c r="I467" s="9"/>
      <c r="J467" s="9"/>
      <c r="K467" s="9"/>
      <c r="L467" s="9"/>
      <c r="M467" s="9"/>
      <c r="N467" s="9"/>
      <c r="O467" s="9"/>
      <c r="P467" s="9"/>
      <c r="Q467" s="9"/>
      <c r="R467" s="9"/>
      <c r="X467" s="9"/>
    </row>
    <row r="468" spans="1:24" x14ac:dyDescent="0.25">
      <c r="A468" s="59"/>
      <c r="E468" s="70"/>
      <c r="F468" s="70"/>
      <c r="G468" s="70"/>
      <c r="H468" s="9"/>
      <c r="I468" s="9"/>
      <c r="J468" s="9"/>
      <c r="K468" s="9"/>
      <c r="L468" s="9"/>
      <c r="M468" s="9"/>
      <c r="N468" s="9"/>
      <c r="O468" s="9"/>
      <c r="P468" s="9"/>
      <c r="Q468" s="9"/>
      <c r="R468" s="9"/>
      <c r="X468" s="9"/>
    </row>
    <row r="469" spans="1:24" x14ac:dyDescent="0.25">
      <c r="A469" s="59"/>
      <c r="E469" s="70"/>
      <c r="F469" s="70"/>
      <c r="G469" s="70"/>
      <c r="H469" s="9"/>
      <c r="I469" s="9"/>
      <c r="J469" s="9"/>
      <c r="K469" s="9"/>
      <c r="L469" s="9"/>
      <c r="M469" s="9"/>
      <c r="N469" s="9"/>
      <c r="O469" s="9"/>
      <c r="P469" s="9"/>
      <c r="Q469" s="9"/>
      <c r="R469" s="9"/>
      <c r="X469" s="9"/>
    </row>
    <row r="470" spans="1:24" x14ac:dyDescent="0.25">
      <c r="A470" s="59"/>
      <c r="E470" s="70"/>
      <c r="F470" s="70"/>
      <c r="G470" s="70"/>
      <c r="H470" s="9"/>
      <c r="I470" s="9"/>
      <c r="J470" s="9"/>
      <c r="K470" s="9"/>
      <c r="L470" s="9"/>
      <c r="M470" s="9"/>
      <c r="N470" s="9"/>
      <c r="O470" s="9"/>
      <c r="P470" s="9"/>
      <c r="Q470" s="9"/>
      <c r="R470" s="9"/>
      <c r="X470" s="9"/>
    </row>
    <row r="471" spans="1:24" x14ac:dyDescent="0.25">
      <c r="A471" s="59"/>
      <c r="E471" s="70"/>
      <c r="F471" s="70"/>
      <c r="G471" s="70"/>
      <c r="H471" s="9"/>
      <c r="I471" s="9"/>
      <c r="J471" s="9"/>
      <c r="K471" s="9"/>
      <c r="L471" s="9"/>
      <c r="M471" s="9"/>
      <c r="N471" s="9"/>
      <c r="O471" s="9"/>
      <c r="P471" s="9"/>
      <c r="Q471" s="9"/>
      <c r="R471" s="9"/>
      <c r="X471" s="9"/>
    </row>
    <row r="472" spans="1:24" x14ac:dyDescent="0.25">
      <c r="A472" s="59"/>
      <c r="E472" s="70"/>
      <c r="F472" s="70"/>
      <c r="G472" s="70"/>
      <c r="H472" s="9"/>
      <c r="I472" s="9"/>
      <c r="J472" s="9"/>
      <c r="K472" s="9"/>
      <c r="L472" s="9"/>
      <c r="M472" s="9"/>
      <c r="N472" s="9"/>
      <c r="O472" s="9"/>
      <c r="P472" s="9"/>
      <c r="Q472" s="9"/>
      <c r="R472" s="9"/>
      <c r="X472" s="9"/>
    </row>
    <row r="473" spans="1:24" x14ac:dyDescent="0.25">
      <c r="A473" s="59"/>
      <c r="E473" s="70"/>
      <c r="F473" s="70"/>
      <c r="G473" s="70"/>
      <c r="H473" s="9"/>
      <c r="I473" s="9"/>
      <c r="J473" s="9"/>
      <c r="K473" s="9"/>
      <c r="L473" s="9"/>
      <c r="M473" s="9"/>
      <c r="N473" s="9"/>
      <c r="O473" s="9"/>
      <c r="P473" s="9"/>
      <c r="Q473" s="9"/>
      <c r="R473" s="9"/>
      <c r="X473" s="9"/>
    </row>
    <row r="474" spans="1:24" x14ac:dyDescent="0.25">
      <c r="A474" s="59"/>
      <c r="E474" s="70"/>
      <c r="F474" s="70"/>
      <c r="G474" s="70"/>
      <c r="H474" s="9"/>
      <c r="I474" s="9"/>
      <c r="J474" s="9"/>
      <c r="K474" s="9"/>
      <c r="L474" s="9"/>
      <c r="M474" s="9"/>
      <c r="N474" s="9"/>
      <c r="O474" s="9"/>
      <c r="P474" s="9"/>
      <c r="Q474" s="9"/>
      <c r="R474" s="9"/>
      <c r="X474" s="9"/>
    </row>
    <row r="475" spans="1:24" x14ac:dyDescent="0.25">
      <c r="A475" s="59"/>
      <c r="E475" s="70"/>
      <c r="F475" s="70"/>
      <c r="G475" s="70"/>
      <c r="H475" s="9"/>
      <c r="I475" s="9"/>
      <c r="J475" s="9"/>
      <c r="K475" s="9"/>
      <c r="L475" s="9"/>
      <c r="M475" s="9"/>
      <c r="N475" s="9"/>
      <c r="O475" s="9"/>
      <c r="P475" s="9"/>
      <c r="Q475" s="9"/>
      <c r="R475" s="9"/>
      <c r="X475" s="9"/>
    </row>
    <row r="476" spans="1:24" x14ac:dyDescent="0.25">
      <c r="A476" s="59"/>
      <c r="E476" s="70"/>
      <c r="F476" s="70"/>
      <c r="G476" s="70"/>
      <c r="H476" s="9"/>
      <c r="I476" s="9"/>
      <c r="J476" s="9"/>
      <c r="K476" s="9"/>
      <c r="L476" s="9"/>
      <c r="M476" s="9"/>
      <c r="N476" s="9"/>
      <c r="O476" s="9"/>
      <c r="P476" s="9"/>
      <c r="Q476" s="9"/>
      <c r="R476" s="9"/>
      <c r="X476" s="9"/>
    </row>
    <row r="477" spans="1:24" x14ac:dyDescent="0.25">
      <c r="A477" s="59"/>
      <c r="E477" s="70"/>
      <c r="F477" s="70"/>
      <c r="G477" s="70"/>
      <c r="H477" s="9"/>
      <c r="I477" s="9"/>
      <c r="J477" s="9"/>
      <c r="K477" s="9"/>
      <c r="L477" s="9"/>
      <c r="M477" s="9"/>
      <c r="N477" s="9"/>
      <c r="O477" s="9"/>
      <c r="P477" s="9"/>
      <c r="Q477" s="9"/>
      <c r="R477" s="9"/>
      <c r="X477" s="9"/>
    </row>
    <row r="478" spans="1:24" x14ac:dyDescent="0.25">
      <c r="A478" s="59"/>
      <c r="E478" s="70"/>
      <c r="F478" s="70"/>
      <c r="G478" s="70"/>
      <c r="H478" s="9"/>
      <c r="I478" s="9"/>
      <c r="J478" s="9"/>
      <c r="K478" s="9"/>
      <c r="L478" s="9"/>
      <c r="M478" s="9"/>
      <c r="N478" s="9"/>
      <c r="O478" s="9"/>
      <c r="P478" s="9"/>
      <c r="Q478" s="9"/>
      <c r="R478" s="9"/>
      <c r="X478" s="9"/>
    </row>
    <row r="479" spans="1:24" x14ac:dyDescent="0.25">
      <c r="A479" s="59"/>
      <c r="E479" s="70"/>
      <c r="F479" s="70"/>
      <c r="G479" s="70"/>
      <c r="H479" s="9"/>
      <c r="I479" s="9"/>
      <c r="J479" s="9"/>
      <c r="K479" s="9"/>
      <c r="L479" s="9"/>
      <c r="M479" s="9"/>
      <c r="N479" s="9"/>
      <c r="O479" s="9"/>
      <c r="P479" s="9"/>
      <c r="Q479" s="9"/>
      <c r="R479" s="9"/>
      <c r="X479" s="9"/>
    </row>
    <row r="480" spans="1:24" x14ac:dyDescent="0.25">
      <c r="A480" s="59"/>
      <c r="E480" s="70"/>
      <c r="F480" s="70"/>
      <c r="G480" s="70"/>
      <c r="H480" s="9"/>
      <c r="I480" s="9"/>
      <c r="J480" s="9"/>
      <c r="K480" s="9"/>
      <c r="L480" s="9"/>
      <c r="M480" s="9"/>
      <c r="N480" s="9"/>
      <c r="O480" s="9"/>
      <c r="P480" s="9"/>
      <c r="Q480" s="9"/>
      <c r="R480" s="9"/>
      <c r="X480" s="9"/>
    </row>
    <row r="481" spans="1:24" x14ac:dyDescent="0.25">
      <c r="A481" s="59"/>
      <c r="E481" s="70"/>
      <c r="F481" s="70"/>
      <c r="G481" s="70"/>
      <c r="H481" s="9"/>
      <c r="I481" s="9"/>
      <c r="J481" s="9"/>
      <c r="K481" s="9"/>
      <c r="L481" s="9"/>
      <c r="M481" s="9"/>
      <c r="N481" s="9"/>
      <c r="O481" s="9"/>
      <c r="P481" s="9"/>
      <c r="Q481" s="9"/>
      <c r="R481" s="9"/>
      <c r="X481" s="9"/>
    </row>
    <row r="482" spans="1:24" x14ac:dyDescent="0.25">
      <c r="A482" s="59"/>
      <c r="E482" s="70"/>
      <c r="F482" s="70"/>
      <c r="G482" s="70"/>
      <c r="H482" s="9"/>
      <c r="I482" s="9"/>
      <c r="J482" s="9"/>
      <c r="K482" s="9"/>
      <c r="L482" s="9"/>
      <c r="M482" s="9"/>
      <c r="N482" s="9"/>
      <c r="O482" s="9"/>
      <c r="P482" s="9"/>
      <c r="Q482" s="9"/>
      <c r="R482" s="9"/>
      <c r="X482" s="9"/>
    </row>
    <row r="483" spans="1:24" x14ac:dyDescent="0.25">
      <c r="A483" s="59"/>
      <c r="E483" s="70"/>
      <c r="F483" s="70"/>
      <c r="G483" s="70"/>
      <c r="H483" s="9"/>
      <c r="I483" s="9"/>
      <c r="J483" s="9"/>
      <c r="K483" s="9"/>
      <c r="L483" s="9"/>
      <c r="M483" s="9"/>
      <c r="N483" s="9"/>
      <c r="O483" s="9"/>
      <c r="P483" s="9"/>
      <c r="Q483" s="9"/>
      <c r="R483" s="9"/>
      <c r="X483" s="9"/>
    </row>
    <row r="484" spans="1:24" x14ac:dyDescent="0.25">
      <c r="A484" s="59"/>
      <c r="E484" s="70"/>
      <c r="F484" s="70"/>
      <c r="G484" s="70"/>
      <c r="H484" s="9"/>
      <c r="I484" s="9"/>
      <c r="J484" s="9"/>
      <c r="K484" s="9"/>
      <c r="L484" s="9"/>
      <c r="M484" s="9"/>
      <c r="N484" s="9"/>
      <c r="O484" s="9"/>
      <c r="P484" s="9"/>
      <c r="Q484" s="9"/>
      <c r="R484" s="9"/>
      <c r="X484" s="9"/>
    </row>
    <row r="485" spans="1:24" x14ac:dyDescent="0.25">
      <c r="A485" s="59"/>
      <c r="E485" s="70"/>
      <c r="F485" s="70"/>
      <c r="G485" s="70"/>
      <c r="H485" s="9"/>
      <c r="I485" s="9"/>
      <c r="J485" s="9"/>
      <c r="K485" s="9"/>
      <c r="L485" s="9"/>
      <c r="M485" s="9"/>
      <c r="N485" s="9"/>
      <c r="O485" s="9"/>
      <c r="P485" s="9"/>
      <c r="Q485" s="9"/>
      <c r="R485" s="9"/>
      <c r="X485" s="9"/>
    </row>
    <row r="486" spans="1:24" x14ac:dyDescent="0.25">
      <c r="A486" s="59"/>
      <c r="E486" s="70"/>
      <c r="F486" s="70"/>
      <c r="G486" s="70"/>
      <c r="H486" s="9"/>
      <c r="I486" s="9"/>
      <c r="J486" s="9"/>
      <c r="K486" s="9"/>
      <c r="L486" s="9"/>
      <c r="M486" s="9"/>
      <c r="N486" s="9"/>
      <c r="O486" s="9"/>
      <c r="P486" s="9"/>
      <c r="Q486" s="9"/>
      <c r="R486" s="9"/>
      <c r="X486" s="9"/>
    </row>
    <row r="487" spans="1:24" x14ac:dyDescent="0.25">
      <c r="A487" s="59"/>
      <c r="E487" s="70"/>
      <c r="F487" s="70"/>
      <c r="G487" s="70"/>
      <c r="H487" s="9"/>
      <c r="I487" s="9"/>
      <c r="J487" s="9"/>
      <c r="K487" s="9"/>
      <c r="L487" s="9"/>
      <c r="M487" s="9"/>
      <c r="N487" s="9"/>
      <c r="O487" s="9"/>
      <c r="P487" s="9"/>
      <c r="Q487" s="9"/>
      <c r="R487" s="9"/>
      <c r="X487" s="9"/>
    </row>
    <row r="488" spans="1:24" x14ac:dyDescent="0.25">
      <c r="A488" s="59"/>
      <c r="E488" s="70"/>
      <c r="F488" s="70"/>
      <c r="G488" s="70"/>
      <c r="H488" s="9"/>
      <c r="I488" s="9"/>
      <c r="J488" s="9"/>
      <c r="K488" s="9"/>
      <c r="L488" s="9"/>
      <c r="M488" s="9"/>
      <c r="N488" s="9"/>
      <c r="O488" s="9"/>
      <c r="P488" s="9"/>
      <c r="Q488" s="9"/>
      <c r="R488" s="9"/>
      <c r="X488" s="9"/>
    </row>
    <row r="489" spans="1:24" x14ac:dyDescent="0.25">
      <c r="A489" s="59"/>
      <c r="E489" s="70"/>
      <c r="F489" s="70"/>
      <c r="G489" s="70"/>
      <c r="H489" s="9"/>
      <c r="I489" s="9"/>
      <c r="J489" s="9"/>
      <c r="K489" s="9"/>
      <c r="L489" s="9"/>
      <c r="M489" s="9"/>
      <c r="N489" s="9"/>
      <c r="O489" s="9"/>
      <c r="P489" s="9"/>
      <c r="Q489" s="9"/>
      <c r="R489" s="9"/>
      <c r="X489" s="9"/>
    </row>
    <row r="490" spans="1:24" x14ac:dyDescent="0.25">
      <c r="A490" s="59"/>
      <c r="E490" s="70"/>
      <c r="F490" s="70"/>
      <c r="G490" s="70"/>
      <c r="H490" s="9"/>
      <c r="I490" s="9"/>
      <c r="J490" s="9"/>
      <c r="K490" s="9"/>
      <c r="L490" s="9"/>
      <c r="M490" s="9"/>
      <c r="N490" s="9"/>
      <c r="O490" s="9"/>
      <c r="P490" s="9"/>
      <c r="Q490" s="9"/>
      <c r="R490" s="9"/>
      <c r="X490" s="9"/>
    </row>
    <row r="491" spans="1:24" x14ac:dyDescent="0.25">
      <c r="A491" s="59"/>
      <c r="E491" s="70"/>
      <c r="F491" s="70"/>
      <c r="G491" s="70"/>
      <c r="H491" s="9"/>
      <c r="I491" s="9"/>
      <c r="J491" s="9"/>
      <c r="K491" s="9"/>
      <c r="L491" s="9"/>
      <c r="M491" s="9"/>
      <c r="N491" s="9"/>
      <c r="O491" s="9"/>
      <c r="P491" s="9"/>
      <c r="Q491" s="9"/>
      <c r="R491" s="9"/>
      <c r="X491" s="9"/>
    </row>
    <row r="492" spans="1:24" x14ac:dyDescent="0.25">
      <c r="A492" s="59"/>
      <c r="E492" s="70"/>
      <c r="F492" s="70"/>
      <c r="G492" s="70"/>
      <c r="H492" s="9"/>
      <c r="I492" s="9"/>
      <c r="J492" s="9"/>
      <c r="K492" s="9"/>
      <c r="L492" s="9"/>
      <c r="M492" s="9"/>
      <c r="N492" s="9"/>
      <c r="O492" s="9"/>
      <c r="P492" s="9"/>
      <c r="Q492" s="9"/>
      <c r="R492" s="9"/>
      <c r="X492" s="9"/>
    </row>
    <row r="493" spans="1:24" x14ac:dyDescent="0.25">
      <c r="A493" s="59"/>
      <c r="E493" s="70"/>
      <c r="F493" s="70"/>
      <c r="G493" s="70"/>
      <c r="H493" s="9"/>
      <c r="I493" s="9"/>
      <c r="J493" s="9"/>
      <c r="K493" s="9"/>
      <c r="L493" s="9"/>
      <c r="M493" s="9"/>
      <c r="N493" s="9"/>
      <c r="O493" s="9"/>
      <c r="P493" s="9"/>
      <c r="Q493" s="9"/>
      <c r="R493" s="9"/>
      <c r="X493" s="9"/>
    </row>
    <row r="494" spans="1:24" x14ac:dyDescent="0.25">
      <c r="A494" s="59"/>
      <c r="E494" s="70"/>
      <c r="F494" s="70"/>
      <c r="G494" s="70"/>
      <c r="H494" s="9"/>
      <c r="I494" s="9"/>
      <c r="J494" s="9"/>
      <c r="K494" s="9"/>
      <c r="L494" s="9"/>
      <c r="M494" s="9"/>
      <c r="N494" s="9"/>
      <c r="O494" s="9"/>
      <c r="P494" s="9"/>
      <c r="Q494" s="9"/>
      <c r="R494" s="9"/>
      <c r="X494" s="9"/>
    </row>
    <row r="495" spans="1:24" x14ac:dyDescent="0.25">
      <c r="A495" s="59"/>
      <c r="E495" s="70"/>
      <c r="F495" s="70"/>
      <c r="G495" s="70"/>
      <c r="H495" s="9"/>
      <c r="I495" s="9"/>
      <c r="J495" s="9"/>
      <c r="K495" s="9"/>
      <c r="L495" s="9"/>
      <c r="M495" s="9"/>
      <c r="N495" s="9"/>
      <c r="O495" s="9"/>
      <c r="P495" s="9"/>
      <c r="Q495" s="9"/>
      <c r="R495" s="9"/>
      <c r="X495" s="9"/>
    </row>
    <row r="496" spans="1:24" x14ac:dyDescent="0.25">
      <c r="A496" s="59"/>
      <c r="E496" s="70"/>
      <c r="F496" s="70"/>
      <c r="G496" s="70"/>
      <c r="H496" s="9"/>
      <c r="I496" s="9"/>
      <c r="J496" s="9"/>
      <c r="K496" s="9"/>
      <c r="L496" s="9"/>
      <c r="M496" s="9"/>
      <c r="N496" s="9"/>
      <c r="O496" s="9"/>
      <c r="P496" s="9"/>
      <c r="Q496" s="9"/>
      <c r="R496" s="9"/>
      <c r="X496" s="9"/>
    </row>
    <row r="497" spans="1:24" x14ac:dyDescent="0.25">
      <c r="A497" s="59"/>
      <c r="E497" s="70"/>
      <c r="F497" s="70"/>
      <c r="G497" s="70"/>
      <c r="H497" s="9"/>
      <c r="I497" s="9"/>
      <c r="J497" s="9"/>
      <c r="K497" s="9"/>
      <c r="L497" s="9"/>
      <c r="M497" s="9"/>
      <c r="N497" s="9"/>
      <c r="O497" s="9"/>
      <c r="P497" s="9"/>
      <c r="Q497" s="9"/>
      <c r="R497" s="9"/>
      <c r="X497" s="9"/>
    </row>
    <row r="498" spans="1:24" x14ac:dyDescent="0.25">
      <c r="A498" s="59"/>
      <c r="E498" s="70"/>
      <c r="F498" s="70"/>
      <c r="G498" s="70"/>
      <c r="H498" s="9"/>
      <c r="I498" s="9"/>
      <c r="J498" s="9"/>
      <c r="K498" s="9"/>
      <c r="L498" s="9"/>
      <c r="M498" s="9"/>
      <c r="N498" s="9"/>
      <c r="O498" s="9"/>
      <c r="P498" s="9"/>
      <c r="Q498" s="9"/>
      <c r="R498" s="9"/>
      <c r="X498" s="9"/>
    </row>
    <row r="499" spans="1:24" x14ac:dyDescent="0.25">
      <c r="A499" s="59"/>
      <c r="E499" s="70"/>
      <c r="F499" s="70"/>
      <c r="G499" s="70"/>
      <c r="H499" s="9"/>
      <c r="I499" s="9"/>
      <c r="J499" s="9"/>
      <c r="K499" s="9"/>
      <c r="L499" s="9"/>
      <c r="M499" s="9"/>
      <c r="N499" s="9"/>
      <c r="O499" s="9"/>
      <c r="P499" s="9"/>
      <c r="Q499" s="9"/>
      <c r="R499" s="9"/>
      <c r="X499" s="9"/>
    </row>
    <row r="500" spans="1:24" x14ac:dyDescent="0.25">
      <c r="A500" s="59"/>
      <c r="E500" s="70"/>
      <c r="F500" s="70"/>
      <c r="G500" s="70"/>
      <c r="H500" s="9"/>
      <c r="I500" s="9"/>
      <c r="J500" s="9"/>
      <c r="K500" s="9"/>
      <c r="L500" s="9"/>
      <c r="M500" s="9"/>
      <c r="N500" s="9"/>
      <c r="O500" s="9"/>
      <c r="P500" s="9"/>
      <c r="Q500" s="9"/>
      <c r="R500" s="9"/>
      <c r="X500" s="9"/>
    </row>
    <row r="501" spans="1:24" x14ac:dyDescent="0.25">
      <c r="A501" s="59"/>
      <c r="E501" s="70"/>
      <c r="F501" s="70"/>
      <c r="G501" s="70"/>
      <c r="H501" s="9"/>
      <c r="I501" s="9"/>
      <c r="J501" s="9"/>
      <c r="K501" s="9"/>
      <c r="L501" s="9"/>
      <c r="M501" s="9"/>
      <c r="N501" s="9"/>
      <c r="O501" s="9"/>
      <c r="P501" s="9"/>
      <c r="Q501" s="9"/>
      <c r="R501" s="9"/>
      <c r="X501" s="9"/>
    </row>
    <row r="502" spans="1:24" x14ac:dyDescent="0.25">
      <c r="A502" s="59"/>
      <c r="E502" s="70"/>
      <c r="F502" s="70"/>
      <c r="G502" s="70"/>
      <c r="H502" s="9"/>
      <c r="I502" s="9"/>
      <c r="J502" s="9"/>
      <c r="K502" s="9"/>
      <c r="L502" s="9"/>
      <c r="M502" s="9"/>
      <c r="N502" s="9"/>
      <c r="O502" s="9"/>
      <c r="P502" s="9"/>
      <c r="Q502" s="9"/>
      <c r="R502" s="9"/>
      <c r="X502" s="9"/>
    </row>
    <row r="503" spans="1:24" x14ac:dyDescent="0.25">
      <c r="A503" s="59"/>
      <c r="E503" s="70"/>
      <c r="F503" s="70"/>
      <c r="G503" s="70"/>
      <c r="H503" s="9"/>
      <c r="I503" s="9"/>
      <c r="J503" s="9"/>
      <c r="K503" s="9"/>
      <c r="L503" s="9"/>
      <c r="M503" s="9"/>
      <c r="N503" s="9"/>
      <c r="O503" s="9"/>
      <c r="P503" s="9"/>
      <c r="Q503" s="9"/>
      <c r="R503" s="9"/>
      <c r="X503" s="9"/>
    </row>
    <row r="504" spans="1:24" x14ac:dyDescent="0.25">
      <c r="A504" s="59"/>
      <c r="E504" s="70"/>
      <c r="F504" s="70"/>
      <c r="G504" s="70"/>
      <c r="H504" s="9"/>
      <c r="I504" s="9"/>
      <c r="J504" s="9"/>
      <c r="K504" s="9"/>
      <c r="L504" s="9"/>
      <c r="M504" s="9"/>
      <c r="N504" s="9"/>
      <c r="O504" s="9"/>
      <c r="P504" s="9"/>
      <c r="Q504" s="9"/>
      <c r="R504" s="9"/>
      <c r="X504" s="9"/>
    </row>
    <row r="505" spans="1:24" x14ac:dyDescent="0.25">
      <c r="A505" s="59"/>
      <c r="E505" s="70"/>
      <c r="F505" s="70"/>
      <c r="G505" s="70"/>
      <c r="H505" s="9"/>
      <c r="I505" s="9"/>
      <c r="J505" s="9"/>
      <c r="K505" s="9"/>
      <c r="L505" s="9"/>
      <c r="M505" s="9"/>
      <c r="N505" s="9"/>
      <c r="O505" s="9"/>
      <c r="P505" s="9"/>
      <c r="Q505" s="9"/>
      <c r="R505" s="9"/>
      <c r="X505" s="9"/>
    </row>
    <row r="506" spans="1:24" x14ac:dyDescent="0.25">
      <c r="A506" s="59"/>
      <c r="E506" s="70"/>
      <c r="F506" s="70"/>
      <c r="G506" s="70"/>
      <c r="H506" s="9"/>
      <c r="I506" s="9"/>
      <c r="J506" s="9"/>
      <c r="K506" s="9"/>
      <c r="L506" s="9"/>
      <c r="M506" s="9"/>
      <c r="N506" s="9"/>
      <c r="O506" s="9"/>
      <c r="P506" s="9"/>
      <c r="Q506" s="9"/>
      <c r="R506" s="9"/>
      <c r="X506" s="9"/>
    </row>
    <row r="507" spans="1:24" x14ac:dyDescent="0.25">
      <c r="A507" s="59"/>
      <c r="E507" s="70"/>
      <c r="F507" s="70"/>
      <c r="G507" s="70"/>
      <c r="H507" s="9"/>
      <c r="I507" s="9"/>
      <c r="J507" s="9"/>
      <c r="K507" s="9"/>
      <c r="L507" s="9"/>
      <c r="M507" s="9"/>
      <c r="N507" s="9"/>
      <c r="O507" s="9"/>
      <c r="P507" s="9"/>
      <c r="Q507" s="9"/>
      <c r="R507" s="9"/>
      <c r="X507" s="9"/>
    </row>
    <row r="508" spans="1:24" x14ac:dyDescent="0.25">
      <c r="A508" s="59"/>
      <c r="E508" s="70"/>
      <c r="F508" s="70"/>
      <c r="G508" s="70"/>
      <c r="H508" s="9"/>
      <c r="I508" s="9"/>
      <c r="J508" s="9"/>
      <c r="K508" s="9"/>
      <c r="L508" s="9"/>
      <c r="M508" s="9"/>
      <c r="N508" s="9"/>
      <c r="O508" s="9"/>
      <c r="P508" s="9"/>
      <c r="Q508" s="9"/>
      <c r="R508" s="9"/>
      <c r="X508" s="9"/>
    </row>
    <row r="509" spans="1:24" x14ac:dyDescent="0.25">
      <c r="A509" s="59"/>
      <c r="E509" s="70"/>
      <c r="F509" s="70"/>
      <c r="G509" s="70"/>
      <c r="H509" s="9"/>
      <c r="I509" s="9"/>
      <c r="J509" s="9"/>
      <c r="K509" s="9"/>
      <c r="L509" s="9"/>
      <c r="M509" s="9"/>
      <c r="N509" s="9"/>
      <c r="O509" s="9"/>
      <c r="P509" s="9"/>
      <c r="Q509" s="9"/>
      <c r="R509" s="9"/>
      <c r="X509" s="9"/>
    </row>
    <row r="510" spans="1:24" x14ac:dyDescent="0.25">
      <c r="A510" s="59"/>
      <c r="E510" s="70"/>
      <c r="F510" s="70"/>
      <c r="G510" s="70"/>
      <c r="H510" s="9"/>
      <c r="I510" s="9"/>
      <c r="J510" s="9"/>
      <c r="K510" s="9"/>
      <c r="L510" s="9"/>
      <c r="M510" s="9"/>
      <c r="N510" s="9"/>
      <c r="O510" s="9"/>
      <c r="P510" s="9"/>
      <c r="Q510" s="9"/>
      <c r="R510" s="9"/>
      <c r="X510" s="9"/>
    </row>
    <row r="511" spans="1:24" x14ac:dyDescent="0.25">
      <c r="A511" s="59"/>
      <c r="E511" s="70"/>
      <c r="F511" s="70"/>
      <c r="G511" s="70"/>
      <c r="H511" s="9"/>
      <c r="I511" s="9"/>
      <c r="J511" s="9"/>
      <c r="K511" s="9"/>
      <c r="L511" s="9"/>
      <c r="M511" s="9"/>
      <c r="N511" s="9"/>
      <c r="O511" s="9"/>
      <c r="P511" s="9"/>
      <c r="Q511" s="9"/>
      <c r="R511" s="9"/>
      <c r="X511" s="9"/>
    </row>
    <row r="512" spans="1:24" x14ac:dyDescent="0.25">
      <c r="A512" s="59"/>
      <c r="E512" s="70"/>
      <c r="F512" s="70"/>
      <c r="G512" s="70"/>
      <c r="H512" s="9"/>
      <c r="I512" s="9"/>
      <c r="J512" s="9"/>
      <c r="K512" s="9"/>
      <c r="L512" s="9"/>
      <c r="M512" s="9"/>
      <c r="N512" s="9"/>
      <c r="O512" s="9"/>
      <c r="P512" s="9"/>
      <c r="Q512" s="9"/>
      <c r="R512" s="9"/>
      <c r="X512" s="9"/>
    </row>
    <row r="513" spans="1:24" x14ac:dyDescent="0.25">
      <c r="A513" s="59"/>
      <c r="E513" s="70"/>
      <c r="F513" s="70"/>
      <c r="G513" s="70"/>
      <c r="H513" s="9"/>
      <c r="I513" s="9"/>
      <c r="J513" s="9"/>
      <c r="K513" s="9"/>
      <c r="L513" s="9"/>
      <c r="M513" s="9"/>
      <c r="N513" s="9"/>
      <c r="O513" s="9"/>
      <c r="P513" s="9"/>
      <c r="Q513" s="9"/>
      <c r="R513" s="9"/>
      <c r="X513" s="9"/>
    </row>
    <row r="514" spans="1:24" x14ac:dyDescent="0.25">
      <c r="A514" s="59"/>
      <c r="E514" s="70"/>
      <c r="F514" s="70"/>
      <c r="G514" s="70"/>
      <c r="H514" s="9"/>
      <c r="I514" s="9"/>
      <c r="J514" s="9"/>
      <c r="K514" s="9"/>
      <c r="L514" s="9"/>
      <c r="M514" s="9"/>
      <c r="N514" s="9"/>
      <c r="O514" s="9"/>
      <c r="P514" s="9"/>
      <c r="Q514" s="9"/>
      <c r="R514" s="9"/>
      <c r="X514" s="9"/>
    </row>
    <row r="515" spans="1:24" x14ac:dyDescent="0.25">
      <c r="A515" s="59"/>
      <c r="E515" s="70"/>
      <c r="F515" s="70"/>
      <c r="G515" s="70"/>
      <c r="H515" s="9"/>
      <c r="I515" s="9"/>
      <c r="J515" s="9"/>
      <c r="K515" s="9"/>
      <c r="L515" s="9"/>
      <c r="M515" s="9"/>
      <c r="N515" s="9"/>
      <c r="O515" s="9"/>
      <c r="P515" s="9"/>
      <c r="Q515" s="9"/>
      <c r="R515" s="9"/>
      <c r="X515" s="9"/>
    </row>
    <row r="516" spans="1:24" x14ac:dyDescent="0.25">
      <c r="A516" s="59"/>
      <c r="E516" s="70"/>
      <c r="F516" s="70"/>
      <c r="G516" s="70"/>
      <c r="H516" s="9"/>
      <c r="I516" s="9"/>
      <c r="J516" s="9"/>
      <c r="K516" s="9"/>
      <c r="L516" s="9"/>
      <c r="M516" s="9"/>
      <c r="N516" s="9"/>
      <c r="O516" s="9"/>
      <c r="P516" s="9"/>
      <c r="Q516" s="9"/>
      <c r="R516" s="9"/>
      <c r="X516" s="9"/>
    </row>
    <row r="517" spans="1:24" x14ac:dyDescent="0.25">
      <c r="A517" s="59"/>
      <c r="E517" s="70"/>
      <c r="F517" s="70"/>
      <c r="G517" s="70"/>
      <c r="H517" s="9"/>
      <c r="I517" s="9"/>
      <c r="J517" s="9"/>
      <c r="K517" s="9"/>
      <c r="L517" s="9"/>
      <c r="M517" s="9"/>
      <c r="N517" s="9"/>
      <c r="O517" s="9"/>
      <c r="P517" s="9"/>
      <c r="Q517" s="9"/>
      <c r="R517" s="9"/>
      <c r="X517" s="9"/>
    </row>
    <row r="518" spans="1:24" x14ac:dyDescent="0.25">
      <c r="A518" s="59"/>
      <c r="E518" s="70"/>
      <c r="F518" s="70"/>
      <c r="G518" s="70"/>
      <c r="H518" s="9"/>
      <c r="I518" s="9"/>
      <c r="J518" s="9"/>
      <c r="K518" s="9"/>
      <c r="L518" s="9"/>
      <c r="M518" s="9"/>
      <c r="N518" s="9"/>
      <c r="O518" s="9"/>
      <c r="P518" s="9"/>
      <c r="Q518" s="9"/>
      <c r="R518" s="9"/>
      <c r="X518" s="9"/>
    </row>
    <row r="519" spans="1:24" x14ac:dyDescent="0.25">
      <c r="A519" s="59"/>
      <c r="E519" s="70"/>
      <c r="F519" s="70"/>
      <c r="G519" s="70"/>
      <c r="H519" s="9"/>
      <c r="I519" s="9"/>
      <c r="J519" s="9"/>
      <c r="K519" s="9"/>
      <c r="L519" s="9"/>
      <c r="M519" s="9"/>
      <c r="N519" s="9"/>
      <c r="O519" s="9"/>
      <c r="P519" s="9"/>
      <c r="Q519" s="9"/>
      <c r="R519" s="9"/>
      <c r="X519" s="9"/>
    </row>
    <row r="520" spans="1:24" x14ac:dyDescent="0.25">
      <c r="A520" s="59"/>
      <c r="E520" s="70"/>
      <c r="F520" s="70"/>
      <c r="G520" s="70"/>
      <c r="H520" s="9"/>
      <c r="I520" s="9"/>
      <c r="J520" s="9"/>
      <c r="K520" s="9"/>
      <c r="L520" s="9"/>
      <c r="M520" s="9"/>
      <c r="N520" s="9"/>
      <c r="O520" s="9"/>
      <c r="P520" s="9"/>
      <c r="Q520" s="9"/>
      <c r="R520" s="9"/>
      <c r="X520" s="9"/>
    </row>
    <row r="521" spans="1:24" x14ac:dyDescent="0.25">
      <c r="A521" s="59"/>
      <c r="E521" s="70"/>
      <c r="F521" s="70"/>
      <c r="G521" s="70"/>
      <c r="H521" s="9"/>
      <c r="I521" s="9"/>
      <c r="J521" s="9"/>
      <c r="K521" s="9"/>
      <c r="L521" s="9"/>
      <c r="M521" s="9"/>
      <c r="N521" s="9"/>
      <c r="O521" s="9"/>
      <c r="P521" s="9"/>
      <c r="Q521" s="9"/>
      <c r="R521" s="9"/>
      <c r="X521" s="9"/>
    </row>
    <row r="522" spans="1:24" x14ac:dyDescent="0.25">
      <c r="A522" s="59"/>
      <c r="E522" s="70"/>
      <c r="F522" s="70"/>
      <c r="G522" s="70"/>
      <c r="H522" s="9"/>
      <c r="I522" s="9"/>
      <c r="J522" s="9"/>
      <c r="K522" s="9"/>
      <c r="L522" s="9"/>
      <c r="M522" s="9"/>
      <c r="N522" s="9"/>
      <c r="O522" s="9"/>
      <c r="P522" s="9"/>
      <c r="Q522" s="9"/>
      <c r="R522" s="9"/>
      <c r="X522" s="9"/>
    </row>
    <row r="523" spans="1:24" x14ac:dyDescent="0.25">
      <c r="A523" s="59"/>
      <c r="E523" s="70"/>
      <c r="F523" s="70"/>
      <c r="G523" s="70"/>
      <c r="H523" s="9"/>
      <c r="I523" s="9"/>
      <c r="J523" s="9"/>
      <c r="K523" s="9"/>
      <c r="L523" s="9"/>
      <c r="M523" s="9"/>
      <c r="N523" s="9"/>
      <c r="O523" s="9"/>
      <c r="P523" s="9"/>
      <c r="Q523" s="9"/>
      <c r="R523" s="9"/>
      <c r="X523" s="9"/>
    </row>
    <row r="524" spans="1:24" x14ac:dyDescent="0.25">
      <c r="A524" s="59"/>
      <c r="E524" s="70"/>
      <c r="F524" s="70"/>
      <c r="G524" s="70"/>
      <c r="H524" s="9"/>
      <c r="I524" s="9"/>
      <c r="J524" s="9"/>
      <c r="K524" s="9"/>
      <c r="L524" s="9"/>
      <c r="M524" s="9"/>
      <c r="N524" s="9"/>
      <c r="O524" s="9"/>
      <c r="P524" s="9"/>
      <c r="Q524" s="9"/>
      <c r="R524" s="9"/>
      <c r="X524" s="9"/>
    </row>
    <row r="525" spans="1:24" x14ac:dyDescent="0.25">
      <c r="A525" s="59"/>
      <c r="E525" s="70"/>
      <c r="F525" s="70"/>
      <c r="G525" s="70"/>
      <c r="H525" s="9"/>
      <c r="I525" s="9"/>
      <c r="J525" s="9"/>
      <c r="K525" s="9"/>
      <c r="L525" s="9"/>
      <c r="M525" s="9"/>
      <c r="N525" s="9"/>
      <c r="O525" s="9"/>
      <c r="P525" s="9"/>
      <c r="Q525" s="9"/>
      <c r="R525" s="9"/>
      <c r="X525" s="9"/>
    </row>
    <row r="526" spans="1:24" x14ac:dyDescent="0.25">
      <c r="A526" s="59"/>
      <c r="E526" s="70"/>
      <c r="F526" s="70"/>
      <c r="G526" s="70"/>
      <c r="H526" s="9"/>
      <c r="I526" s="9"/>
      <c r="J526" s="9"/>
      <c r="K526" s="9"/>
      <c r="L526" s="9"/>
      <c r="M526" s="9"/>
      <c r="N526" s="9"/>
      <c r="O526" s="9"/>
      <c r="P526" s="9"/>
      <c r="Q526" s="9"/>
      <c r="R526" s="9"/>
      <c r="X526" s="9"/>
    </row>
    <row r="527" spans="1:24" x14ac:dyDescent="0.25">
      <c r="A527" s="59"/>
      <c r="E527" s="70"/>
      <c r="F527" s="70"/>
      <c r="G527" s="70"/>
      <c r="H527" s="9"/>
      <c r="I527" s="9"/>
      <c r="J527" s="9"/>
      <c r="K527" s="9"/>
      <c r="L527" s="9"/>
      <c r="M527" s="9"/>
      <c r="N527" s="9"/>
      <c r="O527" s="9"/>
      <c r="P527" s="9"/>
      <c r="Q527" s="9"/>
      <c r="R527" s="9"/>
      <c r="X527" s="9"/>
    </row>
    <row r="528" spans="1:24" x14ac:dyDescent="0.25">
      <c r="A528" s="59"/>
      <c r="E528" s="70"/>
      <c r="F528" s="70"/>
      <c r="G528" s="70"/>
      <c r="H528" s="9"/>
      <c r="I528" s="9"/>
      <c r="J528" s="9"/>
      <c r="K528" s="9"/>
      <c r="L528" s="9"/>
      <c r="M528" s="9"/>
      <c r="N528" s="9"/>
      <c r="O528" s="9"/>
      <c r="P528" s="9"/>
      <c r="Q528" s="9"/>
      <c r="R528" s="9"/>
      <c r="X528" s="9"/>
    </row>
    <row r="529" spans="1:24" x14ac:dyDescent="0.25">
      <c r="A529" s="59"/>
      <c r="E529" s="70"/>
      <c r="F529" s="70"/>
      <c r="G529" s="70"/>
      <c r="H529" s="9"/>
      <c r="I529" s="9"/>
      <c r="J529" s="9"/>
      <c r="K529" s="9"/>
      <c r="L529" s="9"/>
      <c r="M529" s="9"/>
      <c r="N529" s="9"/>
      <c r="O529" s="9"/>
      <c r="P529" s="9"/>
      <c r="Q529" s="9"/>
      <c r="R529" s="9"/>
      <c r="X529" s="9"/>
    </row>
    <row r="530" spans="1:24" x14ac:dyDescent="0.25">
      <c r="A530" s="59"/>
      <c r="E530" s="70"/>
      <c r="F530" s="70"/>
      <c r="G530" s="70"/>
      <c r="H530" s="9"/>
      <c r="I530" s="9"/>
      <c r="J530" s="9"/>
      <c r="K530" s="9"/>
      <c r="L530" s="9"/>
      <c r="M530" s="9"/>
      <c r="N530" s="9"/>
      <c r="O530" s="9"/>
      <c r="P530" s="9"/>
      <c r="Q530" s="9"/>
      <c r="R530" s="9"/>
      <c r="X530" s="9"/>
    </row>
    <row r="531" spans="1:24" x14ac:dyDescent="0.25">
      <c r="A531" s="59"/>
      <c r="E531" s="70"/>
      <c r="F531" s="70"/>
      <c r="G531" s="70"/>
      <c r="H531" s="9"/>
      <c r="I531" s="9"/>
      <c r="J531" s="9"/>
      <c r="K531" s="9"/>
      <c r="L531" s="9"/>
      <c r="M531" s="9"/>
      <c r="N531" s="9"/>
      <c r="O531" s="9"/>
      <c r="P531" s="9"/>
      <c r="Q531" s="9"/>
      <c r="R531" s="9"/>
      <c r="X531" s="9"/>
    </row>
    <row r="532" spans="1:24" x14ac:dyDescent="0.25">
      <c r="A532" s="59"/>
      <c r="E532" s="70"/>
      <c r="F532" s="70"/>
      <c r="G532" s="70"/>
      <c r="H532" s="9"/>
      <c r="I532" s="9"/>
      <c r="J532" s="9"/>
      <c r="K532" s="9"/>
      <c r="L532" s="9"/>
      <c r="M532" s="9"/>
      <c r="N532" s="9"/>
      <c r="O532" s="9"/>
      <c r="P532" s="9"/>
      <c r="Q532" s="9"/>
      <c r="R532" s="9"/>
      <c r="X532" s="9"/>
    </row>
    <row r="533" spans="1:24" x14ac:dyDescent="0.25">
      <c r="A533" s="59"/>
      <c r="E533" s="70"/>
      <c r="F533" s="70"/>
      <c r="G533" s="70"/>
      <c r="H533" s="9"/>
      <c r="I533" s="9"/>
      <c r="J533" s="9"/>
      <c r="K533" s="9"/>
      <c r="L533" s="9"/>
      <c r="M533" s="9"/>
      <c r="N533" s="9"/>
      <c r="O533" s="9"/>
      <c r="P533" s="9"/>
      <c r="Q533" s="9"/>
      <c r="R533" s="9"/>
      <c r="X533" s="9"/>
    </row>
    <row r="534" spans="1:24" x14ac:dyDescent="0.25">
      <c r="A534" s="59"/>
      <c r="E534" s="70"/>
      <c r="F534" s="70"/>
      <c r="G534" s="70"/>
      <c r="H534" s="9"/>
      <c r="I534" s="9"/>
      <c r="J534" s="9"/>
      <c r="K534" s="9"/>
      <c r="L534" s="9"/>
      <c r="M534" s="9"/>
      <c r="N534" s="9"/>
      <c r="O534" s="9"/>
      <c r="P534" s="9"/>
      <c r="Q534" s="9"/>
      <c r="R534" s="9"/>
      <c r="X534" s="9"/>
    </row>
    <row r="535" spans="1:24" x14ac:dyDescent="0.25">
      <c r="A535" s="59"/>
      <c r="E535" s="70"/>
      <c r="F535" s="70"/>
      <c r="G535" s="70"/>
      <c r="H535" s="9"/>
      <c r="I535" s="9"/>
      <c r="J535" s="9"/>
      <c r="K535" s="9"/>
      <c r="L535" s="9"/>
      <c r="M535" s="9"/>
      <c r="N535" s="9"/>
      <c r="O535" s="9"/>
      <c r="P535" s="9"/>
      <c r="Q535" s="9"/>
      <c r="R535" s="9"/>
      <c r="X535" s="9"/>
    </row>
    <row r="536" spans="1:24" x14ac:dyDescent="0.25">
      <c r="A536" s="59"/>
      <c r="E536" s="70"/>
      <c r="F536" s="70"/>
      <c r="G536" s="70"/>
      <c r="H536" s="9"/>
      <c r="I536" s="9"/>
      <c r="J536" s="9"/>
      <c r="K536" s="9"/>
      <c r="L536" s="9"/>
      <c r="M536" s="9"/>
      <c r="N536" s="9"/>
      <c r="O536" s="9"/>
      <c r="P536" s="9"/>
      <c r="Q536" s="9"/>
      <c r="R536" s="9"/>
      <c r="X536" s="9"/>
    </row>
    <row r="537" spans="1:24" x14ac:dyDescent="0.25">
      <c r="A537" s="59"/>
      <c r="E537" s="70"/>
      <c r="F537" s="70"/>
      <c r="G537" s="70"/>
      <c r="H537" s="9"/>
      <c r="I537" s="9"/>
      <c r="J537" s="9"/>
      <c r="K537" s="9"/>
      <c r="L537" s="9"/>
      <c r="M537" s="9"/>
      <c r="N537" s="9"/>
      <c r="O537" s="9"/>
      <c r="P537" s="9"/>
      <c r="Q537" s="9"/>
      <c r="R537" s="9"/>
      <c r="X537" s="9"/>
    </row>
    <row r="538" spans="1:24" x14ac:dyDescent="0.25">
      <c r="A538" s="59"/>
      <c r="E538" s="70"/>
      <c r="F538" s="70"/>
      <c r="G538" s="70"/>
      <c r="H538" s="9"/>
      <c r="I538" s="9"/>
      <c r="J538" s="9"/>
      <c r="K538" s="9"/>
      <c r="L538" s="9"/>
      <c r="M538" s="9"/>
      <c r="N538" s="9"/>
      <c r="O538" s="9"/>
      <c r="P538" s="9"/>
      <c r="Q538" s="9"/>
      <c r="R538" s="9"/>
      <c r="X538" s="9"/>
    </row>
    <row r="539" spans="1:24" x14ac:dyDescent="0.25">
      <c r="A539" s="59"/>
      <c r="E539" s="70"/>
      <c r="F539" s="70"/>
      <c r="G539" s="70"/>
      <c r="H539" s="9"/>
      <c r="I539" s="9"/>
      <c r="J539" s="9"/>
      <c r="K539" s="9"/>
      <c r="L539" s="9"/>
      <c r="M539" s="9"/>
      <c r="N539" s="9"/>
      <c r="O539" s="9"/>
      <c r="P539" s="9"/>
      <c r="Q539" s="9"/>
      <c r="R539" s="9"/>
      <c r="X539" s="9"/>
    </row>
    <row r="540" spans="1:24" x14ac:dyDescent="0.25">
      <c r="A540" s="59"/>
      <c r="E540" s="70"/>
      <c r="F540" s="70"/>
      <c r="G540" s="70"/>
      <c r="H540" s="9"/>
      <c r="I540" s="9"/>
      <c r="J540" s="9"/>
      <c r="K540" s="9"/>
      <c r="L540" s="9"/>
      <c r="M540" s="9"/>
      <c r="N540" s="9"/>
      <c r="O540" s="9"/>
      <c r="P540" s="9"/>
      <c r="Q540" s="9"/>
      <c r="R540" s="9"/>
      <c r="X540" s="9"/>
    </row>
    <row r="541" spans="1:24" x14ac:dyDescent="0.25">
      <c r="A541" s="59"/>
      <c r="E541" s="70"/>
      <c r="F541" s="70"/>
      <c r="G541" s="70"/>
      <c r="H541" s="9"/>
      <c r="I541" s="9"/>
      <c r="J541" s="9"/>
      <c r="K541" s="9"/>
      <c r="L541" s="9"/>
      <c r="M541" s="9"/>
      <c r="N541" s="9"/>
      <c r="O541" s="9"/>
      <c r="P541" s="9"/>
      <c r="Q541" s="9"/>
      <c r="R541" s="9"/>
      <c r="X541" s="9"/>
    </row>
    <row r="542" spans="1:24" x14ac:dyDescent="0.25">
      <c r="A542" s="59"/>
      <c r="E542" s="70"/>
      <c r="F542" s="70"/>
      <c r="G542" s="70"/>
      <c r="H542" s="9"/>
      <c r="I542" s="9"/>
      <c r="J542" s="9"/>
      <c r="K542" s="9"/>
      <c r="L542" s="9"/>
      <c r="M542" s="9"/>
      <c r="N542" s="9"/>
      <c r="O542" s="9"/>
      <c r="P542" s="9"/>
      <c r="Q542" s="9"/>
      <c r="R542" s="9"/>
      <c r="X542" s="9"/>
    </row>
    <row r="543" spans="1:24" x14ac:dyDescent="0.25">
      <c r="A543" s="59"/>
      <c r="E543" s="70"/>
      <c r="F543" s="70"/>
      <c r="G543" s="70"/>
      <c r="H543" s="9"/>
      <c r="I543" s="9"/>
      <c r="J543" s="9"/>
      <c r="K543" s="9"/>
      <c r="L543" s="9"/>
      <c r="M543" s="9"/>
      <c r="N543" s="9"/>
      <c r="O543" s="9"/>
      <c r="P543" s="9"/>
      <c r="Q543" s="9"/>
      <c r="R543" s="9"/>
      <c r="X543" s="9"/>
    </row>
    <row r="544" spans="1:24" x14ac:dyDescent="0.25">
      <c r="A544" s="59"/>
      <c r="E544" s="70"/>
      <c r="F544" s="70"/>
      <c r="G544" s="70"/>
      <c r="H544" s="9"/>
      <c r="I544" s="9"/>
      <c r="J544" s="9"/>
      <c r="K544" s="9"/>
      <c r="L544" s="9"/>
      <c r="M544" s="9"/>
      <c r="N544" s="9"/>
      <c r="O544" s="9"/>
      <c r="P544" s="9"/>
      <c r="Q544" s="9"/>
      <c r="R544" s="9"/>
      <c r="X544" s="9"/>
    </row>
    <row r="545" spans="1:24" x14ac:dyDescent="0.25">
      <c r="A545" s="59"/>
      <c r="E545" s="70"/>
      <c r="F545" s="70"/>
      <c r="G545" s="70"/>
      <c r="H545" s="9"/>
      <c r="I545" s="9"/>
      <c r="J545" s="9"/>
      <c r="K545" s="9"/>
      <c r="L545" s="9"/>
      <c r="M545" s="9"/>
      <c r="N545" s="9"/>
      <c r="O545" s="9"/>
      <c r="P545" s="9"/>
      <c r="Q545" s="9"/>
      <c r="R545" s="9"/>
      <c r="X545" s="9"/>
    </row>
    <row r="546" spans="1:24" x14ac:dyDescent="0.25">
      <c r="A546" s="59"/>
      <c r="E546" s="70"/>
      <c r="F546" s="70"/>
      <c r="G546" s="70"/>
      <c r="H546" s="9"/>
      <c r="I546" s="9"/>
      <c r="J546" s="9"/>
      <c r="K546" s="9"/>
      <c r="L546" s="9"/>
      <c r="M546" s="9"/>
      <c r="N546" s="9"/>
      <c r="O546" s="9"/>
      <c r="P546" s="9"/>
      <c r="Q546" s="9"/>
      <c r="R546" s="9"/>
      <c r="X546" s="9"/>
    </row>
    <row r="547" spans="1:24" x14ac:dyDescent="0.25">
      <c r="A547" s="59"/>
      <c r="E547" s="70"/>
      <c r="F547" s="70"/>
      <c r="G547" s="70"/>
      <c r="H547" s="9"/>
      <c r="I547" s="9"/>
      <c r="J547" s="9"/>
      <c r="K547" s="9"/>
      <c r="L547" s="9"/>
      <c r="M547" s="9"/>
      <c r="N547" s="9"/>
      <c r="O547" s="9"/>
      <c r="P547" s="9"/>
      <c r="Q547" s="9"/>
      <c r="R547" s="9"/>
      <c r="X547" s="9"/>
    </row>
    <row r="548" spans="1:24" x14ac:dyDescent="0.25">
      <c r="A548" s="59"/>
      <c r="E548" s="70"/>
      <c r="F548" s="70"/>
      <c r="G548" s="70"/>
      <c r="H548" s="9"/>
      <c r="I548" s="9"/>
      <c r="J548" s="9"/>
      <c r="K548" s="9"/>
      <c r="L548" s="9"/>
      <c r="M548" s="9"/>
      <c r="N548" s="9"/>
      <c r="O548" s="9"/>
      <c r="P548" s="9"/>
      <c r="Q548" s="9"/>
      <c r="R548" s="9"/>
      <c r="X548" s="9"/>
    </row>
    <row r="549" spans="1:24" x14ac:dyDescent="0.25">
      <c r="A549" s="59"/>
      <c r="E549" s="70"/>
      <c r="F549" s="70"/>
      <c r="G549" s="70"/>
      <c r="H549" s="9"/>
      <c r="I549" s="9"/>
      <c r="J549" s="9"/>
      <c r="K549" s="9"/>
      <c r="L549" s="9"/>
      <c r="M549" s="9"/>
      <c r="N549" s="9"/>
      <c r="O549" s="9"/>
      <c r="P549" s="9"/>
      <c r="Q549" s="9"/>
      <c r="R549" s="9"/>
      <c r="X549" s="9"/>
    </row>
    <row r="550" spans="1:24" x14ac:dyDescent="0.25">
      <c r="A550" s="59"/>
      <c r="E550" s="70"/>
      <c r="F550" s="70"/>
      <c r="G550" s="70"/>
      <c r="H550" s="9"/>
      <c r="I550" s="9"/>
      <c r="J550" s="9"/>
      <c r="K550" s="9"/>
      <c r="L550" s="9"/>
      <c r="M550" s="9"/>
      <c r="N550" s="9"/>
      <c r="O550" s="9"/>
      <c r="P550" s="9"/>
      <c r="Q550" s="9"/>
      <c r="R550" s="9"/>
      <c r="X550" s="9"/>
    </row>
    <row r="551" spans="1:24" x14ac:dyDescent="0.25">
      <c r="A551" s="59"/>
      <c r="E551" s="70"/>
      <c r="F551" s="70"/>
      <c r="G551" s="70"/>
      <c r="H551" s="9"/>
      <c r="I551" s="9"/>
      <c r="J551" s="9"/>
      <c r="K551" s="9"/>
      <c r="L551" s="9"/>
      <c r="M551" s="9"/>
      <c r="N551" s="9"/>
      <c r="O551" s="9"/>
      <c r="P551" s="9"/>
      <c r="Q551" s="9"/>
      <c r="R551" s="9"/>
      <c r="X551" s="9"/>
    </row>
    <row r="552" spans="1:24" x14ac:dyDescent="0.25">
      <c r="A552" s="59"/>
      <c r="E552" s="70"/>
      <c r="F552" s="70"/>
      <c r="G552" s="70"/>
      <c r="H552" s="9"/>
      <c r="I552" s="9"/>
      <c r="J552" s="9"/>
      <c r="K552" s="9"/>
      <c r="L552" s="9"/>
      <c r="M552" s="9"/>
      <c r="N552" s="9"/>
      <c r="O552" s="9"/>
      <c r="P552" s="9"/>
      <c r="Q552" s="9"/>
      <c r="R552" s="9"/>
      <c r="X552" s="9"/>
    </row>
    <row r="553" spans="1:24" x14ac:dyDescent="0.25">
      <c r="A553" s="59"/>
      <c r="E553" s="70"/>
      <c r="F553" s="70"/>
      <c r="G553" s="70"/>
      <c r="H553" s="9"/>
      <c r="I553" s="9"/>
      <c r="J553" s="9"/>
      <c r="K553" s="9"/>
      <c r="L553" s="9"/>
      <c r="M553" s="9"/>
      <c r="N553" s="9"/>
      <c r="O553" s="9"/>
      <c r="P553" s="9"/>
      <c r="Q553" s="9"/>
      <c r="R553" s="9"/>
      <c r="X553" s="9"/>
    </row>
    <row r="554" spans="1:24" x14ac:dyDescent="0.25">
      <c r="A554" s="59"/>
      <c r="E554" s="70"/>
      <c r="F554" s="70"/>
      <c r="G554" s="70"/>
      <c r="H554" s="9"/>
      <c r="I554" s="9"/>
      <c r="J554" s="9"/>
      <c r="K554" s="9"/>
      <c r="L554" s="9"/>
      <c r="M554" s="9"/>
      <c r="N554" s="9"/>
      <c r="O554" s="9"/>
      <c r="P554" s="9"/>
      <c r="Q554" s="9"/>
      <c r="R554" s="9"/>
      <c r="X554" s="9"/>
    </row>
    <row r="555" spans="1:24" x14ac:dyDescent="0.25">
      <c r="A555" s="59"/>
      <c r="E555" s="70"/>
      <c r="F555" s="70"/>
      <c r="G555" s="70"/>
      <c r="H555" s="9"/>
      <c r="I555" s="9"/>
      <c r="J555" s="9"/>
      <c r="K555" s="9"/>
      <c r="L555" s="9"/>
      <c r="M555" s="9"/>
      <c r="N555" s="9"/>
      <c r="O555" s="9"/>
      <c r="P555" s="9"/>
      <c r="Q555" s="9"/>
      <c r="R555" s="9"/>
      <c r="X555" s="9"/>
    </row>
    <row r="556" spans="1:24" x14ac:dyDescent="0.25">
      <c r="A556" s="59"/>
      <c r="E556" s="70"/>
      <c r="F556" s="70"/>
      <c r="G556" s="70"/>
      <c r="H556" s="9"/>
      <c r="I556" s="9"/>
      <c r="J556" s="9"/>
      <c r="K556" s="9"/>
      <c r="L556" s="9"/>
      <c r="M556" s="9"/>
      <c r="N556" s="9"/>
      <c r="O556" s="9"/>
      <c r="P556" s="9"/>
      <c r="Q556" s="9"/>
      <c r="R556" s="9"/>
      <c r="X556" s="9"/>
    </row>
    <row r="557" spans="1:24" x14ac:dyDescent="0.25">
      <c r="A557" s="59"/>
      <c r="E557" s="70"/>
      <c r="F557" s="70"/>
      <c r="G557" s="70"/>
      <c r="H557" s="9"/>
      <c r="I557" s="9"/>
      <c r="J557" s="9"/>
      <c r="K557" s="9"/>
      <c r="L557" s="9"/>
      <c r="M557" s="9"/>
      <c r="N557" s="9"/>
      <c r="O557" s="9"/>
      <c r="P557" s="9"/>
      <c r="Q557" s="9"/>
      <c r="R557" s="9"/>
      <c r="X557" s="9"/>
    </row>
    <row r="558" spans="1:24" x14ac:dyDescent="0.25">
      <c r="A558" s="59"/>
      <c r="E558" s="70"/>
      <c r="F558" s="70"/>
      <c r="G558" s="70"/>
      <c r="H558" s="9"/>
      <c r="I558" s="9"/>
      <c r="J558" s="9"/>
      <c r="K558" s="9"/>
      <c r="L558" s="9"/>
      <c r="M558" s="9"/>
      <c r="N558" s="9"/>
      <c r="O558" s="9"/>
      <c r="P558" s="9"/>
      <c r="Q558" s="9"/>
      <c r="R558" s="9"/>
      <c r="X558" s="9"/>
    </row>
    <row r="559" spans="1:24" x14ac:dyDescent="0.25">
      <c r="A559" s="59"/>
      <c r="E559" s="70"/>
      <c r="F559" s="70"/>
      <c r="G559" s="70"/>
      <c r="H559" s="9"/>
      <c r="I559" s="9"/>
      <c r="J559" s="9"/>
      <c r="K559" s="9"/>
      <c r="L559" s="9"/>
      <c r="M559" s="9"/>
      <c r="N559" s="9"/>
      <c r="O559" s="9"/>
      <c r="P559" s="9"/>
      <c r="Q559" s="9"/>
      <c r="R559" s="9"/>
      <c r="X559" s="9"/>
    </row>
    <row r="560" spans="1:24" x14ac:dyDescent="0.25">
      <c r="A560" s="59"/>
      <c r="E560" s="70"/>
      <c r="F560" s="70"/>
      <c r="G560" s="70"/>
      <c r="H560" s="9"/>
      <c r="I560" s="9"/>
      <c r="J560" s="9"/>
      <c r="K560" s="9"/>
      <c r="L560" s="9"/>
      <c r="M560" s="9"/>
      <c r="N560" s="9"/>
      <c r="O560" s="9"/>
      <c r="P560" s="9"/>
      <c r="Q560" s="9"/>
      <c r="R560" s="9"/>
      <c r="X560" s="9"/>
    </row>
    <row r="561" spans="1:24" x14ac:dyDescent="0.25">
      <c r="A561" s="59"/>
      <c r="E561" s="70"/>
      <c r="F561" s="70"/>
      <c r="G561" s="70"/>
      <c r="H561" s="9"/>
      <c r="I561" s="9"/>
      <c r="J561" s="9"/>
      <c r="K561" s="9"/>
      <c r="L561" s="9"/>
      <c r="M561" s="9"/>
      <c r="N561" s="9"/>
      <c r="O561" s="9"/>
      <c r="P561" s="9"/>
      <c r="Q561" s="9"/>
      <c r="R561" s="9"/>
      <c r="X561" s="9"/>
    </row>
    <row r="562" spans="1:24" x14ac:dyDescent="0.25">
      <c r="A562" s="59"/>
      <c r="E562" s="70"/>
      <c r="F562" s="70"/>
      <c r="G562" s="70"/>
      <c r="H562" s="9"/>
      <c r="I562" s="9"/>
      <c r="J562" s="9"/>
      <c r="K562" s="9"/>
      <c r="L562" s="9"/>
      <c r="M562" s="9"/>
      <c r="N562" s="9"/>
      <c r="O562" s="9"/>
      <c r="P562" s="9"/>
      <c r="Q562" s="9"/>
      <c r="R562" s="9"/>
      <c r="X562" s="9"/>
    </row>
    <row r="563" spans="1:24" x14ac:dyDescent="0.25">
      <c r="A563" s="59"/>
      <c r="E563" s="70"/>
      <c r="F563" s="70"/>
      <c r="G563" s="70"/>
      <c r="H563" s="9"/>
      <c r="I563" s="9"/>
      <c r="J563" s="9"/>
      <c r="K563" s="9"/>
      <c r="L563" s="9"/>
      <c r="M563" s="9"/>
      <c r="N563" s="9"/>
      <c r="O563" s="9"/>
      <c r="P563" s="9"/>
      <c r="Q563" s="9"/>
      <c r="R563" s="9"/>
      <c r="X563" s="9"/>
    </row>
    <row r="564" spans="1:24" x14ac:dyDescent="0.25">
      <c r="A564" s="59"/>
      <c r="E564" s="70"/>
      <c r="F564" s="70"/>
      <c r="G564" s="70"/>
      <c r="H564" s="9"/>
      <c r="I564" s="9"/>
      <c r="J564" s="9"/>
      <c r="K564" s="9"/>
      <c r="L564" s="9"/>
      <c r="M564" s="9"/>
      <c r="N564" s="9"/>
      <c r="O564" s="9"/>
      <c r="P564" s="9"/>
      <c r="Q564" s="9"/>
      <c r="R564" s="9"/>
      <c r="X564" s="9"/>
    </row>
    <row r="565" spans="1:24" x14ac:dyDescent="0.25">
      <c r="A565" s="59"/>
      <c r="E565" s="70"/>
      <c r="F565" s="70"/>
      <c r="G565" s="70"/>
      <c r="H565" s="9"/>
      <c r="I565" s="9"/>
      <c r="J565" s="9"/>
      <c r="K565" s="9"/>
      <c r="L565" s="9"/>
      <c r="M565" s="9"/>
      <c r="N565" s="9"/>
      <c r="O565" s="9"/>
      <c r="P565" s="9"/>
      <c r="Q565" s="9"/>
      <c r="R565" s="9"/>
      <c r="X565" s="9"/>
    </row>
    <row r="566" spans="1:24" x14ac:dyDescent="0.25">
      <c r="A566" s="59"/>
      <c r="E566" s="70"/>
      <c r="F566" s="70"/>
      <c r="G566" s="70"/>
      <c r="H566" s="9"/>
      <c r="I566" s="9"/>
      <c r="J566" s="9"/>
      <c r="K566" s="9"/>
      <c r="L566" s="9"/>
      <c r="M566" s="9"/>
      <c r="N566" s="9"/>
      <c r="O566" s="9"/>
      <c r="P566" s="9"/>
      <c r="Q566" s="9"/>
      <c r="R566" s="9"/>
      <c r="X566" s="9"/>
    </row>
    <row r="567" spans="1:24" x14ac:dyDescent="0.25">
      <c r="A567" s="59"/>
      <c r="E567" s="70"/>
      <c r="F567" s="70"/>
      <c r="G567" s="70"/>
      <c r="H567" s="9"/>
      <c r="I567" s="9"/>
      <c r="J567" s="9"/>
      <c r="K567" s="9"/>
      <c r="L567" s="9"/>
      <c r="M567" s="9"/>
      <c r="N567" s="9"/>
      <c r="O567" s="9"/>
      <c r="P567" s="9"/>
      <c r="Q567" s="9"/>
      <c r="R567" s="9"/>
      <c r="X567" s="9"/>
    </row>
    <row r="568" spans="1:24" x14ac:dyDescent="0.25">
      <c r="A568" s="59"/>
      <c r="E568" s="70"/>
      <c r="F568" s="70"/>
      <c r="G568" s="70"/>
      <c r="H568" s="9"/>
      <c r="I568" s="9"/>
      <c r="J568" s="9"/>
      <c r="K568" s="9"/>
      <c r="L568" s="9"/>
      <c r="M568" s="9"/>
      <c r="N568" s="9"/>
      <c r="O568" s="9"/>
      <c r="P568" s="9"/>
      <c r="Q568" s="9"/>
      <c r="R568" s="9"/>
      <c r="X568" s="9"/>
    </row>
    <row r="569" spans="1:24" x14ac:dyDescent="0.25">
      <c r="A569" s="59"/>
      <c r="E569" s="70"/>
      <c r="F569" s="70"/>
      <c r="G569" s="70"/>
      <c r="H569" s="9"/>
      <c r="I569" s="9"/>
      <c r="J569" s="9"/>
      <c r="K569" s="9"/>
      <c r="L569" s="9"/>
      <c r="M569" s="9"/>
      <c r="N569" s="9"/>
      <c r="O569" s="9"/>
      <c r="P569" s="9"/>
      <c r="Q569" s="9"/>
      <c r="R569" s="9"/>
      <c r="X569" s="9"/>
    </row>
    <row r="570" spans="1:24" x14ac:dyDescent="0.25">
      <c r="A570" s="59"/>
      <c r="E570" s="70"/>
      <c r="F570" s="70"/>
      <c r="G570" s="70"/>
      <c r="H570" s="9"/>
      <c r="I570" s="9"/>
      <c r="J570" s="9"/>
      <c r="K570" s="9"/>
      <c r="L570" s="9"/>
      <c r="M570" s="9"/>
      <c r="N570" s="9"/>
      <c r="O570" s="9"/>
      <c r="P570" s="9"/>
      <c r="Q570" s="9"/>
      <c r="R570" s="9"/>
      <c r="X570" s="9"/>
    </row>
    <row r="571" spans="1:24" x14ac:dyDescent="0.25">
      <c r="A571" s="59"/>
      <c r="E571" s="70"/>
      <c r="F571" s="70"/>
      <c r="G571" s="70"/>
      <c r="H571" s="9"/>
      <c r="I571" s="9"/>
      <c r="J571" s="9"/>
      <c r="K571" s="9"/>
      <c r="L571" s="9"/>
      <c r="M571" s="9"/>
      <c r="N571" s="9"/>
      <c r="O571" s="9"/>
      <c r="P571" s="9"/>
      <c r="Q571" s="9"/>
      <c r="R571" s="9"/>
      <c r="X571" s="9"/>
    </row>
    <row r="572" spans="1:24" x14ac:dyDescent="0.25">
      <c r="A572" s="59"/>
      <c r="E572" s="70"/>
      <c r="F572" s="70"/>
      <c r="G572" s="70"/>
      <c r="H572" s="9"/>
      <c r="I572" s="9"/>
      <c r="J572" s="9"/>
      <c r="K572" s="9"/>
      <c r="L572" s="9"/>
      <c r="M572" s="9"/>
      <c r="N572" s="9"/>
      <c r="O572" s="9"/>
      <c r="P572" s="9"/>
      <c r="Q572" s="9"/>
      <c r="R572" s="9"/>
      <c r="X572" s="9"/>
    </row>
    <row r="573" spans="1:24" x14ac:dyDescent="0.25">
      <c r="A573" s="59"/>
      <c r="E573" s="70"/>
      <c r="F573" s="70"/>
      <c r="G573" s="70"/>
      <c r="H573" s="9"/>
      <c r="I573" s="9"/>
      <c r="J573" s="9"/>
      <c r="K573" s="9"/>
      <c r="L573" s="9"/>
      <c r="M573" s="9"/>
      <c r="N573" s="9"/>
      <c r="O573" s="9"/>
      <c r="P573" s="9"/>
      <c r="Q573" s="9"/>
      <c r="R573" s="9"/>
      <c r="X573" s="9"/>
    </row>
    <row r="574" spans="1:24" x14ac:dyDescent="0.25">
      <c r="A574" s="59"/>
      <c r="E574" s="70"/>
      <c r="F574" s="70"/>
      <c r="G574" s="70"/>
      <c r="H574" s="9"/>
      <c r="I574" s="9"/>
      <c r="J574" s="9"/>
      <c r="K574" s="9"/>
      <c r="L574" s="9"/>
      <c r="M574" s="9"/>
      <c r="N574" s="9"/>
      <c r="O574" s="9"/>
      <c r="P574" s="9"/>
      <c r="Q574" s="9"/>
      <c r="R574" s="9"/>
      <c r="X574" s="9"/>
    </row>
    <row r="575" spans="1:24" x14ac:dyDescent="0.25">
      <c r="A575" s="59"/>
      <c r="E575" s="70"/>
      <c r="F575" s="70"/>
      <c r="G575" s="70"/>
      <c r="H575" s="9"/>
      <c r="I575" s="9"/>
      <c r="J575" s="9"/>
      <c r="K575" s="9"/>
      <c r="L575" s="9"/>
      <c r="M575" s="9"/>
      <c r="N575" s="9"/>
      <c r="O575" s="9"/>
      <c r="P575" s="9"/>
      <c r="Q575" s="9"/>
      <c r="R575" s="9"/>
      <c r="X575" s="9"/>
    </row>
    <row r="576" spans="1:24" x14ac:dyDescent="0.25">
      <c r="A576" s="59"/>
      <c r="E576" s="70"/>
      <c r="F576" s="70"/>
      <c r="G576" s="70"/>
      <c r="H576" s="9"/>
      <c r="I576" s="9"/>
      <c r="J576" s="9"/>
      <c r="K576" s="9"/>
      <c r="L576" s="9"/>
      <c r="M576" s="9"/>
      <c r="N576" s="9"/>
      <c r="O576" s="9"/>
      <c r="P576" s="9"/>
      <c r="Q576" s="9"/>
      <c r="R576" s="9"/>
      <c r="X576" s="9"/>
    </row>
    <row r="577" spans="1:24" x14ac:dyDescent="0.25">
      <c r="A577" s="59"/>
      <c r="E577" s="70"/>
      <c r="F577" s="70"/>
      <c r="G577" s="70"/>
      <c r="H577" s="9"/>
      <c r="I577" s="9"/>
      <c r="J577" s="9"/>
      <c r="K577" s="9"/>
      <c r="L577" s="9"/>
      <c r="M577" s="9"/>
      <c r="N577" s="9"/>
      <c r="O577" s="9"/>
      <c r="P577" s="9"/>
      <c r="Q577" s="9"/>
      <c r="R577" s="9"/>
      <c r="X577" s="9"/>
    </row>
    <row r="578" spans="1:24" x14ac:dyDescent="0.25">
      <c r="A578" s="59"/>
      <c r="E578" s="70"/>
      <c r="F578" s="70"/>
      <c r="G578" s="70"/>
      <c r="H578" s="9"/>
      <c r="I578" s="9"/>
      <c r="J578" s="9"/>
      <c r="K578" s="9"/>
      <c r="L578" s="9"/>
      <c r="M578" s="9"/>
      <c r="N578" s="9"/>
      <c r="O578" s="9"/>
      <c r="P578" s="9"/>
      <c r="Q578" s="9"/>
      <c r="R578" s="9"/>
      <c r="X578" s="9"/>
    </row>
    <row r="579" spans="1:24" x14ac:dyDescent="0.25">
      <c r="A579" s="59"/>
      <c r="E579" s="70"/>
      <c r="F579" s="70"/>
      <c r="G579" s="70"/>
      <c r="H579" s="9"/>
      <c r="I579" s="9"/>
      <c r="J579" s="9"/>
      <c r="K579" s="9"/>
      <c r="L579" s="9"/>
      <c r="M579" s="9"/>
      <c r="N579" s="9"/>
      <c r="O579" s="9"/>
      <c r="P579" s="9"/>
      <c r="Q579" s="9"/>
      <c r="R579" s="9"/>
      <c r="X579" s="9"/>
    </row>
    <row r="580" spans="1:24" x14ac:dyDescent="0.25">
      <c r="A580" s="59"/>
      <c r="E580" s="70"/>
      <c r="F580" s="70"/>
      <c r="G580" s="70"/>
      <c r="H580" s="9"/>
      <c r="I580" s="9"/>
      <c r="J580" s="9"/>
      <c r="K580" s="9"/>
      <c r="L580" s="9"/>
      <c r="M580" s="9"/>
      <c r="N580" s="9"/>
      <c r="O580" s="9"/>
      <c r="P580" s="9"/>
      <c r="Q580" s="9"/>
      <c r="R580" s="9"/>
      <c r="X580" s="9"/>
    </row>
    <row r="581" spans="1:24" x14ac:dyDescent="0.25">
      <c r="A581" s="59"/>
      <c r="E581" s="70"/>
      <c r="F581" s="70"/>
      <c r="G581" s="70"/>
      <c r="H581" s="9"/>
      <c r="I581" s="9"/>
      <c r="J581" s="9"/>
      <c r="K581" s="9"/>
      <c r="L581" s="9"/>
      <c r="M581" s="9"/>
      <c r="N581" s="9"/>
      <c r="O581" s="9"/>
      <c r="P581" s="9"/>
      <c r="Q581" s="9"/>
      <c r="R581" s="9"/>
      <c r="X581" s="9"/>
    </row>
    <row r="582" spans="1:24" x14ac:dyDescent="0.25">
      <c r="A582" s="59"/>
      <c r="E582" s="70"/>
      <c r="F582" s="70"/>
      <c r="G582" s="70"/>
      <c r="H582" s="9"/>
      <c r="I582" s="9"/>
      <c r="J582" s="9"/>
      <c r="K582" s="9"/>
      <c r="L582" s="9"/>
      <c r="M582" s="9"/>
      <c r="N582" s="9"/>
      <c r="O582" s="9"/>
      <c r="P582" s="9"/>
      <c r="Q582" s="9"/>
      <c r="R582" s="9"/>
      <c r="X582" s="9"/>
    </row>
    <row r="583" spans="1:24" x14ac:dyDescent="0.25">
      <c r="A583" s="59"/>
      <c r="E583" s="70"/>
      <c r="F583" s="70"/>
      <c r="G583" s="70"/>
      <c r="H583" s="9"/>
      <c r="I583" s="9"/>
      <c r="J583" s="9"/>
      <c r="K583" s="9"/>
      <c r="L583" s="9"/>
      <c r="M583" s="9"/>
      <c r="N583" s="9"/>
      <c r="O583" s="9"/>
      <c r="P583" s="9"/>
      <c r="Q583" s="9"/>
      <c r="R583" s="9"/>
      <c r="X583" s="9"/>
    </row>
    <row r="584" spans="1:24" x14ac:dyDescent="0.25">
      <c r="A584" s="59"/>
      <c r="E584" s="70"/>
      <c r="F584" s="70"/>
      <c r="G584" s="70"/>
      <c r="H584" s="9"/>
      <c r="I584" s="9"/>
      <c r="J584" s="9"/>
      <c r="K584" s="9"/>
      <c r="L584" s="9"/>
      <c r="M584" s="9"/>
      <c r="N584" s="9"/>
      <c r="O584" s="9"/>
      <c r="P584" s="9"/>
      <c r="Q584" s="9"/>
      <c r="R584" s="9"/>
      <c r="X584" s="9"/>
    </row>
    <row r="585" spans="1:24" x14ac:dyDescent="0.25">
      <c r="A585" s="59"/>
      <c r="E585" s="70"/>
      <c r="F585" s="70"/>
      <c r="G585" s="70"/>
      <c r="H585" s="9"/>
      <c r="I585" s="9"/>
      <c r="J585" s="9"/>
      <c r="K585" s="9"/>
      <c r="L585" s="9"/>
      <c r="M585" s="9"/>
      <c r="N585" s="9"/>
      <c r="O585" s="9"/>
      <c r="P585" s="9"/>
      <c r="Q585" s="9"/>
      <c r="R585" s="9"/>
      <c r="X585" s="9"/>
    </row>
    <row r="586" spans="1:24" x14ac:dyDescent="0.25">
      <c r="A586" s="59"/>
      <c r="E586" s="70"/>
      <c r="F586" s="70"/>
      <c r="G586" s="70"/>
      <c r="H586" s="9"/>
      <c r="I586" s="9"/>
      <c r="J586" s="9"/>
      <c r="K586" s="9"/>
      <c r="L586" s="9"/>
      <c r="M586" s="9"/>
      <c r="N586" s="9"/>
      <c r="O586" s="9"/>
      <c r="P586" s="9"/>
      <c r="Q586" s="9"/>
      <c r="R586" s="9"/>
      <c r="X586" s="9"/>
    </row>
    <row r="587" spans="1:24" x14ac:dyDescent="0.25">
      <c r="A587" s="59"/>
      <c r="E587" s="70"/>
      <c r="F587" s="70"/>
      <c r="G587" s="70"/>
      <c r="H587" s="9"/>
      <c r="I587" s="9"/>
      <c r="J587" s="9"/>
      <c r="K587" s="9"/>
      <c r="L587" s="9"/>
      <c r="M587" s="9"/>
      <c r="N587" s="9"/>
      <c r="O587" s="9"/>
      <c r="P587" s="9"/>
      <c r="Q587" s="9"/>
      <c r="R587" s="9"/>
      <c r="X587" s="9"/>
    </row>
    <row r="588" spans="1:24" x14ac:dyDescent="0.25">
      <c r="A588" s="59"/>
      <c r="E588" s="70"/>
      <c r="F588" s="70"/>
      <c r="G588" s="70"/>
      <c r="H588" s="9"/>
      <c r="I588" s="9"/>
      <c r="J588" s="9"/>
      <c r="K588" s="9"/>
      <c r="L588" s="9"/>
      <c r="M588" s="9"/>
      <c r="N588" s="9"/>
      <c r="O588" s="9"/>
      <c r="P588" s="9"/>
      <c r="Q588" s="9"/>
      <c r="R588" s="9"/>
      <c r="X588" s="9"/>
    </row>
    <row r="589" spans="1:24" x14ac:dyDescent="0.25">
      <c r="A589" s="59"/>
      <c r="E589" s="70"/>
      <c r="F589" s="70"/>
      <c r="G589" s="70"/>
      <c r="H589" s="9"/>
      <c r="I589" s="9"/>
      <c r="J589" s="9"/>
      <c r="K589" s="9"/>
      <c r="L589" s="9"/>
      <c r="M589" s="9"/>
      <c r="N589" s="9"/>
      <c r="O589" s="9"/>
      <c r="P589" s="9"/>
      <c r="Q589" s="9"/>
      <c r="R589" s="9"/>
      <c r="X589" s="9"/>
    </row>
    <row r="590" spans="1:24" x14ac:dyDescent="0.25">
      <c r="A590" s="59"/>
      <c r="E590" s="70"/>
      <c r="F590" s="70"/>
      <c r="G590" s="70"/>
      <c r="H590" s="9"/>
      <c r="I590" s="9"/>
      <c r="J590" s="9"/>
      <c r="K590" s="9"/>
      <c r="L590" s="9"/>
      <c r="M590" s="9"/>
      <c r="N590" s="9"/>
      <c r="O590" s="9"/>
      <c r="P590" s="9"/>
      <c r="Q590" s="9"/>
      <c r="R590" s="9"/>
      <c r="X590" s="9"/>
    </row>
    <row r="591" spans="1:24" x14ac:dyDescent="0.25">
      <c r="A591" s="59"/>
      <c r="E591" s="70"/>
      <c r="F591" s="70"/>
      <c r="G591" s="70"/>
      <c r="H591" s="9"/>
      <c r="I591" s="9"/>
      <c r="J591" s="9"/>
      <c r="K591" s="9"/>
      <c r="L591" s="9"/>
      <c r="M591" s="9"/>
      <c r="N591" s="9"/>
      <c r="O591" s="9"/>
      <c r="P591" s="9"/>
      <c r="Q591" s="9"/>
      <c r="R591" s="9"/>
      <c r="X591" s="9"/>
    </row>
    <row r="592" spans="1:24" x14ac:dyDescent="0.25">
      <c r="A592" s="59"/>
      <c r="E592" s="70"/>
      <c r="F592" s="70"/>
      <c r="G592" s="70"/>
      <c r="H592" s="9"/>
      <c r="I592" s="9"/>
      <c r="J592" s="9"/>
      <c r="K592" s="9"/>
      <c r="L592" s="9"/>
      <c r="M592" s="9"/>
      <c r="N592" s="9"/>
      <c r="O592" s="9"/>
      <c r="P592" s="9"/>
      <c r="Q592" s="9"/>
      <c r="R592" s="9"/>
      <c r="X592" s="9"/>
    </row>
    <row r="593" spans="1:24" x14ac:dyDescent="0.25">
      <c r="A593" s="59"/>
      <c r="E593" s="70"/>
      <c r="F593" s="70"/>
      <c r="G593" s="70"/>
      <c r="H593" s="9"/>
      <c r="I593" s="9"/>
      <c r="J593" s="9"/>
      <c r="K593" s="9"/>
      <c r="L593" s="9"/>
      <c r="M593" s="9"/>
      <c r="N593" s="9"/>
      <c r="O593" s="9"/>
      <c r="P593" s="9"/>
      <c r="Q593" s="9"/>
      <c r="R593" s="9"/>
      <c r="X593" s="9"/>
    </row>
    <row r="594" spans="1:24" x14ac:dyDescent="0.25">
      <c r="A594" s="59"/>
      <c r="E594" s="70"/>
      <c r="F594" s="70"/>
      <c r="G594" s="70"/>
      <c r="H594" s="9"/>
      <c r="I594" s="9"/>
      <c r="J594" s="9"/>
      <c r="K594" s="9"/>
      <c r="L594" s="9"/>
      <c r="M594" s="9"/>
      <c r="N594" s="9"/>
      <c r="O594" s="9"/>
      <c r="P594" s="9"/>
      <c r="Q594" s="9"/>
      <c r="R594" s="9"/>
      <c r="X594" s="9"/>
    </row>
    <row r="595" spans="1:24" x14ac:dyDescent="0.25">
      <c r="A595" s="59"/>
      <c r="E595" s="70"/>
      <c r="F595" s="70"/>
      <c r="G595" s="70"/>
      <c r="H595" s="9"/>
      <c r="I595" s="9"/>
      <c r="J595" s="9"/>
      <c r="K595" s="9"/>
      <c r="L595" s="9"/>
      <c r="M595" s="9"/>
      <c r="N595" s="9"/>
      <c r="O595" s="9"/>
      <c r="P595" s="9"/>
      <c r="Q595" s="9"/>
      <c r="R595" s="9"/>
      <c r="X595" s="9"/>
    </row>
    <row r="596" spans="1:24" x14ac:dyDescent="0.25">
      <c r="A596" s="59"/>
      <c r="E596" s="70"/>
      <c r="F596" s="70"/>
      <c r="G596" s="70"/>
      <c r="H596" s="9"/>
      <c r="I596" s="9"/>
      <c r="J596" s="9"/>
      <c r="K596" s="9"/>
      <c r="L596" s="9"/>
      <c r="M596" s="9"/>
      <c r="N596" s="9"/>
      <c r="O596" s="9"/>
      <c r="P596" s="9"/>
      <c r="Q596" s="9"/>
      <c r="R596" s="9"/>
      <c r="X596" s="9"/>
    </row>
    <row r="597" spans="1:24" x14ac:dyDescent="0.25">
      <c r="A597" s="59"/>
      <c r="E597" s="70"/>
      <c r="F597" s="70"/>
      <c r="G597" s="70"/>
      <c r="H597" s="9"/>
      <c r="I597" s="9"/>
      <c r="J597" s="9"/>
      <c r="K597" s="9"/>
      <c r="L597" s="9"/>
      <c r="M597" s="9"/>
      <c r="N597" s="9"/>
      <c r="O597" s="9"/>
      <c r="P597" s="9"/>
      <c r="Q597" s="9"/>
      <c r="R597" s="9"/>
      <c r="X597" s="9"/>
    </row>
    <row r="598" spans="1:24" x14ac:dyDescent="0.25">
      <c r="A598" s="59"/>
      <c r="E598" s="70"/>
      <c r="F598" s="70"/>
      <c r="G598" s="70"/>
      <c r="H598" s="9"/>
      <c r="I598" s="9"/>
      <c r="J598" s="9"/>
      <c r="K598" s="9"/>
      <c r="L598" s="9"/>
      <c r="M598" s="9"/>
      <c r="N598" s="9"/>
      <c r="O598" s="9"/>
      <c r="P598" s="9"/>
      <c r="Q598" s="9"/>
      <c r="R598" s="9"/>
      <c r="X598" s="9"/>
    </row>
    <row r="599" spans="1:24" x14ac:dyDescent="0.25">
      <c r="A599" s="59"/>
      <c r="E599" s="70"/>
      <c r="F599" s="70"/>
      <c r="G599" s="70"/>
      <c r="H599" s="9"/>
      <c r="I599" s="9"/>
      <c r="J599" s="9"/>
      <c r="K599" s="9"/>
      <c r="L599" s="9"/>
      <c r="M599" s="9"/>
      <c r="N599" s="9"/>
      <c r="O599" s="9"/>
      <c r="P599" s="9"/>
      <c r="Q599" s="9"/>
      <c r="R599" s="9"/>
      <c r="X599" s="9"/>
    </row>
    <row r="600" spans="1:24" x14ac:dyDescent="0.25">
      <c r="A600" s="59"/>
      <c r="E600" s="70"/>
      <c r="F600" s="70"/>
      <c r="G600" s="70"/>
      <c r="H600" s="9"/>
      <c r="I600" s="9"/>
      <c r="J600" s="9"/>
      <c r="K600" s="9"/>
      <c r="L600" s="9"/>
      <c r="M600" s="9"/>
      <c r="N600" s="9"/>
      <c r="O600" s="9"/>
      <c r="P600" s="9"/>
      <c r="Q600" s="9"/>
      <c r="R600" s="9"/>
      <c r="X600" s="9"/>
    </row>
    <row r="601" spans="1:24" x14ac:dyDescent="0.25">
      <c r="A601" s="59"/>
      <c r="E601" s="70"/>
      <c r="F601" s="70"/>
      <c r="G601" s="70"/>
      <c r="H601" s="9"/>
      <c r="I601" s="9"/>
      <c r="J601" s="9"/>
      <c r="K601" s="9"/>
      <c r="L601" s="9"/>
      <c r="M601" s="9"/>
      <c r="N601" s="9"/>
      <c r="O601" s="9"/>
      <c r="P601" s="9"/>
      <c r="Q601" s="9"/>
      <c r="R601" s="9"/>
      <c r="X601" s="9"/>
    </row>
    <row r="602" spans="1:24" x14ac:dyDescent="0.25">
      <c r="A602" s="59"/>
      <c r="E602" s="70"/>
      <c r="F602" s="70"/>
      <c r="G602" s="70"/>
      <c r="H602" s="9"/>
      <c r="I602" s="9"/>
      <c r="J602" s="9"/>
      <c r="K602" s="9"/>
      <c r="L602" s="9"/>
      <c r="M602" s="9"/>
      <c r="N602" s="9"/>
      <c r="O602" s="9"/>
      <c r="P602" s="9"/>
      <c r="Q602" s="9"/>
      <c r="R602" s="9"/>
      <c r="X602" s="9"/>
    </row>
    <row r="603" spans="1:24" x14ac:dyDescent="0.25">
      <c r="A603" s="59"/>
      <c r="E603" s="70"/>
      <c r="F603" s="70"/>
      <c r="G603" s="70"/>
      <c r="H603" s="9"/>
      <c r="I603" s="9"/>
      <c r="J603" s="9"/>
      <c r="K603" s="9"/>
      <c r="L603" s="9"/>
      <c r="M603" s="9"/>
      <c r="N603" s="9"/>
      <c r="O603" s="9"/>
      <c r="P603" s="9"/>
      <c r="Q603" s="9"/>
      <c r="R603" s="9"/>
      <c r="X603" s="9"/>
    </row>
    <row r="604" spans="1:24" x14ac:dyDescent="0.25">
      <c r="A604" s="59"/>
      <c r="E604" s="70"/>
      <c r="F604" s="70"/>
      <c r="G604" s="70"/>
      <c r="H604" s="9"/>
      <c r="I604" s="9"/>
      <c r="J604" s="9"/>
      <c r="K604" s="9"/>
      <c r="L604" s="9"/>
      <c r="M604" s="9"/>
      <c r="N604" s="9"/>
      <c r="O604" s="9"/>
      <c r="P604" s="9"/>
      <c r="Q604" s="9"/>
      <c r="R604" s="9"/>
      <c r="X604" s="9"/>
    </row>
    <row r="605" spans="1:24" x14ac:dyDescent="0.25">
      <c r="A605" s="59"/>
      <c r="E605" s="70"/>
      <c r="F605" s="70"/>
      <c r="G605" s="70"/>
      <c r="H605" s="9"/>
      <c r="I605" s="9"/>
      <c r="J605" s="9"/>
      <c r="K605" s="9"/>
      <c r="L605" s="9"/>
      <c r="M605" s="9"/>
      <c r="N605" s="9"/>
      <c r="O605" s="9"/>
      <c r="P605" s="9"/>
      <c r="Q605" s="9"/>
      <c r="R605" s="9"/>
      <c r="X605" s="9"/>
    </row>
    <row r="606" spans="1:24" x14ac:dyDescent="0.25">
      <c r="A606" s="59"/>
      <c r="E606" s="70"/>
      <c r="F606" s="70"/>
      <c r="G606" s="70"/>
      <c r="H606" s="9"/>
      <c r="I606" s="9"/>
      <c r="J606" s="9"/>
      <c r="K606" s="9"/>
      <c r="L606" s="9"/>
      <c r="M606" s="9"/>
      <c r="N606" s="9"/>
      <c r="O606" s="9"/>
      <c r="P606" s="9"/>
      <c r="Q606" s="9"/>
      <c r="R606" s="9"/>
      <c r="X606" s="9"/>
    </row>
    <row r="607" spans="1:24" x14ac:dyDescent="0.25">
      <c r="A607" s="59"/>
      <c r="E607" s="70"/>
      <c r="F607" s="70"/>
      <c r="G607" s="70"/>
      <c r="H607" s="9"/>
      <c r="I607" s="9"/>
      <c r="J607" s="9"/>
      <c r="K607" s="9"/>
      <c r="L607" s="9"/>
      <c r="M607" s="9"/>
      <c r="N607" s="9"/>
      <c r="O607" s="9"/>
      <c r="P607" s="9"/>
      <c r="Q607" s="9"/>
      <c r="R607" s="9"/>
      <c r="X607" s="9"/>
    </row>
    <row r="608" spans="1:24" x14ac:dyDescent="0.25">
      <c r="A608" s="59"/>
      <c r="E608" s="70"/>
      <c r="F608" s="70"/>
      <c r="G608" s="70"/>
      <c r="H608" s="9"/>
      <c r="I608" s="9"/>
      <c r="J608" s="9"/>
      <c r="K608" s="9"/>
      <c r="L608" s="9"/>
      <c r="M608" s="9"/>
      <c r="N608" s="9"/>
      <c r="O608" s="9"/>
      <c r="P608" s="9"/>
      <c r="Q608" s="9"/>
      <c r="R608" s="9"/>
      <c r="X608" s="9"/>
    </row>
    <row r="609" spans="1:24" x14ac:dyDescent="0.25">
      <c r="A609" s="59"/>
      <c r="E609" s="70"/>
      <c r="F609" s="70"/>
      <c r="G609" s="70"/>
      <c r="H609" s="9"/>
      <c r="I609" s="9"/>
      <c r="J609" s="9"/>
      <c r="K609" s="9"/>
      <c r="L609" s="9"/>
      <c r="M609" s="9"/>
      <c r="N609" s="9"/>
      <c r="O609" s="9"/>
      <c r="P609" s="9"/>
      <c r="Q609" s="9"/>
      <c r="R609" s="9"/>
      <c r="X609" s="9"/>
    </row>
    <row r="610" spans="1:24" x14ac:dyDescent="0.25">
      <c r="A610" s="59"/>
      <c r="E610" s="70"/>
      <c r="F610" s="70"/>
      <c r="G610" s="70"/>
      <c r="H610" s="9"/>
      <c r="I610" s="9"/>
      <c r="J610" s="9"/>
      <c r="K610" s="9"/>
      <c r="L610" s="9"/>
      <c r="M610" s="9"/>
      <c r="N610" s="9"/>
      <c r="O610" s="9"/>
      <c r="P610" s="9"/>
      <c r="Q610" s="9"/>
      <c r="R610" s="9"/>
      <c r="X610" s="9"/>
    </row>
    <row r="611" spans="1:24" x14ac:dyDescent="0.25">
      <c r="A611" s="59"/>
      <c r="E611" s="70"/>
      <c r="F611" s="70"/>
      <c r="G611" s="70"/>
      <c r="H611" s="9"/>
      <c r="I611" s="9"/>
      <c r="J611" s="9"/>
      <c r="K611" s="9"/>
      <c r="L611" s="9"/>
      <c r="M611" s="9"/>
      <c r="N611" s="9"/>
      <c r="O611" s="9"/>
      <c r="P611" s="9"/>
      <c r="Q611" s="9"/>
      <c r="R611" s="9"/>
      <c r="X611" s="9"/>
    </row>
    <row r="612" spans="1:24" x14ac:dyDescent="0.25">
      <c r="A612" s="59"/>
      <c r="E612" s="70"/>
      <c r="F612" s="70"/>
      <c r="G612" s="70"/>
      <c r="H612" s="9"/>
      <c r="I612" s="9"/>
      <c r="J612" s="9"/>
      <c r="K612" s="9"/>
      <c r="L612" s="9"/>
      <c r="M612" s="9"/>
      <c r="N612" s="9"/>
      <c r="O612" s="9"/>
      <c r="P612" s="9"/>
      <c r="Q612" s="9"/>
      <c r="R612" s="9"/>
      <c r="X612" s="9"/>
    </row>
    <row r="613" spans="1:24" x14ac:dyDescent="0.25">
      <c r="A613" s="59"/>
      <c r="E613" s="70"/>
      <c r="F613" s="70"/>
      <c r="G613" s="70"/>
      <c r="H613" s="9"/>
      <c r="I613" s="9"/>
      <c r="J613" s="9"/>
      <c r="K613" s="9"/>
      <c r="L613" s="9"/>
      <c r="M613" s="9"/>
      <c r="N613" s="9"/>
      <c r="O613" s="9"/>
      <c r="P613" s="9"/>
      <c r="Q613" s="9"/>
      <c r="R613" s="9"/>
      <c r="X613" s="9"/>
    </row>
    <row r="614" spans="1:24" x14ac:dyDescent="0.25">
      <c r="A614" s="59"/>
      <c r="E614" s="70"/>
      <c r="F614" s="70"/>
      <c r="G614" s="70"/>
      <c r="H614" s="9"/>
      <c r="I614" s="9"/>
      <c r="J614" s="9"/>
      <c r="K614" s="9"/>
      <c r="L614" s="9"/>
      <c r="M614" s="9"/>
      <c r="N614" s="9"/>
      <c r="O614" s="9"/>
      <c r="P614" s="9"/>
      <c r="Q614" s="9"/>
      <c r="R614" s="9"/>
      <c r="X614" s="9"/>
    </row>
    <row r="615" spans="1:24" x14ac:dyDescent="0.25">
      <c r="A615" s="59"/>
      <c r="E615" s="70"/>
      <c r="F615" s="70"/>
      <c r="G615" s="70"/>
      <c r="H615" s="9"/>
      <c r="I615" s="9"/>
      <c r="J615" s="9"/>
      <c r="K615" s="9"/>
      <c r="L615" s="9"/>
      <c r="M615" s="9"/>
      <c r="N615" s="9"/>
      <c r="O615" s="9"/>
      <c r="P615" s="9"/>
      <c r="Q615" s="9"/>
      <c r="R615" s="9"/>
      <c r="X615" s="9"/>
    </row>
    <row r="616" spans="1:24" x14ac:dyDescent="0.25">
      <c r="A616" s="59"/>
      <c r="E616" s="70"/>
      <c r="F616" s="70"/>
      <c r="G616" s="70"/>
      <c r="H616" s="9"/>
      <c r="I616" s="9"/>
      <c r="J616" s="9"/>
      <c r="K616" s="9"/>
      <c r="L616" s="9"/>
      <c r="M616" s="9"/>
      <c r="N616" s="9"/>
      <c r="O616" s="9"/>
      <c r="P616" s="9"/>
      <c r="Q616" s="9"/>
      <c r="R616" s="9"/>
      <c r="X616" s="9"/>
    </row>
    <row r="617" spans="1:24" x14ac:dyDescent="0.25">
      <c r="A617" s="59"/>
      <c r="E617" s="70"/>
      <c r="F617" s="70"/>
      <c r="G617" s="70"/>
      <c r="H617" s="9"/>
      <c r="I617" s="9"/>
      <c r="J617" s="9"/>
      <c r="K617" s="9"/>
      <c r="L617" s="9"/>
      <c r="M617" s="9"/>
      <c r="N617" s="9"/>
      <c r="O617" s="9"/>
      <c r="P617" s="9"/>
      <c r="Q617" s="9"/>
      <c r="R617" s="9"/>
      <c r="X617" s="9"/>
    </row>
    <row r="618" spans="1:24" x14ac:dyDescent="0.25">
      <c r="A618" s="59"/>
      <c r="E618" s="70"/>
      <c r="F618" s="70"/>
      <c r="G618" s="70"/>
      <c r="H618" s="9"/>
      <c r="I618" s="9"/>
      <c r="J618" s="9"/>
      <c r="K618" s="9"/>
      <c r="L618" s="9"/>
      <c r="M618" s="9"/>
      <c r="N618" s="9"/>
      <c r="O618" s="9"/>
      <c r="P618" s="9"/>
      <c r="Q618" s="9"/>
      <c r="R618" s="9"/>
      <c r="X618" s="9"/>
    </row>
    <row r="619" spans="1:24" x14ac:dyDescent="0.25">
      <c r="A619" s="59"/>
      <c r="E619" s="70"/>
      <c r="F619" s="70"/>
      <c r="G619" s="70"/>
      <c r="H619" s="9"/>
      <c r="I619" s="9"/>
      <c r="J619" s="9"/>
      <c r="K619" s="9"/>
      <c r="L619" s="9"/>
      <c r="M619" s="9"/>
      <c r="N619" s="9"/>
      <c r="O619" s="9"/>
      <c r="P619" s="9"/>
      <c r="Q619" s="9"/>
      <c r="R619" s="9"/>
      <c r="X619" s="9"/>
    </row>
    <row r="620" spans="1:24" x14ac:dyDescent="0.25">
      <c r="A620" s="59"/>
      <c r="E620" s="70"/>
      <c r="F620" s="70"/>
      <c r="G620" s="70"/>
      <c r="H620" s="9"/>
      <c r="I620" s="9"/>
      <c r="J620" s="9"/>
      <c r="K620" s="9"/>
      <c r="L620" s="9"/>
      <c r="M620" s="9"/>
      <c r="N620" s="9"/>
      <c r="O620" s="9"/>
      <c r="P620" s="9"/>
      <c r="Q620" s="9"/>
      <c r="R620" s="9"/>
      <c r="X620" s="9"/>
    </row>
    <row r="621" spans="1:24" x14ac:dyDescent="0.25">
      <c r="A621" s="59"/>
      <c r="E621" s="70"/>
      <c r="F621" s="70"/>
      <c r="G621" s="70"/>
      <c r="H621" s="9"/>
      <c r="I621" s="9"/>
      <c r="J621" s="9"/>
      <c r="K621" s="9"/>
      <c r="L621" s="9"/>
      <c r="M621" s="9"/>
      <c r="N621" s="9"/>
      <c r="O621" s="9"/>
      <c r="P621" s="9"/>
      <c r="Q621" s="9"/>
      <c r="R621" s="9"/>
      <c r="X621" s="9"/>
    </row>
    <row r="622" spans="1:24" x14ac:dyDescent="0.25">
      <c r="A622" s="59"/>
      <c r="E622" s="70"/>
      <c r="F622" s="70"/>
      <c r="G622" s="70"/>
      <c r="H622" s="9"/>
      <c r="I622" s="9"/>
      <c r="J622" s="9"/>
      <c r="K622" s="9"/>
      <c r="L622" s="9"/>
      <c r="M622" s="9"/>
      <c r="N622" s="9"/>
      <c r="O622" s="9"/>
      <c r="P622" s="9"/>
      <c r="Q622" s="9"/>
      <c r="R622" s="9"/>
      <c r="X622" s="9"/>
    </row>
    <row r="623" spans="1:24" x14ac:dyDescent="0.25">
      <c r="A623" s="59"/>
      <c r="E623" s="70"/>
      <c r="F623" s="70"/>
      <c r="G623" s="70"/>
      <c r="H623" s="9"/>
      <c r="I623" s="9"/>
      <c r="J623" s="9"/>
      <c r="K623" s="9"/>
      <c r="L623" s="9"/>
      <c r="M623" s="9"/>
      <c r="N623" s="9"/>
      <c r="O623" s="9"/>
      <c r="P623" s="9"/>
      <c r="Q623" s="9"/>
      <c r="R623" s="9"/>
      <c r="X623" s="9"/>
    </row>
    <row r="624" spans="1:24" x14ac:dyDescent="0.25">
      <c r="A624" s="59"/>
      <c r="E624" s="70"/>
      <c r="F624" s="70"/>
      <c r="G624" s="70"/>
      <c r="H624" s="9"/>
      <c r="I624" s="9"/>
      <c r="J624" s="9"/>
      <c r="K624" s="9"/>
      <c r="L624" s="9"/>
      <c r="M624" s="9"/>
      <c r="N624" s="9"/>
      <c r="O624" s="9"/>
      <c r="P624" s="9"/>
      <c r="Q624" s="9"/>
      <c r="R624" s="9"/>
      <c r="X624" s="9"/>
    </row>
    <row r="625" spans="1:24" x14ac:dyDescent="0.25">
      <c r="A625" s="59"/>
      <c r="E625" s="70"/>
      <c r="F625" s="70"/>
      <c r="G625" s="70"/>
      <c r="H625" s="9"/>
      <c r="I625" s="9"/>
      <c r="J625" s="9"/>
      <c r="K625" s="9"/>
      <c r="L625" s="9"/>
      <c r="M625" s="9"/>
      <c r="N625" s="9"/>
      <c r="O625" s="9"/>
      <c r="P625" s="9"/>
      <c r="Q625" s="9"/>
      <c r="R625" s="9"/>
      <c r="X625" s="9"/>
    </row>
    <row r="626" spans="1:24" x14ac:dyDescent="0.25">
      <c r="A626" s="59"/>
      <c r="E626" s="70"/>
      <c r="F626" s="70"/>
      <c r="G626" s="70"/>
      <c r="H626" s="9"/>
      <c r="I626" s="9"/>
      <c r="J626" s="9"/>
      <c r="K626" s="9"/>
      <c r="L626" s="9"/>
      <c r="M626" s="9"/>
      <c r="N626" s="9"/>
      <c r="O626" s="9"/>
      <c r="P626" s="9"/>
      <c r="Q626" s="9"/>
      <c r="R626" s="9"/>
      <c r="X626" s="9"/>
    </row>
    <row r="627" spans="1:24" x14ac:dyDescent="0.25">
      <c r="A627" s="59"/>
      <c r="E627" s="70"/>
      <c r="F627" s="70"/>
      <c r="G627" s="70"/>
      <c r="H627" s="9"/>
      <c r="I627" s="9"/>
      <c r="J627" s="9"/>
      <c r="K627" s="9"/>
      <c r="L627" s="9"/>
      <c r="M627" s="9"/>
      <c r="N627" s="9"/>
      <c r="O627" s="9"/>
      <c r="P627" s="9"/>
      <c r="Q627" s="9"/>
      <c r="R627" s="9"/>
      <c r="X627" s="9"/>
    </row>
    <row r="628" spans="1:24" x14ac:dyDescent="0.25">
      <c r="A628" s="59"/>
      <c r="E628" s="70"/>
      <c r="F628" s="70"/>
      <c r="G628" s="70"/>
      <c r="H628" s="9"/>
      <c r="I628" s="9"/>
      <c r="J628" s="9"/>
      <c r="K628" s="9"/>
      <c r="L628" s="9"/>
      <c r="M628" s="9"/>
      <c r="N628" s="9"/>
      <c r="O628" s="9"/>
      <c r="P628" s="9"/>
      <c r="Q628" s="9"/>
      <c r="R628" s="9"/>
      <c r="X628" s="9"/>
    </row>
    <row r="629" spans="1:24" x14ac:dyDescent="0.25">
      <c r="A629" s="59"/>
      <c r="E629" s="70"/>
      <c r="F629" s="70"/>
      <c r="G629" s="70"/>
      <c r="H629" s="9"/>
      <c r="I629" s="9"/>
      <c r="J629" s="9"/>
      <c r="K629" s="9"/>
      <c r="L629" s="9"/>
      <c r="M629" s="9"/>
      <c r="N629" s="9"/>
      <c r="O629" s="9"/>
      <c r="P629" s="9"/>
      <c r="Q629" s="9"/>
      <c r="R629" s="9"/>
      <c r="X629" s="9"/>
    </row>
    <row r="630" spans="1:24" x14ac:dyDescent="0.25">
      <c r="A630" s="59"/>
      <c r="E630" s="70"/>
      <c r="F630" s="70"/>
      <c r="G630" s="70"/>
      <c r="H630" s="9"/>
      <c r="I630" s="9"/>
      <c r="J630" s="9"/>
      <c r="K630" s="9"/>
      <c r="L630" s="9"/>
      <c r="M630" s="9"/>
      <c r="N630" s="9"/>
      <c r="O630" s="9"/>
      <c r="P630" s="9"/>
      <c r="Q630" s="9"/>
      <c r="R630" s="9"/>
      <c r="X630" s="9"/>
    </row>
    <row r="631" spans="1:24" x14ac:dyDescent="0.25">
      <c r="A631" s="59"/>
      <c r="E631" s="70"/>
      <c r="F631" s="70"/>
      <c r="G631" s="70"/>
      <c r="H631" s="9"/>
      <c r="I631" s="9"/>
      <c r="J631" s="9"/>
      <c r="K631" s="9"/>
      <c r="L631" s="9"/>
      <c r="M631" s="9"/>
      <c r="N631" s="9"/>
      <c r="O631" s="9"/>
      <c r="P631" s="9"/>
      <c r="Q631" s="9"/>
      <c r="R631" s="9"/>
      <c r="X631" s="9"/>
    </row>
    <row r="632" spans="1:24" x14ac:dyDescent="0.25">
      <c r="A632" s="59"/>
      <c r="E632" s="70"/>
      <c r="F632" s="70"/>
      <c r="G632" s="70"/>
      <c r="H632" s="9"/>
      <c r="I632" s="9"/>
      <c r="J632" s="9"/>
      <c r="K632" s="9"/>
      <c r="L632" s="9"/>
      <c r="M632" s="9"/>
      <c r="N632" s="9"/>
      <c r="O632" s="9"/>
      <c r="P632" s="9"/>
      <c r="Q632" s="9"/>
      <c r="R632" s="9"/>
      <c r="X632" s="9"/>
    </row>
    <row r="633" spans="1:24" x14ac:dyDescent="0.25">
      <c r="A633" s="59"/>
      <c r="E633" s="70"/>
      <c r="F633" s="70"/>
      <c r="G633" s="70"/>
      <c r="H633" s="9"/>
      <c r="I633" s="9"/>
      <c r="J633" s="9"/>
      <c r="K633" s="9"/>
      <c r="L633" s="9"/>
      <c r="M633" s="9"/>
      <c r="N633" s="9"/>
      <c r="O633" s="9"/>
      <c r="P633" s="9"/>
      <c r="Q633" s="9"/>
      <c r="R633" s="9"/>
      <c r="X633" s="9"/>
    </row>
    <row r="634" spans="1:24" x14ac:dyDescent="0.25">
      <c r="A634" s="59"/>
      <c r="E634" s="70"/>
      <c r="F634" s="70"/>
      <c r="G634" s="70"/>
      <c r="H634" s="9"/>
      <c r="I634" s="9"/>
      <c r="J634" s="9"/>
      <c r="K634" s="9"/>
      <c r="L634" s="9"/>
      <c r="M634" s="9"/>
      <c r="N634" s="9"/>
      <c r="O634" s="9"/>
      <c r="P634" s="9"/>
      <c r="Q634" s="9"/>
      <c r="R634" s="9"/>
      <c r="X634" s="9"/>
    </row>
    <row r="635" spans="1:24" x14ac:dyDescent="0.25">
      <c r="A635" s="59"/>
      <c r="E635" s="70"/>
      <c r="F635" s="70"/>
      <c r="G635" s="70"/>
      <c r="H635" s="9"/>
      <c r="I635" s="9"/>
      <c r="J635" s="9"/>
      <c r="K635" s="9"/>
      <c r="L635" s="9"/>
      <c r="M635" s="9"/>
      <c r="N635" s="9"/>
      <c r="O635" s="9"/>
      <c r="P635" s="9"/>
      <c r="Q635" s="9"/>
      <c r="R635" s="9"/>
      <c r="X635" s="9"/>
    </row>
    <row r="636" spans="1:24" x14ac:dyDescent="0.25">
      <c r="A636" s="59"/>
      <c r="E636" s="70"/>
      <c r="F636" s="70"/>
      <c r="G636" s="70"/>
      <c r="H636" s="9"/>
      <c r="I636" s="9"/>
      <c r="J636" s="9"/>
      <c r="K636" s="9"/>
      <c r="L636" s="9"/>
      <c r="M636" s="9"/>
      <c r="N636" s="9"/>
      <c r="O636" s="9"/>
      <c r="P636" s="9"/>
      <c r="Q636" s="9"/>
      <c r="R636" s="9"/>
      <c r="X636" s="9"/>
    </row>
    <row r="637" spans="1:24" x14ac:dyDescent="0.25">
      <c r="A637" s="59"/>
      <c r="E637" s="70"/>
      <c r="F637" s="70"/>
      <c r="G637" s="70"/>
      <c r="H637" s="9"/>
      <c r="I637" s="9"/>
      <c r="J637" s="9"/>
      <c r="K637" s="9"/>
      <c r="L637" s="9"/>
      <c r="M637" s="9"/>
      <c r="N637" s="9"/>
      <c r="O637" s="9"/>
      <c r="P637" s="9"/>
      <c r="Q637" s="9"/>
      <c r="R637" s="9"/>
      <c r="X637" s="9"/>
    </row>
    <row r="638" spans="1:24" x14ac:dyDescent="0.25">
      <c r="A638" s="59"/>
      <c r="E638" s="70"/>
      <c r="F638" s="70"/>
      <c r="G638" s="70"/>
      <c r="H638" s="9"/>
      <c r="I638" s="9"/>
      <c r="J638" s="9"/>
      <c r="K638" s="9"/>
      <c r="L638" s="9"/>
      <c r="M638" s="9"/>
      <c r="N638" s="9"/>
      <c r="O638" s="9"/>
      <c r="P638" s="9"/>
      <c r="Q638" s="9"/>
      <c r="R638" s="9"/>
      <c r="X638" s="9"/>
    </row>
    <row r="639" spans="1:24" x14ac:dyDescent="0.25">
      <c r="A639" s="59"/>
      <c r="E639" s="70"/>
      <c r="F639" s="70"/>
      <c r="G639" s="70"/>
      <c r="H639" s="9"/>
      <c r="I639" s="9"/>
      <c r="J639" s="9"/>
      <c r="K639" s="9"/>
      <c r="L639" s="9"/>
      <c r="M639" s="9"/>
      <c r="N639" s="9"/>
      <c r="O639" s="9"/>
      <c r="P639" s="9"/>
      <c r="Q639" s="9"/>
      <c r="R639" s="9"/>
      <c r="X639" s="9"/>
    </row>
    <row r="640" spans="1:24" x14ac:dyDescent="0.25">
      <c r="A640" s="59"/>
      <c r="E640" s="70"/>
      <c r="F640" s="70"/>
      <c r="G640" s="70"/>
      <c r="H640" s="9"/>
      <c r="I640" s="9"/>
      <c r="J640" s="9"/>
      <c r="K640" s="9"/>
      <c r="L640" s="9"/>
      <c r="M640" s="9"/>
      <c r="N640" s="9"/>
      <c r="O640" s="9"/>
      <c r="P640" s="9"/>
      <c r="Q640" s="9"/>
      <c r="R640" s="9"/>
      <c r="X640" s="9"/>
    </row>
    <row r="641" spans="1:24" x14ac:dyDescent="0.25">
      <c r="A641" s="59"/>
      <c r="E641" s="70"/>
      <c r="F641" s="70"/>
      <c r="G641" s="70"/>
      <c r="H641" s="9"/>
      <c r="I641" s="9"/>
      <c r="J641" s="9"/>
      <c r="K641" s="9"/>
      <c r="L641" s="9"/>
      <c r="M641" s="9"/>
      <c r="N641" s="9"/>
      <c r="O641" s="9"/>
      <c r="P641" s="9"/>
      <c r="Q641" s="9"/>
      <c r="R641" s="9"/>
      <c r="X641" s="9"/>
    </row>
    <row r="642" spans="1:24" x14ac:dyDescent="0.25">
      <c r="A642" s="59"/>
      <c r="E642" s="70"/>
      <c r="F642" s="70"/>
      <c r="G642" s="70"/>
      <c r="H642" s="9"/>
      <c r="I642" s="9"/>
      <c r="J642" s="9"/>
      <c r="K642" s="9"/>
      <c r="L642" s="9"/>
      <c r="M642" s="9"/>
      <c r="N642" s="9"/>
      <c r="O642" s="9"/>
      <c r="P642" s="9"/>
      <c r="Q642" s="9"/>
      <c r="R642" s="9"/>
      <c r="X642" s="9"/>
    </row>
    <row r="643" spans="1:24" x14ac:dyDescent="0.25">
      <c r="A643" s="59"/>
      <c r="E643" s="70"/>
      <c r="F643" s="70"/>
      <c r="G643" s="70"/>
      <c r="H643" s="9"/>
      <c r="I643" s="9"/>
      <c r="J643" s="9"/>
      <c r="K643" s="9"/>
      <c r="L643" s="9"/>
      <c r="M643" s="9"/>
      <c r="N643" s="9"/>
      <c r="O643" s="9"/>
      <c r="P643" s="9"/>
      <c r="Q643" s="9"/>
      <c r="R643" s="9"/>
      <c r="X643" s="9"/>
    </row>
    <row r="644" spans="1:24" x14ac:dyDescent="0.25">
      <c r="A644" s="59"/>
      <c r="E644" s="70"/>
      <c r="F644" s="70"/>
      <c r="G644" s="70"/>
      <c r="H644" s="9"/>
      <c r="I644" s="9"/>
      <c r="J644" s="9"/>
      <c r="K644" s="9"/>
      <c r="L644" s="9"/>
      <c r="M644" s="9"/>
      <c r="N644" s="9"/>
      <c r="O644" s="9"/>
      <c r="P644" s="9"/>
      <c r="Q644" s="9"/>
      <c r="R644" s="9"/>
      <c r="X644" s="9"/>
    </row>
    <row r="645" spans="1:24" x14ac:dyDescent="0.25">
      <c r="A645" s="59"/>
      <c r="E645" s="70"/>
      <c r="F645" s="70"/>
      <c r="G645" s="70"/>
      <c r="H645" s="9"/>
      <c r="I645" s="9"/>
      <c r="J645" s="9"/>
      <c r="K645" s="9"/>
      <c r="L645" s="9"/>
      <c r="M645" s="9"/>
      <c r="N645" s="9"/>
      <c r="O645" s="9"/>
      <c r="P645" s="9"/>
      <c r="Q645" s="9"/>
      <c r="R645" s="9"/>
      <c r="X645" s="9"/>
    </row>
    <row r="646" spans="1:24" x14ac:dyDescent="0.25">
      <c r="A646" s="59"/>
      <c r="E646" s="70"/>
      <c r="F646" s="70"/>
      <c r="G646" s="70"/>
      <c r="H646" s="9"/>
      <c r="I646" s="9"/>
      <c r="J646" s="9"/>
      <c r="K646" s="9"/>
      <c r="L646" s="9"/>
      <c r="M646" s="9"/>
      <c r="N646" s="9"/>
      <c r="O646" s="9"/>
      <c r="P646" s="9"/>
      <c r="Q646" s="9"/>
      <c r="R646" s="9"/>
      <c r="X646" s="9"/>
    </row>
    <row r="647" spans="1:24" x14ac:dyDescent="0.25">
      <c r="A647" s="59"/>
      <c r="E647" s="70"/>
      <c r="F647" s="70"/>
      <c r="G647" s="70"/>
      <c r="H647" s="9"/>
      <c r="I647" s="9"/>
      <c r="J647" s="9"/>
      <c r="K647" s="9"/>
      <c r="L647" s="9"/>
      <c r="M647" s="9"/>
      <c r="N647" s="9"/>
      <c r="O647" s="9"/>
      <c r="P647" s="9"/>
      <c r="Q647" s="9"/>
      <c r="R647" s="9"/>
      <c r="X647" s="9"/>
    </row>
    <row r="648" spans="1:24" x14ac:dyDescent="0.25">
      <c r="A648" s="59"/>
      <c r="E648" s="70"/>
      <c r="F648" s="70"/>
      <c r="G648" s="70"/>
      <c r="H648" s="9"/>
      <c r="I648" s="9"/>
      <c r="J648" s="9"/>
      <c r="K648" s="9"/>
      <c r="L648" s="9"/>
      <c r="M648" s="9"/>
      <c r="N648" s="9"/>
      <c r="O648" s="9"/>
      <c r="P648" s="9"/>
      <c r="Q648" s="9"/>
      <c r="R648" s="9"/>
      <c r="X648" s="9"/>
    </row>
    <row r="649" spans="1:24" x14ac:dyDescent="0.25">
      <c r="A649" s="59"/>
      <c r="E649" s="70"/>
      <c r="F649" s="70"/>
      <c r="G649" s="70"/>
      <c r="H649" s="9"/>
      <c r="I649" s="9"/>
      <c r="J649" s="9"/>
      <c r="K649" s="9"/>
      <c r="L649" s="9"/>
      <c r="M649" s="9"/>
      <c r="N649" s="9"/>
      <c r="O649" s="9"/>
      <c r="P649" s="9"/>
      <c r="Q649" s="9"/>
      <c r="R649" s="9"/>
      <c r="X649" s="9"/>
    </row>
    <row r="650" spans="1:24" x14ac:dyDescent="0.25">
      <c r="A650" s="59"/>
      <c r="E650" s="70"/>
      <c r="F650" s="70"/>
      <c r="G650" s="70"/>
      <c r="H650" s="9"/>
      <c r="I650" s="9"/>
      <c r="J650" s="9"/>
      <c r="K650" s="9"/>
      <c r="L650" s="9"/>
      <c r="M650" s="9"/>
      <c r="N650" s="9"/>
      <c r="O650" s="9"/>
      <c r="P650" s="9"/>
      <c r="Q650" s="9"/>
      <c r="R650" s="9"/>
      <c r="X650" s="9"/>
    </row>
    <row r="651" spans="1:24" x14ac:dyDescent="0.25">
      <c r="A651" s="59"/>
      <c r="E651" s="70"/>
      <c r="F651" s="70"/>
      <c r="G651" s="70"/>
      <c r="H651" s="9"/>
      <c r="I651" s="9"/>
      <c r="J651" s="9"/>
      <c r="K651" s="9"/>
      <c r="L651" s="9"/>
      <c r="M651" s="9"/>
      <c r="N651" s="9"/>
      <c r="O651" s="9"/>
      <c r="P651" s="9"/>
      <c r="Q651" s="9"/>
      <c r="R651" s="9"/>
      <c r="X651" s="9"/>
    </row>
    <row r="652" spans="1:24" x14ac:dyDescent="0.25">
      <c r="A652" s="59"/>
      <c r="E652" s="70"/>
      <c r="F652" s="70"/>
      <c r="G652" s="70"/>
      <c r="H652" s="9"/>
      <c r="I652" s="9"/>
      <c r="J652" s="9"/>
      <c r="K652" s="9"/>
      <c r="L652" s="9"/>
      <c r="M652" s="9"/>
      <c r="N652" s="9"/>
      <c r="O652" s="9"/>
      <c r="P652" s="9"/>
      <c r="Q652" s="9"/>
      <c r="R652" s="9"/>
      <c r="X652" s="9"/>
    </row>
    <row r="653" spans="1:24" x14ac:dyDescent="0.25">
      <c r="A653" s="59"/>
      <c r="E653" s="70"/>
      <c r="F653" s="70"/>
      <c r="G653" s="70"/>
      <c r="H653" s="9"/>
      <c r="I653" s="9"/>
      <c r="J653" s="9"/>
      <c r="K653" s="9"/>
      <c r="L653" s="9"/>
      <c r="M653" s="9"/>
      <c r="N653" s="9"/>
      <c r="O653" s="9"/>
      <c r="P653" s="9"/>
      <c r="Q653" s="9"/>
      <c r="R653" s="9"/>
      <c r="X653" s="9"/>
    </row>
    <row r="654" spans="1:24" x14ac:dyDescent="0.25">
      <c r="A654" s="59"/>
      <c r="E654" s="70"/>
      <c r="F654" s="70"/>
      <c r="G654" s="70"/>
      <c r="H654" s="9"/>
      <c r="I654" s="9"/>
      <c r="J654" s="9"/>
      <c r="K654" s="9"/>
      <c r="L654" s="9"/>
      <c r="M654" s="9"/>
      <c r="N654" s="9"/>
      <c r="O654" s="9"/>
      <c r="P654" s="9"/>
      <c r="Q654" s="9"/>
      <c r="R654" s="9"/>
      <c r="X654" s="9"/>
    </row>
    <row r="655" spans="1:24" x14ac:dyDescent="0.25">
      <c r="A655" s="59"/>
      <c r="E655" s="70"/>
      <c r="F655" s="70"/>
      <c r="G655" s="70"/>
      <c r="H655" s="9"/>
      <c r="I655" s="9"/>
      <c r="J655" s="9"/>
      <c r="K655" s="9"/>
      <c r="L655" s="9"/>
      <c r="M655" s="9"/>
      <c r="N655" s="9"/>
      <c r="O655" s="9"/>
      <c r="P655" s="9"/>
      <c r="Q655" s="9"/>
      <c r="R655" s="9"/>
      <c r="X655" s="9"/>
    </row>
    <row r="656" spans="1:24" x14ac:dyDescent="0.25">
      <c r="A656" s="59"/>
      <c r="E656" s="70"/>
      <c r="F656" s="70"/>
      <c r="G656" s="70"/>
      <c r="H656" s="9"/>
      <c r="I656" s="9"/>
      <c r="J656" s="9"/>
      <c r="K656" s="9"/>
      <c r="L656" s="9"/>
      <c r="M656" s="9"/>
      <c r="N656" s="9"/>
      <c r="O656" s="9"/>
      <c r="P656" s="9"/>
      <c r="Q656" s="9"/>
      <c r="R656" s="9"/>
      <c r="X656" s="9"/>
    </row>
    <row r="657" spans="1:24" x14ac:dyDescent="0.25">
      <c r="A657" s="59"/>
      <c r="E657" s="70"/>
      <c r="F657" s="70"/>
      <c r="G657" s="70"/>
      <c r="H657" s="9"/>
      <c r="I657" s="9"/>
      <c r="J657" s="9"/>
      <c r="K657" s="9"/>
      <c r="L657" s="9"/>
      <c r="M657" s="9"/>
      <c r="N657" s="9"/>
      <c r="O657" s="9"/>
      <c r="P657" s="9"/>
      <c r="Q657" s="9"/>
      <c r="R657" s="9"/>
      <c r="X657" s="9"/>
    </row>
    <row r="658" spans="1:24" x14ac:dyDescent="0.25">
      <c r="A658" s="59"/>
      <c r="E658" s="70"/>
      <c r="F658" s="70"/>
      <c r="G658" s="70"/>
      <c r="H658" s="9"/>
      <c r="I658" s="9"/>
      <c r="J658" s="9"/>
      <c r="K658" s="9"/>
      <c r="L658" s="9"/>
      <c r="M658" s="9"/>
      <c r="N658" s="9"/>
      <c r="O658" s="9"/>
      <c r="P658" s="9"/>
      <c r="Q658" s="9"/>
      <c r="R658" s="9"/>
      <c r="X658" s="9"/>
    </row>
    <row r="659" spans="1:24" x14ac:dyDescent="0.25">
      <c r="A659" s="59"/>
      <c r="E659" s="70"/>
      <c r="F659" s="70"/>
      <c r="G659" s="70"/>
      <c r="H659" s="9"/>
      <c r="I659" s="9"/>
      <c r="J659" s="9"/>
      <c r="K659" s="9"/>
      <c r="L659" s="9"/>
      <c r="M659" s="9"/>
      <c r="N659" s="9"/>
      <c r="O659" s="9"/>
      <c r="P659" s="9"/>
      <c r="Q659" s="9"/>
      <c r="R659" s="9"/>
      <c r="X659" s="9"/>
    </row>
    <row r="660" spans="1:24" x14ac:dyDescent="0.25">
      <c r="A660" s="59"/>
      <c r="E660" s="70"/>
      <c r="F660" s="70"/>
      <c r="G660" s="70"/>
      <c r="H660" s="9"/>
      <c r="I660" s="9"/>
      <c r="J660" s="9"/>
      <c r="K660" s="9"/>
      <c r="L660" s="9"/>
      <c r="M660" s="9"/>
      <c r="N660" s="9"/>
      <c r="O660" s="9"/>
      <c r="P660" s="9"/>
      <c r="Q660" s="9"/>
      <c r="R660" s="9"/>
      <c r="X660" s="9"/>
    </row>
    <row r="661" spans="1:24" x14ac:dyDescent="0.25">
      <c r="A661" s="59"/>
      <c r="E661" s="70"/>
      <c r="F661" s="70"/>
      <c r="G661" s="70"/>
      <c r="H661" s="9"/>
      <c r="I661" s="9"/>
      <c r="J661" s="9"/>
      <c r="K661" s="9"/>
      <c r="L661" s="9"/>
      <c r="M661" s="9"/>
      <c r="N661" s="9"/>
      <c r="O661" s="9"/>
      <c r="P661" s="9"/>
      <c r="Q661" s="9"/>
      <c r="R661" s="9"/>
      <c r="X661" s="9"/>
    </row>
    <row r="662" spans="1:24" x14ac:dyDescent="0.25">
      <c r="A662" s="59"/>
      <c r="E662" s="70"/>
      <c r="F662" s="70"/>
      <c r="G662" s="70"/>
      <c r="H662" s="9"/>
      <c r="I662" s="9"/>
      <c r="J662" s="9"/>
      <c r="K662" s="9"/>
      <c r="L662" s="9"/>
      <c r="M662" s="9"/>
      <c r="N662" s="9"/>
      <c r="O662" s="9"/>
      <c r="P662" s="9"/>
      <c r="Q662" s="9"/>
      <c r="R662" s="9"/>
      <c r="X662" s="9"/>
    </row>
    <row r="663" spans="1:24" x14ac:dyDescent="0.25">
      <c r="A663" s="59"/>
      <c r="E663" s="70"/>
      <c r="F663" s="70"/>
      <c r="G663" s="70"/>
      <c r="H663" s="9"/>
      <c r="I663" s="9"/>
      <c r="J663" s="9"/>
      <c r="K663" s="9"/>
      <c r="L663" s="9"/>
      <c r="M663" s="9"/>
      <c r="N663" s="9"/>
      <c r="O663" s="9"/>
      <c r="P663" s="9"/>
      <c r="Q663" s="9"/>
      <c r="R663" s="9"/>
      <c r="X663" s="9"/>
    </row>
    <row r="664" spans="1:24" x14ac:dyDescent="0.25">
      <c r="A664" s="59"/>
      <c r="E664" s="70"/>
      <c r="F664" s="70"/>
      <c r="G664" s="70"/>
      <c r="H664" s="9"/>
      <c r="I664" s="9"/>
      <c r="J664" s="9"/>
      <c r="K664" s="9"/>
      <c r="L664" s="9"/>
      <c r="M664" s="9"/>
      <c r="N664" s="9"/>
      <c r="O664" s="9"/>
      <c r="P664" s="9"/>
      <c r="Q664" s="9"/>
      <c r="R664" s="9"/>
      <c r="X664" s="9"/>
    </row>
    <row r="665" spans="1:24" x14ac:dyDescent="0.25">
      <c r="A665" s="59"/>
      <c r="E665" s="70"/>
      <c r="F665" s="70"/>
      <c r="G665" s="70"/>
      <c r="H665" s="9"/>
      <c r="I665" s="9"/>
      <c r="J665" s="9"/>
      <c r="K665" s="9"/>
      <c r="L665" s="9"/>
      <c r="M665" s="9"/>
      <c r="N665" s="9"/>
      <c r="O665" s="9"/>
      <c r="P665" s="9"/>
      <c r="Q665" s="9"/>
      <c r="R665" s="9"/>
      <c r="X665" s="9"/>
    </row>
    <row r="666" spans="1:24" x14ac:dyDescent="0.25">
      <c r="A666" s="59"/>
      <c r="E666" s="70"/>
      <c r="F666" s="70"/>
      <c r="G666" s="70"/>
      <c r="H666" s="9"/>
      <c r="I666" s="9"/>
      <c r="J666" s="9"/>
      <c r="K666" s="9"/>
      <c r="L666" s="9"/>
      <c r="M666" s="9"/>
      <c r="N666" s="9"/>
      <c r="O666" s="9"/>
      <c r="P666" s="9"/>
      <c r="Q666" s="9"/>
      <c r="R666" s="9"/>
      <c r="X666" s="9"/>
    </row>
    <row r="667" spans="1:24" x14ac:dyDescent="0.25">
      <c r="A667" s="59"/>
      <c r="E667" s="70"/>
      <c r="F667" s="70"/>
      <c r="G667" s="70"/>
      <c r="H667" s="9"/>
      <c r="I667" s="9"/>
      <c r="J667" s="9"/>
      <c r="K667" s="9"/>
      <c r="L667" s="9"/>
      <c r="M667" s="9"/>
      <c r="N667" s="9"/>
      <c r="O667" s="9"/>
      <c r="P667" s="9"/>
      <c r="Q667" s="9"/>
      <c r="R667" s="9"/>
      <c r="X667" s="9"/>
    </row>
    <row r="668" spans="1:24" x14ac:dyDescent="0.25">
      <c r="A668" s="59"/>
      <c r="E668" s="70"/>
      <c r="F668" s="70"/>
      <c r="G668" s="70"/>
      <c r="H668" s="9"/>
      <c r="I668" s="9"/>
      <c r="J668" s="9"/>
      <c r="K668" s="9"/>
      <c r="L668" s="9"/>
      <c r="M668" s="9"/>
      <c r="N668" s="9"/>
      <c r="O668" s="9"/>
      <c r="P668" s="9"/>
      <c r="Q668" s="9"/>
      <c r="R668" s="9"/>
      <c r="X668" s="9"/>
    </row>
    <row r="669" spans="1:24" x14ac:dyDescent="0.25">
      <c r="A669" s="59"/>
      <c r="E669" s="70"/>
      <c r="F669" s="70"/>
      <c r="G669" s="70"/>
      <c r="H669" s="9"/>
      <c r="I669" s="9"/>
      <c r="J669" s="9"/>
      <c r="K669" s="9"/>
      <c r="L669" s="9"/>
      <c r="M669" s="9"/>
      <c r="N669" s="9"/>
      <c r="O669" s="9"/>
      <c r="P669" s="9"/>
      <c r="Q669" s="9"/>
      <c r="R669" s="9"/>
      <c r="X669" s="9"/>
    </row>
    <row r="670" spans="1:24" x14ac:dyDescent="0.25">
      <c r="A670" s="59"/>
      <c r="E670" s="70"/>
      <c r="F670" s="70"/>
      <c r="G670" s="70"/>
      <c r="H670" s="9"/>
      <c r="I670" s="9"/>
      <c r="J670" s="9"/>
      <c r="K670" s="9"/>
      <c r="L670" s="9"/>
      <c r="M670" s="9"/>
      <c r="N670" s="9"/>
      <c r="O670" s="9"/>
      <c r="P670" s="9"/>
      <c r="Q670" s="9"/>
      <c r="R670" s="9"/>
      <c r="X670" s="9"/>
    </row>
    <row r="671" spans="1:24" x14ac:dyDescent="0.25">
      <c r="A671" s="59"/>
      <c r="E671" s="70"/>
      <c r="F671" s="70"/>
      <c r="G671" s="70"/>
      <c r="H671" s="9"/>
      <c r="I671" s="9"/>
      <c r="J671" s="9"/>
      <c r="K671" s="9"/>
      <c r="L671" s="9"/>
      <c r="M671" s="9"/>
      <c r="N671" s="9"/>
      <c r="O671" s="9"/>
      <c r="P671" s="9"/>
      <c r="Q671" s="9"/>
      <c r="R671" s="9"/>
      <c r="X671" s="9"/>
    </row>
    <row r="672" spans="1:24" x14ac:dyDescent="0.25">
      <c r="A672" s="59"/>
      <c r="E672" s="70"/>
      <c r="F672" s="70"/>
      <c r="G672" s="70"/>
      <c r="H672" s="9"/>
      <c r="I672" s="9"/>
      <c r="J672" s="9"/>
      <c r="K672" s="9"/>
      <c r="L672" s="9"/>
      <c r="M672" s="9"/>
      <c r="N672" s="9"/>
      <c r="O672" s="9"/>
      <c r="P672" s="9"/>
      <c r="Q672" s="9"/>
      <c r="R672" s="9"/>
      <c r="X672" s="9"/>
    </row>
    <row r="673" spans="1:24" x14ac:dyDescent="0.25">
      <c r="A673" s="59"/>
      <c r="E673" s="70"/>
      <c r="F673" s="70"/>
      <c r="G673" s="70"/>
      <c r="H673" s="9"/>
      <c r="I673" s="9"/>
      <c r="J673" s="9"/>
      <c r="K673" s="9"/>
      <c r="L673" s="9"/>
      <c r="M673" s="9"/>
      <c r="N673" s="9"/>
      <c r="O673" s="9"/>
      <c r="P673" s="9"/>
      <c r="Q673" s="9"/>
      <c r="R673" s="9"/>
      <c r="X673" s="9"/>
    </row>
    <row r="674" spans="1:24" x14ac:dyDescent="0.25">
      <c r="A674" s="59"/>
      <c r="E674" s="70"/>
      <c r="F674" s="70"/>
      <c r="G674" s="70"/>
      <c r="H674" s="9"/>
      <c r="I674" s="9"/>
      <c r="J674" s="9"/>
      <c r="K674" s="9"/>
      <c r="L674" s="9"/>
      <c r="M674" s="9"/>
      <c r="N674" s="9"/>
      <c r="O674" s="9"/>
      <c r="P674" s="9"/>
      <c r="Q674" s="9"/>
      <c r="R674" s="9"/>
      <c r="X674" s="9"/>
    </row>
    <row r="675" spans="1:24" x14ac:dyDescent="0.25">
      <c r="A675" s="59"/>
      <c r="E675" s="70"/>
      <c r="F675" s="70"/>
      <c r="G675" s="70"/>
      <c r="H675" s="9"/>
      <c r="I675" s="9"/>
      <c r="J675" s="9"/>
      <c r="K675" s="9"/>
      <c r="L675" s="9"/>
      <c r="M675" s="9"/>
      <c r="N675" s="9"/>
      <c r="O675" s="9"/>
      <c r="P675" s="9"/>
      <c r="Q675" s="9"/>
      <c r="R675" s="9"/>
      <c r="X675" s="9"/>
    </row>
    <row r="676" spans="1:24" x14ac:dyDescent="0.25">
      <c r="A676" s="59"/>
      <c r="E676" s="70"/>
      <c r="F676" s="70"/>
      <c r="G676" s="70"/>
      <c r="H676" s="9"/>
      <c r="I676" s="9"/>
      <c r="J676" s="9"/>
      <c r="K676" s="9"/>
      <c r="L676" s="9"/>
      <c r="M676" s="9"/>
      <c r="N676" s="9"/>
      <c r="O676" s="9"/>
      <c r="P676" s="9"/>
      <c r="Q676" s="9"/>
      <c r="R676" s="9"/>
      <c r="X676" s="9"/>
    </row>
    <row r="677" spans="1:24" x14ac:dyDescent="0.25">
      <c r="A677" s="59"/>
      <c r="E677" s="70"/>
      <c r="F677" s="70"/>
      <c r="G677" s="70"/>
      <c r="H677" s="9"/>
      <c r="I677" s="9"/>
      <c r="J677" s="9"/>
      <c r="K677" s="9"/>
      <c r="L677" s="9"/>
      <c r="M677" s="9"/>
      <c r="N677" s="9"/>
      <c r="O677" s="9"/>
      <c r="P677" s="9"/>
      <c r="Q677" s="9"/>
      <c r="R677" s="9"/>
      <c r="X677" s="9"/>
    </row>
    <row r="678" spans="1:24" x14ac:dyDescent="0.25">
      <c r="A678" s="59"/>
      <c r="E678" s="70"/>
      <c r="F678" s="70"/>
      <c r="G678" s="70"/>
      <c r="H678" s="9"/>
      <c r="I678" s="9"/>
      <c r="J678" s="9"/>
      <c r="K678" s="9"/>
      <c r="L678" s="9"/>
      <c r="M678" s="9"/>
      <c r="N678" s="9"/>
      <c r="O678" s="9"/>
      <c r="P678" s="9"/>
      <c r="Q678" s="9"/>
      <c r="R678" s="9"/>
      <c r="X678" s="9"/>
    </row>
    <row r="679" spans="1:24" x14ac:dyDescent="0.25">
      <c r="A679" s="59"/>
      <c r="E679" s="70"/>
      <c r="F679" s="70"/>
      <c r="G679" s="70"/>
      <c r="H679" s="9"/>
      <c r="I679" s="9"/>
      <c r="J679" s="9"/>
      <c r="K679" s="9"/>
      <c r="L679" s="9"/>
      <c r="M679" s="9"/>
      <c r="N679" s="9"/>
      <c r="O679" s="9"/>
      <c r="P679" s="9"/>
      <c r="Q679" s="9"/>
      <c r="R679" s="9"/>
      <c r="X679" s="9"/>
    </row>
    <row r="680" spans="1:24" x14ac:dyDescent="0.25">
      <c r="A680" s="59"/>
      <c r="E680" s="70"/>
      <c r="F680" s="70"/>
      <c r="G680" s="70"/>
      <c r="H680" s="9"/>
      <c r="I680" s="9"/>
      <c r="J680" s="9"/>
      <c r="K680" s="9"/>
      <c r="L680" s="9"/>
      <c r="M680" s="9"/>
      <c r="N680" s="9"/>
      <c r="O680" s="9"/>
      <c r="P680" s="9"/>
      <c r="Q680" s="9"/>
      <c r="R680" s="9"/>
      <c r="X680" s="9"/>
    </row>
    <row r="681" spans="1:24" x14ac:dyDescent="0.25">
      <c r="A681" s="59"/>
      <c r="E681" s="70"/>
      <c r="F681" s="70"/>
      <c r="G681" s="70"/>
      <c r="H681" s="9"/>
      <c r="I681" s="9"/>
      <c r="J681" s="9"/>
      <c r="K681" s="9"/>
      <c r="L681" s="9"/>
      <c r="M681" s="9"/>
      <c r="N681" s="9"/>
      <c r="O681" s="9"/>
      <c r="P681" s="9"/>
      <c r="Q681" s="9"/>
      <c r="R681" s="9"/>
      <c r="X681" s="9"/>
    </row>
    <row r="682" spans="1:24" x14ac:dyDescent="0.25">
      <c r="A682" s="59"/>
      <c r="E682" s="70"/>
      <c r="F682" s="70"/>
      <c r="G682" s="70"/>
      <c r="H682" s="9"/>
      <c r="I682" s="9"/>
      <c r="J682" s="9"/>
      <c r="K682" s="9"/>
      <c r="L682" s="9"/>
      <c r="M682" s="9"/>
      <c r="N682" s="9"/>
      <c r="O682" s="9"/>
      <c r="P682" s="9"/>
      <c r="Q682" s="9"/>
      <c r="R682" s="9"/>
      <c r="X682" s="9"/>
    </row>
    <row r="683" spans="1:24" x14ac:dyDescent="0.25">
      <c r="A683" s="59"/>
      <c r="E683" s="70"/>
      <c r="F683" s="70"/>
      <c r="G683" s="70"/>
      <c r="H683" s="9"/>
      <c r="I683" s="9"/>
      <c r="J683" s="9"/>
      <c r="K683" s="9"/>
      <c r="L683" s="9"/>
      <c r="M683" s="9"/>
      <c r="N683" s="9"/>
      <c r="O683" s="9"/>
      <c r="P683" s="9"/>
      <c r="Q683" s="9"/>
      <c r="R683" s="9"/>
      <c r="X683" s="9"/>
    </row>
    <row r="684" spans="1:24" x14ac:dyDescent="0.25">
      <c r="A684" s="59"/>
      <c r="E684" s="70"/>
      <c r="F684" s="70"/>
      <c r="G684" s="70"/>
      <c r="H684" s="9"/>
      <c r="I684" s="9"/>
      <c r="J684" s="9"/>
      <c r="K684" s="9"/>
      <c r="L684" s="9"/>
      <c r="M684" s="9"/>
      <c r="N684" s="9"/>
      <c r="O684" s="9"/>
      <c r="P684" s="9"/>
      <c r="Q684" s="9"/>
      <c r="R684" s="9"/>
      <c r="X684" s="9"/>
    </row>
    <row r="685" spans="1:24" x14ac:dyDescent="0.25">
      <c r="A685" s="59"/>
      <c r="E685" s="70"/>
      <c r="F685" s="70"/>
      <c r="G685" s="70"/>
      <c r="H685" s="9"/>
      <c r="I685" s="9"/>
      <c r="J685" s="9"/>
      <c r="K685" s="9"/>
      <c r="L685" s="9"/>
      <c r="M685" s="9"/>
      <c r="N685" s="9"/>
      <c r="O685" s="9"/>
      <c r="P685" s="9"/>
      <c r="Q685" s="9"/>
      <c r="R685" s="9"/>
      <c r="X685" s="9"/>
    </row>
    <row r="686" spans="1:24" x14ac:dyDescent="0.25">
      <c r="A686" s="59"/>
      <c r="E686" s="70"/>
      <c r="F686" s="70"/>
      <c r="G686" s="70"/>
      <c r="H686" s="9"/>
      <c r="I686" s="9"/>
      <c r="J686" s="9"/>
      <c r="K686" s="9"/>
      <c r="L686" s="9"/>
      <c r="M686" s="9"/>
      <c r="N686" s="9"/>
      <c r="O686" s="9"/>
      <c r="P686" s="9"/>
      <c r="Q686" s="9"/>
      <c r="R686" s="9"/>
      <c r="X686" s="9"/>
    </row>
    <row r="687" spans="1:24" x14ac:dyDescent="0.25">
      <c r="A687" s="59"/>
      <c r="E687" s="70"/>
      <c r="F687" s="70"/>
      <c r="G687" s="70"/>
      <c r="H687" s="9"/>
      <c r="I687" s="9"/>
      <c r="J687" s="9"/>
      <c r="K687" s="9"/>
      <c r="L687" s="9"/>
      <c r="M687" s="9"/>
      <c r="N687" s="9"/>
      <c r="O687" s="9"/>
      <c r="P687" s="9"/>
      <c r="Q687" s="9"/>
      <c r="R687" s="9"/>
      <c r="X687" s="9"/>
    </row>
    <row r="688" spans="1:24" x14ac:dyDescent="0.25">
      <c r="A688" s="59"/>
      <c r="E688" s="70"/>
      <c r="F688" s="70"/>
      <c r="G688" s="70"/>
      <c r="H688" s="9"/>
      <c r="I688" s="9"/>
      <c r="J688" s="9"/>
      <c r="K688" s="9"/>
      <c r="L688" s="9"/>
      <c r="M688" s="9"/>
      <c r="N688" s="9"/>
      <c r="O688" s="9"/>
      <c r="P688" s="9"/>
      <c r="Q688" s="9"/>
      <c r="R688" s="9"/>
      <c r="X688" s="9"/>
    </row>
    <row r="689" spans="1:24" x14ac:dyDescent="0.25">
      <c r="A689" s="59"/>
      <c r="E689" s="70"/>
      <c r="F689" s="70"/>
      <c r="G689" s="70"/>
      <c r="H689" s="9"/>
      <c r="I689" s="9"/>
      <c r="J689" s="9"/>
      <c r="K689" s="9"/>
      <c r="L689" s="9"/>
      <c r="M689" s="9"/>
      <c r="N689" s="9"/>
      <c r="O689" s="9"/>
      <c r="P689" s="9"/>
      <c r="Q689" s="9"/>
      <c r="R689" s="9"/>
      <c r="X689" s="9"/>
    </row>
    <row r="690" spans="1:24" x14ac:dyDescent="0.25">
      <c r="A690" s="59"/>
      <c r="E690" s="70"/>
      <c r="F690" s="70"/>
      <c r="G690" s="70"/>
      <c r="H690" s="9"/>
      <c r="I690" s="9"/>
      <c r="J690" s="9"/>
      <c r="K690" s="9"/>
      <c r="L690" s="9"/>
      <c r="M690" s="9"/>
      <c r="N690" s="9"/>
      <c r="O690" s="9"/>
      <c r="P690" s="9"/>
      <c r="Q690" s="9"/>
      <c r="R690" s="9"/>
      <c r="X690" s="9"/>
    </row>
    <row r="691" spans="1:24" x14ac:dyDescent="0.25">
      <c r="A691" s="59"/>
      <c r="E691" s="70"/>
      <c r="F691" s="70"/>
      <c r="G691" s="70"/>
      <c r="H691" s="9"/>
      <c r="I691" s="9"/>
      <c r="J691" s="9"/>
      <c r="K691" s="9"/>
      <c r="L691" s="9"/>
      <c r="M691" s="9"/>
      <c r="N691" s="9"/>
      <c r="O691" s="9"/>
      <c r="P691" s="9"/>
      <c r="Q691" s="9"/>
      <c r="R691" s="9"/>
      <c r="X691" s="9"/>
    </row>
    <row r="692" spans="1:24" x14ac:dyDescent="0.25">
      <c r="A692" s="59"/>
      <c r="E692" s="70"/>
      <c r="F692" s="70"/>
      <c r="G692" s="70"/>
      <c r="H692" s="9"/>
      <c r="I692" s="9"/>
      <c r="J692" s="9"/>
      <c r="K692" s="9"/>
      <c r="L692" s="9"/>
      <c r="M692" s="9"/>
      <c r="N692" s="9"/>
      <c r="O692" s="9"/>
      <c r="P692" s="9"/>
      <c r="Q692" s="9"/>
      <c r="R692" s="9"/>
      <c r="X692" s="9"/>
    </row>
    <row r="693" spans="1:24" x14ac:dyDescent="0.25">
      <c r="A693" s="59"/>
      <c r="E693" s="70"/>
      <c r="F693" s="70"/>
      <c r="G693" s="70"/>
      <c r="H693" s="9"/>
      <c r="I693" s="9"/>
      <c r="J693" s="9"/>
      <c r="K693" s="9"/>
      <c r="L693" s="9"/>
      <c r="M693" s="9"/>
      <c r="N693" s="9"/>
      <c r="O693" s="9"/>
      <c r="P693" s="9"/>
      <c r="Q693" s="9"/>
      <c r="R693" s="9"/>
      <c r="X693" s="9"/>
    </row>
    <row r="694" spans="1:24" x14ac:dyDescent="0.25">
      <c r="A694" s="59"/>
      <c r="E694" s="70"/>
      <c r="F694" s="70"/>
      <c r="G694" s="70"/>
      <c r="H694" s="9"/>
      <c r="I694" s="9"/>
      <c r="J694" s="9"/>
      <c r="K694" s="9"/>
      <c r="L694" s="9"/>
      <c r="M694" s="9"/>
      <c r="N694" s="9"/>
      <c r="O694" s="9"/>
      <c r="P694" s="9"/>
      <c r="Q694" s="9"/>
      <c r="R694" s="9"/>
      <c r="X694" s="9"/>
    </row>
    <row r="695" spans="1:24" x14ac:dyDescent="0.25">
      <c r="A695" s="59"/>
      <c r="E695" s="70"/>
      <c r="F695" s="70"/>
      <c r="G695" s="70"/>
      <c r="H695" s="9"/>
      <c r="I695" s="9"/>
      <c r="J695" s="9"/>
      <c r="K695" s="9"/>
      <c r="L695" s="9"/>
      <c r="M695" s="9"/>
      <c r="N695" s="9"/>
      <c r="O695" s="9"/>
      <c r="P695" s="9"/>
      <c r="Q695" s="9"/>
      <c r="R695" s="9"/>
      <c r="X695" s="9"/>
    </row>
    <row r="696" spans="1:24" x14ac:dyDescent="0.25">
      <c r="A696" s="59"/>
      <c r="E696" s="70"/>
      <c r="F696" s="70"/>
      <c r="G696" s="70"/>
      <c r="H696" s="9"/>
      <c r="I696" s="9"/>
      <c r="J696" s="9"/>
      <c r="K696" s="9"/>
      <c r="L696" s="9"/>
      <c r="M696" s="9"/>
      <c r="N696" s="9"/>
      <c r="O696" s="9"/>
      <c r="P696" s="9"/>
      <c r="Q696" s="9"/>
      <c r="R696" s="9"/>
      <c r="X696" s="9"/>
    </row>
    <row r="697" spans="1:24" x14ac:dyDescent="0.25">
      <c r="A697" s="59"/>
      <c r="E697" s="70"/>
      <c r="F697" s="70"/>
      <c r="G697" s="70"/>
      <c r="H697" s="9"/>
      <c r="I697" s="9"/>
      <c r="J697" s="9"/>
      <c r="K697" s="9"/>
      <c r="L697" s="9"/>
      <c r="M697" s="9"/>
      <c r="N697" s="9"/>
      <c r="O697" s="9"/>
      <c r="P697" s="9"/>
      <c r="Q697" s="9"/>
      <c r="R697" s="9"/>
      <c r="X697" s="9"/>
    </row>
    <row r="698" spans="1:24" x14ac:dyDescent="0.25">
      <c r="A698" s="59"/>
      <c r="E698" s="70"/>
      <c r="F698" s="70"/>
      <c r="G698" s="70"/>
      <c r="H698" s="9"/>
      <c r="I698" s="9"/>
      <c r="J698" s="9"/>
      <c r="K698" s="9"/>
      <c r="L698" s="9"/>
      <c r="M698" s="9"/>
      <c r="N698" s="9"/>
      <c r="O698" s="9"/>
      <c r="P698" s="9"/>
      <c r="Q698" s="9"/>
      <c r="R698" s="9"/>
      <c r="X698" s="9"/>
    </row>
    <row r="699" spans="1:24" x14ac:dyDescent="0.25">
      <c r="A699" s="59"/>
      <c r="E699" s="70"/>
      <c r="F699" s="70"/>
      <c r="G699" s="70"/>
      <c r="H699" s="9"/>
      <c r="I699" s="9"/>
      <c r="J699" s="9"/>
      <c r="K699" s="9"/>
      <c r="L699" s="9"/>
      <c r="M699" s="9"/>
      <c r="N699" s="9"/>
      <c r="O699" s="9"/>
      <c r="P699" s="9"/>
      <c r="Q699" s="9"/>
      <c r="R699" s="9"/>
      <c r="X699" s="9"/>
    </row>
    <row r="700" spans="1:24" x14ac:dyDescent="0.25">
      <c r="A700" s="59"/>
      <c r="E700" s="70"/>
      <c r="F700" s="70"/>
      <c r="G700" s="70"/>
      <c r="H700" s="9"/>
      <c r="I700" s="9"/>
      <c r="J700" s="9"/>
      <c r="K700" s="9"/>
      <c r="L700" s="9"/>
      <c r="M700" s="9"/>
      <c r="N700" s="9"/>
      <c r="O700" s="9"/>
      <c r="P700" s="9"/>
      <c r="Q700" s="9"/>
      <c r="R700" s="9"/>
      <c r="X700" s="9"/>
    </row>
    <row r="701" spans="1:24" x14ac:dyDescent="0.25">
      <c r="A701" s="59"/>
      <c r="E701" s="70"/>
      <c r="F701" s="70"/>
      <c r="G701" s="70"/>
      <c r="H701" s="9"/>
      <c r="I701" s="9"/>
      <c r="J701" s="9"/>
      <c r="K701" s="9"/>
      <c r="L701" s="9"/>
      <c r="M701" s="9"/>
      <c r="N701" s="9"/>
      <c r="O701" s="9"/>
      <c r="P701" s="9"/>
      <c r="Q701" s="9"/>
      <c r="R701" s="9"/>
      <c r="X701" s="9"/>
    </row>
    <row r="702" spans="1:24" x14ac:dyDescent="0.25">
      <c r="A702" s="59"/>
      <c r="E702" s="70"/>
      <c r="F702" s="70"/>
      <c r="G702" s="70"/>
      <c r="H702" s="9"/>
      <c r="I702" s="9"/>
      <c r="J702" s="9"/>
      <c r="K702" s="9"/>
      <c r="L702" s="9"/>
      <c r="M702" s="9"/>
      <c r="N702" s="9"/>
      <c r="O702" s="9"/>
      <c r="P702" s="9"/>
      <c r="Q702" s="9"/>
      <c r="R702" s="9"/>
      <c r="X702" s="9"/>
    </row>
    <row r="703" spans="1:24" x14ac:dyDescent="0.25">
      <c r="A703" s="59"/>
      <c r="E703" s="70"/>
      <c r="F703" s="70"/>
      <c r="G703" s="70"/>
      <c r="H703" s="9"/>
      <c r="I703" s="9"/>
      <c r="J703" s="9"/>
      <c r="K703" s="9"/>
      <c r="L703" s="9"/>
      <c r="M703" s="9"/>
      <c r="N703" s="9"/>
      <c r="O703" s="9"/>
      <c r="P703" s="9"/>
      <c r="Q703" s="9"/>
      <c r="R703" s="9"/>
      <c r="X703" s="9"/>
    </row>
    <row r="704" spans="1:24" x14ac:dyDescent="0.25">
      <c r="A704" s="59"/>
      <c r="E704" s="70"/>
      <c r="F704" s="70"/>
      <c r="G704" s="70"/>
      <c r="H704" s="9"/>
      <c r="I704" s="9"/>
      <c r="J704" s="9"/>
      <c r="K704" s="9"/>
      <c r="L704" s="9"/>
      <c r="M704" s="9"/>
      <c r="N704" s="9"/>
      <c r="O704" s="9"/>
      <c r="P704" s="9"/>
      <c r="Q704" s="9"/>
      <c r="R704" s="9"/>
      <c r="X704" s="9"/>
    </row>
    <row r="705" spans="1:24" x14ac:dyDescent="0.25">
      <c r="A705" s="59"/>
      <c r="E705" s="70"/>
      <c r="F705" s="70"/>
      <c r="G705" s="70"/>
      <c r="H705" s="9"/>
      <c r="I705" s="9"/>
      <c r="J705" s="9"/>
      <c r="K705" s="9"/>
      <c r="L705" s="9"/>
      <c r="M705" s="9"/>
      <c r="N705" s="9"/>
      <c r="O705" s="9"/>
      <c r="P705" s="9"/>
      <c r="Q705" s="9"/>
      <c r="R705" s="9"/>
      <c r="X705" s="9"/>
    </row>
    <row r="706" spans="1:24" x14ac:dyDescent="0.25">
      <c r="A706" s="59"/>
      <c r="E706" s="70"/>
      <c r="F706" s="70"/>
      <c r="G706" s="70"/>
      <c r="H706" s="9"/>
      <c r="I706" s="9"/>
      <c r="J706" s="9"/>
      <c r="K706" s="9"/>
      <c r="L706" s="9"/>
      <c r="M706" s="9"/>
      <c r="N706" s="9"/>
      <c r="O706" s="9"/>
      <c r="P706" s="9"/>
      <c r="Q706" s="9"/>
      <c r="R706" s="9"/>
      <c r="X706" s="9"/>
    </row>
    <row r="707" spans="1:24" x14ac:dyDescent="0.25">
      <c r="A707" s="59"/>
      <c r="E707" s="70"/>
      <c r="F707" s="70"/>
      <c r="G707" s="70"/>
      <c r="H707" s="9"/>
      <c r="I707" s="9"/>
      <c r="J707" s="9"/>
      <c r="K707" s="9"/>
      <c r="L707" s="9"/>
      <c r="M707" s="9"/>
      <c r="N707" s="9"/>
      <c r="O707" s="9"/>
      <c r="P707" s="9"/>
      <c r="Q707" s="9"/>
      <c r="R707" s="9"/>
      <c r="X707" s="9"/>
    </row>
    <row r="708" spans="1:24" x14ac:dyDescent="0.25">
      <c r="A708" s="59"/>
      <c r="E708" s="70"/>
      <c r="F708" s="70"/>
      <c r="G708" s="70"/>
      <c r="H708" s="9"/>
      <c r="I708" s="9"/>
      <c r="J708" s="9"/>
      <c r="K708" s="9"/>
      <c r="L708" s="9"/>
      <c r="M708" s="9"/>
      <c r="N708" s="9"/>
      <c r="O708" s="9"/>
      <c r="P708" s="9"/>
      <c r="Q708" s="9"/>
      <c r="R708" s="9"/>
      <c r="X708" s="9"/>
    </row>
    <row r="709" spans="1:24" x14ac:dyDescent="0.25">
      <c r="A709" s="59"/>
      <c r="E709" s="70"/>
      <c r="F709" s="70"/>
      <c r="G709" s="70"/>
      <c r="H709" s="9"/>
      <c r="I709" s="9"/>
      <c r="J709" s="9"/>
      <c r="K709" s="9"/>
      <c r="L709" s="9"/>
      <c r="M709" s="9"/>
      <c r="N709" s="9"/>
      <c r="O709" s="9"/>
      <c r="P709" s="9"/>
      <c r="Q709" s="9"/>
      <c r="R709" s="9"/>
      <c r="X709" s="9"/>
    </row>
    <row r="710" spans="1:24" x14ac:dyDescent="0.25">
      <c r="A710" s="59"/>
      <c r="E710" s="70"/>
      <c r="F710" s="70"/>
      <c r="G710" s="70"/>
      <c r="H710" s="9"/>
      <c r="I710" s="9"/>
      <c r="J710" s="9"/>
      <c r="K710" s="9"/>
      <c r="L710" s="9"/>
      <c r="M710" s="9"/>
      <c r="N710" s="9"/>
      <c r="O710" s="9"/>
      <c r="P710" s="9"/>
      <c r="Q710" s="9"/>
      <c r="R710" s="9"/>
      <c r="X710" s="9"/>
    </row>
    <row r="711" spans="1:24" x14ac:dyDescent="0.25">
      <c r="A711" s="59"/>
      <c r="E711" s="70"/>
      <c r="F711" s="70"/>
      <c r="G711" s="70"/>
      <c r="H711" s="9"/>
      <c r="I711" s="9"/>
      <c r="J711" s="9"/>
      <c r="K711" s="9"/>
      <c r="L711" s="9"/>
      <c r="M711" s="9"/>
      <c r="N711" s="9"/>
      <c r="O711" s="9"/>
      <c r="P711" s="9"/>
      <c r="Q711" s="9"/>
      <c r="R711" s="9"/>
      <c r="X711" s="9"/>
    </row>
    <row r="712" spans="1:24" x14ac:dyDescent="0.25">
      <c r="A712" s="59"/>
      <c r="E712" s="70"/>
      <c r="F712" s="70"/>
      <c r="G712" s="70"/>
      <c r="H712" s="9"/>
      <c r="I712" s="9"/>
      <c r="J712" s="9"/>
      <c r="K712" s="9"/>
      <c r="L712" s="9"/>
      <c r="M712" s="9"/>
      <c r="N712" s="9"/>
      <c r="O712" s="9"/>
      <c r="P712" s="9"/>
      <c r="Q712" s="9"/>
      <c r="R712" s="9"/>
      <c r="X712" s="9"/>
    </row>
    <row r="713" spans="1:24" x14ac:dyDescent="0.25">
      <c r="A713" s="59"/>
      <c r="E713" s="70"/>
      <c r="F713" s="70"/>
      <c r="G713" s="70"/>
      <c r="H713" s="9"/>
      <c r="I713" s="9"/>
      <c r="J713" s="9"/>
      <c r="K713" s="9"/>
      <c r="L713" s="9"/>
      <c r="M713" s="9"/>
      <c r="N713" s="9"/>
      <c r="O713" s="9"/>
      <c r="P713" s="9"/>
      <c r="Q713" s="9"/>
      <c r="R713" s="9"/>
      <c r="X713" s="9"/>
    </row>
    <row r="714" spans="1:24" x14ac:dyDescent="0.25">
      <c r="A714" s="59"/>
      <c r="E714" s="70"/>
      <c r="F714" s="70"/>
      <c r="G714" s="70"/>
      <c r="H714" s="9"/>
      <c r="I714" s="9"/>
      <c r="J714" s="9"/>
      <c r="K714" s="9"/>
      <c r="L714" s="9"/>
      <c r="M714" s="9"/>
      <c r="N714" s="9"/>
      <c r="O714" s="9"/>
      <c r="P714" s="9"/>
      <c r="Q714" s="9"/>
      <c r="R714" s="9"/>
      <c r="X714" s="9"/>
    </row>
    <row r="715" spans="1:24" x14ac:dyDescent="0.25">
      <c r="A715" s="59"/>
      <c r="E715" s="70"/>
      <c r="F715" s="70"/>
      <c r="G715" s="70"/>
      <c r="H715" s="9"/>
      <c r="I715" s="9"/>
      <c r="J715" s="9"/>
      <c r="K715" s="9"/>
      <c r="L715" s="9"/>
      <c r="M715" s="9"/>
      <c r="N715" s="9"/>
      <c r="O715" s="9"/>
      <c r="P715" s="9"/>
      <c r="Q715" s="9"/>
      <c r="R715" s="9"/>
      <c r="X715" s="9"/>
    </row>
    <row r="716" spans="1:24" x14ac:dyDescent="0.25">
      <c r="A716" s="59"/>
      <c r="E716" s="70"/>
      <c r="F716" s="70"/>
      <c r="G716" s="70"/>
      <c r="H716" s="9"/>
      <c r="I716" s="9"/>
      <c r="J716" s="9"/>
      <c r="K716" s="9"/>
      <c r="L716" s="9"/>
      <c r="M716" s="9"/>
      <c r="N716" s="9"/>
      <c r="O716" s="9"/>
      <c r="P716" s="9"/>
      <c r="Q716" s="9"/>
      <c r="R716" s="9"/>
      <c r="X716" s="9"/>
    </row>
    <row r="717" spans="1:24" x14ac:dyDescent="0.25">
      <c r="A717" s="59"/>
      <c r="E717" s="70"/>
      <c r="F717" s="70"/>
      <c r="G717" s="70"/>
      <c r="H717" s="9"/>
      <c r="I717" s="9"/>
      <c r="J717" s="9"/>
      <c r="K717" s="9"/>
      <c r="L717" s="9"/>
      <c r="M717" s="9"/>
      <c r="N717" s="9"/>
      <c r="O717" s="9"/>
      <c r="P717" s="9"/>
      <c r="Q717" s="9"/>
      <c r="R717" s="9"/>
      <c r="X717" s="9"/>
    </row>
    <row r="718" spans="1:24" x14ac:dyDescent="0.25">
      <c r="A718" s="59"/>
      <c r="E718" s="70"/>
      <c r="F718" s="70"/>
      <c r="G718" s="70"/>
      <c r="H718" s="9"/>
      <c r="I718" s="9"/>
      <c r="J718" s="9"/>
      <c r="K718" s="9"/>
      <c r="L718" s="9"/>
      <c r="M718" s="9"/>
      <c r="N718" s="9"/>
      <c r="O718" s="9"/>
      <c r="P718" s="9"/>
      <c r="Q718" s="9"/>
      <c r="R718" s="9"/>
      <c r="X718" s="9"/>
    </row>
    <row r="719" spans="1:24" x14ac:dyDescent="0.25">
      <c r="A719" s="59"/>
      <c r="E719" s="70"/>
      <c r="F719" s="70"/>
      <c r="G719" s="70"/>
      <c r="H719" s="9"/>
      <c r="I719" s="9"/>
      <c r="J719" s="9"/>
      <c r="K719" s="9"/>
      <c r="L719" s="9"/>
      <c r="M719" s="9"/>
      <c r="N719" s="9"/>
      <c r="O719" s="9"/>
      <c r="P719" s="9"/>
      <c r="Q719" s="9"/>
      <c r="R719" s="9"/>
      <c r="X719" s="9"/>
    </row>
    <row r="720" spans="1:24" x14ac:dyDescent="0.25">
      <c r="A720" s="59"/>
      <c r="E720" s="70"/>
      <c r="F720" s="70"/>
      <c r="G720" s="70"/>
      <c r="H720" s="9"/>
      <c r="I720" s="9"/>
      <c r="J720" s="9"/>
      <c r="K720" s="9"/>
      <c r="L720" s="9"/>
      <c r="M720" s="9"/>
      <c r="N720" s="9"/>
      <c r="O720" s="9"/>
      <c r="P720" s="9"/>
      <c r="Q720" s="9"/>
      <c r="R720" s="9"/>
      <c r="X720" s="9"/>
    </row>
    <row r="721" spans="1:24" x14ac:dyDescent="0.25">
      <c r="A721" s="59"/>
      <c r="E721" s="70"/>
      <c r="F721" s="70"/>
      <c r="G721" s="70"/>
      <c r="H721" s="9"/>
      <c r="I721" s="9"/>
      <c r="J721" s="9"/>
      <c r="K721" s="9"/>
      <c r="L721" s="9"/>
      <c r="M721" s="9"/>
      <c r="N721" s="9"/>
      <c r="O721" s="9"/>
      <c r="P721" s="9"/>
      <c r="Q721" s="9"/>
      <c r="R721" s="9"/>
      <c r="X721" s="9"/>
    </row>
    <row r="722" spans="1:24" x14ac:dyDescent="0.25">
      <c r="A722" s="59"/>
      <c r="E722" s="70"/>
      <c r="F722" s="70"/>
      <c r="G722" s="70"/>
      <c r="H722" s="9"/>
      <c r="I722" s="9"/>
      <c r="J722" s="9"/>
      <c r="K722" s="9"/>
      <c r="L722" s="9"/>
      <c r="M722" s="9"/>
      <c r="N722" s="9"/>
      <c r="O722" s="9"/>
      <c r="P722" s="9"/>
      <c r="Q722" s="9"/>
      <c r="R722" s="9"/>
      <c r="X722" s="9"/>
    </row>
    <row r="723" spans="1:24" x14ac:dyDescent="0.25">
      <c r="A723" s="59"/>
      <c r="E723" s="70"/>
      <c r="F723" s="70"/>
      <c r="G723" s="70"/>
      <c r="H723" s="9"/>
      <c r="I723" s="9"/>
      <c r="J723" s="9"/>
      <c r="K723" s="9"/>
      <c r="L723" s="9"/>
      <c r="M723" s="9"/>
      <c r="N723" s="9"/>
      <c r="O723" s="9"/>
      <c r="P723" s="9"/>
      <c r="Q723" s="9"/>
      <c r="R723" s="9"/>
      <c r="X723" s="9"/>
    </row>
    <row r="724" spans="1:24" x14ac:dyDescent="0.25">
      <c r="A724" s="59"/>
      <c r="E724" s="70"/>
      <c r="F724" s="70"/>
      <c r="G724" s="70"/>
      <c r="H724" s="9"/>
      <c r="I724" s="9"/>
      <c r="J724" s="9"/>
      <c r="K724" s="9"/>
      <c r="L724" s="9"/>
      <c r="M724" s="9"/>
      <c r="N724" s="9"/>
      <c r="O724" s="9"/>
      <c r="P724" s="9"/>
      <c r="Q724" s="9"/>
      <c r="R724" s="9"/>
      <c r="X724" s="9"/>
    </row>
    <row r="725" spans="1:24" x14ac:dyDescent="0.25">
      <c r="A725" s="59"/>
      <c r="E725" s="70"/>
      <c r="F725" s="70"/>
      <c r="G725" s="70"/>
      <c r="H725" s="9"/>
      <c r="I725" s="9"/>
      <c r="J725" s="9"/>
      <c r="K725" s="9"/>
      <c r="L725" s="9"/>
      <c r="M725" s="9"/>
      <c r="N725" s="9"/>
      <c r="O725" s="9"/>
      <c r="P725" s="9"/>
      <c r="Q725" s="9"/>
      <c r="R725" s="9"/>
      <c r="X725" s="9"/>
    </row>
    <row r="726" spans="1:24" x14ac:dyDescent="0.25">
      <c r="A726" s="59"/>
      <c r="E726" s="70"/>
      <c r="F726" s="70"/>
      <c r="G726" s="70"/>
      <c r="H726" s="9"/>
      <c r="I726" s="9"/>
      <c r="J726" s="9"/>
      <c r="K726" s="9"/>
      <c r="L726" s="9"/>
      <c r="M726" s="9"/>
      <c r="N726" s="9"/>
      <c r="O726" s="9"/>
      <c r="P726" s="9"/>
      <c r="Q726" s="9"/>
      <c r="R726" s="9"/>
      <c r="X726" s="9"/>
    </row>
    <row r="727" spans="1:24" x14ac:dyDescent="0.25">
      <c r="A727" s="59"/>
      <c r="E727" s="70"/>
      <c r="F727" s="70"/>
      <c r="G727" s="70"/>
      <c r="H727" s="9"/>
      <c r="I727" s="9"/>
      <c r="J727" s="9"/>
      <c r="K727" s="9"/>
      <c r="L727" s="9"/>
      <c r="M727" s="9"/>
      <c r="N727" s="9"/>
      <c r="O727" s="9"/>
      <c r="P727" s="9"/>
      <c r="Q727" s="9"/>
      <c r="R727" s="9"/>
      <c r="X727" s="9"/>
    </row>
    <row r="728" spans="1:24" x14ac:dyDescent="0.25">
      <c r="A728" s="59"/>
      <c r="E728" s="70"/>
      <c r="F728" s="70"/>
      <c r="G728" s="70"/>
      <c r="H728" s="9"/>
      <c r="I728" s="9"/>
      <c r="J728" s="9"/>
      <c r="K728" s="9"/>
      <c r="L728" s="9"/>
      <c r="M728" s="9"/>
      <c r="N728" s="9"/>
      <c r="O728" s="9"/>
      <c r="P728" s="9"/>
      <c r="Q728" s="9"/>
      <c r="R728" s="9"/>
      <c r="X728" s="9"/>
    </row>
    <row r="729" spans="1:24" x14ac:dyDescent="0.25">
      <c r="A729" s="59"/>
      <c r="E729" s="70"/>
      <c r="F729" s="70"/>
      <c r="G729" s="70"/>
      <c r="H729" s="9"/>
      <c r="I729" s="9"/>
      <c r="J729" s="9"/>
      <c r="K729" s="9"/>
      <c r="L729" s="9"/>
      <c r="M729" s="9"/>
      <c r="N729" s="9"/>
      <c r="O729" s="9"/>
      <c r="P729" s="9"/>
      <c r="Q729" s="9"/>
      <c r="R729" s="9"/>
      <c r="X729" s="9"/>
    </row>
    <row r="730" spans="1:24" x14ac:dyDescent="0.25">
      <c r="A730" s="59"/>
      <c r="E730" s="70"/>
      <c r="F730" s="70"/>
      <c r="G730" s="70"/>
      <c r="H730" s="9"/>
      <c r="I730" s="9"/>
      <c r="J730" s="9"/>
      <c r="K730" s="9"/>
      <c r="L730" s="9"/>
      <c r="M730" s="9"/>
      <c r="N730" s="9"/>
      <c r="O730" s="9"/>
      <c r="P730" s="9"/>
      <c r="Q730" s="9"/>
      <c r="R730" s="9"/>
      <c r="X730" s="9"/>
    </row>
    <row r="731" spans="1:24" x14ac:dyDescent="0.25">
      <c r="A731" s="59"/>
      <c r="E731" s="70"/>
      <c r="F731" s="70"/>
      <c r="G731" s="70"/>
      <c r="H731" s="9"/>
      <c r="I731" s="9"/>
      <c r="J731" s="9"/>
      <c r="K731" s="9"/>
      <c r="L731" s="9"/>
      <c r="M731" s="9"/>
      <c r="N731" s="9"/>
      <c r="O731" s="9"/>
      <c r="P731" s="9"/>
      <c r="Q731" s="9"/>
      <c r="R731" s="9"/>
      <c r="X731" s="9"/>
    </row>
    <row r="732" spans="1:24" x14ac:dyDescent="0.25">
      <c r="A732" s="59"/>
      <c r="E732" s="70"/>
      <c r="F732" s="70"/>
      <c r="G732" s="70"/>
      <c r="H732" s="9"/>
      <c r="I732" s="9"/>
      <c r="J732" s="9"/>
      <c r="K732" s="9"/>
      <c r="L732" s="9"/>
      <c r="M732" s="9"/>
      <c r="N732" s="9"/>
      <c r="O732" s="9"/>
      <c r="P732" s="9"/>
      <c r="Q732" s="9"/>
      <c r="R732" s="9"/>
      <c r="X732" s="9"/>
    </row>
    <row r="733" spans="1:24" x14ac:dyDescent="0.25">
      <c r="A733" s="59"/>
      <c r="E733" s="70"/>
      <c r="F733" s="70"/>
      <c r="G733" s="70"/>
      <c r="H733" s="9"/>
      <c r="I733" s="9"/>
      <c r="J733" s="9"/>
      <c r="K733" s="9"/>
      <c r="L733" s="9"/>
      <c r="M733" s="9"/>
      <c r="N733" s="9"/>
      <c r="O733" s="9"/>
      <c r="P733" s="9"/>
      <c r="Q733" s="9"/>
      <c r="R733" s="9"/>
      <c r="X733" s="9"/>
    </row>
    <row r="734" spans="1:24" x14ac:dyDescent="0.25">
      <c r="A734" s="59"/>
      <c r="E734" s="70"/>
      <c r="F734" s="70"/>
      <c r="G734" s="70"/>
      <c r="H734" s="9"/>
      <c r="I734" s="9"/>
      <c r="J734" s="9"/>
      <c r="K734" s="9"/>
      <c r="L734" s="9"/>
      <c r="M734" s="9"/>
      <c r="N734" s="9"/>
      <c r="O734" s="9"/>
      <c r="P734" s="9"/>
      <c r="Q734" s="9"/>
      <c r="R734" s="9"/>
      <c r="X734" s="9"/>
    </row>
    <row r="735" spans="1:24" x14ac:dyDescent="0.25">
      <c r="A735" s="59"/>
      <c r="E735" s="70"/>
      <c r="F735" s="70"/>
      <c r="G735" s="70"/>
      <c r="H735" s="9"/>
      <c r="I735" s="9"/>
      <c r="J735" s="9"/>
      <c r="K735" s="9"/>
      <c r="L735" s="9"/>
      <c r="M735" s="9"/>
      <c r="N735" s="9"/>
      <c r="O735" s="9"/>
      <c r="P735" s="9"/>
      <c r="Q735" s="9"/>
      <c r="R735" s="9"/>
      <c r="X735" s="9"/>
    </row>
    <row r="736" spans="1:24" x14ac:dyDescent="0.25">
      <c r="A736" s="59"/>
      <c r="E736" s="70"/>
      <c r="F736" s="70"/>
      <c r="G736" s="70"/>
      <c r="H736" s="9"/>
      <c r="I736" s="9"/>
      <c r="J736" s="9"/>
      <c r="K736" s="9"/>
      <c r="L736" s="9"/>
      <c r="M736" s="9"/>
      <c r="N736" s="9"/>
      <c r="O736" s="9"/>
      <c r="P736" s="9"/>
      <c r="Q736" s="9"/>
      <c r="R736" s="9"/>
      <c r="X736" s="9"/>
    </row>
    <row r="737" spans="1:24" x14ac:dyDescent="0.25">
      <c r="A737" s="59"/>
      <c r="E737" s="70"/>
      <c r="F737" s="70"/>
      <c r="G737" s="70"/>
      <c r="H737" s="9"/>
      <c r="I737" s="9"/>
      <c r="J737" s="9"/>
      <c r="K737" s="9"/>
      <c r="L737" s="9"/>
      <c r="M737" s="9"/>
      <c r="N737" s="9"/>
      <c r="O737" s="9"/>
      <c r="P737" s="9"/>
      <c r="Q737" s="9"/>
      <c r="R737" s="9"/>
      <c r="X737" s="9"/>
    </row>
    <row r="738" spans="1:24" x14ac:dyDescent="0.25">
      <c r="A738" s="59"/>
      <c r="E738" s="70"/>
      <c r="F738" s="70"/>
      <c r="G738" s="70"/>
      <c r="H738" s="9"/>
      <c r="I738" s="9"/>
      <c r="J738" s="9"/>
      <c r="K738" s="9"/>
      <c r="L738" s="9"/>
      <c r="M738" s="9"/>
      <c r="N738" s="9"/>
      <c r="O738" s="9"/>
      <c r="P738" s="9"/>
      <c r="Q738" s="9"/>
      <c r="R738" s="9"/>
      <c r="X738" s="9"/>
    </row>
    <row r="739" spans="1:24" x14ac:dyDescent="0.25">
      <c r="A739" s="59"/>
      <c r="E739" s="70"/>
      <c r="F739" s="70"/>
      <c r="G739" s="70"/>
      <c r="H739" s="9"/>
      <c r="I739" s="9"/>
      <c r="J739" s="9"/>
      <c r="K739" s="9"/>
      <c r="L739" s="9"/>
      <c r="M739" s="9"/>
      <c r="N739" s="9"/>
      <c r="O739" s="9"/>
      <c r="P739" s="9"/>
      <c r="Q739" s="9"/>
      <c r="R739" s="9"/>
      <c r="X739" s="9"/>
    </row>
    <row r="740" spans="1:24" x14ac:dyDescent="0.25">
      <c r="A740" s="59"/>
      <c r="E740" s="70"/>
      <c r="F740" s="70"/>
      <c r="G740" s="70"/>
      <c r="H740" s="9"/>
      <c r="I740" s="9"/>
      <c r="J740" s="9"/>
      <c r="K740" s="9"/>
      <c r="L740" s="9"/>
      <c r="M740" s="9"/>
      <c r="N740" s="9"/>
      <c r="O740" s="9"/>
      <c r="P740" s="9"/>
      <c r="Q740" s="9"/>
      <c r="R740" s="9"/>
      <c r="X740" s="9"/>
    </row>
    <row r="741" spans="1:24" x14ac:dyDescent="0.25">
      <c r="A741" s="59"/>
      <c r="E741" s="70"/>
      <c r="F741" s="70"/>
      <c r="G741" s="70"/>
      <c r="H741" s="9"/>
      <c r="I741" s="9"/>
      <c r="J741" s="9"/>
      <c r="K741" s="9"/>
      <c r="L741" s="9"/>
      <c r="M741" s="9"/>
      <c r="N741" s="9"/>
      <c r="O741" s="9"/>
      <c r="P741" s="9"/>
      <c r="Q741" s="9"/>
      <c r="R741" s="9"/>
      <c r="X741" s="9"/>
    </row>
    <row r="742" spans="1:24" x14ac:dyDescent="0.25">
      <c r="A742" s="59"/>
      <c r="E742" s="70"/>
      <c r="F742" s="70"/>
      <c r="G742" s="70"/>
      <c r="H742" s="9"/>
      <c r="I742" s="9"/>
      <c r="J742" s="9"/>
      <c r="K742" s="9"/>
      <c r="L742" s="9"/>
      <c r="M742" s="9"/>
      <c r="N742" s="9"/>
      <c r="O742" s="9"/>
      <c r="P742" s="9"/>
      <c r="Q742" s="9"/>
      <c r="R742" s="9"/>
      <c r="X742" s="9"/>
    </row>
    <row r="743" spans="1:24" x14ac:dyDescent="0.25">
      <c r="A743" s="59"/>
      <c r="E743" s="70"/>
      <c r="F743" s="70"/>
      <c r="G743" s="70"/>
      <c r="H743" s="9"/>
      <c r="I743" s="9"/>
      <c r="J743" s="9"/>
      <c r="K743" s="9"/>
      <c r="L743" s="9"/>
      <c r="M743" s="9"/>
      <c r="N743" s="9"/>
      <c r="O743" s="9"/>
      <c r="P743" s="9"/>
      <c r="Q743" s="9"/>
      <c r="R743" s="9"/>
      <c r="X743" s="9"/>
    </row>
    <row r="744" spans="1:24" x14ac:dyDescent="0.25">
      <c r="A744" s="59"/>
      <c r="E744" s="70"/>
      <c r="F744" s="70"/>
      <c r="G744" s="70"/>
      <c r="H744" s="9"/>
      <c r="I744" s="9"/>
      <c r="J744" s="9"/>
      <c r="K744" s="9"/>
      <c r="L744" s="9"/>
      <c r="M744" s="9"/>
      <c r="N744" s="9"/>
      <c r="O744" s="9"/>
      <c r="P744" s="9"/>
      <c r="Q744" s="9"/>
      <c r="R744" s="9"/>
      <c r="X744" s="9"/>
    </row>
    <row r="745" spans="1:24" x14ac:dyDescent="0.25">
      <c r="A745" s="59"/>
      <c r="E745" s="70"/>
      <c r="F745" s="70"/>
      <c r="G745" s="70"/>
      <c r="H745" s="9"/>
      <c r="I745" s="9"/>
      <c r="J745" s="9"/>
      <c r="K745" s="9"/>
      <c r="L745" s="9"/>
      <c r="M745" s="9"/>
      <c r="N745" s="9"/>
      <c r="O745" s="9"/>
      <c r="P745" s="9"/>
      <c r="Q745" s="9"/>
      <c r="R745" s="9"/>
      <c r="X745" s="9"/>
    </row>
    <row r="746" spans="1:24" x14ac:dyDescent="0.25">
      <c r="A746" s="59"/>
      <c r="E746" s="70"/>
      <c r="F746" s="70"/>
      <c r="G746" s="70"/>
      <c r="H746" s="9"/>
      <c r="I746" s="9"/>
      <c r="J746" s="9"/>
      <c r="K746" s="9"/>
      <c r="L746" s="9"/>
      <c r="M746" s="9"/>
      <c r="N746" s="9"/>
      <c r="O746" s="9"/>
      <c r="P746" s="9"/>
      <c r="Q746" s="9"/>
      <c r="R746" s="9"/>
      <c r="X746" s="9"/>
    </row>
    <row r="747" spans="1:24" x14ac:dyDescent="0.25">
      <c r="A747" s="59"/>
      <c r="E747" s="70"/>
      <c r="F747" s="70"/>
      <c r="G747" s="70"/>
      <c r="H747" s="9"/>
      <c r="I747" s="9"/>
      <c r="J747" s="9"/>
      <c r="K747" s="9"/>
      <c r="L747" s="9"/>
      <c r="M747" s="9"/>
      <c r="N747" s="9"/>
      <c r="O747" s="9"/>
      <c r="P747" s="9"/>
      <c r="Q747" s="9"/>
      <c r="R747" s="9"/>
      <c r="X747" s="9"/>
    </row>
    <row r="748" spans="1:24" x14ac:dyDescent="0.25">
      <c r="A748" s="59"/>
      <c r="E748" s="70"/>
      <c r="F748" s="70"/>
      <c r="G748" s="70"/>
      <c r="H748" s="9"/>
      <c r="I748" s="9"/>
      <c r="J748" s="9"/>
      <c r="K748" s="9"/>
      <c r="L748" s="9"/>
      <c r="M748" s="9"/>
      <c r="N748" s="9"/>
      <c r="O748" s="9"/>
      <c r="P748" s="9"/>
      <c r="Q748" s="9"/>
      <c r="R748" s="9"/>
      <c r="X748" s="9"/>
    </row>
    <row r="749" spans="1:24" x14ac:dyDescent="0.25">
      <c r="A749" s="59"/>
      <c r="E749" s="70"/>
      <c r="F749" s="70"/>
      <c r="G749" s="70"/>
      <c r="H749" s="9"/>
      <c r="I749" s="9"/>
      <c r="J749" s="9"/>
      <c r="K749" s="9"/>
      <c r="L749" s="9"/>
      <c r="M749" s="9"/>
      <c r="N749" s="9"/>
      <c r="O749" s="9"/>
      <c r="P749" s="9"/>
      <c r="Q749" s="9"/>
      <c r="R749" s="9"/>
      <c r="X749" s="9"/>
    </row>
    <row r="750" spans="1:24" x14ac:dyDescent="0.25">
      <c r="A750" s="59"/>
      <c r="E750" s="70"/>
      <c r="F750" s="70"/>
      <c r="G750" s="70"/>
      <c r="H750" s="9"/>
      <c r="I750" s="9"/>
      <c r="J750" s="9"/>
      <c r="K750" s="9"/>
      <c r="L750" s="9"/>
      <c r="M750" s="9"/>
      <c r="N750" s="9"/>
      <c r="O750" s="9"/>
      <c r="P750" s="9"/>
      <c r="Q750" s="9"/>
      <c r="R750" s="9"/>
      <c r="X750" s="9"/>
    </row>
    <row r="751" spans="1:24" x14ac:dyDescent="0.25">
      <c r="A751" s="59"/>
      <c r="E751" s="70"/>
      <c r="F751" s="70"/>
      <c r="G751" s="70"/>
      <c r="H751" s="9"/>
      <c r="I751" s="9"/>
      <c r="J751" s="9"/>
      <c r="K751" s="9"/>
      <c r="L751" s="9"/>
      <c r="M751" s="9"/>
      <c r="N751" s="9"/>
      <c r="O751" s="9"/>
      <c r="P751" s="9"/>
      <c r="Q751" s="9"/>
      <c r="R751" s="9"/>
      <c r="X751" s="9"/>
    </row>
    <row r="752" spans="1:24" x14ac:dyDescent="0.25">
      <c r="A752" s="59"/>
      <c r="E752" s="70"/>
      <c r="F752" s="70"/>
      <c r="G752" s="70"/>
      <c r="H752" s="9"/>
      <c r="I752" s="9"/>
      <c r="J752" s="9"/>
      <c r="K752" s="9"/>
      <c r="L752" s="9"/>
      <c r="M752" s="9"/>
      <c r="N752" s="9"/>
      <c r="O752" s="9"/>
      <c r="P752" s="9"/>
      <c r="Q752" s="9"/>
      <c r="R752" s="9"/>
      <c r="X752" s="9"/>
    </row>
    <row r="753" spans="1:24" x14ac:dyDescent="0.25">
      <c r="A753" s="59"/>
      <c r="E753" s="70"/>
      <c r="F753" s="70"/>
      <c r="G753" s="70"/>
      <c r="H753" s="9"/>
      <c r="I753" s="9"/>
      <c r="J753" s="9"/>
      <c r="K753" s="9"/>
      <c r="L753" s="9"/>
      <c r="M753" s="9"/>
      <c r="N753" s="9"/>
      <c r="O753" s="9"/>
      <c r="P753" s="9"/>
      <c r="Q753" s="9"/>
      <c r="R753" s="9"/>
      <c r="X753" s="9"/>
    </row>
    <row r="754" spans="1:24" x14ac:dyDescent="0.25">
      <c r="A754" s="59"/>
      <c r="E754" s="70"/>
      <c r="F754" s="70"/>
      <c r="G754" s="70"/>
      <c r="H754" s="9"/>
      <c r="I754" s="9"/>
      <c r="J754" s="9"/>
      <c r="K754" s="9"/>
      <c r="L754" s="9"/>
      <c r="M754" s="9"/>
      <c r="N754" s="9"/>
      <c r="O754" s="9"/>
      <c r="P754" s="9"/>
      <c r="Q754" s="9"/>
      <c r="R754" s="9"/>
      <c r="X754" s="9"/>
    </row>
    <row r="755" spans="1:24" x14ac:dyDescent="0.25">
      <c r="A755" s="59"/>
      <c r="E755" s="70"/>
      <c r="F755" s="70"/>
      <c r="G755" s="70"/>
      <c r="H755" s="9"/>
      <c r="I755" s="9"/>
      <c r="J755" s="9"/>
      <c r="K755" s="9"/>
      <c r="L755" s="9"/>
      <c r="M755" s="9"/>
      <c r="N755" s="9"/>
      <c r="O755" s="9"/>
      <c r="P755" s="9"/>
      <c r="Q755" s="9"/>
      <c r="R755" s="9"/>
      <c r="X755" s="9"/>
    </row>
    <row r="756" spans="1:24" x14ac:dyDescent="0.25">
      <c r="A756" s="59"/>
      <c r="E756" s="70"/>
      <c r="F756" s="70"/>
      <c r="G756" s="70"/>
      <c r="H756" s="9"/>
      <c r="I756" s="9"/>
      <c r="J756" s="9"/>
      <c r="K756" s="9"/>
      <c r="L756" s="9"/>
      <c r="M756" s="9"/>
      <c r="N756" s="9"/>
      <c r="O756" s="9"/>
      <c r="P756" s="9"/>
      <c r="Q756" s="9"/>
      <c r="R756" s="9"/>
      <c r="X756" s="9"/>
    </row>
    <row r="757" spans="1:24" x14ac:dyDescent="0.25">
      <c r="A757" s="59"/>
      <c r="E757" s="70"/>
      <c r="F757" s="70"/>
      <c r="G757" s="70"/>
      <c r="H757" s="9"/>
      <c r="I757" s="9"/>
      <c r="J757" s="9"/>
      <c r="K757" s="9"/>
      <c r="L757" s="9"/>
      <c r="M757" s="9"/>
      <c r="N757" s="9"/>
      <c r="O757" s="9"/>
      <c r="P757" s="9"/>
      <c r="Q757" s="9"/>
      <c r="R757" s="9"/>
      <c r="X757" s="9"/>
    </row>
    <row r="758" spans="1:24" x14ac:dyDescent="0.25">
      <c r="A758" s="59"/>
      <c r="E758" s="70"/>
      <c r="F758" s="70"/>
      <c r="G758" s="70"/>
      <c r="H758" s="9"/>
      <c r="I758" s="9"/>
      <c r="J758" s="9"/>
      <c r="K758" s="9"/>
      <c r="L758" s="9"/>
      <c r="M758" s="9"/>
      <c r="N758" s="9"/>
      <c r="O758" s="9"/>
      <c r="P758" s="9"/>
      <c r="Q758" s="9"/>
      <c r="R758" s="9"/>
      <c r="X758" s="9"/>
    </row>
    <row r="759" spans="1:24" x14ac:dyDescent="0.25">
      <c r="A759" s="59"/>
      <c r="E759" s="70"/>
      <c r="F759" s="70"/>
      <c r="G759" s="70"/>
      <c r="H759" s="9"/>
      <c r="I759" s="9"/>
      <c r="J759" s="9"/>
      <c r="K759" s="9"/>
      <c r="L759" s="9"/>
      <c r="M759" s="9"/>
      <c r="N759" s="9"/>
      <c r="O759" s="9"/>
      <c r="P759" s="9"/>
      <c r="Q759" s="9"/>
      <c r="R759" s="9"/>
      <c r="X759" s="9"/>
    </row>
    <row r="760" spans="1:24" x14ac:dyDescent="0.25">
      <c r="A760" s="59"/>
      <c r="E760" s="70"/>
      <c r="F760" s="70"/>
      <c r="G760" s="70"/>
      <c r="H760" s="9"/>
      <c r="I760" s="9"/>
      <c r="J760" s="9"/>
      <c r="K760" s="9"/>
      <c r="L760" s="9"/>
      <c r="M760" s="9"/>
      <c r="N760" s="9"/>
      <c r="O760" s="9"/>
      <c r="P760" s="9"/>
      <c r="Q760" s="9"/>
      <c r="R760" s="9"/>
      <c r="X760" s="9"/>
    </row>
    <row r="761" spans="1:24" x14ac:dyDescent="0.25">
      <c r="A761" s="59"/>
      <c r="E761" s="70"/>
      <c r="F761" s="70"/>
      <c r="G761" s="70"/>
      <c r="H761" s="9"/>
      <c r="I761" s="9"/>
      <c r="J761" s="9"/>
      <c r="K761" s="9"/>
      <c r="L761" s="9"/>
      <c r="M761" s="9"/>
      <c r="N761" s="9"/>
      <c r="O761" s="9"/>
      <c r="P761" s="9"/>
      <c r="Q761" s="9"/>
      <c r="R761" s="9"/>
      <c r="X761" s="9"/>
    </row>
    <row r="762" spans="1:24" x14ac:dyDescent="0.25">
      <c r="A762" s="59"/>
      <c r="E762" s="70"/>
      <c r="F762" s="70"/>
      <c r="G762" s="70"/>
      <c r="H762" s="9"/>
      <c r="I762" s="9"/>
      <c r="J762" s="9"/>
      <c r="K762" s="9"/>
      <c r="L762" s="9"/>
      <c r="M762" s="9"/>
      <c r="N762" s="9"/>
      <c r="O762" s="9"/>
      <c r="P762" s="9"/>
      <c r="Q762" s="9"/>
      <c r="R762" s="9"/>
      <c r="X762" s="9"/>
    </row>
  </sheetData>
  <mergeCells count="3">
    <mergeCell ref="A3:H3"/>
    <mergeCell ref="I4:L4"/>
    <mergeCell ref="N4:Q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89"/>
      <c r="B2" s="288" t="s">
        <v>687</v>
      </c>
    </row>
    <row r="3" spans="1:2" x14ac:dyDescent="0.25">
      <c r="A3" s="290" t="s">
        <v>688</v>
      </c>
      <c r="B3" s="295">
        <f>B4+B15</f>
        <v>6676468</v>
      </c>
    </row>
    <row r="4" spans="1:2" ht="75" x14ac:dyDescent="0.25">
      <c r="A4" s="296" t="s">
        <v>689</v>
      </c>
      <c r="B4" s="297">
        <v>5894800</v>
      </c>
    </row>
    <row r="5" spans="1:2" x14ac:dyDescent="0.25">
      <c r="A5" s="289" t="s">
        <v>690</v>
      </c>
      <c r="B5" s="293">
        <v>2500</v>
      </c>
    </row>
    <row r="6" spans="1:2" ht="30" x14ac:dyDescent="0.25">
      <c r="A6" s="296" t="s">
        <v>691</v>
      </c>
      <c r="B6" s="298">
        <v>600</v>
      </c>
    </row>
    <row r="7" spans="1:2" ht="30" x14ac:dyDescent="0.25">
      <c r="A7" s="296" t="s">
        <v>692</v>
      </c>
      <c r="B7" s="298">
        <v>600</v>
      </c>
    </row>
    <row r="8" spans="1:2" ht="60" x14ac:dyDescent="0.25">
      <c r="A8" s="296" t="s">
        <v>693</v>
      </c>
      <c r="B8" s="298">
        <v>600</v>
      </c>
    </row>
    <row r="9" spans="1:2" ht="30" x14ac:dyDescent="0.25">
      <c r="A9" s="296" t="s">
        <v>694</v>
      </c>
      <c r="B9" s="297">
        <v>2100</v>
      </c>
    </row>
    <row r="10" spans="1:2" ht="30" x14ac:dyDescent="0.25">
      <c r="A10" s="289" t="s">
        <v>695</v>
      </c>
      <c r="B10" s="293">
        <v>18000</v>
      </c>
    </row>
    <row r="11" spans="1:2" ht="30" x14ac:dyDescent="0.25">
      <c r="A11" s="289" t="s">
        <v>696</v>
      </c>
      <c r="B11" s="293">
        <v>2400</v>
      </c>
    </row>
    <row r="12" spans="1:2" ht="45" x14ac:dyDescent="0.25">
      <c r="A12" s="289" t="s">
        <v>697</v>
      </c>
      <c r="B12" s="293">
        <v>5110400</v>
      </c>
    </row>
    <row r="13" spans="1:2" ht="30" x14ac:dyDescent="0.25">
      <c r="A13" s="299" t="s">
        <v>698</v>
      </c>
      <c r="B13" s="293">
        <v>489600</v>
      </c>
    </row>
    <row r="14" spans="1:2" x14ac:dyDescent="0.25">
      <c r="A14" s="299" t="s">
        <v>699</v>
      </c>
      <c r="B14" s="293">
        <v>268000</v>
      </c>
    </row>
    <row r="15" spans="1:2" ht="30" x14ac:dyDescent="0.25">
      <c r="A15" s="296" t="s">
        <v>700</v>
      </c>
      <c r="B15" s="298">
        <f>B16+B17</f>
        <v>781668</v>
      </c>
    </row>
    <row r="16" spans="1:2" ht="45" x14ac:dyDescent="0.25">
      <c r="A16" s="289" t="s">
        <v>701</v>
      </c>
      <c r="B16" s="288">
        <v>781468</v>
      </c>
    </row>
    <row r="17" spans="1:4" ht="90" x14ac:dyDescent="0.25">
      <c r="A17" s="296" t="s">
        <v>702</v>
      </c>
      <c r="B17" s="298">
        <v>200</v>
      </c>
    </row>
    <row r="19" spans="1:4" x14ac:dyDescent="0.25">
      <c r="A19" s="317" t="s">
        <v>0</v>
      </c>
      <c r="B19" s="318" t="s">
        <v>452</v>
      </c>
      <c r="C19" s="318" t="s">
        <v>672</v>
      </c>
      <c r="D19" s="318" t="s">
        <v>753</v>
      </c>
    </row>
    <row r="20" spans="1:4" ht="30" x14ac:dyDescent="0.25">
      <c r="A20" s="319" t="s">
        <v>88</v>
      </c>
      <c r="B20" s="320">
        <f>'3.ВС'!J215</f>
        <v>5195250</v>
      </c>
      <c r="C20" s="320">
        <f>'3.ВС'!K215</f>
        <v>5195250</v>
      </c>
      <c r="D20" s="320">
        <f>'3.ВС'!L215</f>
        <v>5195250</v>
      </c>
    </row>
    <row r="21" spans="1:4" ht="30" x14ac:dyDescent="0.25">
      <c r="A21" s="319" t="s">
        <v>231</v>
      </c>
      <c r="B21" s="320">
        <f>'3.ВС'!J224</f>
        <v>5949953.0999999996</v>
      </c>
      <c r="C21" s="320">
        <f>'3.ВС'!K224</f>
        <v>5949953.0999999996</v>
      </c>
      <c r="D21" s="320">
        <f>'3.ВС'!L224</f>
        <v>5949953.0999999996</v>
      </c>
    </row>
    <row r="22" spans="1:4" ht="64.5" customHeight="1" x14ac:dyDescent="0.25">
      <c r="A22" s="319" t="s">
        <v>401</v>
      </c>
      <c r="B22" s="321">
        <f>'3.ВС'!J334</f>
        <v>4781666</v>
      </c>
      <c r="C22" s="321">
        <f>'3.ВС'!K334</f>
        <v>4781666</v>
      </c>
      <c r="D22" s="321">
        <f>'3.ВС'!L334</f>
        <v>4781666</v>
      </c>
    </row>
    <row r="23" spans="1:4" ht="60" x14ac:dyDescent="0.25">
      <c r="A23" s="319" t="s">
        <v>120</v>
      </c>
      <c r="B23" s="321">
        <f>'3.ВС'!J328</f>
        <v>1178278</v>
      </c>
      <c r="C23" s="321">
        <f>'3.ВС'!K328</f>
        <v>1178278</v>
      </c>
      <c r="D23" s="321">
        <f>'3.ВС'!L328</f>
        <v>1178278</v>
      </c>
    </row>
    <row r="24" spans="1:4" ht="45" x14ac:dyDescent="0.25">
      <c r="A24" s="294" t="s">
        <v>119</v>
      </c>
      <c r="B24" s="321">
        <f>'3.ВС'!J329</f>
        <v>128000</v>
      </c>
      <c r="C24" s="321">
        <f>'3.ВС'!K329</f>
        <v>128000</v>
      </c>
      <c r="D24" s="321">
        <f>'3.ВС'!L329</f>
        <v>128000</v>
      </c>
    </row>
    <row r="25" spans="1:4" ht="120" x14ac:dyDescent="0.25">
      <c r="A25" s="294" t="s">
        <v>270</v>
      </c>
      <c r="B25" s="321">
        <f>'3.ВС'!J324</f>
        <v>1411200</v>
      </c>
      <c r="C25" s="321">
        <f>'3.ВС'!K324</f>
        <v>1411200</v>
      </c>
      <c r="D25" s="321">
        <f>'3.ВС'!L324</f>
        <v>1411200</v>
      </c>
    </row>
    <row r="26" spans="1:4" x14ac:dyDescent="0.25">
      <c r="A26" s="322" t="s">
        <v>287</v>
      </c>
      <c r="B26" s="323">
        <f>SUM(B20:B25)</f>
        <v>18644347.100000001</v>
      </c>
      <c r="C26" s="323">
        <f t="shared" ref="C26:D26" si="0">SUM(C20:C25)</f>
        <v>18644347.100000001</v>
      </c>
      <c r="D26" s="323">
        <f t="shared" si="0"/>
        <v>18644347.100000001</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411" t="s">
        <v>703</v>
      </c>
      <c r="B1" s="411" t="s">
        <v>406</v>
      </c>
      <c r="C1" s="411"/>
      <c r="D1" s="411" t="s">
        <v>452</v>
      </c>
      <c r="E1" s="411"/>
      <c r="F1" s="411" t="s">
        <v>672</v>
      </c>
      <c r="G1" s="411"/>
    </row>
    <row r="2" spans="1:11" ht="38.25" x14ac:dyDescent="0.25">
      <c r="A2" s="411"/>
      <c r="B2" s="300" t="s">
        <v>705</v>
      </c>
      <c r="C2" s="300" t="s">
        <v>706</v>
      </c>
      <c r="D2" s="300" t="s">
        <v>705</v>
      </c>
      <c r="E2" s="300" t="s">
        <v>706</v>
      </c>
      <c r="F2" s="300" t="s">
        <v>705</v>
      </c>
      <c r="G2" s="300" t="s">
        <v>706</v>
      </c>
    </row>
    <row r="3" spans="1:11" ht="25.5" x14ac:dyDescent="0.25">
      <c r="A3" s="301" t="s">
        <v>10</v>
      </c>
      <c r="B3" s="312">
        <v>49661.2</v>
      </c>
      <c r="C3" s="316">
        <f>B3/I3</f>
        <v>8.4735981959827983E-2</v>
      </c>
      <c r="D3" s="302">
        <v>47831.9</v>
      </c>
      <c r="E3" s="316">
        <f>D3/J3</f>
        <v>0.12623298574676922</v>
      </c>
      <c r="F3" s="302">
        <v>47795</v>
      </c>
      <c r="G3" s="316">
        <f>F3/H3</f>
        <v>0.12326225240199562</v>
      </c>
      <c r="H3" s="315">
        <v>387750.5</v>
      </c>
      <c r="I3" s="292">
        <v>586069.80000000005</v>
      </c>
      <c r="J3" s="292">
        <v>378917.6</v>
      </c>
      <c r="K3" s="292"/>
    </row>
    <row r="4" spans="1:11" x14ac:dyDescent="0.25">
      <c r="A4" s="301" t="s">
        <v>39</v>
      </c>
      <c r="B4" s="312">
        <v>781.5</v>
      </c>
      <c r="C4" s="316">
        <f t="shared" ref="C4:C15" si="0">B4/I4</f>
        <v>1.3334589156445186E-3</v>
      </c>
      <c r="D4" s="300">
        <v>856.9</v>
      </c>
      <c r="E4" s="316">
        <f t="shared" ref="E4:E15" si="1">D4/J4</f>
        <v>2.2614415376852382E-3</v>
      </c>
      <c r="F4" s="300">
        <v>888.1</v>
      </c>
      <c r="G4" s="316">
        <f t="shared" ref="G4:G15" si="2">F4/H4</f>
        <v>2.2903903412116811E-3</v>
      </c>
      <c r="H4" s="315">
        <v>387750.5</v>
      </c>
      <c r="I4" s="292">
        <v>586069.80000000005</v>
      </c>
      <c r="J4" s="292">
        <v>378917.6</v>
      </c>
      <c r="K4" s="292"/>
    </row>
    <row r="5" spans="1:11" ht="38.25" x14ac:dyDescent="0.25">
      <c r="A5" s="309" t="s">
        <v>45</v>
      </c>
      <c r="B5" s="313">
        <v>4773.8999999999996</v>
      </c>
      <c r="C5" s="316">
        <f t="shared" si="0"/>
        <v>8.1456167848949039E-3</v>
      </c>
      <c r="D5" s="310">
        <v>4773.8999999999996</v>
      </c>
      <c r="E5" s="316">
        <f t="shared" si="1"/>
        <v>1.2598781370936583E-2</v>
      </c>
      <c r="F5" s="310">
        <v>4773.8999999999996</v>
      </c>
      <c r="G5" s="316">
        <f t="shared" si="2"/>
        <v>1.2311782963529382E-2</v>
      </c>
      <c r="H5" s="315">
        <v>387750.5</v>
      </c>
      <c r="I5" s="292">
        <v>586069.80000000005</v>
      </c>
      <c r="J5" s="292">
        <v>378917.6</v>
      </c>
      <c r="K5" s="292"/>
    </row>
    <row r="6" spans="1:11" x14ac:dyDescent="0.25">
      <c r="A6" s="309" t="s">
        <v>49</v>
      </c>
      <c r="B6" s="313">
        <v>16564.2</v>
      </c>
      <c r="C6" s="316">
        <f t="shared" si="0"/>
        <v>2.8263186398616684E-2</v>
      </c>
      <c r="D6" s="310">
        <v>16596.599999999999</v>
      </c>
      <c r="E6" s="316">
        <f t="shared" si="1"/>
        <v>4.3800024068557382E-2</v>
      </c>
      <c r="F6" s="310">
        <v>17952</v>
      </c>
      <c r="G6" s="316">
        <f t="shared" si="2"/>
        <v>4.6297812639828961E-2</v>
      </c>
      <c r="H6" s="315">
        <v>387750.5</v>
      </c>
      <c r="I6" s="292">
        <v>586069.80000000005</v>
      </c>
      <c r="J6" s="292">
        <v>378917.6</v>
      </c>
      <c r="K6" s="292"/>
    </row>
    <row r="7" spans="1:11" ht="25.5" x14ac:dyDescent="0.25">
      <c r="A7" s="309" t="s">
        <v>60</v>
      </c>
      <c r="B7" s="313">
        <v>311.3</v>
      </c>
      <c r="C7" s="316">
        <f t="shared" si="0"/>
        <v>5.3116540043523825E-4</v>
      </c>
      <c r="D7" s="311">
        <v>75.8</v>
      </c>
      <c r="E7" s="316">
        <f t="shared" si="1"/>
        <v>2.0004349230545111E-4</v>
      </c>
      <c r="F7" s="311">
        <v>75.8</v>
      </c>
      <c r="G7" s="316">
        <f t="shared" si="2"/>
        <v>1.9548653064277156E-4</v>
      </c>
      <c r="H7" s="315">
        <v>387750.5</v>
      </c>
      <c r="I7" s="292">
        <v>586069.80000000005</v>
      </c>
      <c r="J7" s="292">
        <v>378917.6</v>
      </c>
      <c r="K7" s="292"/>
    </row>
    <row r="8" spans="1:11" x14ac:dyDescent="0.25">
      <c r="A8" s="309" t="s">
        <v>409</v>
      </c>
      <c r="B8" s="313">
        <v>84</v>
      </c>
      <c r="C8" s="316">
        <f t="shared" si="0"/>
        <v>1.4332763776601354E-4</v>
      </c>
      <c r="D8" s="311">
        <v>84</v>
      </c>
      <c r="E8" s="316">
        <f t="shared" si="1"/>
        <v>2.2168408118282182E-4</v>
      </c>
      <c r="F8" s="311">
        <v>84</v>
      </c>
      <c r="G8" s="316">
        <f t="shared" si="2"/>
        <v>2.1663415005267563E-4</v>
      </c>
      <c r="H8" s="315">
        <v>387750.5</v>
      </c>
      <c r="I8" s="292">
        <v>586069.80000000005</v>
      </c>
      <c r="J8" s="292">
        <v>378917.6</v>
      </c>
      <c r="K8" s="292"/>
    </row>
    <row r="9" spans="1:11" x14ac:dyDescent="0.25">
      <c r="A9" s="309" t="s">
        <v>70</v>
      </c>
      <c r="B9" s="313">
        <v>233011.1</v>
      </c>
      <c r="C9" s="316">
        <f t="shared" si="0"/>
        <v>0.39758250638405185</v>
      </c>
      <c r="D9" s="310">
        <v>230124.3</v>
      </c>
      <c r="E9" s="316">
        <f t="shared" si="1"/>
        <v>0.60732016670642908</v>
      </c>
      <c r="F9" s="310">
        <v>231478.7</v>
      </c>
      <c r="G9" s="316">
        <f t="shared" si="2"/>
        <v>0.59697846940236055</v>
      </c>
      <c r="H9" s="315">
        <v>387750.5</v>
      </c>
      <c r="I9" s="292">
        <v>586069.80000000005</v>
      </c>
      <c r="J9" s="292">
        <v>378917.6</v>
      </c>
      <c r="K9" s="292"/>
    </row>
    <row r="10" spans="1:11" x14ac:dyDescent="0.25">
      <c r="A10" s="309" t="s">
        <v>73</v>
      </c>
      <c r="B10" s="313">
        <v>35949.800000000003</v>
      </c>
      <c r="C10" s="316">
        <f t="shared" si="0"/>
        <v>6.1340475144769445E-2</v>
      </c>
      <c r="D10" s="310">
        <v>30590.7</v>
      </c>
      <c r="E10" s="316">
        <f t="shared" si="1"/>
        <v>8.0731800264754142E-2</v>
      </c>
      <c r="F10" s="310">
        <v>30590.7</v>
      </c>
      <c r="G10" s="316">
        <f t="shared" si="2"/>
        <v>7.889274159543315E-2</v>
      </c>
      <c r="H10" s="315">
        <v>387750.5</v>
      </c>
      <c r="I10" s="292">
        <v>586069.80000000005</v>
      </c>
      <c r="J10" s="292">
        <v>378917.6</v>
      </c>
      <c r="K10" s="292"/>
    </row>
    <row r="11" spans="1:11" x14ac:dyDescent="0.25">
      <c r="A11" s="309" t="s">
        <v>85</v>
      </c>
      <c r="B11" s="313">
        <v>31560.7</v>
      </c>
      <c r="C11" s="316">
        <f t="shared" si="0"/>
        <v>5.3851435443355036E-2</v>
      </c>
      <c r="D11" s="310">
        <v>29307.5</v>
      </c>
      <c r="E11" s="316">
        <f t="shared" si="1"/>
        <v>7.7345312015066073E-2</v>
      </c>
      <c r="F11" s="310">
        <v>29635.5</v>
      </c>
      <c r="G11" s="316">
        <f t="shared" si="2"/>
        <v>7.6429301831977006E-2</v>
      </c>
      <c r="H11" s="315">
        <v>387750.5</v>
      </c>
      <c r="I11" s="292">
        <v>586069.80000000005</v>
      </c>
      <c r="J11" s="292">
        <v>378917.6</v>
      </c>
      <c r="K11" s="292"/>
    </row>
    <row r="12" spans="1:11" x14ac:dyDescent="0.25">
      <c r="A12" s="309" t="s">
        <v>99</v>
      </c>
      <c r="B12" s="313">
        <v>205413.6</v>
      </c>
      <c r="C12" s="316">
        <f t="shared" si="0"/>
        <v>0.35049340539300949</v>
      </c>
      <c r="D12" s="310">
        <v>8585.6</v>
      </c>
      <c r="E12" s="316">
        <f t="shared" si="1"/>
        <v>2.2658224373848037E-2</v>
      </c>
      <c r="F12" s="310">
        <v>8585.6</v>
      </c>
      <c r="G12" s="316">
        <f t="shared" si="2"/>
        <v>2.2142073317764903E-2</v>
      </c>
      <c r="H12" s="315">
        <v>387750.5</v>
      </c>
      <c r="I12" s="292">
        <v>586069.80000000005</v>
      </c>
      <c r="J12" s="292">
        <v>378917.6</v>
      </c>
      <c r="K12" s="292"/>
    </row>
    <row r="13" spans="1:11" ht="51" x14ac:dyDescent="0.25">
      <c r="A13" s="301" t="s">
        <v>267</v>
      </c>
      <c r="B13" s="312">
        <v>7958.5</v>
      </c>
      <c r="C13" s="316">
        <f t="shared" si="0"/>
        <v>1.3579440537628794E-2</v>
      </c>
      <c r="D13" s="302">
        <v>3958.5</v>
      </c>
      <c r="E13" s="316">
        <f t="shared" si="1"/>
        <v>1.0446862325740477E-2</v>
      </c>
      <c r="F13" s="302">
        <v>3958.5</v>
      </c>
      <c r="G13" s="316">
        <f t="shared" si="2"/>
        <v>1.0208884321232339E-2</v>
      </c>
      <c r="H13" s="315">
        <v>387750.5</v>
      </c>
      <c r="I13" s="292">
        <v>586069.80000000005</v>
      </c>
      <c r="J13" s="292">
        <v>378917.6</v>
      </c>
      <c r="K13" s="292"/>
    </row>
    <row r="14" spans="1:11" ht="25.5" x14ac:dyDescent="0.25">
      <c r="A14" s="301" t="s">
        <v>235</v>
      </c>
      <c r="B14" s="312">
        <v>0</v>
      </c>
      <c r="C14" s="316">
        <f t="shared" si="0"/>
        <v>0</v>
      </c>
      <c r="D14" s="303">
        <v>6131.9</v>
      </c>
      <c r="E14" s="316">
        <f t="shared" si="1"/>
        <v>1.6182674016725535E-2</v>
      </c>
      <c r="F14" s="303">
        <v>11932.7</v>
      </c>
      <c r="G14" s="316">
        <f t="shared" si="2"/>
        <v>3.0774170503970983E-2</v>
      </c>
      <c r="H14" s="315">
        <v>387750.5</v>
      </c>
      <c r="I14" s="292">
        <v>586069.80000000005</v>
      </c>
      <c r="J14" s="292">
        <v>378917.6</v>
      </c>
      <c r="K14" s="292"/>
    </row>
    <row r="15" spans="1:11" x14ac:dyDescent="0.25">
      <c r="A15" s="304" t="s">
        <v>704</v>
      </c>
      <c r="B15" s="314">
        <f>SUM(B3:B14)</f>
        <v>586069.80000000005</v>
      </c>
      <c r="C15" s="316">
        <f t="shared" si="0"/>
        <v>1</v>
      </c>
      <c r="D15" s="314">
        <f t="shared" ref="D15:F15" si="3">SUM(D3:D14)</f>
        <v>378917.60000000003</v>
      </c>
      <c r="E15" s="316">
        <f t="shared" si="1"/>
        <v>1.0000000000000002</v>
      </c>
      <c r="F15" s="314">
        <f t="shared" si="3"/>
        <v>387750.5</v>
      </c>
      <c r="G15" s="316">
        <f t="shared" si="2"/>
        <v>1</v>
      </c>
      <c r="H15" s="315">
        <v>387750.5</v>
      </c>
      <c r="I15" s="292">
        <v>586069.80000000005</v>
      </c>
      <c r="J15" s="292">
        <v>378917.6</v>
      </c>
      <c r="K15" s="292"/>
    </row>
    <row r="16" spans="1:11" x14ac:dyDescent="0.25">
      <c r="I16" s="292"/>
      <c r="J16" s="292"/>
      <c r="K16" s="292"/>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3.ВС (2)</vt:lpstr>
      <vt:lpstr>3.ВС</vt:lpstr>
      <vt:lpstr>4.ФС</vt:lpstr>
      <vt:lpstr>5.ПС</vt:lpstr>
      <vt:lpstr>ОМ ПСР</vt:lpstr>
      <vt:lpstr>субс,субв</vt:lpstr>
      <vt:lpstr>Лист5</vt:lpstr>
      <vt:lpstr>'3.ВС'!Заголовки_для_печати</vt:lpstr>
      <vt:lpstr>'3.ВС (2)'!Заголовки_для_печати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2025-12-16T14:32:53Z</dcterms:modified>
</cp:coreProperties>
</file>