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H18" i="1" l="1"/>
  <c r="I18" i="1"/>
  <c r="H40" i="1"/>
  <c r="I40" i="1"/>
  <c r="F40" i="1"/>
  <c r="F49" i="1" l="1"/>
  <c r="I48" i="1"/>
  <c r="H48" i="1"/>
  <c r="I42" i="1"/>
  <c r="H42" i="1"/>
  <c r="I39" i="1"/>
  <c r="H39" i="1"/>
  <c r="I28" i="1"/>
  <c r="H28" i="1"/>
  <c r="H21" i="1"/>
  <c r="I21" i="1"/>
  <c r="H15" i="1"/>
  <c r="I15" i="1"/>
  <c r="H6" i="1"/>
  <c r="I6" i="1"/>
  <c r="H7" i="1"/>
  <c r="I7" i="1"/>
  <c r="H8" i="1"/>
  <c r="I8" i="1"/>
  <c r="H9" i="1"/>
  <c r="I9" i="1"/>
  <c r="H10" i="1"/>
  <c r="I10" i="1"/>
  <c r="H36" i="1"/>
  <c r="I36" i="1"/>
  <c r="H37" i="1"/>
  <c r="I37" i="1"/>
  <c r="H41" i="1"/>
  <c r="I41" i="1"/>
  <c r="H44" i="1"/>
  <c r="I44" i="1"/>
  <c r="H45" i="1"/>
  <c r="I45" i="1"/>
  <c r="H46" i="1"/>
  <c r="I46" i="1"/>
  <c r="H49" i="1"/>
  <c r="I49" i="1"/>
  <c r="H4" i="1"/>
  <c r="I4" i="1"/>
  <c r="H5" i="1"/>
  <c r="I5" i="1"/>
  <c r="H12" i="1"/>
  <c r="I12" i="1"/>
  <c r="H14" i="1"/>
  <c r="I14" i="1"/>
  <c r="H17" i="1"/>
  <c r="I17" i="1"/>
  <c r="H19" i="1"/>
  <c r="I19" i="1"/>
  <c r="H20" i="1"/>
  <c r="I20" i="1"/>
  <c r="H23" i="1"/>
  <c r="I23" i="1"/>
  <c r="H24" i="1"/>
  <c r="I24" i="1"/>
  <c r="H25" i="1"/>
  <c r="I25" i="1"/>
  <c r="H26" i="1"/>
  <c r="I26" i="1"/>
  <c r="H30" i="1"/>
  <c r="I30" i="1"/>
  <c r="H31" i="1"/>
  <c r="I31" i="1"/>
  <c r="H32" i="1"/>
  <c r="I32" i="1"/>
  <c r="H33" i="1"/>
  <c r="I33" i="1"/>
  <c r="H34" i="1"/>
  <c r="I34" i="1"/>
  <c r="E47" i="1" l="1"/>
  <c r="D47" i="1"/>
  <c r="J47" i="1"/>
  <c r="K47" i="1"/>
  <c r="G47" i="1"/>
  <c r="H47" i="1" l="1"/>
  <c r="I47" i="1"/>
  <c r="F44" i="1"/>
  <c r="F45" i="1"/>
  <c r="F46" i="1"/>
  <c r="E43" i="1"/>
  <c r="G43" i="1"/>
  <c r="J43" i="1"/>
  <c r="K43" i="1"/>
  <c r="D43" i="1"/>
  <c r="H43" i="1" l="1"/>
  <c r="I43" i="1"/>
  <c r="F43" i="1"/>
  <c r="J27" i="1"/>
  <c r="K27" i="1"/>
  <c r="G27" i="1"/>
  <c r="E27" i="1"/>
  <c r="F27" i="1" s="1"/>
  <c r="D27" i="1"/>
  <c r="F28" i="1"/>
  <c r="H27" i="1" l="1"/>
  <c r="I27" i="1"/>
  <c r="E13" i="1"/>
  <c r="G13" i="1"/>
  <c r="J13" i="1"/>
  <c r="K13" i="1"/>
  <c r="D13" i="1"/>
  <c r="I13" i="1" l="1"/>
  <c r="H13" i="1"/>
  <c r="F6" i="1"/>
  <c r="D22" i="1" l="1"/>
  <c r="F25" i="1"/>
  <c r="J3" i="1" l="1"/>
  <c r="K3" i="1"/>
  <c r="E22" i="1" l="1"/>
  <c r="J38" i="1" l="1"/>
  <c r="K38" i="1"/>
  <c r="K35" i="1"/>
  <c r="K29" i="1"/>
  <c r="K22" i="1"/>
  <c r="K16" i="1"/>
  <c r="K11" i="1"/>
  <c r="J35" i="1"/>
  <c r="J29" i="1"/>
  <c r="J22" i="1"/>
  <c r="J16" i="1"/>
  <c r="J11" i="1"/>
  <c r="G22" i="1"/>
  <c r="H22" i="1" s="1"/>
  <c r="F9" i="1"/>
  <c r="F8" i="1"/>
  <c r="I22" i="1" l="1"/>
  <c r="K50" i="1"/>
  <c r="J50" i="1"/>
  <c r="F32" i="1"/>
  <c r="G11" i="1" l="1"/>
  <c r="G38" i="1" l="1"/>
  <c r="G35" i="1"/>
  <c r="G29" i="1"/>
  <c r="G16" i="1"/>
  <c r="E38" i="1"/>
  <c r="D38" i="1"/>
  <c r="E35" i="1"/>
  <c r="D35" i="1"/>
  <c r="E29" i="1"/>
  <c r="D29" i="1"/>
  <c r="E16" i="1"/>
  <c r="D16" i="1"/>
  <c r="E11" i="1"/>
  <c r="I11" i="1" s="1"/>
  <c r="D11" i="1"/>
  <c r="H11" i="1" s="1"/>
  <c r="E3" i="1"/>
  <c r="I3" i="1" s="1"/>
  <c r="D3" i="1"/>
  <c r="H3" i="1" s="1"/>
  <c r="F17" i="1"/>
  <c r="F20" i="1"/>
  <c r="F30" i="1"/>
  <c r="F48" i="1"/>
  <c r="F42" i="1"/>
  <c r="F41" i="1"/>
  <c r="F39" i="1"/>
  <c r="F37" i="1"/>
  <c r="F34" i="1"/>
  <c r="F33" i="1"/>
  <c r="F24" i="1"/>
  <c r="F23" i="1"/>
  <c r="F21" i="1"/>
  <c r="F19" i="1"/>
  <c r="F15" i="1"/>
  <c r="F13" i="1" s="1"/>
  <c r="F12" i="1"/>
  <c r="F7" i="1"/>
  <c r="F5" i="1"/>
  <c r="F4" i="1"/>
  <c r="I38" i="1" l="1"/>
  <c r="H38" i="1"/>
  <c r="H29" i="1"/>
  <c r="I29" i="1"/>
  <c r="H16" i="1"/>
  <c r="I16" i="1"/>
  <c r="G50" i="1"/>
  <c r="D50" i="1"/>
  <c r="E50" i="1"/>
  <c r="F29" i="1"/>
  <c r="I35" i="1"/>
  <c r="F22" i="1"/>
  <c r="H35" i="1"/>
  <c r="F38" i="1"/>
  <c r="F35" i="1"/>
  <c r="F16" i="1"/>
  <c r="F47" i="1"/>
  <c r="F11" i="1"/>
  <c r="F3" i="1"/>
  <c r="F36" i="1"/>
  <c r="F31" i="1"/>
  <c r="F10" i="1"/>
  <c r="H50" i="1" l="1"/>
  <c r="I50" i="1"/>
  <c r="F50" i="1"/>
</calcChain>
</file>

<file path=xl/sharedStrings.xml><?xml version="1.0" encoding="utf-8"?>
<sst xmlns="http://schemas.openxmlformats.org/spreadsheetml/2006/main" count="154" uniqueCount="78">
  <si>
    <t>Наименование</t>
  </si>
  <si>
    <t>Рз</t>
  </si>
  <si>
    <t>Пр</t>
  </si>
  <si>
    <t>Темп к отчетному году</t>
  </si>
  <si>
    <t>Темп к ожидаемой оценке исполнения</t>
  </si>
  <si>
    <t>Общегосударственные вопросы</t>
  </si>
  <si>
    <t>01</t>
  </si>
  <si>
    <t/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</si>
  <si>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</si>
  <si>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</si>
  <si>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</si>
  <si>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</si>
  <si>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</si>
  <si>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</si>
  <si>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</si>
  <si>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</si>
  <si>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</si>
  <si>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07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</si>
  <si>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</si>
  <si>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</si>
  <si>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</si>
  <si>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</si>
  <si>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</si>
  <si>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</si>
  <si>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</si>
  <si>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09</t>
  </si>
  <si>
    <t>10</t>
  </si>
  <si>
    <t>14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</si>
  <si>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</si>
  <si>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</si>
  <si>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</si>
  <si>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</si>
  <si>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</si>
  <si>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</si>
  <si>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</si>
  <si>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</si>
  <si>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</si>
  <si>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</si>
  <si>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</si>
  <si>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</si>
  <si>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</si>
  <si>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</si>
  <si>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 и оздоровление детей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</si>
  <si>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</si>
  <si>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</si>
  <si>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</si>
  <si>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</si>
  <si>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</si>
  <si>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</si>
  <si>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</si>
  <si>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</si>
  <si>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</si>
  <si>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</si>
  <si>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</si>
  <si>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</si>
  <si>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</si>
  <si>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ИТОГО:</t>
  </si>
  <si>
    <t>Обеспечение проведения выборов и референдумов</t>
  </si>
  <si>
    <t>Благоустройство</t>
  </si>
  <si>
    <t>Другие вопросы в области жилищно-коммунального хозяйства</t>
  </si>
  <si>
    <t>Защита населения и территории от чрезвычайных ситуаций природного и техногенного характера, пожарная безопасность</t>
  </si>
  <si>
    <t>Гражданская оборона</t>
  </si>
  <si>
    <t>Охрана окружающей среды</t>
  </si>
  <si>
    <t>Другие вопросы в области охраны окружающей среды</t>
  </si>
  <si>
    <t>тел.91831</t>
  </si>
  <si>
    <t>2026 год (план)</t>
  </si>
  <si>
    <t>Прочие межбюджетные трансферты общего характера</t>
  </si>
  <si>
    <t>Спорт высших достижений</t>
  </si>
  <si>
    <t>2027 год (план)</t>
  </si>
  <si>
    <t>Водное хозяйство</t>
  </si>
  <si>
    <t>Сведения о расходах бюджета Клетнянского муниципального района Брянской области по разделам и подразделам классификации расходов бюджета Клетнянского муниципального района Брянской области на 2026 год и на плановый период 2027 и 2028 годов в сравнении с ожидаемым исполнением за 2025 год и отчетом за 2024 год</t>
  </si>
  <si>
    <t>2024 год (кассовое исполнение)</t>
  </si>
  <si>
    <t>2025 год (оценка исполнения)</t>
  </si>
  <si>
    <t>2028год (план)</t>
  </si>
  <si>
    <t>И. о. заместителя главы администрации - начальника финансового управления администрации Клетнянского района</t>
  </si>
  <si>
    <t>С.Н.Запецкая</t>
  </si>
  <si>
    <t>Исп.С.А.Кащеева</t>
  </si>
  <si>
    <t>Социальное обеспечение населения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</si>
</sst>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3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3">
    <xf numFmtId="0" fontId="0" fillId="0" borderId="0" xfId="0"/>
    <xf numFmtId="164" fontId="3" fillId="0" borderId="2" xfId="0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164" fontId="6" fillId="0" borderId="2" xfId="0" applyNumberFormat="1" applyFont="1" applyFill="1" applyBorder="1" applyAlignment="1">
      <alignment horizontal="center" vertical="top" wrapText="1"/>
    </xf>
    <xf numFmtId="165" fontId="3" fillId="0" borderId="2" xfId="1" applyNumberFormat="1" applyFont="1" applyFill="1" applyBorder="1" applyAlignment="1">
      <alignment horizontal="center" vertical="top"/>
    </xf>
    <xf numFmtId="165" fontId="3" fillId="0" borderId="2" xfId="1" applyNumberFormat="1" applyFont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/>
    </xf>
    <xf numFmtId="165" fontId="4" fillId="0" borderId="2" xfId="1" applyNumberFormat="1" applyFont="1" applyFill="1" applyBorder="1" applyAlignment="1">
      <alignment horizontal="center" vertical="top"/>
    </xf>
    <xf numFmtId="165" fontId="4" fillId="0" borderId="2" xfId="1" applyNumberFormat="1" applyFont="1" applyBorder="1" applyAlignment="1">
      <alignment horizontal="center" vertical="top"/>
    </xf>
    <xf numFmtId="0" fontId="5" fillId="0" borderId="2" xfId="0" quotePrefix="1" applyFont="1" applyFill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49" fontId="5" fillId="0" borderId="2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left"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Alignment="1">
      <alignment vertical="top" wrapText="1"/>
    </xf>
    <xf numFmtId="4" fontId="8" fillId="0" borderId="0" xfId="0" applyNumberFormat="1" applyFont="1" applyFill="1" applyAlignment="1">
      <alignment vertical="top"/>
    </xf>
    <xf numFmtId="0" fontId="8" fillId="0" borderId="0" xfId="0" applyFont="1" applyFill="1" applyAlignment="1">
      <alignment vertical="top"/>
    </xf>
    <xf numFmtId="4" fontId="9" fillId="0" borderId="0" xfId="0" applyNumberFormat="1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/>
    </xf>
    <xf numFmtId="4" fontId="11" fillId="0" borderId="0" xfId="0" applyNumberFormat="1" applyFont="1" applyBorder="1" applyAlignment="1">
      <alignment horizontal="center" vertical="top"/>
    </xf>
    <xf numFmtId="2" fontId="9" fillId="0" borderId="0" xfId="0" applyNumberFormat="1" applyFont="1" applyBorder="1" applyAlignment="1">
      <alignment horizontal="center" vertical="top"/>
    </xf>
    <xf numFmtId="164" fontId="8" fillId="0" borderId="0" xfId="0" applyNumberFormat="1" applyFont="1" applyFill="1" applyAlignment="1">
      <alignment vertical="top"/>
    </xf>
    <xf numFmtId="4" fontId="8" fillId="0" borderId="0" xfId="0" applyNumberFormat="1" applyFont="1" applyFill="1" applyAlignment="1">
      <alignment vertical="top" wrapText="1"/>
    </xf>
    <xf numFmtId="164" fontId="3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4" fontId="13" fillId="0" borderId="2" xfId="0" applyNumberFormat="1" applyFont="1" applyFill="1" applyBorder="1" applyAlignment="1">
      <alignment horizontal="center" vertical="top" wrapText="1"/>
    </xf>
    <xf numFmtId="4" fontId="12" fillId="0" borderId="2" xfId="0" applyNumberFormat="1" applyFont="1" applyFill="1" applyBorder="1" applyAlignment="1">
      <alignment horizontal="center" vertical="top" wrapText="1"/>
    </xf>
    <xf numFmtId="165" fontId="1" fillId="0" borderId="2" xfId="1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8" fillId="0" borderId="0" xfId="0" applyFont="1" applyFill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abSelected="1"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50" sqref="E50"/>
    </sheetView>
  </sheetViews>
  <sheetFormatPr defaultColWidth="9.140625" defaultRowHeight="15.75" x14ac:dyDescent="0.25"/>
  <cols>
    <col min="1" max="1" width="51.7109375" style="7" customWidth="1"/>
    <col min="2" max="2" width="5.28515625" style="7" customWidth="1"/>
    <col min="3" max="3" width="5.42578125" style="7" customWidth="1"/>
    <col min="4" max="4" width="18.7109375" style="7" customWidth="1"/>
    <col min="5" max="5" width="18.85546875" style="19" customWidth="1"/>
    <col min="6" max="6" width="9.28515625" style="19" customWidth="1"/>
    <col min="7" max="7" width="18.85546875" style="19" customWidth="1"/>
    <col min="8" max="8" width="10.28515625" style="19" customWidth="1"/>
    <col min="9" max="9" width="9.42578125" style="19" customWidth="1"/>
    <col min="10" max="11" width="17.5703125" style="19" customWidth="1"/>
    <col min="12" max="16384" width="9.140625" style="7"/>
  </cols>
  <sheetData>
    <row r="1" spans="1:11" ht="51" customHeight="1" x14ac:dyDescent="0.25">
      <c r="A1" s="41" t="s">
        <v>70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s="29" customFormat="1" ht="66.75" customHeight="1" x14ac:dyDescent="0.25">
      <c r="A2" s="36" t="s">
        <v>0</v>
      </c>
      <c r="B2" s="36" t="s">
        <v>1</v>
      </c>
      <c r="C2" s="36" t="s">
        <v>2</v>
      </c>
      <c r="D2" s="37" t="s">
        <v>71</v>
      </c>
      <c r="E2" s="38" t="s">
        <v>72</v>
      </c>
      <c r="F2" s="38" t="s">
        <v>3</v>
      </c>
      <c r="G2" s="39" t="s">
        <v>65</v>
      </c>
      <c r="H2" s="39" t="s">
        <v>3</v>
      </c>
      <c r="I2" s="39" t="s">
        <v>4</v>
      </c>
      <c r="J2" s="39" t="s">
        <v>68</v>
      </c>
      <c r="K2" s="39" t="s">
        <v>73</v>
      </c>
    </row>
    <row r="3" spans="1:11" x14ac:dyDescent="0.25">
      <c r="A3" s="8" t="s">
        <v>5</v>
      </c>
      <c r="B3" s="9" t="s">
        <v>6</v>
      </c>
      <c r="C3" s="9" t="s">
        <v>7</v>
      </c>
      <c r="D3" s="10">
        <f>SUM(D4:D10)</f>
        <v>45573114.789999999</v>
      </c>
      <c r="E3" s="10">
        <f>SUM(E4:E10)</f>
        <v>50961092.25</v>
      </c>
      <c r="F3" s="11">
        <f>E3/D3</f>
        <v>1.1182271057141406</v>
      </c>
      <c r="G3" s="10">
        <v>60513004</v>
      </c>
      <c r="H3" s="12">
        <f t="shared" ref="H3:H34" si="0">G3/D3</f>
        <v>1.3278224294925356</v>
      </c>
      <c r="I3" s="12">
        <f t="shared" ref="I3:I34" si="1">G3/E3</f>
        <v>1.1874353811559053</v>
      </c>
      <c r="J3" s="10">
        <f>SUM(J4:J10)</f>
        <v>59756146.619999997</v>
      </c>
      <c r="K3" s="10">
        <f>SUM(K4:K10)</f>
        <v>64556523.619999997</v>
      </c>
    </row>
    <row r="4" spans="1:11" ht="64.5" customHeight="1" x14ac:dyDescent="0.25">
      <c r="A4" s="13" t="s">
        <v>9</v>
      </c>
      <c r="B4" s="6" t="s">
        <v>6</v>
      </c>
      <c r="C4" s="6" t="s">
        <v>10</v>
      </c>
      <c r="D4" s="14">
        <v>478799.59</v>
      </c>
      <c r="E4" s="15">
        <v>544000</v>
      </c>
      <c r="F4" s="16">
        <f t="shared" ref="F4:F46" si="2">E4/D4</f>
        <v>1.1361747406675933</v>
      </c>
      <c r="G4" s="14">
        <v>648000</v>
      </c>
      <c r="H4" s="17">
        <f t="shared" si="0"/>
        <v>1.3533846175599273</v>
      </c>
      <c r="I4" s="17">
        <f t="shared" si="1"/>
        <v>1.1911764705882353</v>
      </c>
      <c r="J4" s="14">
        <v>648000</v>
      </c>
      <c r="K4" s="14">
        <v>648000</v>
      </c>
    </row>
    <row r="5" spans="1:11" ht="64.5" customHeight="1" x14ac:dyDescent="0.25">
      <c r="A5" s="13" t="s">
        <v>11</v>
      </c>
      <c r="B5" s="6" t="s">
        <v>6</v>
      </c>
      <c r="C5" s="6" t="s">
        <v>12</v>
      </c>
      <c r="D5" s="14">
        <v>31420170.199999999</v>
      </c>
      <c r="E5" s="15">
        <v>34252883.57</v>
      </c>
      <c r="F5" s="16">
        <f t="shared" si="2"/>
        <v>1.0901558887800042</v>
      </c>
      <c r="G5" s="14">
        <v>41242558</v>
      </c>
      <c r="H5" s="17">
        <f t="shared" si="0"/>
        <v>1.3126140863489022</v>
      </c>
      <c r="I5" s="17">
        <f t="shared" si="1"/>
        <v>1.2040609052874551</v>
      </c>
      <c r="J5" s="14">
        <v>37253558</v>
      </c>
      <c r="K5" s="14">
        <v>37253558</v>
      </c>
    </row>
    <row r="6" spans="1:11" x14ac:dyDescent="0.25">
      <c r="A6" s="13" t="s">
        <v>13</v>
      </c>
      <c r="B6" s="6" t="s">
        <v>6</v>
      </c>
      <c r="C6" s="6" t="s">
        <v>14</v>
      </c>
      <c r="D6" s="14">
        <v>4200</v>
      </c>
      <c r="E6" s="15">
        <v>4850</v>
      </c>
      <c r="F6" s="16">
        <f t="shared" si="2"/>
        <v>1.1547619047619047</v>
      </c>
      <c r="G6" s="14">
        <v>43979</v>
      </c>
      <c r="H6" s="17">
        <f t="shared" ref="H6:H10" si="3">G6/D6</f>
        <v>10.471190476190475</v>
      </c>
      <c r="I6" s="17">
        <f t="shared" ref="I6:I10" si="4">G6/E6</f>
        <v>9.0678350515463926</v>
      </c>
      <c r="J6" s="14">
        <v>4308</v>
      </c>
      <c r="K6" s="14">
        <v>4662</v>
      </c>
    </row>
    <row r="7" spans="1:11" ht="49.5" customHeight="1" x14ac:dyDescent="0.25">
      <c r="A7" s="13" t="s">
        <v>15</v>
      </c>
      <c r="B7" s="6" t="s">
        <v>6</v>
      </c>
      <c r="C7" s="6" t="s">
        <v>16</v>
      </c>
      <c r="D7" s="14">
        <v>9312229.8800000008</v>
      </c>
      <c r="E7" s="15">
        <v>10280331.68</v>
      </c>
      <c r="F7" s="16">
        <f t="shared" si="2"/>
        <v>1.1039602557577755</v>
      </c>
      <c r="G7" s="14">
        <v>11599067</v>
      </c>
      <c r="H7" s="17">
        <f t="shared" si="3"/>
        <v>1.2455735252961775</v>
      </c>
      <c r="I7" s="17">
        <f t="shared" si="4"/>
        <v>1.1282775070930398</v>
      </c>
      <c r="J7" s="14">
        <v>10719600</v>
      </c>
      <c r="K7" s="14">
        <v>10719600</v>
      </c>
    </row>
    <row r="8" spans="1:11" ht="34.5" customHeight="1" x14ac:dyDescent="0.25">
      <c r="A8" s="13" t="s">
        <v>57</v>
      </c>
      <c r="B8" s="6" t="s">
        <v>6</v>
      </c>
      <c r="C8" s="6" t="s">
        <v>17</v>
      </c>
      <c r="D8" s="14">
        <v>246097.62</v>
      </c>
      <c r="E8" s="15">
        <v>0</v>
      </c>
      <c r="F8" s="16">
        <f t="shared" si="2"/>
        <v>0</v>
      </c>
      <c r="G8" s="14"/>
      <c r="H8" s="17">
        <f t="shared" si="3"/>
        <v>0</v>
      </c>
      <c r="I8" s="17" t="e">
        <f t="shared" si="4"/>
        <v>#DIV/0!</v>
      </c>
      <c r="J8" s="14"/>
      <c r="K8" s="14"/>
    </row>
    <row r="9" spans="1:11" x14ac:dyDescent="0.25">
      <c r="A9" s="13" t="s">
        <v>18</v>
      </c>
      <c r="B9" s="6" t="s">
        <v>6</v>
      </c>
      <c r="C9" s="6" t="s">
        <v>19</v>
      </c>
      <c r="D9" s="14">
        <v>0</v>
      </c>
      <c r="E9" s="15">
        <v>905000</v>
      </c>
      <c r="F9" s="16" t="e">
        <f t="shared" si="2"/>
        <v>#DIV/0!</v>
      </c>
      <c r="G9" s="14">
        <v>1000000</v>
      </c>
      <c r="H9" s="17" t="e">
        <f t="shared" si="3"/>
        <v>#DIV/0!</v>
      </c>
      <c r="I9" s="17">
        <f t="shared" si="4"/>
        <v>1.1049723756906078</v>
      </c>
      <c r="J9" s="14"/>
      <c r="K9" s="14"/>
    </row>
    <row r="10" spans="1:11" ht="18" customHeight="1" x14ac:dyDescent="0.25">
      <c r="A10" s="13" t="s">
        <v>20</v>
      </c>
      <c r="B10" s="6" t="s">
        <v>6</v>
      </c>
      <c r="C10" s="6" t="s">
        <v>21</v>
      </c>
      <c r="D10" s="14">
        <v>4111617.5</v>
      </c>
      <c r="E10" s="15">
        <v>4974027</v>
      </c>
      <c r="F10" s="16">
        <f t="shared" si="2"/>
        <v>1.2097494477538342</v>
      </c>
      <c r="G10" s="14">
        <v>5979400</v>
      </c>
      <c r="H10" s="17">
        <f t="shared" si="3"/>
        <v>1.4542695180181522</v>
      </c>
      <c r="I10" s="17">
        <f t="shared" si="4"/>
        <v>1.2021245562197391</v>
      </c>
      <c r="J10" s="14">
        <v>11130680.619999999</v>
      </c>
      <c r="K10" s="14">
        <v>15930703.619999999</v>
      </c>
    </row>
    <row r="11" spans="1:11" x14ac:dyDescent="0.25">
      <c r="A11" s="8" t="s">
        <v>22</v>
      </c>
      <c r="B11" s="9" t="s">
        <v>8</v>
      </c>
      <c r="C11" s="9" t="s">
        <v>7</v>
      </c>
      <c r="D11" s="10">
        <f>D12</f>
        <v>690892</v>
      </c>
      <c r="E11" s="10">
        <f>E12</f>
        <v>820756</v>
      </c>
      <c r="F11" s="11">
        <f t="shared" si="2"/>
        <v>1.1879657023094783</v>
      </c>
      <c r="G11" s="10">
        <f>G12</f>
        <v>1119810</v>
      </c>
      <c r="H11" s="12">
        <f t="shared" si="0"/>
        <v>1.6208177254911043</v>
      </c>
      <c r="I11" s="12">
        <f t="shared" si="1"/>
        <v>1.3643640740975393</v>
      </c>
      <c r="J11" s="10">
        <f>J12</f>
        <v>1248705</v>
      </c>
      <c r="K11" s="10">
        <f>K12</f>
        <v>1588844</v>
      </c>
    </row>
    <row r="12" spans="1:11" ht="17.25" customHeight="1" x14ac:dyDescent="0.25">
      <c r="A12" s="13" t="s">
        <v>23</v>
      </c>
      <c r="B12" s="6" t="s">
        <v>8</v>
      </c>
      <c r="C12" s="6" t="s">
        <v>10</v>
      </c>
      <c r="D12" s="14">
        <v>690892</v>
      </c>
      <c r="E12" s="15">
        <v>820756</v>
      </c>
      <c r="F12" s="16">
        <f t="shared" si="2"/>
        <v>1.1879657023094783</v>
      </c>
      <c r="G12" s="14">
        <v>1119810</v>
      </c>
      <c r="H12" s="17">
        <f t="shared" si="0"/>
        <v>1.6208177254911043</v>
      </c>
      <c r="I12" s="17">
        <f t="shared" si="1"/>
        <v>1.3643640740975393</v>
      </c>
      <c r="J12" s="14">
        <v>1248705</v>
      </c>
      <c r="K12" s="14">
        <v>1588844</v>
      </c>
    </row>
    <row r="13" spans="1:11" ht="31.5" x14ac:dyDescent="0.25">
      <c r="A13" s="8" t="s">
        <v>24</v>
      </c>
      <c r="B13" s="9" t="s">
        <v>10</v>
      </c>
      <c r="C13" s="9" t="s">
        <v>7</v>
      </c>
      <c r="D13" s="10">
        <f>D15+D14</f>
        <v>4484620.79</v>
      </c>
      <c r="E13" s="10">
        <f t="shared" ref="E13:K13" si="5">E15+E14</f>
        <v>4968400</v>
      </c>
      <c r="F13" s="10">
        <f t="shared" si="5"/>
        <v>1.1078751655165029</v>
      </c>
      <c r="G13" s="10">
        <f t="shared" si="5"/>
        <v>6969400</v>
      </c>
      <c r="H13" s="12">
        <f t="shared" si="0"/>
        <v>1.5540667374910868</v>
      </c>
      <c r="I13" s="12">
        <f t="shared" si="1"/>
        <v>1.4027453506158925</v>
      </c>
      <c r="J13" s="10">
        <f t="shared" si="5"/>
        <v>5897800</v>
      </c>
      <c r="K13" s="10">
        <f t="shared" si="5"/>
        <v>5897800</v>
      </c>
    </row>
    <row r="14" spans="1:11" hidden="1" x14ac:dyDescent="0.25">
      <c r="A14" s="13" t="s">
        <v>61</v>
      </c>
      <c r="B14" s="6" t="s">
        <v>10</v>
      </c>
      <c r="C14" s="20" t="s">
        <v>25</v>
      </c>
      <c r="D14" s="14">
        <v>0</v>
      </c>
      <c r="E14" s="14">
        <v>0</v>
      </c>
      <c r="F14" s="16"/>
      <c r="G14" s="14"/>
      <c r="H14" s="17" t="e">
        <f t="shared" si="0"/>
        <v>#DIV/0!</v>
      </c>
      <c r="I14" s="17" t="e">
        <f t="shared" si="1"/>
        <v>#DIV/0!</v>
      </c>
      <c r="J14" s="14"/>
      <c r="K14" s="14"/>
    </row>
    <row r="15" spans="1:11" ht="48.75" customHeight="1" x14ac:dyDescent="0.25">
      <c r="A15" s="13" t="s">
        <v>60</v>
      </c>
      <c r="B15" s="6" t="s">
        <v>10</v>
      </c>
      <c r="C15" s="6">
        <v>10</v>
      </c>
      <c r="D15" s="14">
        <v>4484620.79</v>
      </c>
      <c r="E15" s="15">
        <v>4968400</v>
      </c>
      <c r="F15" s="16">
        <f t="shared" si="2"/>
        <v>1.1078751655165029</v>
      </c>
      <c r="G15" s="14">
        <v>6969400</v>
      </c>
      <c r="H15" s="17">
        <f t="shared" ref="H15" si="6">G15/D15</f>
        <v>1.5540667374910868</v>
      </c>
      <c r="I15" s="17">
        <f t="shared" ref="I15" si="7">G15/E15</f>
        <v>1.4027453506158925</v>
      </c>
      <c r="J15" s="14">
        <v>5897800</v>
      </c>
      <c r="K15" s="14">
        <v>5897800</v>
      </c>
    </row>
    <row r="16" spans="1:11" x14ac:dyDescent="0.25">
      <c r="A16" s="8" t="s">
        <v>28</v>
      </c>
      <c r="B16" s="9" t="s">
        <v>12</v>
      </c>
      <c r="C16" s="9" t="s">
        <v>7</v>
      </c>
      <c r="D16" s="10">
        <f>SUM(D17:D21)</f>
        <v>15009948.76</v>
      </c>
      <c r="E16" s="10">
        <f>SUM(E17:E21)</f>
        <v>16697837.5</v>
      </c>
      <c r="F16" s="11">
        <f t="shared" si="2"/>
        <v>1.1124513325786995</v>
      </c>
      <c r="G16" s="10">
        <f>SUM(G17:G21)</f>
        <v>17412040</v>
      </c>
      <c r="H16" s="12">
        <f t="shared" si="0"/>
        <v>1.1600332738244472</v>
      </c>
      <c r="I16" s="12">
        <f t="shared" si="1"/>
        <v>1.0427721553764073</v>
      </c>
      <c r="J16" s="10">
        <f>SUM(J17:J21)</f>
        <v>10848140</v>
      </c>
      <c r="K16" s="10">
        <f>SUM(K17:K21)</f>
        <v>11027740</v>
      </c>
    </row>
    <row r="17" spans="1:11" x14ac:dyDescent="0.25">
      <c r="A17" s="13" t="s">
        <v>29</v>
      </c>
      <c r="B17" s="6" t="s">
        <v>12</v>
      </c>
      <c r="C17" s="6" t="s">
        <v>14</v>
      </c>
      <c r="D17" s="14">
        <v>127743.1</v>
      </c>
      <c r="E17" s="15">
        <v>255486.2</v>
      </c>
      <c r="F17" s="16">
        <f t="shared" si="2"/>
        <v>2</v>
      </c>
      <c r="G17" s="14">
        <v>307240</v>
      </c>
      <c r="H17" s="17">
        <f t="shared" si="0"/>
        <v>2.4051396905194879</v>
      </c>
      <c r="I17" s="17">
        <f t="shared" si="1"/>
        <v>1.202569845259744</v>
      </c>
      <c r="J17" s="14">
        <v>307240</v>
      </c>
      <c r="K17" s="14">
        <v>307240</v>
      </c>
    </row>
    <row r="18" spans="1:11" x14ac:dyDescent="0.25">
      <c r="A18" s="13" t="s">
        <v>69</v>
      </c>
      <c r="B18" s="6" t="s">
        <v>12</v>
      </c>
      <c r="C18" s="6" t="s">
        <v>16</v>
      </c>
      <c r="D18" s="14"/>
      <c r="E18" s="15">
        <v>106880</v>
      </c>
      <c r="F18" s="16"/>
      <c r="G18" s="14">
        <v>20900</v>
      </c>
      <c r="H18" s="17" t="e">
        <f t="shared" ref="H18" si="8">G18/D18</f>
        <v>#DIV/0!</v>
      </c>
      <c r="I18" s="17">
        <f t="shared" ref="I18" si="9">G18/E18</f>
        <v>0.19554640718562874</v>
      </c>
      <c r="J18" s="14">
        <v>20900</v>
      </c>
      <c r="K18" s="14">
        <v>20900</v>
      </c>
    </row>
    <row r="19" spans="1:11" x14ac:dyDescent="0.25">
      <c r="A19" s="13" t="s">
        <v>30</v>
      </c>
      <c r="B19" s="6" t="s">
        <v>12</v>
      </c>
      <c r="C19" s="6" t="s">
        <v>31</v>
      </c>
      <c r="D19" s="14">
        <v>4471658.4000000004</v>
      </c>
      <c r="E19" s="15">
        <v>5153795</v>
      </c>
      <c r="F19" s="16">
        <f t="shared" si="2"/>
        <v>1.1525466703807248</v>
      </c>
      <c r="G19" s="14">
        <v>6657400</v>
      </c>
      <c r="H19" s="17">
        <f t="shared" si="0"/>
        <v>1.4887988760501025</v>
      </c>
      <c r="I19" s="17">
        <f t="shared" si="1"/>
        <v>1.2917471494306623</v>
      </c>
      <c r="J19" s="14">
        <v>0</v>
      </c>
      <c r="K19" s="14">
        <v>0</v>
      </c>
    </row>
    <row r="20" spans="1:11" ht="18.75" customHeight="1" x14ac:dyDescent="0.25">
      <c r="A20" s="13" t="s">
        <v>32</v>
      </c>
      <c r="B20" s="6" t="s">
        <v>12</v>
      </c>
      <c r="C20" s="6" t="s">
        <v>25</v>
      </c>
      <c r="D20" s="14">
        <v>9984820.2599999998</v>
      </c>
      <c r="E20" s="15">
        <v>10611676.300000001</v>
      </c>
      <c r="F20" s="16">
        <f t="shared" si="2"/>
        <v>1.0627809037796341</v>
      </c>
      <c r="G20" s="14">
        <v>10426500</v>
      </c>
      <c r="H20" s="17">
        <f t="shared" si="0"/>
        <v>1.0442351217647257</v>
      </c>
      <c r="I20" s="17">
        <f t="shared" si="1"/>
        <v>0.98254975983389159</v>
      </c>
      <c r="J20" s="14">
        <v>10520000</v>
      </c>
      <c r="K20" s="14">
        <v>10699600</v>
      </c>
    </row>
    <row r="21" spans="1:11" ht="18" customHeight="1" x14ac:dyDescent="0.25">
      <c r="A21" s="13" t="s">
        <v>33</v>
      </c>
      <c r="B21" s="6" t="s">
        <v>12</v>
      </c>
      <c r="C21" s="6" t="s">
        <v>34</v>
      </c>
      <c r="D21" s="14">
        <v>425727</v>
      </c>
      <c r="E21" s="15">
        <v>570000</v>
      </c>
      <c r="F21" s="16">
        <f t="shared" si="2"/>
        <v>1.3388861876272822</v>
      </c>
      <c r="G21" s="14">
        <v>0</v>
      </c>
      <c r="H21" s="17">
        <f t="shared" ref="H21" si="10">G21/D21</f>
        <v>0</v>
      </c>
      <c r="I21" s="17">
        <f t="shared" ref="I21" si="11">G21/E21</f>
        <v>0</v>
      </c>
      <c r="J21" s="14">
        <v>0</v>
      </c>
      <c r="K21" s="14">
        <v>0</v>
      </c>
    </row>
    <row r="22" spans="1:11" x14ac:dyDescent="0.25">
      <c r="A22" s="8" t="s">
        <v>35</v>
      </c>
      <c r="B22" s="9" t="s">
        <v>14</v>
      </c>
      <c r="C22" s="9" t="s">
        <v>7</v>
      </c>
      <c r="D22" s="10">
        <f>SUM(D23:D26)</f>
        <v>20482682.379999999</v>
      </c>
      <c r="E22" s="10">
        <f>SUM(E23:E26)</f>
        <v>1042175.22</v>
      </c>
      <c r="F22" s="11">
        <f t="shared" si="2"/>
        <v>5.0880797771761375E-2</v>
      </c>
      <c r="G22" s="10">
        <f>SUM(G23:G26)</f>
        <v>341679.78</v>
      </c>
      <c r="H22" s="12">
        <f t="shared" si="0"/>
        <v>1.66813981519153E-2</v>
      </c>
      <c r="I22" s="12">
        <f t="shared" si="1"/>
        <v>0.32785252752411448</v>
      </c>
      <c r="J22" s="10">
        <f>SUM(J23:J26)</f>
        <v>251679.78</v>
      </c>
      <c r="K22" s="10">
        <f>SUM(K23:K26)</f>
        <v>251679.78</v>
      </c>
    </row>
    <row r="23" spans="1:11" x14ac:dyDescent="0.25">
      <c r="A23" s="13" t="s">
        <v>36</v>
      </c>
      <c r="B23" s="6" t="s">
        <v>14</v>
      </c>
      <c r="C23" s="6" t="s">
        <v>6</v>
      </c>
      <c r="D23" s="14">
        <v>987558.75</v>
      </c>
      <c r="E23" s="15">
        <v>907470.77</v>
      </c>
      <c r="F23" s="16">
        <f t="shared" si="2"/>
        <v>0.91890307285515926</v>
      </c>
      <c r="G23" s="14">
        <v>251679.78</v>
      </c>
      <c r="H23" s="17">
        <f t="shared" si="0"/>
        <v>0.25485043801191576</v>
      </c>
      <c r="I23" s="17">
        <f t="shared" si="1"/>
        <v>0.27734202391995499</v>
      </c>
      <c r="J23" s="14">
        <v>251679.78</v>
      </c>
      <c r="K23" s="14">
        <v>251679.78</v>
      </c>
    </row>
    <row r="24" spans="1:11" x14ac:dyDescent="0.25">
      <c r="A24" s="13" t="s">
        <v>37</v>
      </c>
      <c r="B24" s="6" t="s">
        <v>14</v>
      </c>
      <c r="C24" s="6" t="s">
        <v>8</v>
      </c>
      <c r="D24" s="14">
        <v>116394.72</v>
      </c>
      <c r="E24" s="15">
        <v>134704.45000000001</v>
      </c>
      <c r="F24" s="16">
        <f t="shared" si="2"/>
        <v>1.1573072214959579</v>
      </c>
      <c r="G24" s="14">
        <v>90000</v>
      </c>
      <c r="H24" s="17">
        <f t="shared" si="0"/>
        <v>0.77323095068229897</v>
      </c>
      <c r="I24" s="17">
        <f t="shared" si="1"/>
        <v>0.66812937508745995</v>
      </c>
      <c r="J24" s="14"/>
      <c r="K24" s="14"/>
    </row>
    <row r="25" spans="1:11" x14ac:dyDescent="0.25">
      <c r="A25" s="13" t="s">
        <v>58</v>
      </c>
      <c r="B25" s="6" t="s">
        <v>14</v>
      </c>
      <c r="C25" s="20" t="s">
        <v>10</v>
      </c>
      <c r="D25" s="14">
        <v>456764.08</v>
      </c>
      <c r="E25" s="15">
        <v>0</v>
      </c>
      <c r="F25" s="16">
        <f t="shared" si="2"/>
        <v>0</v>
      </c>
      <c r="G25" s="14">
        <v>0</v>
      </c>
      <c r="H25" s="17">
        <f t="shared" si="0"/>
        <v>0</v>
      </c>
      <c r="I25" s="17" t="e">
        <f t="shared" si="1"/>
        <v>#DIV/0!</v>
      </c>
      <c r="J25" s="14"/>
      <c r="K25" s="14"/>
    </row>
    <row r="26" spans="1:11" ht="31.5" x14ac:dyDescent="0.25">
      <c r="A26" s="13" t="s">
        <v>59</v>
      </c>
      <c r="B26" s="6" t="s">
        <v>14</v>
      </c>
      <c r="C26" s="20" t="s">
        <v>14</v>
      </c>
      <c r="D26" s="14">
        <v>18921964.829999998</v>
      </c>
      <c r="E26" s="15">
        <v>0</v>
      </c>
      <c r="F26" s="16"/>
      <c r="G26" s="14">
        <v>0</v>
      </c>
      <c r="H26" s="17">
        <f t="shared" si="0"/>
        <v>0</v>
      </c>
      <c r="I26" s="17" t="e">
        <f t="shared" si="1"/>
        <v>#DIV/0!</v>
      </c>
      <c r="J26" s="14"/>
      <c r="K26" s="14"/>
    </row>
    <row r="27" spans="1:11" x14ac:dyDescent="0.25">
      <c r="A27" s="21" t="s">
        <v>62</v>
      </c>
      <c r="B27" s="22" t="s">
        <v>16</v>
      </c>
      <c r="C27" s="22" t="s">
        <v>7</v>
      </c>
      <c r="D27" s="10">
        <f>D28</f>
        <v>0</v>
      </c>
      <c r="E27" s="10">
        <f>E28</f>
        <v>0</v>
      </c>
      <c r="F27" s="11" t="e">
        <f t="shared" ref="F27:F28" si="12">E27/D27</f>
        <v>#DIV/0!</v>
      </c>
      <c r="G27" s="10">
        <f>G28</f>
        <v>196933</v>
      </c>
      <c r="H27" s="12" t="e">
        <f t="shared" si="0"/>
        <v>#DIV/0!</v>
      </c>
      <c r="I27" s="12" t="e">
        <f t="shared" si="1"/>
        <v>#DIV/0!</v>
      </c>
      <c r="J27" s="10">
        <f t="shared" ref="J27:K27" si="13">J28</f>
        <v>196933</v>
      </c>
      <c r="K27" s="10">
        <f t="shared" si="13"/>
        <v>196933</v>
      </c>
    </row>
    <row r="28" spans="1:11" ht="18.75" customHeight="1" x14ac:dyDescent="0.25">
      <c r="A28" s="23" t="s">
        <v>63</v>
      </c>
      <c r="B28" s="20" t="s">
        <v>16</v>
      </c>
      <c r="C28" s="20" t="s">
        <v>14</v>
      </c>
      <c r="D28" s="14"/>
      <c r="E28" s="15"/>
      <c r="F28" s="16" t="e">
        <f t="shared" si="12"/>
        <v>#DIV/0!</v>
      </c>
      <c r="G28" s="14">
        <v>196933</v>
      </c>
      <c r="H28" s="17" t="e">
        <f t="shared" ref="H28" si="14">G28/D28</f>
        <v>#DIV/0!</v>
      </c>
      <c r="I28" s="17" t="e">
        <f t="shared" ref="I28" si="15">G28/E28</f>
        <v>#DIV/0!</v>
      </c>
      <c r="J28" s="14">
        <v>196933</v>
      </c>
      <c r="K28" s="14">
        <v>196933</v>
      </c>
    </row>
    <row r="29" spans="1:11" x14ac:dyDescent="0.25">
      <c r="A29" s="8" t="s">
        <v>38</v>
      </c>
      <c r="B29" s="9" t="s">
        <v>17</v>
      </c>
      <c r="C29" s="9" t="s">
        <v>7</v>
      </c>
      <c r="D29" s="10">
        <f>SUM(D30:D34)</f>
        <v>355555983.83999997</v>
      </c>
      <c r="E29" s="10">
        <f>SUM(E30:E34)</f>
        <v>311675734.59000003</v>
      </c>
      <c r="F29" s="11">
        <f t="shared" si="2"/>
        <v>0.87658694764156742</v>
      </c>
      <c r="G29" s="10">
        <f>SUM(G30:G34)</f>
        <v>280508266.88</v>
      </c>
      <c r="H29" s="12">
        <f t="shared" si="0"/>
        <v>0.78892855029611475</v>
      </c>
      <c r="I29" s="12">
        <f t="shared" si="1"/>
        <v>0.90000033929173251</v>
      </c>
      <c r="J29" s="10">
        <f>SUM(J30:J34)</f>
        <v>279027858.55000001</v>
      </c>
      <c r="K29" s="10">
        <f>SUM(K30:K34)</f>
        <v>273537828.39999998</v>
      </c>
    </row>
    <row r="30" spans="1:11" x14ac:dyDescent="0.25">
      <c r="A30" s="13" t="s">
        <v>39</v>
      </c>
      <c r="B30" s="6" t="s">
        <v>17</v>
      </c>
      <c r="C30" s="6" t="s">
        <v>6</v>
      </c>
      <c r="D30" s="14">
        <v>50627829.280000001</v>
      </c>
      <c r="E30" s="15">
        <v>58807828</v>
      </c>
      <c r="F30" s="16">
        <f t="shared" si="2"/>
        <v>1.1615711918984333</v>
      </c>
      <c r="G30" s="14">
        <v>65699068</v>
      </c>
      <c r="H30" s="17">
        <f t="shared" si="0"/>
        <v>1.2976868440605598</v>
      </c>
      <c r="I30" s="17">
        <f t="shared" si="1"/>
        <v>1.117182358783936</v>
      </c>
      <c r="J30" s="14">
        <v>65269068</v>
      </c>
      <c r="K30" s="14">
        <v>65269068</v>
      </c>
    </row>
    <row r="31" spans="1:11" x14ac:dyDescent="0.25">
      <c r="A31" s="13" t="s">
        <v>40</v>
      </c>
      <c r="B31" s="6" t="s">
        <v>17</v>
      </c>
      <c r="C31" s="6" t="s">
        <v>8</v>
      </c>
      <c r="D31" s="14">
        <v>260892773.74000001</v>
      </c>
      <c r="E31" s="15">
        <v>209443297.84</v>
      </c>
      <c r="F31" s="16">
        <f t="shared" si="2"/>
        <v>0.80279455363039909</v>
      </c>
      <c r="G31" s="14">
        <v>167570576.88</v>
      </c>
      <c r="H31" s="17">
        <f t="shared" si="0"/>
        <v>0.64229673546649146</v>
      </c>
      <c r="I31" s="17">
        <f t="shared" si="1"/>
        <v>0.80007609987125095</v>
      </c>
      <c r="J31" s="14">
        <v>165112013.55000001</v>
      </c>
      <c r="K31" s="14">
        <v>164178938.40000001</v>
      </c>
    </row>
    <row r="32" spans="1:11" x14ac:dyDescent="0.25">
      <c r="A32" s="13" t="s">
        <v>41</v>
      </c>
      <c r="B32" s="6" t="s">
        <v>17</v>
      </c>
      <c r="C32" s="18" t="s">
        <v>10</v>
      </c>
      <c r="D32" s="14">
        <v>16342321.119999999</v>
      </c>
      <c r="E32" s="15">
        <v>14328378</v>
      </c>
      <c r="F32" s="16">
        <f t="shared" si="2"/>
        <v>0.8767651727553375</v>
      </c>
      <c r="G32" s="14">
        <v>12297300</v>
      </c>
      <c r="H32" s="17">
        <f t="shared" si="0"/>
        <v>0.75248184818436614</v>
      </c>
      <c r="I32" s="17">
        <f t="shared" si="1"/>
        <v>0.85824787704511984</v>
      </c>
      <c r="J32" s="14">
        <v>16354255</v>
      </c>
      <c r="K32" s="14">
        <v>11797300</v>
      </c>
    </row>
    <row r="33" spans="1:11" ht="19.5" customHeight="1" x14ac:dyDescent="0.25">
      <c r="A33" s="13" t="s">
        <v>42</v>
      </c>
      <c r="B33" s="6" t="s">
        <v>17</v>
      </c>
      <c r="C33" s="6" t="s">
        <v>17</v>
      </c>
      <c r="D33" s="14">
        <v>73561.25</v>
      </c>
      <c r="E33" s="15">
        <v>123400</v>
      </c>
      <c r="F33" s="16">
        <f t="shared" si="2"/>
        <v>1.6775136365953542</v>
      </c>
      <c r="G33" s="14">
        <v>142300</v>
      </c>
      <c r="H33" s="17">
        <f t="shared" si="0"/>
        <v>1.9344423864466687</v>
      </c>
      <c r="I33" s="17">
        <f t="shared" si="1"/>
        <v>1.1531604538087521</v>
      </c>
      <c r="J33" s="14"/>
      <c r="K33" s="14"/>
    </row>
    <row r="34" spans="1:11" ht="17.25" customHeight="1" x14ac:dyDescent="0.25">
      <c r="A34" s="13" t="s">
        <v>43</v>
      </c>
      <c r="B34" s="6" t="s">
        <v>17</v>
      </c>
      <c r="C34" s="6" t="s">
        <v>25</v>
      </c>
      <c r="D34" s="14">
        <v>27619498.449999999</v>
      </c>
      <c r="E34" s="15">
        <v>28972830.75</v>
      </c>
      <c r="F34" s="16">
        <f t="shared" si="2"/>
        <v>1.0489991627635802</v>
      </c>
      <c r="G34" s="14">
        <v>34799022</v>
      </c>
      <c r="H34" s="17">
        <f t="shared" si="0"/>
        <v>1.2599440233499244</v>
      </c>
      <c r="I34" s="17">
        <f t="shared" si="1"/>
        <v>1.2010915433246026</v>
      </c>
      <c r="J34" s="14">
        <v>32292522</v>
      </c>
      <c r="K34" s="14">
        <v>32292522</v>
      </c>
    </row>
    <row r="35" spans="1:11" x14ac:dyDescent="0.25">
      <c r="A35" s="8" t="s">
        <v>44</v>
      </c>
      <c r="B35" s="9" t="s">
        <v>31</v>
      </c>
      <c r="C35" s="9" t="s">
        <v>7</v>
      </c>
      <c r="D35" s="10">
        <f>SUM(D36:D37)</f>
        <v>35592866.509999998</v>
      </c>
      <c r="E35" s="10">
        <f>SUM(E36:E37)</f>
        <v>53133928.289999999</v>
      </c>
      <c r="F35" s="11">
        <f t="shared" si="2"/>
        <v>1.4928252062831677</v>
      </c>
      <c r="G35" s="10">
        <f>SUM(G36:G37)</f>
        <v>37646239</v>
      </c>
      <c r="H35" s="12">
        <f t="shared" ref="H35" si="16">G35/D35</f>
        <v>1.0576905625014241</v>
      </c>
      <c r="I35" s="12">
        <f t="shared" ref="I35" si="17">G35/E35</f>
        <v>0.70851601249074525</v>
      </c>
      <c r="J35" s="10">
        <f>SUM(J36:J37)</f>
        <v>42656339</v>
      </c>
      <c r="K35" s="10">
        <f>SUM(K36:K37)</f>
        <v>32948128</v>
      </c>
    </row>
    <row r="36" spans="1:11" x14ac:dyDescent="0.25">
      <c r="A36" s="13" t="s">
        <v>45</v>
      </c>
      <c r="B36" s="6" t="s">
        <v>31</v>
      </c>
      <c r="C36" s="6" t="s">
        <v>6</v>
      </c>
      <c r="D36" s="14">
        <v>35588246.509999998</v>
      </c>
      <c r="E36" s="15">
        <v>53128928.289999999</v>
      </c>
      <c r="F36" s="16">
        <f t="shared" si="2"/>
        <v>1.4928785062526533</v>
      </c>
      <c r="G36" s="14">
        <v>37641239</v>
      </c>
      <c r="H36" s="17">
        <f t="shared" ref="H36:H50" si="18">G36/D36</f>
        <v>1.0576873741004107</v>
      </c>
      <c r="I36" s="17">
        <f t="shared" ref="I36:I50" si="19">G36/E36</f>
        <v>0.70848858073210719</v>
      </c>
      <c r="J36" s="14">
        <v>42656339</v>
      </c>
      <c r="K36" s="14">
        <v>32948128</v>
      </c>
    </row>
    <row r="37" spans="1:11" ht="17.25" customHeight="1" x14ac:dyDescent="0.25">
      <c r="A37" s="13" t="s">
        <v>46</v>
      </c>
      <c r="B37" s="6" t="s">
        <v>31</v>
      </c>
      <c r="C37" s="6" t="s">
        <v>12</v>
      </c>
      <c r="D37" s="14">
        <v>4620</v>
      </c>
      <c r="E37" s="15">
        <v>5000</v>
      </c>
      <c r="F37" s="16">
        <f t="shared" si="2"/>
        <v>1.0822510822510822</v>
      </c>
      <c r="G37" s="14">
        <v>5000</v>
      </c>
      <c r="H37" s="17">
        <f t="shared" si="18"/>
        <v>1.0822510822510822</v>
      </c>
      <c r="I37" s="17">
        <f t="shared" si="19"/>
        <v>1</v>
      </c>
      <c r="J37" s="14"/>
      <c r="K37" s="14"/>
    </row>
    <row r="38" spans="1:11" x14ac:dyDescent="0.25">
      <c r="A38" s="8" t="s">
        <v>47</v>
      </c>
      <c r="B38" s="9" t="s">
        <v>26</v>
      </c>
      <c r="C38" s="9" t="s">
        <v>7</v>
      </c>
      <c r="D38" s="10">
        <f>SUM(D39:D42)</f>
        <v>27851105.109999999</v>
      </c>
      <c r="E38" s="10">
        <f>SUM(E39:E42)</f>
        <v>38682622.039999999</v>
      </c>
      <c r="F38" s="11">
        <f t="shared" si="2"/>
        <v>1.3889079764418726</v>
      </c>
      <c r="G38" s="10">
        <f>SUM(G39:G42)</f>
        <v>41908930.219999999</v>
      </c>
      <c r="H38" s="12">
        <f t="shared" si="18"/>
        <v>1.5047492749202438</v>
      </c>
      <c r="I38" s="12">
        <f t="shared" si="19"/>
        <v>1.0834045886719834</v>
      </c>
      <c r="J38" s="10">
        <f>SUM(J39:J42)</f>
        <v>48402548.780000001</v>
      </c>
      <c r="K38" s="10">
        <f>SUM(K39:K42)</f>
        <v>51649358.060000002</v>
      </c>
    </row>
    <row r="39" spans="1:11" x14ac:dyDescent="0.25">
      <c r="A39" s="13" t="s">
        <v>48</v>
      </c>
      <c r="B39" s="6" t="s">
        <v>26</v>
      </c>
      <c r="C39" s="6" t="s">
        <v>6</v>
      </c>
      <c r="D39" s="14">
        <v>3552874.33</v>
      </c>
      <c r="E39" s="15">
        <v>4566399</v>
      </c>
      <c r="F39" s="16">
        <f t="shared" si="2"/>
        <v>1.2852689332245535</v>
      </c>
      <c r="G39" s="14">
        <v>5195250</v>
      </c>
      <c r="H39" s="17">
        <f t="shared" si="18"/>
        <v>1.4622667500879492</v>
      </c>
      <c r="I39" s="17">
        <f t="shared" si="19"/>
        <v>1.1377126703119897</v>
      </c>
      <c r="J39" s="14">
        <v>5195250</v>
      </c>
      <c r="K39" s="14">
        <v>5195250</v>
      </c>
    </row>
    <row r="40" spans="1:11" x14ac:dyDescent="0.25">
      <c r="A40" s="13" t="s">
        <v>77</v>
      </c>
      <c r="B40" s="6">
        <v>10</v>
      </c>
      <c r="C40" s="20" t="s">
        <v>10</v>
      </c>
      <c r="D40" s="14"/>
      <c r="E40" s="15">
        <v>1411200</v>
      </c>
      <c r="F40" s="16" t="e">
        <f t="shared" si="2"/>
        <v>#DIV/0!</v>
      </c>
      <c r="G40" s="14">
        <v>1411200</v>
      </c>
      <c r="H40" s="17" t="e">
        <f t="shared" ref="H40" si="20">G40/D40</f>
        <v>#DIV/0!</v>
      </c>
      <c r="I40" s="17">
        <f t="shared" ref="I40" si="21">G40/E40</f>
        <v>1</v>
      </c>
      <c r="J40" s="14">
        <v>1411200</v>
      </c>
      <c r="K40" s="14">
        <v>1411200</v>
      </c>
    </row>
    <row r="41" spans="1:11" x14ac:dyDescent="0.25">
      <c r="A41" s="13" t="s">
        <v>49</v>
      </c>
      <c r="B41" s="6" t="s">
        <v>26</v>
      </c>
      <c r="C41" s="6" t="s">
        <v>12</v>
      </c>
      <c r="D41" s="14">
        <v>24127230.780000001</v>
      </c>
      <c r="E41" s="15">
        <v>32542023.039999999</v>
      </c>
      <c r="F41" s="16">
        <f t="shared" si="2"/>
        <v>1.3487674294961089</v>
      </c>
      <c r="G41" s="14">
        <v>35248480.219999999</v>
      </c>
      <c r="H41" s="17">
        <f t="shared" si="18"/>
        <v>1.4609418105793903</v>
      </c>
      <c r="I41" s="17">
        <f t="shared" si="19"/>
        <v>1.0831680678448687</v>
      </c>
      <c r="J41" s="14">
        <v>41742098.780000001</v>
      </c>
      <c r="K41" s="14">
        <v>44988908.060000002</v>
      </c>
    </row>
    <row r="42" spans="1:11" ht="19.5" customHeight="1" x14ac:dyDescent="0.25">
      <c r="A42" s="13" t="s">
        <v>50</v>
      </c>
      <c r="B42" s="6" t="s">
        <v>26</v>
      </c>
      <c r="C42" s="6" t="s">
        <v>16</v>
      </c>
      <c r="D42" s="14">
        <v>171000</v>
      </c>
      <c r="E42" s="15">
        <v>163000</v>
      </c>
      <c r="F42" s="16">
        <f t="shared" si="2"/>
        <v>0.95321637426900585</v>
      </c>
      <c r="G42" s="14">
        <v>54000</v>
      </c>
      <c r="H42" s="17">
        <f t="shared" si="18"/>
        <v>0.31578947368421051</v>
      </c>
      <c r="I42" s="17">
        <f t="shared" si="19"/>
        <v>0.33128834355828218</v>
      </c>
      <c r="J42" s="14">
        <v>54000</v>
      </c>
      <c r="K42" s="14">
        <v>54000</v>
      </c>
    </row>
    <row r="43" spans="1:11" x14ac:dyDescent="0.25">
      <c r="A43" s="8" t="s">
        <v>51</v>
      </c>
      <c r="B43" s="9" t="s">
        <v>19</v>
      </c>
      <c r="C43" s="9" t="s">
        <v>7</v>
      </c>
      <c r="D43" s="10">
        <f>SUM(D44:D46)</f>
        <v>84448605.210000008</v>
      </c>
      <c r="E43" s="10">
        <f t="shared" ref="E43:K43" si="22">SUM(E44:E46)</f>
        <v>356926266.34000003</v>
      </c>
      <c r="F43" s="11">
        <f t="shared" si="2"/>
        <v>4.2265501656590354</v>
      </c>
      <c r="G43" s="10">
        <f t="shared" si="22"/>
        <v>14601675.620000001</v>
      </c>
      <c r="H43" s="12">
        <f t="shared" si="18"/>
        <v>0.1729060602444496</v>
      </c>
      <c r="I43" s="12">
        <f t="shared" si="19"/>
        <v>4.0909501476954262E-2</v>
      </c>
      <c r="J43" s="10">
        <f t="shared" si="22"/>
        <v>32008123</v>
      </c>
      <c r="K43" s="10">
        <f t="shared" si="22"/>
        <v>9785900</v>
      </c>
    </row>
    <row r="44" spans="1:11" x14ac:dyDescent="0.25">
      <c r="A44" s="13" t="s">
        <v>52</v>
      </c>
      <c r="B44" s="6" t="s">
        <v>19</v>
      </c>
      <c r="C44" s="6" t="s">
        <v>6</v>
      </c>
      <c r="D44" s="14">
        <v>0</v>
      </c>
      <c r="E44" s="15">
        <v>0</v>
      </c>
      <c r="F44" s="16" t="e">
        <f t="shared" si="2"/>
        <v>#DIV/0!</v>
      </c>
      <c r="G44" s="14"/>
      <c r="H44" s="17" t="e">
        <f t="shared" si="18"/>
        <v>#DIV/0!</v>
      </c>
      <c r="I44" s="17" t="e">
        <f t="shared" si="19"/>
        <v>#DIV/0!</v>
      </c>
      <c r="J44" s="14"/>
      <c r="K44" s="14"/>
    </row>
    <row r="45" spans="1:11" x14ac:dyDescent="0.25">
      <c r="A45" s="13" t="s">
        <v>53</v>
      </c>
      <c r="B45" s="6" t="s">
        <v>19</v>
      </c>
      <c r="C45" s="6" t="s">
        <v>8</v>
      </c>
      <c r="D45" s="14">
        <v>76760658.010000005</v>
      </c>
      <c r="E45" s="15">
        <v>348007525.35000002</v>
      </c>
      <c r="F45" s="40">
        <f t="shared" si="2"/>
        <v>4.5336704292537888</v>
      </c>
      <c r="G45" s="14">
        <v>5045425.62</v>
      </c>
      <c r="H45" s="17">
        <f t="shared" si="18"/>
        <v>6.5729316954822176E-2</v>
      </c>
      <c r="I45" s="17">
        <f t="shared" si="19"/>
        <v>1.4498035968979944E-2</v>
      </c>
      <c r="J45" s="14">
        <v>22490223</v>
      </c>
      <c r="K45" s="14">
        <v>268000</v>
      </c>
    </row>
    <row r="46" spans="1:11" x14ac:dyDescent="0.25">
      <c r="A46" s="13" t="s">
        <v>67</v>
      </c>
      <c r="B46" s="6">
        <v>11</v>
      </c>
      <c r="C46" s="6" t="s">
        <v>10</v>
      </c>
      <c r="D46" s="14">
        <v>7687947.2000000002</v>
      </c>
      <c r="E46" s="15">
        <v>8918740.9900000002</v>
      </c>
      <c r="F46" s="16">
        <f t="shared" si="2"/>
        <v>1.1600939441935814</v>
      </c>
      <c r="G46" s="14">
        <v>9556250</v>
      </c>
      <c r="H46" s="17">
        <f t="shared" si="18"/>
        <v>1.2430171216576513</v>
      </c>
      <c r="I46" s="17">
        <f t="shared" si="19"/>
        <v>1.0714797089314285</v>
      </c>
      <c r="J46" s="14">
        <v>9517900</v>
      </c>
      <c r="K46" s="14">
        <v>9517900</v>
      </c>
    </row>
    <row r="47" spans="1:11" ht="47.25" customHeight="1" x14ac:dyDescent="0.25">
      <c r="A47" s="8" t="s">
        <v>54</v>
      </c>
      <c r="B47" s="9" t="s">
        <v>27</v>
      </c>
      <c r="C47" s="9" t="s">
        <v>7</v>
      </c>
      <c r="D47" s="10">
        <f>SUM(D48:D49)</f>
        <v>7180300</v>
      </c>
      <c r="E47" s="10">
        <f>SUM(E48:E49)</f>
        <v>8390600</v>
      </c>
      <c r="F47" s="11">
        <f t="shared" ref="F47:F50" si="23">E47/D47</f>
        <v>1.1685584167792431</v>
      </c>
      <c r="G47" s="10">
        <f>SUM(G48:G49)</f>
        <v>8495500</v>
      </c>
      <c r="H47" s="12">
        <f t="shared" si="18"/>
        <v>1.1831678342130552</v>
      </c>
      <c r="I47" s="12">
        <f t="shared" si="19"/>
        <v>1.0125020856672944</v>
      </c>
      <c r="J47" s="10">
        <f>SUM(J48:J49)</f>
        <v>3995500</v>
      </c>
      <c r="K47" s="10">
        <f>SUM(K48:K49)</f>
        <v>3995500</v>
      </c>
    </row>
    <row r="48" spans="1:11" ht="47.25" customHeight="1" x14ac:dyDescent="0.25">
      <c r="A48" s="13" t="s">
        <v>55</v>
      </c>
      <c r="B48" s="6" t="s">
        <v>27</v>
      </c>
      <c r="C48" s="6" t="s">
        <v>6</v>
      </c>
      <c r="D48" s="14">
        <v>928000</v>
      </c>
      <c r="E48" s="15">
        <v>958500</v>
      </c>
      <c r="F48" s="16">
        <f t="shared" si="23"/>
        <v>1.0328663793103448</v>
      </c>
      <c r="G48" s="14">
        <v>995500</v>
      </c>
      <c r="H48" s="17">
        <f t="shared" si="18"/>
        <v>1.0727370689655173</v>
      </c>
      <c r="I48" s="17">
        <f t="shared" si="19"/>
        <v>1.0386019822639541</v>
      </c>
      <c r="J48" s="14">
        <v>995500</v>
      </c>
      <c r="K48" s="14">
        <v>995500</v>
      </c>
    </row>
    <row r="49" spans="1:21" ht="17.25" customHeight="1" x14ac:dyDescent="0.25">
      <c r="A49" s="13" t="s">
        <v>66</v>
      </c>
      <c r="B49" s="6">
        <v>14</v>
      </c>
      <c r="C49" s="6" t="s">
        <v>10</v>
      </c>
      <c r="D49" s="14">
        <v>6252300</v>
      </c>
      <c r="E49" s="15">
        <v>7432100</v>
      </c>
      <c r="F49" s="16">
        <f t="shared" si="23"/>
        <v>1.1886985589303136</v>
      </c>
      <c r="G49" s="14">
        <v>7500000</v>
      </c>
      <c r="H49" s="17">
        <f t="shared" si="18"/>
        <v>1.1995585624490188</v>
      </c>
      <c r="I49" s="17">
        <f t="shared" si="19"/>
        <v>1.0091360449940125</v>
      </c>
      <c r="J49" s="14">
        <v>3000000</v>
      </c>
      <c r="K49" s="14">
        <v>3000000</v>
      </c>
    </row>
    <row r="50" spans="1:21" s="5" customFormat="1" ht="24" customHeight="1" x14ac:dyDescent="0.25">
      <c r="A50" s="3" t="s">
        <v>56</v>
      </c>
      <c r="B50" s="4"/>
      <c r="C50" s="4"/>
      <c r="D50" s="35">
        <f>D3+D11+D13+D16+D22+D27+D29+D35+D38+D43+D47</f>
        <v>596870119.38999999</v>
      </c>
      <c r="E50" s="35">
        <f>E3+E11+E13+E16+E22+E27+E29+E35+E38+E43+E47</f>
        <v>843299412.23000014</v>
      </c>
      <c r="F50" s="2">
        <f t="shared" si="23"/>
        <v>1.412869206942124</v>
      </c>
      <c r="G50" s="1">
        <f>G3+G11+G13+G16+G22+G27+G29+G35+G38+G43+G47</f>
        <v>469713478.5</v>
      </c>
      <c r="H50" s="12">
        <f t="shared" si="18"/>
        <v>0.78696095388398102</v>
      </c>
      <c r="I50" s="12">
        <f t="shared" si="19"/>
        <v>0.55699490796264317</v>
      </c>
      <c r="J50" s="1">
        <f t="shared" ref="J50:K50" si="24">J3+J11+J13+J16+J22+J27+J29+J35+J38+J43+J47</f>
        <v>484289773.73000002</v>
      </c>
      <c r="K50" s="1">
        <f t="shared" si="24"/>
        <v>455436234.85999995</v>
      </c>
    </row>
    <row r="51" spans="1:21" ht="30" customHeight="1" x14ac:dyDescent="0.25"/>
    <row r="52" spans="1:21" s="27" customFormat="1" ht="37.5" customHeight="1" x14ac:dyDescent="0.25">
      <c r="A52" s="42" t="s">
        <v>74</v>
      </c>
      <c r="B52" s="42"/>
      <c r="C52" s="42"/>
      <c r="D52" s="42"/>
      <c r="E52" s="34"/>
      <c r="F52" s="25"/>
      <c r="G52" s="25"/>
      <c r="H52" s="25"/>
      <c r="I52" s="25"/>
      <c r="J52" s="26" t="s">
        <v>75</v>
      </c>
      <c r="K52" s="25"/>
      <c r="L52" s="25"/>
      <c r="O52" s="26"/>
      <c r="U52" s="26"/>
    </row>
    <row r="53" spans="1:21" s="27" customFormat="1" ht="21" customHeight="1" x14ac:dyDescent="0.25"/>
    <row r="54" spans="1:21" s="27" customFormat="1" ht="16.5" customHeight="1" x14ac:dyDescent="0.25">
      <c r="A54" s="27" t="s">
        <v>76</v>
      </c>
      <c r="E54" s="33"/>
    </row>
    <row r="55" spans="1:21" s="27" customFormat="1" ht="17.25" x14ac:dyDescent="0.25">
      <c r="A55" s="27" t="s">
        <v>64</v>
      </c>
    </row>
    <row r="56" spans="1:21" s="24" customFormat="1" ht="18.75" x14ac:dyDescent="0.25">
      <c r="D56" s="32"/>
      <c r="E56" s="28"/>
      <c r="F56" s="28"/>
      <c r="G56" s="28"/>
      <c r="H56" s="28"/>
      <c r="I56" s="28"/>
      <c r="J56" s="28"/>
      <c r="K56" s="28"/>
    </row>
    <row r="57" spans="1:21" x14ac:dyDescent="0.25">
      <c r="D57" s="31"/>
      <c r="E57" s="31"/>
      <c r="F57" s="30"/>
      <c r="G57" s="30"/>
      <c r="H57" s="30"/>
      <c r="I57" s="30"/>
      <c r="J57" s="30"/>
      <c r="K57" s="30"/>
    </row>
    <row r="58" spans="1:21" x14ac:dyDescent="0.25">
      <c r="D58" s="29"/>
      <c r="E58" s="30"/>
      <c r="F58" s="30"/>
      <c r="G58" s="30"/>
      <c r="H58" s="30"/>
      <c r="I58" s="30"/>
      <c r="J58" s="30"/>
      <c r="K58" s="30"/>
    </row>
  </sheetData>
  <mergeCells count="2">
    <mergeCell ref="A1:K1"/>
    <mergeCell ref="A52:D52"/>
  </mergeCells>
  <pageMargins left="0.11811023622047245" right="0.11811023622047245" top="0.62992125984251968" bottom="0.31496062992125984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2025-11-12T09:48:39Z</dcterms:modified>
</cp:coreProperties>
</file>