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Titles" localSheetId="0">Лист3!$3:$3</definedName>
  </definedNames>
  <calcPr calcId="145621" iterate="1"/>
</workbook>
</file>

<file path=xl/calcChain.xml><?xml version="1.0" encoding="utf-8"?>
<calcChain xmlns="http://schemas.openxmlformats.org/spreadsheetml/2006/main">
  <c r="E137" i="3" l="1"/>
  <c r="E146" i="3"/>
  <c r="E138" i="3" s="1"/>
  <c r="D146" i="3"/>
  <c r="D138" i="3" s="1"/>
  <c r="D137" i="3" s="1"/>
  <c r="E191" i="3"/>
  <c r="D191" i="3"/>
  <c r="E192" i="3"/>
  <c r="D192" i="3"/>
  <c r="D194" i="3"/>
  <c r="F194" i="3" s="1"/>
  <c r="E194" i="3"/>
  <c r="C194" i="3"/>
  <c r="F211" i="3"/>
  <c r="D210" i="3"/>
  <c r="D209" i="3" s="1"/>
  <c r="E210" i="3"/>
  <c r="E209" i="3"/>
  <c r="C209" i="3"/>
  <c r="C210" i="3"/>
  <c r="F158" i="3"/>
  <c r="D157" i="3"/>
  <c r="E157" i="3"/>
  <c r="C157" i="3"/>
  <c r="D147" i="3"/>
  <c r="E50" i="3"/>
  <c r="D53" i="3"/>
  <c r="E53" i="3"/>
  <c r="F210" i="3" l="1"/>
  <c r="F209" i="3"/>
  <c r="E49" i="3"/>
  <c r="F157" i="3"/>
  <c r="C213" i="3" l="1"/>
  <c r="C212" i="3" s="1"/>
  <c r="C207" i="3"/>
  <c r="C200" i="3"/>
  <c r="C198" i="3"/>
  <c r="C196" i="3"/>
  <c r="C192" i="3"/>
  <c r="C189" i="3"/>
  <c r="C187" i="3"/>
  <c r="C185" i="3"/>
  <c r="C181" i="3"/>
  <c r="C179" i="3"/>
  <c r="C177" i="3"/>
  <c r="C174" i="3"/>
  <c r="C171" i="3"/>
  <c r="C169" i="3"/>
  <c r="C165" i="3"/>
  <c r="C163" i="3"/>
  <c r="C161" i="3"/>
  <c r="C159" i="3"/>
  <c r="C155" i="3"/>
  <c r="C153" i="3"/>
  <c r="C151" i="3"/>
  <c r="C149" i="3"/>
  <c r="C147" i="3"/>
  <c r="C143" i="3"/>
  <c r="C140" i="3"/>
  <c r="C125" i="3"/>
  <c r="C122" i="3"/>
  <c r="C120" i="3"/>
  <c r="C116" i="3"/>
  <c r="C114" i="3"/>
  <c r="C111" i="3"/>
  <c r="C109" i="3"/>
  <c r="C107" i="3"/>
  <c r="C105" i="3"/>
  <c r="C103" i="3"/>
  <c r="C101" i="3"/>
  <c r="C99" i="3"/>
  <c r="C96" i="3"/>
  <c r="C93" i="3"/>
  <c r="C91" i="3"/>
  <c r="C89" i="3"/>
  <c r="C82" i="3"/>
  <c r="C81" i="3" s="1"/>
  <c r="C79" i="3"/>
  <c r="C78" i="3" s="1"/>
  <c r="C74" i="3"/>
  <c r="C72" i="3"/>
  <c r="C67" i="3"/>
  <c r="C64" i="3" s="1"/>
  <c r="C63" i="3" s="1"/>
  <c r="C61" i="3"/>
  <c r="C60" i="3" s="1"/>
  <c r="C58" i="3"/>
  <c r="C57" i="3" s="1"/>
  <c r="C53" i="3"/>
  <c r="C50" i="3"/>
  <c r="C46" i="3"/>
  <c r="C44" i="3"/>
  <c r="C40" i="3"/>
  <c r="C37" i="3"/>
  <c r="C36" i="3" s="1"/>
  <c r="C33" i="3"/>
  <c r="C30" i="3"/>
  <c r="C28" i="3"/>
  <c r="C25" i="3"/>
  <c r="C22" i="3"/>
  <c r="C20" i="3"/>
  <c r="C18" i="3"/>
  <c r="C16" i="3"/>
  <c r="C6" i="3"/>
  <c r="C5" i="3" s="1"/>
  <c r="C173" i="3" l="1"/>
  <c r="C113" i="3"/>
  <c r="C43" i="3"/>
  <c r="C139" i="3"/>
  <c r="C32" i="3"/>
  <c r="C24" i="3"/>
  <c r="C71" i="3"/>
  <c r="C70" i="3" s="1"/>
  <c r="C88" i="3"/>
  <c r="C15" i="3"/>
  <c r="C14" i="3" s="1"/>
  <c r="C77" i="3"/>
  <c r="C119" i="3"/>
  <c r="C191" i="3"/>
  <c r="C146" i="3"/>
  <c r="C49" i="3"/>
  <c r="C48" i="3"/>
  <c r="G170" i="3"/>
  <c r="F170" i="3"/>
  <c r="D169" i="3"/>
  <c r="E169" i="3"/>
  <c r="C87" i="3" l="1"/>
  <c r="C138" i="3"/>
  <c r="C137" i="3" s="1"/>
  <c r="C4" i="3"/>
  <c r="G169" i="3"/>
  <c r="F169" i="3"/>
  <c r="D67" i="3"/>
  <c r="C216" i="3" l="1"/>
  <c r="G208" i="3"/>
  <c r="E207" i="3"/>
  <c r="G207" i="3" s="1"/>
  <c r="D207" i="3"/>
  <c r="F164" i="3"/>
  <c r="E163" i="3"/>
  <c r="D163" i="3"/>
  <c r="F12" i="3"/>
  <c r="G12" i="3"/>
  <c r="F11" i="3"/>
  <c r="G11" i="3"/>
  <c r="D6" i="3"/>
  <c r="E6" i="3"/>
  <c r="F163" i="3" l="1"/>
  <c r="G197" i="3" l="1"/>
  <c r="F197" i="3"/>
  <c r="E196" i="3"/>
  <c r="G196" i="3" s="1"/>
  <c r="D196" i="3"/>
  <c r="D22" i="3"/>
  <c r="D20" i="3"/>
  <c r="D18" i="3"/>
  <c r="D16" i="3"/>
  <c r="F196" i="3" l="1"/>
  <c r="F115" i="3"/>
  <c r="F117" i="3"/>
  <c r="D116" i="3"/>
  <c r="E116" i="3"/>
  <c r="D114" i="3"/>
  <c r="E114" i="3"/>
  <c r="F114" i="3" s="1"/>
  <c r="E113" i="3" l="1"/>
  <c r="F116" i="3"/>
  <c r="D113" i="3"/>
  <c r="F113" i="3" l="1"/>
  <c r="E103" i="3"/>
  <c r="F95" i="3"/>
  <c r="E93" i="3"/>
  <c r="E79" i="3"/>
  <c r="E78" i="3" s="1"/>
  <c r="E18" i="3"/>
  <c r="D140" i="3" l="1"/>
  <c r="D174" i="3"/>
  <c r="F104" i="3"/>
  <c r="D103" i="3"/>
  <c r="F103" i="3" s="1"/>
  <c r="D96" i="3"/>
  <c r="E165" i="3" l="1"/>
  <c r="E161" i="3"/>
  <c r="G215" i="3"/>
  <c r="D213" i="3"/>
  <c r="D212" i="3" s="1"/>
  <c r="E213" i="3"/>
  <c r="E212" i="3" s="1"/>
  <c r="E198" i="3"/>
  <c r="G198" i="3" s="1"/>
  <c r="E174" i="3"/>
  <c r="E189" i="3"/>
  <c r="E187" i="3"/>
  <c r="E185" i="3"/>
  <c r="E181" i="3"/>
  <c r="E179" i="3"/>
  <c r="E177" i="3"/>
  <c r="E171" i="3"/>
  <c r="E159" i="3"/>
  <c r="G154" i="3"/>
  <c r="G156" i="3"/>
  <c r="F154" i="3"/>
  <c r="F156" i="3"/>
  <c r="E155" i="3"/>
  <c r="G155" i="3" s="1"/>
  <c r="E153" i="3"/>
  <c r="E151" i="3"/>
  <c r="E149" i="3"/>
  <c r="E140" i="3"/>
  <c r="E122" i="3"/>
  <c r="D122" i="3"/>
  <c r="D119" i="3" s="1"/>
  <c r="D72" i="3"/>
  <c r="E173" i="3" l="1"/>
  <c r="G153" i="3"/>
  <c r="D198" i="3" l="1"/>
  <c r="F198" i="3" s="1"/>
  <c r="D189" i="3"/>
  <c r="D187" i="3"/>
  <c r="D185" i="3"/>
  <c r="D181" i="3"/>
  <c r="D179" i="3"/>
  <c r="D177" i="3"/>
  <c r="D171" i="3"/>
  <c r="D165" i="3"/>
  <c r="D155" i="3"/>
  <c r="F155" i="3" s="1"/>
  <c r="D153" i="3"/>
  <c r="F153" i="3" s="1"/>
  <c r="D151" i="3"/>
  <c r="D159" i="3"/>
  <c r="D161" i="3"/>
  <c r="D149" i="3"/>
  <c r="D173" i="3" l="1"/>
  <c r="F165" i="3"/>
  <c r="F112" i="3"/>
  <c r="E111" i="3"/>
  <c r="D111" i="3"/>
  <c r="D109" i="3"/>
  <c r="E109" i="3"/>
  <c r="F98" i="3"/>
  <c r="E96" i="3"/>
  <c r="F110" i="3"/>
  <c r="E120" i="3"/>
  <c r="F120" i="3" s="1"/>
  <c r="E125" i="3"/>
  <c r="F121" i="3"/>
  <c r="F122" i="3"/>
  <c r="F123" i="3"/>
  <c r="F124" i="3"/>
  <c r="E107" i="3"/>
  <c r="D107" i="3"/>
  <c r="F102" i="3"/>
  <c r="F106" i="3"/>
  <c r="E105" i="3"/>
  <c r="D105" i="3"/>
  <c r="E101" i="3"/>
  <c r="D101" i="3"/>
  <c r="E99" i="3"/>
  <c r="D99" i="3"/>
  <c r="D93" i="3"/>
  <c r="E91" i="3"/>
  <c r="D91" i="3"/>
  <c r="E89" i="3"/>
  <c r="D89" i="3"/>
  <c r="E72" i="3"/>
  <c r="E67" i="3"/>
  <c r="E30" i="3"/>
  <c r="D30" i="3"/>
  <c r="D5" i="3"/>
  <c r="D15" i="3"/>
  <c r="D14" i="3" s="1"/>
  <c r="D25" i="3"/>
  <c r="D28" i="3"/>
  <c r="D33" i="3"/>
  <c r="D37" i="3"/>
  <c r="D40" i="3"/>
  <c r="D44" i="3"/>
  <c r="D46" i="3"/>
  <c r="D50" i="3"/>
  <c r="D58" i="3"/>
  <c r="D57" i="3" s="1"/>
  <c r="D61" i="3"/>
  <c r="D60" i="3" s="1"/>
  <c r="D64" i="3"/>
  <c r="D63" i="3" s="1"/>
  <c r="D74" i="3"/>
  <c r="D71" i="3" s="1"/>
  <c r="D70" i="3" s="1"/>
  <c r="D82" i="3"/>
  <c r="D81" i="3" s="1"/>
  <c r="D77" i="3" s="1"/>
  <c r="D36" i="3" l="1"/>
  <c r="D32" i="3" s="1"/>
  <c r="E88" i="3"/>
  <c r="F109" i="3"/>
  <c r="D88" i="3"/>
  <c r="D87" i="3" s="1"/>
  <c r="F105" i="3"/>
  <c r="F111" i="3"/>
  <c r="E119" i="3"/>
  <c r="D43" i="3"/>
  <c r="F101" i="3"/>
  <c r="D49" i="3"/>
  <c r="D48" i="3" s="1"/>
  <c r="D24" i="3"/>
  <c r="E87" i="3" l="1"/>
  <c r="F119" i="3"/>
  <c r="G7" i="3"/>
  <c r="G8" i="3"/>
  <c r="G9" i="3"/>
  <c r="G10" i="3"/>
  <c r="G13" i="3"/>
  <c r="G17" i="3"/>
  <c r="G18" i="3"/>
  <c r="G19" i="3"/>
  <c r="G21" i="3"/>
  <c r="G23" i="3"/>
  <c r="G26" i="3"/>
  <c r="G27" i="3"/>
  <c r="G29" i="3"/>
  <c r="G30" i="3"/>
  <c r="G31" i="3"/>
  <c r="G34" i="3"/>
  <c r="G35" i="3"/>
  <c r="G38" i="3"/>
  <c r="G39" i="3"/>
  <c r="G41" i="3"/>
  <c r="G42" i="3"/>
  <c r="G45" i="3"/>
  <c r="G47" i="3"/>
  <c r="G51" i="3"/>
  <c r="G52" i="3"/>
  <c r="G54" i="3"/>
  <c r="G55" i="3"/>
  <c r="G56" i="3"/>
  <c r="G59" i="3"/>
  <c r="G62" i="3"/>
  <c r="G65" i="3"/>
  <c r="G67" i="3"/>
  <c r="G68" i="3"/>
  <c r="G69" i="3"/>
  <c r="G75" i="3"/>
  <c r="G78" i="3"/>
  <c r="G79" i="3"/>
  <c r="G80" i="3"/>
  <c r="G83" i="3"/>
  <c r="G84" i="3"/>
  <c r="G128" i="3"/>
  <c r="G129" i="3"/>
  <c r="G130" i="3"/>
  <c r="G131" i="3"/>
  <c r="G132" i="3"/>
  <c r="G133" i="3"/>
  <c r="G134" i="3"/>
  <c r="G135" i="3"/>
  <c r="G136" i="3"/>
  <c r="G140" i="3"/>
  <c r="G141" i="3"/>
  <c r="G142" i="3"/>
  <c r="G144" i="3"/>
  <c r="G145" i="3"/>
  <c r="G149" i="3"/>
  <c r="G150" i="3"/>
  <c r="G167" i="3"/>
  <c r="G168" i="3"/>
  <c r="G175" i="3"/>
  <c r="G176" i="3"/>
  <c r="G177" i="3"/>
  <c r="G178" i="3"/>
  <c r="G181" i="3"/>
  <c r="G182" i="3"/>
  <c r="G183" i="3"/>
  <c r="G184" i="3"/>
  <c r="G193" i="3"/>
  <c r="G199" i="3"/>
  <c r="G201" i="3"/>
  <c r="G204" i="3"/>
  <c r="G206" i="3"/>
  <c r="F7" i="3"/>
  <c r="F8" i="3"/>
  <c r="F9" i="3"/>
  <c r="F10" i="3"/>
  <c r="F17" i="3"/>
  <c r="F18" i="3"/>
  <c r="F19" i="3"/>
  <c r="F21" i="3"/>
  <c r="F23" i="3"/>
  <c r="F29" i="3"/>
  <c r="F30" i="3"/>
  <c r="F31" i="3"/>
  <c r="F34" i="3"/>
  <c r="F35" i="3"/>
  <c r="F38" i="3"/>
  <c r="F39" i="3"/>
  <c r="F41" i="3"/>
  <c r="F42" i="3"/>
  <c r="F45" i="3"/>
  <c r="F47" i="3"/>
  <c r="F51" i="3"/>
  <c r="F52" i="3"/>
  <c r="F54" i="3"/>
  <c r="F55" i="3"/>
  <c r="F56" i="3"/>
  <c r="F59" i="3"/>
  <c r="F62" i="3"/>
  <c r="F65" i="3"/>
  <c r="F66" i="3"/>
  <c r="F67" i="3"/>
  <c r="F68" i="3"/>
  <c r="F72" i="3"/>
  <c r="F73" i="3"/>
  <c r="F83" i="3"/>
  <c r="F84" i="3"/>
  <c r="F88" i="3"/>
  <c r="F89" i="3"/>
  <c r="F90" i="3"/>
  <c r="F91" i="3"/>
  <c r="F92" i="3"/>
  <c r="F93" i="3"/>
  <c r="F94" i="3"/>
  <c r="F96" i="3"/>
  <c r="F97" i="3"/>
  <c r="F99" i="3"/>
  <c r="F100" i="3"/>
  <c r="F107" i="3"/>
  <c r="F108" i="3"/>
  <c r="F128" i="3"/>
  <c r="F129" i="3"/>
  <c r="F130" i="3"/>
  <c r="F131" i="3"/>
  <c r="F132" i="3"/>
  <c r="F133" i="3"/>
  <c r="F134" i="3"/>
  <c r="F135" i="3"/>
  <c r="F136" i="3"/>
  <c r="F140" i="3"/>
  <c r="F141" i="3"/>
  <c r="F142" i="3"/>
  <c r="F144" i="3"/>
  <c r="F145" i="3"/>
  <c r="F148" i="3"/>
  <c r="F149" i="3"/>
  <c r="F150" i="3"/>
  <c r="F159" i="3"/>
  <c r="F160" i="3"/>
  <c r="F161" i="3"/>
  <c r="F162" i="3"/>
  <c r="F166" i="3"/>
  <c r="F167" i="3"/>
  <c r="F168" i="3"/>
  <c r="F171" i="3"/>
  <c r="F172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3" i="3"/>
  <c r="F199" i="3"/>
  <c r="F201" i="3"/>
  <c r="F203" i="3"/>
  <c r="F204" i="3"/>
  <c r="F205" i="3"/>
  <c r="F206" i="3"/>
  <c r="E147" i="3" l="1"/>
  <c r="F147" i="3" l="1"/>
  <c r="E16" i="3" l="1"/>
  <c r="E20" i="3"/>
  <c r="E22" i="3"/>
  <c r="E25" i="3"/>
  <c r="E28" i="3"/>
  <c r="E33" i="3"/>
  <c r="E37" i="3"/>
  <c r="E40" i="3"/>
  <c r="E44" i="3"/>
  <c r="E46" i="3"/>
  <c r="E58" i="3"/>
  <c r="E61" i="3"/>
  <c r="E36" i="3" l="1"/>
  <c r="G40" i="3"/>
  <c r="F40" i="3"/>
  <c r="F37" i="3"/>
  <c r="G37" i="3"/>
  <c r="G46" i="3"/>
  <c r="F46" i="3"/>
  <c r="F33" i="3"/>
  <c r="G33" i="3"/>
  <c r="E57" i="3"/>
  <c r="G58" i="3"/>
  <c r="F58" i="3"/>
  <c r="E60" i="3"/>
  <c r="E48" i="3" s="1"/>
  <c r="G61" i="3"/>
  <c r="F61" i="3"/>
  <c r="F53" i="3"/>
  <c r="G53" i="3"/>
  <c r="G50" i="3"/>
  <c r="F50" i="3"/>
  <c r="G44" i="3"/>
  <c r="F44" i="3"/>
  <c r="G28" i="3"/>
  <c r="F28" i="3"/>
  <c r="E24" i="3"/>
  <c r="G25" i="3"/>
  <c r="G16" i="3"/>
  <c r="F16" i="3"/>
  <c r="G20" i="3"/>
  <c r="F20" i="3"/>
  <c r="G22" i="3"/>
  <c r="F22" i="3"/>
  <c r="E5" i="3"/>
  <c r="G6" i="3"/>
  <c r="F6" i="3"/>
  <c r="E43" i="3"/>
  <c r="E15" i="3"/>
  <c r="D143" i="3"/>
  <c r="D139" i="3" s="1"/>
  <c r="E143" i="3"/>
  <c r="E139" i="3" s="1"/>
  <c r="G139" i="3" s="1"/>
  <c r="D200" i="3"/>
  <c r="E200" i="3"/>
  <c r="D202" i="3"/>
  <c r="F202" i="3" s="1"/>
  <c r="F139" i="3" l="1"/>
  <c r="G200" i="3"/>
  <c r="F200" i="3"/>
  <c r="F143" i="3"/>
  <c r="G143" i="3"/>
  <c r="E32" i="3"/>
  <c r="G36" i="3"/>
  <c r="F36" i="3"/>
  <c r="G192" i="3"/>
  <c r="F192" i="3"/>
  <c r="G57" i="3"/>
  <c r="F57" i="3"/>
  <c r="G60" i="3"/>
  <c r="F60" i="3"/>
  <c r="G49" i="3"/>
  <c r="F49" i="3"/>
  <c r="G43" i="3"/>
  <c r="F43" i="3"/>
  <c r="G24" i="3"/>
  <c r="F24" i="3"/>
  <c r="E14" i="3"/>
  <c r="G15" i="3"/>
  <c r="F15" i="3"/>
  <c r="F5" i="3"/>
  <c r="G5" i="3"/>
  <c r="F146" i="3"/>
  <c r="D4" i="3"/>
  <c r="E82" i="3"/>
  <c r="E74" i="3"/>
  <c r="E64" i="3"/>
  <c r="G32" i="3" l="1"/>
  <c r="F32" i="3"/>
  <c r="G174" i="3"/>
  <c r="F174" i="3"/>
  <c r="G191" i="3"/>
  <c r="F191" i="3"/>
  <c r="G74" i="3"/>
  <c r="E71" i="3"/>
  <c r="E70" i="3" s="1"/>
  <c r="G82" i="3"/>
  <c r="F82" i="3"/>
  <c r="F48" i="3"/>
  <c r="G48" i="3"/>
  <c r="G14" i="3"/>
  <c r="F14" i="3"/>
  <c r="E63" i="3"/>
  <c r="F64" i="3"/>
  <c r="G64" i="3"/>
  <c r="E81" i="3"/>
  <c r="E77" i="3" s="1"/>
  <c r="G71" i="3" l="1"/>
  <c r="F71" i="3"/>
  <c r="G173" i="3"/>
  <c r="F173" i="3"/>
  <c r="F87" i="3"/>
  <c r="G87" i="3"/>
  <c r="E4" i="3"/>
  <c r="F81" i="3"/>
  <c r="G81" i="3"/>
  <c r="F70" i="3"/>
  <c r="G70" i="3"/>
  <c r="G63" i="3"/>
  <c r="F63" i="3"/>
  <c r="D216" i="3"/>
  <c r="G138" i="3" l="1"/>
  <c r="F138" i="3"/>
  <c r="F77" i="3"/>
  <c r="G77" i="3"/>
  <c r="G137" i="3"/>
  <c r="F137" i="3"/>
  <c r="G4" i="3"/>
  <c r="F4" i="3"/>
  <c r="E216" i="3"/>
  <c r="F216" i="3" l="1"/>
  <c r="G216" i="3"/>
</calcChain>
</file>

<file path=xl/sharedStrings.xml><?xml version="1.0" encoding="utf-8"?>
<sst xmlns="http://schemas.openxmlformats.org/spreadsheetml/2006/main" count="428" uniqueCount="417">
  <si>
    <t>КБК</t>
  </si>
  <si>
    <t>Наименование доходов</t>
  </si>
  <si>
    <t>Процент исполнения к прогнозным показателям</t>
  </si>
  <si>
    <t>Всего доходов</t>
  </si>
  <si>
    <t>Заместитель главы администрации района, начальник финансового управления</t>
  </si>
  <si>
    <t>В.Н.Кортелева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</si>
  <si>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</si>
  <si>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</si>
  <si>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(в рублях)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</si>
  <si>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</si>
  <si>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</si>
  <si>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</si>
  <si>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</si>
  <si>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</si>
  <si>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</si>
  <si>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</si>
  <si>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</si>
  <si>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</si>
  <si>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</si>
  <si>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</si>
  <si>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</si>
  <si>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</si>
  <si>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</si>
  <si>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</si>
  <si>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</si>
  <si>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</si>
  <si>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</si>
  <si>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</si>
  <si>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</si>
  <si>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</si>
  <si>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</si>
  <si>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</si>
  <si>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</si>
  <si>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</si>
  <si>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</si>
  <si>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</si>
  <si>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</si>
  <si>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</si>
  <si>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</si>
  <si>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</si>
  <si>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</si>
  <si>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</si>
  <si>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</si>
  <si>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</si>
  <si>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</si>
  <si>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</si>
  <si>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</si>
  <si>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</si>
  <si>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</si>
  <si>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</si>
  <si>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</si>
  <si>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</si>
  <si>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</si>
  <si>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</si>
  <si>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</si>
  <si>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</si>
  <si>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</si>
  <si>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</si>
  <si>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</si>
  <si>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</si>
  <si>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</si>
  <si>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</si>
  <si>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</si>
  <si>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</si>
  <si>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</si>
  <si>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</si>
  <si>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</si>
  <si>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</si>
  <si>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</si>
  <si>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</si>
  <si>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</si>
  <si>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</si>
  <si>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</si>
  <si>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</si>
  <si>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</si>
  <si>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</si>
  <si>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</si>
  <si>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</si>
  <si>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</si>
  <si>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</si>
  <si>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</si>
  <si>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</si>
  <si>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</si>
  <si>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</si>
  <si>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</si>
  <si>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</si>
  <si>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</si>
  <si>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</si>
  <si>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</si>
  <si>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</si>
  <si>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</si>
  <si>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</si>
  <si>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</si>
  <si>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</si>
  <si>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</si>
  <si>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</si>
  <si>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</si>
  <si>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</si>
  <si>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</si>
  <si>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</si>
  <si>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</si>
  <si>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</si>
  <si>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</si>
  <si>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</si>
  <si>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</si>
  <si>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</si>
  <si>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</si>
  <si>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</si>
  <si>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</si>
  <si>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</si>
  <si>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</si>
  <si>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</si>
  <si>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</si>
  <si>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</si>
  <si>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</si>
  <si>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</si>
  <si>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</si>
  <si>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</si>
  <si>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</si>
  <si>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</si>
  <si>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</si>
  <si>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</si>
  <si>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</si>
  <si>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</si>
  <si>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</si>
  <si>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</si>
  <si>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</si>
  <si>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</si>
  <si>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</si>
  <si>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</si>
  <si>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</si>
  <si>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</si>
  <si>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</si>
  <si>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</si>
  <si>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</si>
  <si>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</si>
  <si>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</si>
  <si>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</si>
  <si>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</si>
  <si>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</si>
  <si>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</si>
  <si>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</si>
  <si>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</si>
  <si>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</si>
  <si>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</si>
  <si>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</si>
  <si>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</si>
  <si>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</si>
  <si>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</si>
  <si>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</si>
  <si>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</si>
  <si>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</si>
  <si>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</si>
  <si>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</si>
  <si>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</si>
  <si>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</si>
  <si>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</si>
  <si>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000 1 14 06020 00 0000 430</t>
  </si>
  <si>
    <t>000 1 14 06025 05 0000 430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</si>
  <si>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</si>
  <si>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</si>
  <si>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</si>
  <si>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</si>
  <si>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</si>
  <si>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</si>
  <si>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</si>
  <si>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</si>
  <si>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</si>
  <si>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</si>
  <si>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</si>
  <si>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</si>
  <si>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</si>
  <si>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</si>
  <si>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>-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</si>
  <si>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</si>
  <si>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</si>
  <si>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</si>
  <si>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</si>
  <si>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</si>
  <si>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</si>
  <si>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</si>
  <si>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</si>
  <si>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</si>
  <si>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</si>
  <si>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</si>
  <si>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</si>
  <si>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</si>
  <si>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</si>
  <si>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</si>
  <si>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</si>
  <si>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</si>
  <si>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</si>
  <si>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</si>
  <si>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</si>
  <si>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</si>
  <si>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</si>
  <si>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</si>
  <si>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</si>
  <si>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</si>
  <si>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</si>
  <si>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</si>
  <si>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</si>
  <si>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</si>
  <si>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</si>
  <si>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</si>
  <si>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</si>
  <si>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</si>
  <si>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</si>
  <si>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</si>
  <si>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</si>
  <si>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</si>
  <si>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</si>
  <si>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</si>
  <si>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</si>
  <si>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</si>
  <si>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</si>
  <si>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</si>
  <si>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</si>
  <si>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</si>
  <si>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</si>
  <si>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</si>
  <si>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</si>
  <si>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</si>
  <si>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</si>
  <si>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</si>
  <si>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</si>
  <si>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</si>
  <si>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</si>
  <si>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</si>
  <si>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</si>
  <si>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</si>
  <si>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</si>
  <si>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</si>
  <si>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</si>
  <si>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</si>
  <si>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</si>
  <si>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</si>
  <si>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</si>
  <si>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</si>
  <si>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</si>
  <si>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</si>
  <si>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</si>
  <si>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</si>
  <si>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</si>
  <si>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</si>
  <si>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</si>
  <si>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</si>
  <si>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</si>
  <si>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</si>
  <si>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</si>
  <si>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</si>
  <si>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</si>
  <si>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</si>
  <si>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</si>
  <si>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</si>
  <si>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</si>
  <si>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</si>
  <si>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</si>
  <si>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</si>
  <si>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</si>
  <si>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Доходы, поступающие в порядке возмещения расходов, понесенных в связи с эксплуатацией имущества</t>
  </si>
  <si>
    <t>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</si>
  <si>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</si>
  <si>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>000 1130206505 0000 130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</si>
  <si>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</si>
  <si>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</si>
  <si>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</si>
  <si>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</si>
  <si>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</si>
  <si>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</si>
  <si>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</si>
  <si>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</si>
  <si>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</si>
  <si>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</si>
  <si>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</si>
  <si>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</si>
  <si>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</si>
  <si>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</si>
  <si>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</si>
  <si>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</si>
  <si>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</si>
  <si>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</si>
  <si>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</si>
  <si>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</si>
  <si>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</si>
  <si>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</si>
  <si>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</si>
  <si>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</si>
  <si>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</si>
  <si>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</si>
  <si>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</si>
  <si>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</si>
  <si>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</si>
  <si>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</si>
  <si>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</si>
  <si>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</si>
  <si>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</si>
  <si>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</si>
  <si>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</si>
  <si>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</si>
  <si>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</si>
  <si>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</si>
  <si>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</si>
  <si>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</si>
  <si>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</si>
  <si>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</si>
  <si>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</si>
  <si>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</si>
  <si>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</si>
  <si>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</si>
  <si>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</si>
  <si>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</si>
  <si>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</si>
  <si>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</si>
  <si>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</si>
  <si>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</si>
  <si>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</si>
  <si>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</si>
  <si>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000 1160115001 0000 140</t>
  </si>
  <si>
    <t xml:space="preserve"> 000 1160115301 0000 140</t>
  </si>
  <si>
    <t xml:space="preserve"> 000 1160119001 0000 140</t>
  </si>
  <si>
    <t xml:space="preserve"> 000 1160119301 0000 140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</si>
  <si>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</si>
  <si>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</si>
  <si>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</si>
  <si>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</si>
  <si>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</si>
  <si>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</si>
  <si>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</si>
  <si>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</si>
  <si>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</si>
  <si>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</si>
  <si>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 000 1160200002 0000 140</t>
  </si>
  <si>
    <t xml:space="preserve"> 000 1160201002 0000 140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</si>
  <si>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</si>
  <si>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</si>
  <si>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000 2022524300 0000 150</t>
  </si>
  <si>
    <t xml:space="preserve"> 000 2022524305 0000 150</t>
  </si>
  <si>
    <t xml:space="preserve"> 000 2022529900 0000 150</t>
  </si>
  <si>
    <t xml:space="preserve"> 000 2022529905 0000 150</t>
  </si>
  <si>
    <t xml:space="preserve"> 000 2022530400 0000 150</t>
  </si>
  <si>
    <t xml:space="preserve"> 000 2022530405 0000 150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</si>
  <si>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</si>
  <si>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</si>
  <si>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</si>
  <si>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</si>
  <si>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</si>
  <si>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</si>
  <si>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000 2024530300 0000 150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</si>
  <si>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</si>
  <si>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</si>
  <si>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</si>
  <si>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</si>
  <si>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</si>
  <si>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1 1120104201 0000 120</t>
  </si>
  <si>
    <t xml:space="preserve"> 1 1160107401 0000 140</t>
  </si>
  <si>
    <t xml:space="preserve">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</si>
  <si>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</si>
  <si>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</si>
  <si>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000 1160117301 0000 140</t>
  </si>
  <si>
    <t>000 1160117001 0000 140</t>
  </si>
  <si>
    <t>000 1160700000 0000 140</t>
  </si>
  <si>
    <t>000 1160701000 0000 140</t>
  </si>
  <si>
    <t>000 1160701005 0000 140</t>
  </si>
  <si>
    <t>000 1160709000 0000 140</t>
  </si>
  <si>
    <t>000 1160709005 0000 140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</si>
  <si>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</si>
  <si>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</si>
  <si>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</si>
  <si>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</si>
  <si>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</si>
  <si>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Субсидии бюджетам на софинансирование капитальных вложений в объекты муниципальной собственности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</si>
  <si>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</si>
  <si>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 xml:space="preserve">  Плата за размещение твердых коммунальных отходов 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</si>
  <si>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</si>
  <si>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</si>
  <si>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</si>
  <si>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000 2024517900 0000 150</t>
  </si>
  <si>
    <t>Кассовое исполнение за 1  квартал 2024 года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</si>
  <si>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</si>
  <si>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</si>
  <si>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</si>
  <si>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</si>
  <si>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 xml:space="preserve"> 000 1010213001 1000 110
</t>
  </si>
  <si>
    <t xml:space="preserve"> 000 1010214001 1000 110
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</si>
  <si>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</si>
  <si>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</si>
  <si>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</si>
  <si>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</si>
  <si>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</si>
  <si>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</si>
  <si>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>000 2080000000 0000 150</t>
  </si>
  <si>
    <t>000 2080500005 0000 150</t>
  </si>
  <si>
    <t>Исп.С.Н.Запецкая</t>
  </si>
  <si>
    <t>тел.9 16 37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</si>
  <si>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</si>
  <si>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</si>
  <si>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</si>
  <si>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</si>
  <si>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>Сведения об исполнении бюджета муниципального образования Клетнянский муниципальный район Брянской области по доходам за 1 квартал 2025 года в разрезе видов доходов в сравнении с соответствующим периодом прошлого года</t>
  </si>
  <si>
    <t xml:space="preserve"> Прогноз доходов на 2025 год</t>
  </si>
  <si>
    <t>Кассовое исполнение за 1  квартал 2025 года</t>
  </si>
  <si>
    <t xml:space="preserve">Субсидии бюджетам на оснащение объектов спортивной инфраструктуры спортивно-технологическим оборудованием
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</si>
  <si>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</si>
  <si>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>000 2022534800 0000 150</t>
  </si>
  <si>
    <t>000 2022534805 0000 150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</si>
  <si>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</si>
  <si>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</si>
  <si>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</si>
  <si>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 xml:space="preserve"> 000 2180000005 0000 150</t>
  </si>
  <si>
    <t>000 2180501005 0000 150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</si>
  <si>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</si>
  <si>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</si>
  <si>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</si>
  <si>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</si>
  <si>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000 2024505005 0000 150</t>
  </si>
  <si>
    <t>Темп роста к соответствующему периоду прошлого 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</si>
</sst>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u/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2">
    <xf numFmtId="0" fontId="0" fillId="0" borderId="0"/>
    <xf numFmtId="0" fontId="4" fillId="0" borderId="2">
      <alignment horizontal="left" wrapText="1" indent="2"/>
    </xf>
    <xf numFmtId="0" fontId="7" fillId="0" borderId="0">
      <alignment horizontal="left"/>
    </xf>
    <xf numFmtId="0" fontId="8" fillId="0" borderId="0"/>
    <xf numFmtId="49" fontId="7" fillId="0" borderId="0"/>
    <xf numFmtId="0" fontId="7" fillId="0" borderId="3">
      <alignment horizontal="left" wrapText="1" indent="2"/>
    </xf>
    <xf numFmtId="49" fontId="7" fillId="0" borderId="4">
      <alignment horizontal="center"/>
    </xf>
    <xf numFmtId="4" fontId="7" fillId="0" borderId="4">
      <alignment horizontal="right"/>
    </xf>
    <xf numFmtId="0" fontId="7" fillId="0" borderId="0"/>
    <xf numFmtId="0" fontId="7" fillId="2" borderId="0"/>
    <xf numFmtId="49" fontId="7" fillId="0" borderId="5">
      <alignment horizontal="center"/>
    </xf>
    <xf numFmtId="49" fontId="7" fillId="0" borderId="6">
      <alignment horizontal="center" vertical="center" wrapText="1"/>
    </xf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0" fillId="0" borderId="0" xfId="0" applyAlignment="1" applyProtection="1">
      <alignment vertical="top"/>
      <protection locked="0"/>
    </xf>
    <xf numFmtId="0" fontId="8" fillId="0" borderId="0" xfId="3" applyAlignment="1">
      <alignment vertical="top"/>
    </xf>
    <xf numFmtId="0" fontId="9" fillId="0" borderId="0" xfId="2" applyFont="1" applyAlignment="1">
      <alignment horizontal="left" vertical="top"/>
    </xf>
    <xf numFmtId="4" fontId="7" fillId="0" borderId="0" xfId="4" applyNumberFormat="1" applyAlignment="1">
      <alignment vertical="top"/>
    </xf>
    <xf numFmtId="0" fontId="5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4" fontId="2" fillId="0" borderId="0" xfId="0" applyNumberFormat="1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/>
      <protection locked="0"/>
    </xf>
    <xf numFmtId="49" fontId="11" fillId="0" borderId="1" xfId="6" applyFont="1" applyBorder="1" applyAlignment="1">
      <alignment horizontal="center" vertical="top"/>
    </xf>
    <xf numFmtId="4" fontId="3" fillId="0" borderId="0" xfId="0" applyNumberFormat="1" applyFont="1" applyAlignment="1" applyProtection="1">
      <alignment vertical="top"/>
      <protection locked="0"/>
    </xf>
    <xf numFmtId="0" fontId="12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 applyProtection="1">
      <alignment vertical="top"/>
      <protection locked="0"/>
    </xf>
    <xf numFmtId="0" fontId="13" fillId="0" borderId="1" xfId="0" applyFont="1" applyBorder="1" applyAlignment="1">
      <alignment horizontal="right" vertical="top"/>
    </xf>
    <xf numFmtId="0" fontId="1" fillId="0" borderId="0" xfId="0" applyFont="1" applyAlignment="1" applyProtection="1">
      <alignment vertical="top"/>
      <protection locked="0"/>
    </xf>
    <xf numFmtId="0" fontId="7" fillId="0" borderId="0" xfId="8" applyAlignment="1">
      <alignment vertical="top"/>
    </xf>
    <xf numFmtId="0" fontId="9" fillId="0" borderId="0" xfId="8" applyFont="1" applyAlignment="1">
      <alignment vertical="top"/>
    </xf>
    <xf numFmtId="0" fontId="7" fillId="2" borderId="0" xfId="9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7" fillId="0" borderId="0" xfId="9" applyFill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justify" vertical="top" wrapText="1"/>
    </xf>
    <xf numFmtId="0" fontId="1" fillId="0" borderId="0" xfId="2" applyFont="1" applyAlignment="1">
      <alignment horizontal="center" vertical="top" wrapText="1"/>
    </xf>
    <xf numFmtId="49" fontId="11" fillId="0" borderId="1" xfId="10" applyFont="1" applyBorder="1" applyAlignment="1">
      <alignment horizontal="left" vertical="top"/>
    </xf>
    <xf numFmtId="49" fontId="13" fillId="0" borderId="1" xfId="0" applyNumberFormat="1" applyFont="1" applyBorder="1" applyAlignment="1">
      <alignment horizontal="left" vertical="top" wrapText="1"/>
    </xf>
    <xf numFmtId="49" fontId="11" fillId="0" borderId="1" xfId="10" applyFont="1" applyBorder="1" applyAlignment="1">
      <alignment horizontal="center" vertical="top"/>
    </xf>
    <xf numFmtId="0" fontId="11" fillId="0" borderId="1" xfId="5" applyFont="1" applyBorder="1" applyAlignment="1">
      <alignment horizontal="left" vertical="top" wrapText="1"/>
    </xf>
    <xf numFmtId="49" fontId="11" fillId="0" borderId="1" xfId="10" applyFont="1" applyBorder="1">
      <alignment horizontal="center"/>
    </xf>
    <xf numFmtId="0" fontId="13" fillId="3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0" borderId="1" xfId="5" applyFont="1" applyBorder="1" applyAlignment="1">
      <alignment horizontal="left" vertical="top" wrapText="1"/>
    </xf>
    <xf numFmtId="49" fontId="14" fillId="0" borderId="1" xfId="6" applyFont="1" applyBorder="1" applyAlignment="1">
      <alignment horizontal="center" vertical="top"/>
    </xf>
    <xf numFmtId="4" fontId="14" fillId="0" borderId="1" xfId="6" applyNumberFormat="1" applyFont="1" applyBorder="1" applyAlignment="1">
      <alignment horizontal="center" vertical="top"/>
    </xf>
    <xf numFmtId="4" fontId="11" fillId="0" borderId="1" xfId="6" applyNumberFormat="1" applyFont="1" applyBorder="1" applyAlignment="1">
      <alignment horizontal="center" vertical="top"/>
    </xf>
    <xf numFmtId="4" fontId="11" fillId="0" borderId="1" xfId="7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" fontId="11" fillId="0" borderId="1" xfId="11" applyNumberFormat="1" applyFont="1" applyBorder="1" applyAlignment="1">
      <alignment horizontal="center" vertical="top" shrinkToFit="1"/>
    </xf>
    <xf numFmtId="0" fontId="11" fillId="0" borderId="1" xfId="5" applyFont="1" applyBorder="1" applyAlignment="1">
      <alignment vertical="top" wrapText="1"/>
    </xf>
    <xf numFmtId="4" fontId="11" fillId="3" borderId="1" xfId="7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justify" vertical="top" wrapText="1"/>
    </xf>
    <xf numFmtId="0" fontId="13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 applyProtection="1">
      <alignment vertical="top"/>
      <protection locked="0"/>
    </xf>
    <xf numFmtId="164" fontId="13" fillId="0" borderId="1" xfId="0" applyNumberFormat="1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  <xf numFmtId="0" fontId="17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vertical="top"/>
      <protection locked="0"/>
    </xf>
  </cellXfs>
  <cellStyles count="12">
    <cellStyle name="xl22" xfId="3"/>
    <cellStyle name="xl24" xfId="2"/>
    <cellStyle name="xl25" xfId="8"/>
    <cellStyle name="xl31" xfId="5"/>
    <cellStyle name="xl34" xfId="1"/>
    <cellStyle name="xl41" xfId="4"/>
    <cellStyle name="xl43" xfId="10"/>
    <cellStyle name="xl44" xfId="6"/>
    <cellStyle name="xl45" xfId="11"/>
    <cellStyle name="xl46" xfId="7"/>
    <cellStyle name="xl48" xfId="9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tabSelected="1" workbookViewId="0">
      <selection activeCell="E3" sqref="E3"/>
    </sheetView>
  </sheetViews>
  <sheetFormatPr defaultRowHeight="15" x14ac:dyDescent="0.25"/>
  <cols>
    <col min="1" max="1" width="64.7109375" style="2" customWidth="1"/>
    <col min="2" max="2" width="23.28515625" style="20" customWidth="1"/>
    <col min="3" max="5" width="15.85546875" style="2" customWidth="1"/>
    <col min="6" max="6" width="9.5703125" style="49" customWidth="1"/>
    <col min="7" max="7" width="12" style="49" customWidth="1"/>
    <col min="8" max="16384" width="9.140625" style="2"/>
  </cols>
  <sheetData>
    <row r="1" spans="1:8" ht="38.25" customHeight="1" x14ac:dyDescent="0.25">
      <c r="A1" s="28" t="s">
        <v>399</v>
      </c>
      <c r="B1" s="28"/>
      <c r="C1" s="28"/>
      <c r="D1" s="28"/>
      <c r="E1" s="28"/>
      <c r="F1" s="28"/>
      <c r="G1" s="28"/>
    </row>
    <row r="2" spans="1:8" ht="22.5" customHeight="1" x14ac:dyDescent="0.25">
      <c r="A2" s="3"/>
      <c r="B2" s="4"/>
      <c r="C2" s="5"/>
      <c r="D2" s="5"/>
      <c r="E2" s="5"/>
      <c r="G2" s="6" t="s">
        <v>8</v>
      </c>
    </row>
    <row r="3" spans="1:8" s="53" customFormat="1" ht="63.75" customHeight="1" x14ac:dyDescent="0.25">
      <c r="A3" s="51" t="s">
        <v>1</v>
      </c>
      <c r="B3" s="51" t="s">
        <v>0</v>
      </c>
      <c r="C3" s="51" t="s">
        <v>378</v>
      </c>
      <c r="D3" s="51" t="s">
        <v>400</v>
      </c>
      <c r="E3" s="51" t="s">
        <v>401</v>
      </c>
      <c r="F3" s="51" t="s">
        <v>2</v>
      </c>
      <c r="G3" s="51" t="s">
        <v>416</v>
      </c>
      <c r="H3" s="52"/>
    </row>
    <row r="4" spans="1:8" s="9" customFormat="1" ht="15.75" x14ac:dyDescent="0.25">
      <c r="A4" s="36" t="s">
        <v>9</v>
      </c>
      <c r="B4" s="37" t="s">
        <v>10</v>
      </c>
      <c r="C4" s="38">
        <f>C5+C14+C24+C32+C43+C48+C63+C70+C77+C87</f>
        <v>24754483.689999994</v>
      </c>
      <c r="D4" s="38">
        <f>D5+D14+D24+D32+D43+D48+D63+D70+D77+D87</f>
        <v>120872200</v>
      </c>
      <c r="E4" s="38">
        <f>E5+E14+E24+E32+E43+E48+E63+E70+E77+E87</f>
        <v>26510171.059999999</v>
      </c>
      <c r="F4" s="50">
        <f t="shared" ref="F4:F69" si="0">E4/D4*100</f>
        <v>21.932397242707584</v>
      </c>
      <c r="G4" s="50">
        <f t="shared" ref="G4:G69" si="1">E4/C4*100</f>
        <v>107.09240148971173</v>
      </c>
      <c r="H4" s="8"/>
    </row>
    <row r="5" spans="1:8" s="12" customFormat="1" ht="19.5" customHeight="1" x14ac:dyDescent="0.25">
      <c r="A5" s="32" t="s">
        <v>11</v>
      </c>
      <c r="B5" s="10" t="s">
        <v>12</v>
      </c>
      <c r="C5" s="39">
        <f t="shared" ref="C5:E5" si="2">C6</f>
        <v>19332331.920000002</v>
      </c>
      <c r="D5" s="39">
        <f t="shared" si="2"/>
        <v>102933000</v>
      </c>
      <c r="E5" s="39">
        <f t="shared" si="2"/>
        <v>20751611.219999999</v>
      </c>
      <c r="F5" s="50">
        <f t="shared" si="0"/>
        <v>20.160309346856693</v>
      </c>
      <c r="G5" s="50">
        <f t="shared" si="1"/>
        <v>107.3414800960028</v>
      </c>
      <c r="H5" s="11"/>
    </row>
    <row r="6" spans="1:8" ht="19.5" customHeight="1" x14ac:dyDescent="0.25">
      <c r="A6" s="32" t="s">
        <v>13</v>
      </c>
      <c r="B6" s="10" t="s">
        <v>14</v>
      </c>
      <c r="C6" s="39">
        <f t="shared" ref="C6" si="3">C7+C8+C9+C10+C13+C11+C12</f>
        <v>19332331.920000002</v>
      </c>
      <c r="D6" s="39">
        <f t="shared" ref="D6:E6" si="4">D7+D8+D9+D10+D13+D11+D12</f>
        <v>102933000</v>
      </c>
      <c r="E6" s="39">
        <f t="shared" si="4"/>
        <v>20751611.219999999</v>
      </c>
      <c r="F6" s="50">
        <f t="shared" si="0"/>
        <v>20.160309346856693</v>
      </c>
      <c r="G6" s="50">
        <f t="shared" si="1"/>
        <v>107.3414800960028</v>
      </c>
      <c r="H6" s="11"/>
    </row>
    <row r="7" spans="1:8" ht="81.75" customHeight="1" x14ac:dyDescent="0.25">
      <c r="A7" s="32" t="s">
        <v>15</v>
      </c>
      <c r="B7" s="10" t="s">
        <v>16</v>
      </c>
      <c r="C7" s="40">
        <v>13955898.49</v>
      </c>
      <c r="D7" s="40">
        <v>95384000</v>
      </c>
      <c r="E7" s="40">
        <v>19137529.149999999</v>
      </c>
      <c r="F7" s="50">
        <f t="shared" si="0"/>
        <v>20.063668068019791</v>
      </c>
      <c r="G7" s="50">
        <f t="shared" si="1"/>
        <v>137.1286066870783</v>
      </c>
      <c r="H7" s="11"/>
    </row>
    <row r="8" spans="1:8" ht="114" customHeight="1" x14ac:dyDescent="0.25">
      <c r="A8" s="32" t="s">
        <v>17</v>
      </c>
      <c r="B8" s="10" t="s">
        <v>18</v>
      </c>
      <c r="C8" s="40">
        <v>-602.98</v>
      </c>
      <c r="D8" s="40">
        <v>672000</v>
      </c>
      <c r="E8" s="40">
        <v>972.66</v>
      </c>
      <c r="F8" s="50">
        <f t="shared" si="0"/>
        <v>0.14474107142857143</v>
      </c>
      <c r="G8" s="50">
        <f t="shared" si="1"/>
        <v>-161.30883279710767</v>
      </c>
      <c r="H8" s="11"/>
    </row>
    <row r="9" spans="1:8" ht="48.75" customHeight="1" x14ac:dyDescent="0.25">
      <c r="A9" s="32" t="s">
        <v>19</v>
      </c>
      <c r="B9" s="10" t="s">
        <v>20</v>
      </c>
      <c r="C9" s="40">
        <v>253791.41</v>
      </c>
      <c r="D9" s="40">
        <v>1464000</v>
      </c>
      <c r="E9" s="40">
        <v>35176.269999999997</v>
      </c>
      <c r="F9" s="50">
        <f t="shared" si="0"/>
        <v>2.4027506830601091</v>
      </c>
      <c r="G9" s="50">
        <f t="shared" si="1"/>
        <v>13.860307565177244</v>
      </c>
      <c r="H9" s="11"/>
    </row>
    <row r="10" spans="1:8" ht="80.25" hidden="1" customHeight="1" x14ac:dyDescent="0.25">
      <c r="A10" s="32" t="s">
        <v>21</v>
      </c>
      <c r="B10" s="10" t="s">
        <v>22</v>
      </c>
      <c r="C10" s="40">
        <v>0</v>
      </c>
      <c r="D10" s="40">
        <v>0</v>
      </c>
      <c r="E10" s="40">
        <v>0</v>
      </c>
      <c r="F10" s="50" t="e">
        <f t="shared" si="0"/>
        <v>#DIV/0!</v>
      </c>
      <c r="G10" s="50" t="e">
        <f t="shared" si="1"/>
        <v>#DIV/0!</v>
      </c>
      <c r="H10" s="11"/>
    </row>
    <row r="11" spans="1:8" ht="80.25" customHeight="1" x14ac:dyDescent="0.25">
      <c r="A11" s="21" t="s">
        <v>379</v>
      </c>
      <c r="B11" s="23" t="s">
        <v>382</v>
      </c>
      <c r="C11" s="40">
        <v>216000</v>
      </c>
      <c r="D11" s="40">
        <v>374000</v>
      </c>
      <c r="E11" s="40">
        <v>0</v>
      </c>
      <c r="F11" s="50">
        <f t="shared" si="0"/>
        <v>0</v>
      </c>
      <c r="G11" s="50">
        <f t="shared" si="1"/>
        <v>0</v>
      </c>
      <c r="H11" s="11"/>
    </row>
    <row r="12" spans="1:8" ht="80.25" customHeight="1" x14ac:dyDescent="0.25">
      <c r="A12" s="21" t="s">
        <v>380</v>
      </c>
      <c r="B12" s="22" t="s">
        <v>383</v>
      </c>
      <c r="C12" s="40">
        <v>479245</v>
      </c>
      <c r="D12" s="40">
        <v>189000</v>
      </c>
      <c r="E12" s="40">
        <v>243360</v>
      </c>
      <c r="F12" s="50">
        <f t="shared" si="0"/>
        <v>128.76190476190476</v>
      </c>
      <c r="G12" s="50">
        <f t="shared" si="1"/>
        <v>50.779872507798729</v>
      </c>
      <c r="H12" s="11"/>
    </row>
    <row r="13" spans="1:8" ht="33.75" customHeight="1" x14ac:dyDescent="0.25">
      <c r="A13" s="26" t="s">
        <v>381</v>
      </c>
      <c r="B13" s="22" t="s">
        <v>384</v>
      </c>
      <c r="C13" s="40">
        <v>4428000</v>
      </c>
      <c r="D13" s="40">
        <v>4850000</v>
      </c>
      <c r="E13" s="40">
        <v>1334573.1399999999</v>
      </c>
      <c r="F13" s="50">
        <v>0</v>
      </c>
      <c r="G13" s="50">
        <f t="shared" si="1"/>
        <v>30.139411472448057</v>
      </c>
      <c r="H13" s="11"/>
    </row>
    <row r="14" spans="1:8" s="12" customFormat="1" ht="31.5" customHeight="1" x14ac:dyDescent="0.25">
      <c r="A14" s="32" t="s">
        <v>23</v>
      </c>
      <c r="B14" s="10" t="s">
        <v>24</v>
      </c>
      <c r="C14" s="39">
        <f t="shared" ref="C14:E14" si="5">C15</f>
        <v>2267649.13</v>
      </c>
      <c r="D14" s="39">
        <f>D15</f>
        <v>9739500</v>
      </c>
      <c r="E14" s="39">
        <f t="shared" si="5"/>
        <v>2340047.4</v>
      </c>
      <c r="F14" s="50">
        <f t="shared" si="0"/>
        <v>24.026360696134297</v>
      </c>
      <c r="G14" s="50">
        <f t="shared" si="1"/>
        <v>103.19265749900207</v>
      </c>
      <c r="H14" s="11"/>
    </row>
    <row r="15" spans="1:8" ht="34.5" customHeight="1" x14ac:dyDescent="0.25">
      <c r="A15" s="32" t="s">
        <v>25</v>
      </c>
      <c r="B15" s="10" t="s">
        <v>26</v>
      </c>
      <c r="C15" s="39">
        <f t="shared" ref="C15" si="6">C16+C18+C20+C22</f>
        <v>2267649.13</v>
      </c>
      <c r="D15" s="39">
        <f t="shared" ref="D15:E15" si="7">D16+D18+D20+D22</f>
        <v>9739500</v>
      </c>
      <c r="E15" s="39">
        <f t="shared" si="7"/>
        <v>2340047.4</v>
      </c>
      <c r="F15" s="50">
        <f t="shared" si="0"/>
        <v>24.026360696134297</v>
      </c>
      <c r="G15" s="50">
        <f t="shared" si="1"/>
        <v>103.19265749900207</v>
      </c>
      <c r="H15" s="11"/>
    </row>
    <row r="16" spans="1:8" ht="78" customHeight="1" x14ac:dyDescent="0.25">
      <c r="A16" s="32" t="s">
        <v>27</v>
      </c>
      <c r="B16" s="10" t="s">
        <v>28</v>
      </c>
      <c r="C16" s="39">
        <f t="shared" ref="C16:E16" si="8">C17</f>
        <v>1111790.25</v>
      </c>
      <c r="D16" s="39">
        <f>D17</f>
        <v>5093900</v>
      </c>
      <c r="E16" s="39">
        <f t="shared" si="8"/>
        <v>1149436.17</v>
      </c>
      <c r="F16" s="50">
        <f t="shared" si="0"/>
        <v>22.564953571919354</v>
      </c>
      <c r="G16" s="50">
        <f t="shared" si="1"/>
        <v>103.38606315354897</v>
      </c>
      <c r="H16" s="11"/>
    </row>
    <row r="17" spans="1:8" ht="114.75" customHeight="1" x14ac:dyDescent="0.25">
      <c r="A17" s="32" t="s">
        <v>29</v>
      </c>
      <c r="B17" s="10" t="s">
        <v>30</v>
      </c>
      <c r="C17" s="40">
        <v>1111790.25</v>
      </c>
      <c r="D17" s="40">
        <v>5093900</v>
      </c>
      <c r="E17" s="40">
        <v>1149436.17</v>
      </c>
      <c r="F17" s="50">
        <f t="shared" si="0"/>
        <v>22.564953571919354</v>
      </c>
      <c r="G17" s="50">
        <f t="shared" si="1"/>
        <v>103.38606315354897</v>
      </c>
      <c r="H17" s="11"/>
    </row>
    <row r="18" spans="1:8" ht="80.25" customHeight="1" x14ac:dyDescent="0.25">
      <c r="A18" s="32" t="s">
        <v>31</v>
      </c>
      <c r="B18" s="10" t="s">
        <v>32</v>
      </c>
      <c r="C18" s="39">
        <f>C19</f>
        <v>5849.35</v>
      </c>
      <c r="D18" s="39">
        <f>D19</f>
        <v>23000</v>
      </c>
      <c r="E18" s="39">
        <f>E19</f>
        <v>6531.09</v>
      </c>
      <c r="F18" s="50">
        <f t="shared" si="0"/>
        <v>28.396043478260868</v>
      </c>
      <c r="G18" s="50">
        <f t="shared" si="1"/>
        <v>111.65497021036526</v>
      </c>
      <c r="H18" s="11"/>
    </row>
    <row r="19" spans="1:8" ht="128.25" customHeight="1" x14ac:dyDescent="0.25">
      <c r="A19" s="32" t="s">
        <v>33</v>
      </c>
      <c r="B19" s="10" t="s">
        <v>34</v>
      </c>
      <c r="C19" s="40">
        <v>5849.35</v>
      </c>
      <c r="D19" s="40">
        <v>23000</v>
      </c>
      <c r="E19" s="40">
        <v>6531.09</v>
      </c>
      <c r="F19" s="50">
        <f t="shared" si="0"/>
        <v>28.396043478260868</v>
      </c>
      <c r="G19" s="50">
        <f t="shared" si="1"/>
        <v>111.65497021036526</v>
      </c>
      <c r="H19" s="11"/>
    </row>
    <row r="20" spans="1:8" ht="60.75" customHeight="1" x14ac:dyDescent="0.25">
      <c r="A20" s="32" t="s">
        <v>35</v>
      </c>
      <c r="B20" s="10" t="s">
        <v>36</v>
      </c>
      <c r="C20" s="39">
        <f t="shared" ref="C20:E20" si="9">C21</f>
        <v>1268048.25</v>
      </c>
      <c r="D20" s="39">
        <f>D21</f>
        <v>5144400</v>
      </c>
      <c r="E20" s="39">
        <f t="shared" si="9"/>
        <v>1282926.54</v>
      </c>
      <c r="F20" s="50">
        <f t="shared" si="0"/>
        <v>24.938312339631445</v>
      </c>
      <c r="G20" s="50">
        <f t="shared" si="1"/>
        <v>101.17332207193219</v>
      </c>
      <c r="H20" s="11"/>
    </row>
    <row r="21" spans="1:8" ht="111.75" customHeight="1" x14ac:dyDescent="0.25">
      <c r="A21" s="32" t="s">
        <v>37</v>
      </c>
      <c r="B21" s="10" t="s">
        <v>38</v>
      </c>
      <c r="C21" s="40">
        <v>1268048.25</v>
      </c>
      <c r="D21" s="40">
        <v>5144400</v>
      </c>
      <c r="E21" s="40">
        <v>1282926.54</v>
      </c>
      <c r="F21" s="50">
        <f t="shared" si="0"/>
        <v>24.938312339631445</v>
      </c>
      <c r="G21" s="50">
        <f t="shared" si="1"/>
        <v>101.17332207193219</v>
      </c>
      <c r="H21" s="11"/>
    </row>
    <row r="22" spans="1:8" ht="62.25" customHeight="1" x14ac:dyDescent="0.25">
      <c r="A22" s="32" t="s">
        <v>39</v>
      </c>
      <c r="B22" s="10" t="s">
        <v>40</v>
      </c>
      <c r="C22" s="39">
        <f t="shared" ref="C22:E22" si="10">C23</f>
        <v>-118038.72</v>
      </c>
      <c r="D22" s="39">
        <f>D23</f>
        <v>-521800</v>
      </c>
      <c r="E22" s="39">
        <f t="shared" si="10"/>
        <v>-98846.399999999994</v>
      </c>
      <c r="F22" s="50">
        <f t="shared" si="0"/>
        <v>18.943349942506707</v>
      </c>
      <c r="G22" s="50">
        <f t="shared" si="1"/>
        <v>83.740657302959562</v>
      </c>
      <c r="H22" s="11"/>
    </row>
    <row r="23" spans="1:8" ht="111" customHeight="1" x14ac:dyDescent="0.25">
      <c r="A23" s="32" t="s">
        <v>41</v>
      </c>
      <c r="B23" s="10" t="s">
        <v>42</v>
      </c>
      <c r="C23" s="40">
        <v>-118038.72</v>
      </c>
      <c r="D23" s="40">
        <v>-521800</v>
      </c>
      <c r="E23" s="40">
        <v>-98846.399999999994</v>
      </c>
      <c r="F23" s="50">
        <f t="shared" si="0"/>
        <v>18.943349942506707</v>
      </c>
      <c r="G23" s="50">
        <f t="shared" si="1"/>
        <v>83.740657302959562</v>
      </c>
      <c r="H23" s="11"/>
    </row>
    <row r="24" spans="1:8" s="12" customFormat="1" ht="21" customHeight="1" x14ac:dyDescent="0.25">
      <c r="A24" s="32" t="s">
        <v>43</v>
      </c>
      <c r="B24" s="10" t="s">
        <v>44</v>
      </c>
      <c r="C24" s="39">
        <f t="shared" ref="C24" si="11">C25+C28+C30</f>
        <v>1447186.24</v>
      </c>
      <c r="D24" s="39">
        <f t="shared" ref="D24:E24" si="12">D25+D28+D30</f>
        <v>3588000</v>
      </c>
      <c r="E24" s="39">
        <f t="shared" si="12"/>
        <v>1605878.27</v>
      </c>
      <c r="F24" s="50">
        <f t="shared" si="0"/>
        <v>44.756919453734675</v>
      </c>
      <c r="G24" s="50">
        <f t="shared" si="1"/>
        <v>110.96555685880485</v>
      </c>
      <c r="H24" s="11"/>
    </row>
    <row r="25" spans="1:8" ht="33.75" customHeight="1" x14ac:dyDescent="0.25">
      <c r="A25" s="32" t="s">
        <v>45</v>
      </c>
      <c r="B25" s="10" t="s">
        <v>46</v>
      </c>
      <c r="C25" s="39">
        <f t="shared" ref="C25" si="13">C26+C27</f>
        <v>1795.87</v>
      </c>
      <c r="D25" s="39">
        <f t="shared" ref="D25:E25" si="14">D26+D27</f>
        <v>0</v>
      </c>
      <c r="E25" s="39">
        <f t="shared" si="14"/>
        <v>0</v>
      </c>
      <c r="F25" s="50"/>
      <c r="G25" s="50">
        <f t="shared" si="1"/>
        <v>0</v>
      </c>
      <c r="H25" s="11"/>
    </row>
    <row r="26" spans="1:8" ht="33.75" customHeight="1" x14ac:dyDescent="0.25">
      <c r="A26" s="32" t="s">
        <v>45</v>
      </c>
      <c r="B26" s="10" t="s">
        <v>47</v>
      </c>
      <c r="C26" s="40">
        <v>1795.87</v>
      </c>
      <c r="D26" s="40">
        <v>0</v>
      </c>
      <c r="E26" s="40">
        <v>0</v>
      </c>
      <c r="F26" s="50"/>
      <c r="G26" s="50">
        <f t="shared" si="1"/>
        <v>0</v>
      </c>
      <c r="H26" s="11"/>
    </row>
    <row r="27" spans="1:8" ht="50.25" hidden="1" customHeight="1" x14ac:dyDescent="0.25">
      <c r="A27" s="32" t="s">
        <v>48</v>
      </c>
      <c r="B27" s="10" t="s">
        <v>49</v>
      </c>
      <c r="C27" s="40">
        <v>0</v>
      </c>
      <c r="D27" s="40">
        <v>0</v>
      </c>
      <c r="E27" s="40">
        <v>0</v>
      </c>
      <c r="F27" s="50">
        <v>0</v>
      </c>
      <c r="G27" s="50" t="e">
        <f t="shared" si="1"/>
        <v>#DIV/0!</v>
      </c>
      <c r="H27" s="11"/>
    </row>
    <row r="28" spans="1:8" ht="19.5" customHeight="1" x14ac:dyDescent="0.25">
      <c r="A28" s="32" t="s">
        <v>50</v>
      </c>
      <c r="B28" s="10" t="s">
        <v>51</v>
      </c>
      <c r="C28" s="39">
        <f t="shared" ref="C28:E28" si="15">C29</f>
        <v>17086.37</v>
      </c>
      <c r="D28" s="39">
        <f t="shared" si="15"/>
        <v>181000</v>
      </c>
      <c r="E28" s="39">
        <f t="shared" si="15"/>
        <v>80058.69</v>
      </c>
      <c r="F28" s="50">
        <f t="shared" si="0"/>
        <v>44.231320441988956</v>
      </c>
      <c r="G28" s="50">
        <f t="shared" si="1"/>
        <v>468.55294600315932</v>
      </c>
      <c r="H28" s="11"/>
    </row>
    <row r="29" spans="1:8" ht="19.5" customHeight="1" x14ac:dyDescent="0.25">
      <c r="A29" s="32" t="s">
        <v>50</v>
      </c>
      <c r="B29" s="10" t="s">
        <v>52</v>
      </c>
      <c r="C29" s="40">
        <v>17086.37</v>
      </c>
      <c r="D29" s="40">
        <v>181000</v>
      </c>
      <c r="E29" s="40">
        <v>80058.69</v>
      </c>
      <c r="F29" s="50">
        <f t="shared" si="0"/>
        <v>44.231320441988956</v>
      </c>
      <c r="G29" s="50">
        <f t="shared" si="1"/>
        <v>468.55294600315932</v>
      </c>
      <c r="H29" s="11"/>
    </row>
    <row r="30" spans="1:8" ht="33.75" customHeight="1" x14ac:dyDescent="0.25">
      <c r="A30" s="32" t="s">
        <v>53</v>
      </c>
      <c r="B30" s="10" t="s">
        <v>54</v>
      </c>
      <c r="C30" s="40">
        <f>C31</f>
        <v>1428304</v>
      </c>
      <c r="D30" s="40">
        <f>D31</f>
        <v>3407000</v>
      </c>
      <c r="E30" s="40">
        <f>E31</f>
        <v>1525819.58</v>
      </c>
      <c r="F30" s="50">
        <f t="shared" si="0"/>
        <v>44.784842383328446</v>
      </c>
      <c r="G30" s="50">
        <f t="shared" si="1"/>
        <v>106.82736868341753</v>
      </c>
      <c r="H30" s="11"/>
    </row>
    <row r="31" spans="1:8" ht="46.5" customHeight="1" x14ac:dyDescent="0.25">
      <c r="A31" s="32" t="s">
        <v>55</v>
      </c>
      <c r="B31" s="10" t="s">
        <v>56</v>
      </c>
      <c r="C31" s="40">
        <v>1428304</v>
      </c>
      <c r="D31" s="40">
        <v>3407000</v>
      </c>
      <c r="E31" s="40">
        <v>1525819.58</v>
      </c>
      <c r="F31" s="50">
        <f t="shared" si="0"/>
        <v>44.784842383328446</v>
      </c>
      <c r="G31" s="50">
        <f t="shared" si="1"/>
        <v>106.82736868341753</v>
      </c>
      <c r="H31" s="11"/>
    </row>
    <row r="32" spans="1:8" s="12" customFormat="1" ht="15.75" hidden="1" x14ac:dyDescent="0.25">
      <c r="A32" s="32" t="s">
        <v>57</v>
      </c>
      <c r="B32" s="10" t="s">
        <v>58</v>
      </c>
      <c r="C32" s="39">
        <f t="shared" ref="C32" si="16">C33+C36</f>
        <v>0</v>
      </c>
      <c r="D32" s="39">
        <f t="shared" ref="D32:E32" si="17">D33+D36</f>
        <v>0</v>
      </c>
      <c r="E32" s="39">
        <f t="shared" si="17"/>
        <v>0</v>
      </c>
      <c r="F32" s="50" t="e">
        <f t="shared" si="0"/>
        <v>#DIV/0!</v>
      </c>
      <c r="G32" s="50" t="e">
        <f t="shared" si="1"/>
        <v>#DIV/0!</v>
      </c>
      <c r="H32" s="11"/>
    </row>
    <row r="33" spans="1:8" ht="20.25" hidden="1" customHeight="1" x14ac:dyDescent="0.25">
      <c r="A33" s="32" t="s">
        <v>59</v>
      </c>
      <c r="B33" s="10" t="s">
        <v>60</v>
      </c>
      <c r="C33" s="39">
        <f t="shared" ref="C33" si="18">C34+C35</f>
        <v>0</v>
      </c>
      <c r="D33" s="39">
        <f t="shared" ref="D33:E33" si="19">D34+D35</f>
        <v>0</v>
      </c>
      <c r="E33" s="39">
        <f t="shared" si="19"/>
        <v>0</v>
      </c>
      <c r="F33" s="50" t="e">
        <f t="shared" si="0"/>
        <v>#DIV/0!</v>
      </c>
      <c r="G33" s="50" t="e">
        <f t="shared" si="1"/>
        <v>#DIV/0!</v>
      </c>
      <c r="H33" s="11"/>
    </row>
    <row r="34" spans="1:8" ht="48" hidden="1" customHeight="1" x14ac:dyDescent="0.25">
      <c r="A34" s="32" t="s">
        <v>61</v>
      </c>
      <c r="B34" s="10" t="s">
        <v>62</v>
      </c>
      <c r="C34" s="40"/>
      <c r="D34" s="40"/>
      <c r="E34" s="40"/>
      <c r="F34" s="50" t="e">
        <f t="shared" si="0"/>
        <v>#DIV/0!</v>
      </c>
      <c r="G34" s="50" t="e">
        <f t="shared" si="1"/>
        <v>#DIV/0!</v>
      </c>
      <c r="H34" s="11"/>
    </row>
    <row r="35" spans="1:8" ht="48" hidden="1" customHeight="1" x14ac:dyDescent="0.25">
      <c r="A35" s="32" t="s">
        <v>63</v>
      </c>
      <c r="B35" s="10" t="s">
        <v>64</v>
      </c>
      <c r="C35" s="40"/>
      <c r="D35" s="40"/>
      <c r="E35" s="40"/>
      <c r="F35" s="50" t="e">
        <f t="shared" si="0"/>
        <v>#DIV/0!</v>
      </c>
      <c r="G35" s="50" t="e">
        <f t="shared" si="1"/>
        <v>#DIV/0!</v>
      </c>
      <c r="H35" s="11"/>
    </row>
    <row r="36" spans="1:8" ht="15.75" hidden="1" x14ac:dyDescent="0.25">
      <c r="A36" s="32" t="s">
        <v>65</v>
      </c>
      <c r="B36" s="10" t="s">
        <v>66</v>
      </c>
      <c r="C36" s="39">
        <f t="shared" ref="C36" si="20">C37+C40</f>
        <v>0</v>
      </c>
      <c r="D36" s="39">
        <f t="shared" ref="D36:E36" si="21">D37+D40</f>
        <v>0</v>
      </c>
      <c r="E36" s="39">
        <f t="shared" si="21"/>
        <v>0</v>
      </c>
      <c r="F36" s="50" t="e">
        <f t="shared" si="0"/>
        <v>#DIV/0!</v>
      </c>
      <c r="G36" s="50" t="e">
        <f t="shared" si="1"/>
        <v>#DIV/0!</v>
      </c>
      <c r="H36" s="11"/>
    </row>
    <row r="37" spans="1:8" ht="15.75" hidden="1" x14ac:dyDescent="0.25">
      <c r="A37" s="32" t="s">
        <v>67</v>
      </c>
      <c r="B37" s="10" t="s">
        <v>68</v>
      </c>
      <c r="C37" s="39">
        <f t="shared" ref="C37" si="22">C38+C39</f>
        <v>0</v>
      </c>
      <c r="D37" s="39">
        <f t="shared" ref="D37:E37" si="23">D38+D39</f>
        <v>0</v>
      </c>
      <c r="E37" s="39">
        <f t="shared" si="23"/>
        <v>0</v>
      </c>
      <c r="F37" s="50" t="e">
        <f t="shared" si="0"/>
        <v>#DIV/0!</v>
      </c>
      <c r="G37" s="50" t="e">
        <f t="shared" si="1"/>
        <v>#DIV/0!</v>
      </c>
      <c r="H37" s="11"/>
    </row>
    <row r="38" spans="1:8" ht="31.5" hidden="1" customHeight="1" x14ac:dyDescent="0.25">
      <c r="A38" s="32" t="s">
        <v>69</v>
      </c>
      <c r="B38" s="10" t="s">
        <v>70</v>
      </c>
      <c r="C38" s="40"/>
      <c r="D38" s="40"/>
      <c r="E38" s="40"/>
      <c r="F38" s="50" t="e">
        <f t="shared" si="0"/>
        <v>#DIV/0!</v>
      </c>
      <c r="G38" s="50" t="e">
        <f t="shared" si="1"/>
        <v>#DIV/0!</v>
      </c>
      <c r="H38" s="11"/>
    </row>
    <row r="39" spans="1:8" ht="31.5" hidden="1" customHeight="1" x14ac:dyDescent="0.25">
      <c r="A39" s="32" t="s">
        <v>71</v>
      </c>
      <c r="B39" s="10" t="s">
        <v>72</v>
      </c>
      <c r="C39" s="40"/>
      <c r="D39" s="40"/>
      <c r="E39" s="40"/>
      <c r="F39" s="50" t="e">
        <f t="shared" si="0"/>
        <v>#DIV/0!</v>
      </c>
      <c r="G39" s="50" t="e">
        <f t="shared" si="1"/>
        <v>#DIV/0!</v>
      </c>
      <c r="H39" s="11"/>
    </row>
    <row r="40" spans="1:8" ht="16.5" hidden="1" customHeight="1" x14ac:dyDescent="0.25">
      <c r="A40" s="32" t="s">
        <v>73</v>
      </c>
      <c r="B40" s="10" t="s">
        <v>74</v>
      </c>
      <c r="C40" s="39">
        <f t="shared" ref="C40" si="24">C41+C42</f>
        <v>0</v>
      </c>
      <c r="D40" s="39">
        <f t="shared" ref="D40:E40" si="25">D41+D42</f>
        <v>0</v>
      </c>
      <c r="E40" s="39">
        <f t="shared" si="25"/>
        <v>0</v>
      </c>
      <c r="F40" s="50" t="e">
        <f t="shared" si="0"/>
        <v>#DIV/0!</v>
      </c>
      <c r="G40" s="50" t="e">
        <f t="shared" si="1"/>
        <v>#DIV/0!</v>
      </c>
      <c r="H40" s="11"/>
    </row>
    <row r="41" spans="1:8" ht="31.5" hidden="1" customHeight="1" x14ac:dyDescent="0.25">
      <c r="A41" s="32" t="s">
        <v>75</v>
      </c>
      <c r="B41" s="10" t="s">
        <v>76</v>
      </c>
      <c r="C41" s="40"/>
      <c r="D41" s="40"/>
      <c r="E41" s="40"/>
      <c r="F41" s="50" t="e">
        <f t="shared" si="0"/>
        <v>#DIV/0!</v>
      </c>
      <c r="G41" s="50" t="e">
        <f t="shared" si="1"/>
        <v>#DIV/0!</v>
      </c>
      <c r="H41" s="11"/>
    </row>
    <row r="42" spans="1:8" ht="31.5" hidden="1" customHeight="1" x14ac:dyDescent="0.25">
      <c r="A42" s="32" t="s">
        <v>77</v>
      </c>
      <c r="B42" s="10" t="s">
        <v>78</v>
      </c>
      <c r="C42" s="40"/>
      <c r="D42" s="40"/>
      <c r="E42" s="40"/>
      <c r="F42" s="50" t="e">
        <f t="shared" si="0"/>
        <v>#DIV/0!</v>
      </c>
      <c r="G42" s="50" t="e">
        <f t="shared" si="1"/>
        <v>#DIV/0!</v>
      </c>
      <c r="H42" s="11"/>
    </row>
    <row r="43" spans="1:8" s="12" customFormat="1" ht="15.75" x14ac:dyDescent="0.25">
      <c r="A43" s="32" t="s">
        <v>79</v>
      </c>
      <c r="B43" s="10" t="s">
        <v>80</v>
      </c>
      <c r="C43" s="39">
        <f t="shared" ref="C43" si="26">C44+C46</f>
        <v>408635.65</v>
      </c>
      <c r="D43" s="39">
        <f t="shared" ref="D43:E43" si="27">D44+D46</f>
        <v>1855000</v>
      </c>
      <c r="E43" s="39">
        <f t="shared" si="27"/>
        <v>1133911.95</v>
      </c>
      <c r="F43" s="50">
        <f t="shared" si="0"/>
        <v>61.12732884097035</v>
      </c>
      <c r="G43" s="50">
        <f t="shared" si="1"/>
        <v>277.48727992773024</v>
      </c>
      <c r="H43" s="11"/>
    </row>
    <row r="44" spans="1:8" ht="31.5" customHeight="1" x14ac:dyDescent="0.25">
      <c r="A44" s="32" t="s">
        <v>81</v>
      </c>
      <c r="B44" s="10" t="s">
        <v>82</v>
      </c>
      <c r="C44" s="39">
        <f t="shared" ref="C44:E44" si="28">C45</f>
        <v>408635.65</v>
      </c>
      <c r="D44" s="39">
        <f t="shared" si="28"/>
        <v>1855000</v>
      </c>
      <c r="E44" s="39">
        <f t="shared" si="28"/>
        <v>1133911.95</v>
      </c>
      <c r="F44" s="50">
        <f t="shared" si="0"/>
        <v>61.12732884097035</v>
      </c>
      <c r="G44" s="50">
        <f t="shared" si="1"/>
        <v>277.48727992773024</v>
      </c>
      <c r="H44" s="11"/>
    </row>
    <row r="45" spans="1:8" ht="49.5" customHeight="1" x14ac:dyDescent="0.25">
      <c r="A45" s="32" t="s">
        <v>83</v>
      </c>
      <c r="B45" s="10" t="s">
        <v>84</v>
      </c>
      <c r="C45" s="40">
        <v>408635.65</v>
      </c>
      <c r="D45" s="40">
        <v>1855000</v>
      </c>
      <c r="E45" s="40">
        <v>1133911.95</v>
      </c>
      <c r="F45" s="50">
        <f t="shared" si="0"/>
        <v>61.12732884097035</v>
      </c>
      <c r="G45" s="50">
        <f t="shared" si="1"/>
        <v>277.48727992773024</v>
      </c>
      <c r="H45" s="11"/>
    </row>
    <row r="46" spans="1:8" ht="49.5" hidden="1" customHeight="1" x14ac:dyDescent="0.25">
      <c r="A46" s="32" t="s">
        <v>85</v>
      </c>
      <c r="B46" s="10" t="s">
        <v>86</v>
      </c>
      <c r="C46" s="39">
        <f t="shared" ref="C46:E46" si="29">C47</f>
        <v>0</v>
      </c>
      <c r="D46" s="39">
        <f t="shared" si="29"/>
        <v>0</v>
      </c>
      <c r="E46" s="39">
        <f t="shared" si="29"/>
        <v>0</v>
      </c>
      <c r="F46" s="50" t="e">
        <f t="shared" si="0"/>
        <v>#DIV/0!</v>
      </c>
      <c r="G46" s="50" t="e">
        <f t="shared" si="1"/>
        <v>#DIV/0!</v>
      </c>
      <c r="H46" s="11"/>
    </row>
    <row r="47" spans="1:8" ht="78" hidden="1" customHeight="1" x14ac:dyDescent="0.25">
      <c r="A47" s="32" t="s">
        <v>87</v>
      </c>
      <c r="B47" s="10" t="s">
        <v>88</v>
      </c>
      <c r="C47" s="40"/>
      <c r="D47" s="40"/>
      <c r="E47" s="40"/>
      <c r="F47" s="50" t="e">
        <f t="shared" si="0"/>
        <v>#DIV/0!</v>
      </c>
      <c r="G47" s="50" t="e">
        <f t="shared" si="1"/>
        <v>#DIV/0!</v>
      </c>
      <c r="H47" s="11"/>
    </row>
    <row r="48" spans="1:8" s="12" customFormat="1" ht="45.75" customHeight="1" x14ac:dyDescent="0.25">
      <c r="A48" s="32" t="s">
        <v>89</v>
      </c>
      <c r="B48" s="10" t="s">
        <v>90</v>
      </c>
      <c r="C48" s="39">
        <f t="shared" ref="C48" si="30">C49+C57+C60</f>
        <v>104446.79000000001</v>
      </c>
      <c r="D48" s="39">
        <f>D49+D60</f>
        <v>1648700</v>
      </c>
      <c r="E48" s="39">
        <f>E49+E60</f>
        <v>144708.67000000001</v>
      </c>
      <c r="F48" s="50">
        <f t="shared" si="0"/>
        <v>8.7771377448899131</v>
      </c>
      <c r="G48" s="50">
        <f t="shared" si="1"/>
        <v>138.54774282675416</v>
      </c>
      <c r="H48" s="11"/>
    </row>
    <row r="49" spans="1:8" ht="81.75" customHeight="1" x14ac:dyDescent="0.25">
      <c r="A49" s="32" t="s">
        <v>91</v>
      </c>
      <c r="B49" s="10" t="s">
        <v>92</v>
      </c>
      <c r="C49" s="39">
        <f t="shared" ref="C49" si="31">C50+C53</f>
        <v>99172.07</v>
      </c>
      <c r="D49" s="39">
        <f t="shared" ref="D49" si="32">D50+D53</f>
        <v>1527900</v>
      </c>
      <c r="E49" s="39">
        <f>E50+E53</f>
        <v>138219.07</v>
      </c>
      <c r="F49" s="50">
        <f t="shared" si="0"/>
        <v>9.0463426925845933</v>
      </c>
      <c r="G49" s="50">
        <f t="shared" si="1"/>
        <v>139.37298071926904</v>
      </c>
      <c r="H49" s="11"/>
    </row>
    <row r="50" spans="1:8" ht="63" customHeight="1" x14ac:dyDescent="0.25">
      <c r="A50" s="32" t="s">
        <v>93</v>
      </c>
      <c r="B50" s="10" t="s">
        <v>94</v>
      </c>
      <c r="C50" s="39">
        <f t="shared" ref="C50" si="33">C51+C52</f>
        <v>70590.86</v>
      </c>
      <c r="D50" s="39">
        <f t="shared" ref="D50" si="34">D51+D52</f>
        <v>1361100</v>
      </c>
      <c r="E50" s="39">
        <f>E51+E52</f>
        <v>100359.06</v>
      </c>
      <c r="F50" s="50">
        <f t="shared" si="0"/>
        <v>7.3733788847255894</v>
      </c>
      <c r="G50" s="50">
        <f t="shared" si="1"/>
        <v>142.17004864369127</v>
      </c>
      <c r="H50" s="11"/>
    </row>
    <row r="51" spans="1:8" ht="95.25" customHeight="1" x14ac:dyDescent="0.25">
      <c r="A51" s="32" t="s">
        <v>95</v>
      </c>
      <c r="B51" s="10" t="s">
        <v>96</v>
      </c>
      <c r="C51" s="40">
        <v>14532.93</v>
      </c>
      <c r="D51" s="40">
        <v>707700</v>
      </c>
      <c r="E51" s="40">
        <v>42260.959999999999</v>
      </c>
      <c r="F51" s="50">
        <f t="shared" si="0"/>
        <v>5.9715924826904052</v>
      </c>
      <c r="G51" s="50">
        <f t="shared" si="1"/>
        <v>290.79449223246792</v>
      </c>
      <c r="H51" s="11"/>
    </row>
    <row r="52" spans="1:8" ht="82.5" customHeight="1" x14ac:dyDescent="0.25">
      <c r="A52" s="32" t="s">
        <v>97</v>
      </c>
      <c r="B52" s="10" t="s">
        <v>98</v>
      </c>
      <c r="C52" s="40">
        <v>56057.93</v>
      </c>
      <c r="D52" s="40">
        <v>653400</v>
      </c>
      <c r="E52" s="40">
        <v>58098.1</v>
      </c>
      <c r="F52" s="50">
        <f t="shared" si="0"/>
        <v>8.8916590143862866</v>
      </c>
      <c r="G52" s="50">
        <f t="shared" si="1"/>
        <v>103.63939588921673</v>
      </c>
      <c r="H52" s="11"/>
    </row>
    <row r="53" spans="1:8" ht="80.25" customHeight="1" x14ac:dyDescent="0.25">
      <c r="A53" s="32" t="s">
        <v>99</v>
      </c>
      <c r="B53" s="10" t="s">
        <v>100</v>
      </c>
      <c r="C53" s="39">
        <f t="shared" ref="C53" si="35">C54+C55+C56</f>
        <v>28581.21</v>
      </c>
      <c r="D53" s="39">
        <f t="shared" ref="D53:E53" si="36">D54+D55+D56</f>
        <v>166800</v>
      </c>
      <c r="E53" s="39">
        <f t="shared" si="36"/>
        <v>37860.01</v>
      </c>
      <c r="F53" s="50">
        <f t="shared" si="0"/>
        <v>22.697847721822541</v>
      </c>
      <c r="G53" s="50">
        <f t="shared" si="1"/>
        <v>132.46468571484553</v>
      </c>
      <c r="H53" s="11"/>
    </row>
    <row r="54" spans="1:8" ht="65.25" customHeight="1" x14ac:dyDescent="0.25">
      <c r="A54" s="32" t="s">
        <v>101</v>
      </c>
      <c r="B54" s="10" t="s">
        <v>102</v>
      </c>
      <c r="C54" s="40">
        <v>28581.21</v>
      </c>
      <c r="D54" s="40">
        <v>166800</v>
      </c>
      <c r="E54" s="40">
        <v>37860.01</v>
      </c>
      <c r="F54" s="50">
        <f t="shared" si="0"/>
        <v>22.697847721822541</v>
      </c>
      <c r="G54" s="50">
        <f t="shared" si="1"/>
        <v>132.46468571484553</v>
      </c>
      <c r="H54" s="11"/>
    </row>
    <row r="55" spans="1:8" ht="68.25" hidden="1" customHeight="1" x14ac:dyDescent="0.25">
      <c r="A55" s="32" t="s">
        <v>103</v>
      </c>
      <c r="B55" s="10" t="s">
        <v>104</v>
      </c>
      <c r="C55" s="40"/>
      <c r="D55" s="40"/>
      <c r="E55" s="40"/>
      <c r="F55" s="50" t="e">
        <f t="shared" si="0"/>
        <v>#DIV/0!</v>
      </c>
      <c r="G55" s="50" t="e">
        <f t="shared" si="1"/>
        <v>#DIV/0!</v>
      </c>
      <c r="H55" s="11"/>
    </row>
    <row r="56" spans="1:8" ht="64.5" hidden="1" customHeight="1" x14ac:dyDescent="0.25">
      <c r="A56" s="32" t="s">
        <v>105</v>
      </c>
      <c r="B56" s="10" t="s">
        <v>106</v>
      </c>
      <c r="C56" s="40"/>
      <c r="D56" s="40"/>
      <c r="E56" s="40"/>
      <c r="F56" s="50" t="e">
        <f t="shared" si="0"/>
        <v>#DIV/0!</v>
      </c>
      <c r="G56" s="50" t="e">
        <f t="shared" si="1"/>
        <v>#DIV/0!</v>
      </c>
      <c r="H56" s="11"/>
    </row>
    <row r="57" spans="1:8" ht="30" hidden="1" x14ac:dyDescent="0.25">
      <c r="A57" s="32" t="s">
        <v>107</v>
      </c>
      <c r="B57" s="10" t="s">
        <v>108</v>
      </c>
      <c r="C57" s="39">
        <f t="shared" ref="C57:E58" si="37">C58</f>
        <v>0</v>
      </c>
      <c r="D57" s="39">
        <f t="shared" si="37"/>
        <v>0</v>
      </c>
      <c r="E57" s="39">
        <f t="shared" si="37"/>
        <v>0</v>
      </c>
      <c r="F57" s="50" t="e">
        <f t="shared" si="0"/>
        <v>#DIV/0!</v>
      </c>
      <c r="G57" s="50" t="e">
        <f t="shared" si="1"/>
        <v>#DIV/0!</v>
      </c>
      <c r="H57" s="11"/>
    </row>
    <row r="58" spans="1:8" ht="30" hidden="1" customHeight="1" x14ac:dyDescent="0.25">
      <c r="A58" s="32" t="s">
        <v>109</v>
      </c>
      <c r="B58" s="10" t="s">
        <v>110</v>
      </c>
      <c r="C58" s="39">
        <f t="shared" si="37"/>
        <v>0</v>
      </c>
      <c r="D58" s="39">
        <f t="shared" si="37"/>
        <v>0</v>
      </c>
      <c r="E58" s="39">
        <f t="shared" si="37"/>
        <v>0</v>
      </c>
      <c r="F58" s="50" t="e">
        <f t="shared" si="0"/>
        <v>#DIV/0!</v>
      </c>
      <c r="G58" s="50" t="e">
        <f t="shared" si="1"/>
        <v>#DIV/0!</v>
      </c>
      <c r="H58" s="11"/>
    </row>
    <row r="59" spans="1:8" ht="21.75" hidden="1" customHeight="1" x14ac:dyDescent="0.25">
      <c r="A59" s="32" t="s">
        <v>111</v>
      </c>
      <c r="B59" s="10" t="s">
        <v>112</v>
      </c>
      <c r="C59" s="40"/>
      <c r="D59" s="40"/>
      <c r="E59" s="40"/>
      <c r="F59" s="50" t="e">
        <f t="shared" si="0"/>
        <v>#DIV/0!</v>
      </c>
      <c r="G59" s="50" t="e">
        <f t="shared" si="1"/>
        <v>#DIV/0!</v>
      </c>
      <c r="H59" s="11"/>
    </row>
    <row r="60" spans="1:8" ht="81.75" customHeight="1" x14ac:dyDescent="0.25">
      <c r="A60" s="32" t="s">
        <v>113</v>
      </c>
      <c r="B60" s="10" t="s">
        <v>114</v>
      </c>
      <c r="C60" s="39">
        <f t="shared" ref="C60:E61" si="38">C61</f>
        <v>5274.72</v>
      </c>
      <c r="D60" s="39">
        <f t="shared" si="38"/>
        <v>120800</v>
      </c>
      <c r="E60" s="39">
        <f t="shared" si="38"/>
        <v>6489.6</v>
      </c>
      <c r="F60" s="50">
        <f t="shared" si="0"/>
        <v>5.3721854304635768</v>
      </c>
      <c r="G60" s="50">
        <f t="shared" si="1"/>
        <v>123.03212303212302</v>
      </c>
      <c r="H60" s="11"/>
    </row>
    <row r="61" spans="1:8" ht="83.25" customHeight="1" x14ac:dyDescent="0.25">
      <c r="A61" s="32" t="s">
        <v>115</v>
      </c>
      <c r="B61" s="10" t="s">
        <v>116</v>
      </c>
      <c r="C61" s="39">
        <f t="shared" si="38"/>
        <v>5274.72</v>
      </c>
      <c r="D61" s="39">
        <f t="shared" si="38"/>
        <v>120800</v>
      </c>
      <c r="E61" s="39">
        <f t="shared" si="38"/>
        <v>6489.6</v>
      </c>
      <c r="F61" s="50">
        <f t="shared" si="0"/>
        <v>5.3721854304635768</v>
      </c>
      <c r="G61" s="50">
        <f t="shared" si="1"/>
        <v>123.03212303212302</v>
      </c>
      <c r="H61" s="13"/>
    </row>
    <row r="62" spans="1:8" ht="77.25" customHeight="1" x14ac:dyDescent="0.25">
      <c r="A62" s="32" t="s">
        <v>117</v>
      </c>
      <c r="B62" s="10" t="s">
        <v>118</v>
      </c>
      <c r="C62" s="40">
        <v>5274.72</v>
      </c>
      <c r="D62" s="40">
        <v>120800</v>
      </c>
      <c r="E62" s="40">
        <v>6489.6</v>
      </c>
      <c r="F62" s="50">
        <f t="shared" si="0"/>
        <v>5.3721854304635768</v>
      </c>
      <c r="G62" s="50">
        <f t="shared" si="1"/>
        <v>123.03212303212302</v>
      </c>
      <c r="H62" s="13"/>
    </row>
    <row r="63" spans="1:8" s="12" customFormat="1" ht="17.25" customHeight="1" x14ac:dyDescent="0.25">
      <c r="A63" s="32" t="s">
        <v>119</v>
      </c>
      <c r="B63" s="10" t="s">
        <v>120</v>
      </c>
      <c r="C63" s="39">
        <f t="shared" ref="C63:E63" si="39">C64</f>
        <v>14646.990000000002</v>
      </c>
      <c r="D63" s="39">
        <f t="shared" si="39"/>
        <v>61800</v>
      </c>
      <c r="E63" s="39">
        <f t="shared" si="39"/>
        <v>81586.070000000007</v>
      </c>
      <c r="F63" s="50">
        <f t="shared" si="0"/>
        <v>132.01629449838188</v>
      </c>
      <c r="G63" s="50">
        <f t="shared" si="1"/>
        <v>557.01594662111461</v>
      </c>
      <c r="H63" s="13"/>
    </row>
    <row r="64" spans="1:8" ht="20.25" customHeight="1" x14ac:dyDescent="0.25">
      <c r="A64" s="32" t="s">
        <v>121</v>
      </c>
      <c r="B64" s="10" t="s">
        <v>122</v>
      </c>
      <c r="C64" s="39">
        <f t="shared" ref="C64" si="40">C65+C66+C67+C69</f>
        <v>14646.990000000002</v>
      </c>
      <c r="D64" s="39">
        <f t="shared" ref="D64:E64" si="41">D65+D66+D67+D69</f>
        <v>61800</v>
      </c>
      <c r="E64" s="39">
        <f t="shared" si="41"/>
        <v>81586.070000000007</v>
      </c>
      <c r="F64" s="50">
        <f t="shared" si="0"/>
        <v>132.01629449838188</v>
      </c>
      <c r="G64" s="50">
        <f t="shared" si="1"/>
        <v>557.01594662111461</v>
      </c>
      <c r="H64" s="13"/>
    </row>
    <row r="65" spans="1:8" ht="33.75" customHeight="1" x14ac:dyDescent="0.25">
      <c r="A65" s="32" t="s">
        <v>123</v>
      </c>
      <c r="B65" s="10" t="s">
        <v>124</v>
      </c>
      <c r="C65" s="40">
        <v>307.91000000000003</v>
      </c>
      <c r="D65" s="40">
        <v>12500</v>
      </c>
      <c r="E65" s="40">
        <v>56844.78</v>
      </c>
      <c r="F65" s="50">
        <f t="shared" si="0"/>
        <v>454.75823999999994</v>
      </c>
      <c r="G65" s="50">
        <f t="shared" si="1"/>
        <v>18461.491994413951</v>
      </c>
      <c r="H65" s="13"/>
    </row>
    <row r="66" spans="1:8" ht="19.5" hidden="1" customHeight="1" x14ac:dyDescent="0.25">
      <c r="A66" s="32" t="s">
        <v>125</v>
      </c>
      <c r="B66" s="10" t="s">
        <v>126</v>
      </c>
      <c r="C66" s="40">
        <v>0</v>
      </c>
      <c r="D66" s="40">
        <v>0</v>
      </c>
      <c r="E66" s="40">
        <v>0</v>
      </c>
      <c r="F66" s="50" t="e">
        <f t="shared" si="0"/>
        <v>#DIV/0!</v>
      </c>
      <c r="G66" s="50">
        <v>0</v>
      </c>
      <c r="H66" s="13"/>
    </row>
    <row r="67" spans="1:8" ht="19.5" customHeight="1" x14ac:dyDescent="0.25">
      <c r="A67" s="32" t="s">
        <v>127</v>
      </c>
      <c r="B67" s="10" t="s">
        <v>128</v>
      </c>
      <c r="C67" s="40">
        <f>C68</f>
        <v>14234.54</v>
      </c>
      <c r="D67" s="40">
        <f>D68</f>
        <v>49300</v>
      </c>
      <c r="E67" s="40">
        <f>E68</f>
        <v>24640.97</v>
      </c>
      <c r="F67" s="50">
        <f t="shared" si="0"/>
        <v>49.981683569979715</v>
      </c>
      <c r="G67" s="50">
        <f t="shared" si="1"/>
        <v>173.10689351394566</v>
      </c>
      <c r="H67" s="13"/>
    </row>
    <row r="68" spans="1:8" ht="19.5" customHeight="1" x14ac:dyDescent="0.25">
      <c r="A68" s="32" t="s">
        <v>129</v>
      </c>
      <c r="B68" s="10" t="s">
        <v>130</v>
      </c>
      <c r="C68" s="40">
        <v>14234.54</v>
      </c>
      <c r="D68" s="40">
        <v>49300</v>
      </c>
      <c r="E68" s="40">
        <v>24640.97</v>
      </c>
      <c r="F68" s="50">
        <f t="shared" si="0"/>
        <v>49.981683569979715</v>
      </c>
      <c r="G68" s="50">
        <f t="shared" si="1"/>
        <v>173.10689351394566</v>
      </c>
      <c r="H68" s="13"/>
    </row>
    <row r="69" spans="1:8" ht="15.75" x14ac:dyDescent="0.25">
      <c r="A69" s="32" t="s">
        <v>373</v>
      </c>
      <c r="B69" s="10" t="s">
        <v>354</v>
      </c>
      <c r="C69" s="40">
        <v>104.54</v>
      </c>
      <c r="D69" s="40">
        <v>0</v>
      </c>
      <c r="E69" s="40">
        <v>100.32</v>
      </c>
      <c r="F69" s="50"/>
      <c r="G69" s="50">
        <f t="shared" si="1"/>
        <v>95.963267648746879</v>
      </c>
      <c r="H69" s="13"/>
    </row>
    <row r="70" spans="1:8" s="12" customFormat="1" ht="33" customHeight="1" x14ac:dyDescent="0.25">
      <c r="A70" s="32" t="s">
        <v>131</v>
      </c>
      <c r="B70" s="10" t="s">
        <v>132</v>
      </c>
      <c r="C70" s="39">
        <f>C71</f>
        <v>53026.15</v>
      </c>
      <c r="D70" s="39">
        <f>D71</f>
        <v>291200</v>
      </c>
      <c r="E70" s="39">
        <f>E71</f>
        <v>79655.27</v>
      </c>
      <c r="F70" s="50">
        <f t="shared" ref="F70:F139" si="42">E70/D70*100</f>
        <v>27.354144917582417</v>
      </c>
      <c r="G70" s="50">
        <f t="shared" ref="G70:G139" si="43">E70/C70*100</f>
        <v>150.21884485296405</v>
      </c>
      <c r="H70" s="13"/>
    </row>
    <row r="71" spans="1:8" ht="20.25" customHeight="1" x14ac:dyDescent="0.25">
      <c r="A71" s="32" t="s">
        <v>133</v>
      </c>
      <c r="B71" s="10" t="s">
        <v>134</v>
      </c>
      <c r="C71" s="39">
        <f t="shared" ref="C71" si="44">C74+C72</f>
        <v>53026.15</v>
      </c>
      <c r="D71" s="39">
        <f>D74+D72</f>
        <v>291200</v>
      </c>
      <c r="E71" s="39">
        <f t="shared" ref="E71" si="45">E74+E72</f>
        <v>79655.27</v>
      </c>
      <c r="F71" s="50">
        <f t="shared" si="42"/>
        <v>27.354144917582417</v>
      </c>
      <c r="G71" s="50">
        <f t="shared" si="43"/>
        <v>150.21884485296405</v>
      </c>
      <c r="H71" s="13"/>
    </row>
    <row r="72" spans="1:8" ht="20.25" customHeight="1" x14ac:dyDescent="0.25">
      <c r="A72" s="21" t="s">
        <v>260</v>
      </c>
      <c r="B72" s="10" t="s">
        <v>261</v>
      </c>
      <c r="C72" s="39">
        <f>C73</f>
        <v>53026.15</v>
      </c>
      <c r="D72" s="39">
        <f>D73</f>
        <v>291200</v>
      </c>
      <c r="E72" s="39">
        <f>E73</f>
        <v>0</v>
      </c>
      <c r="F72" s="50">
        <f t="shared" si="42"/>
        <v>0</v>
      </c>
      <c r="G72" s="50">
        <v>0</v>
      </c>
      <c r="H72" s="13"/>
    </row>
    <row r="73" spans="1:8" ht="20.25" customHeight="1" x14ac:dyDescent="0.25">
      <c r="A73" s="22" t="s">
        <v>262</v>
      </c>
      <c r="B73" s="10" t="s">
        <v>263</v>
      </c>
      <c r="C73" s="39">
        <v>53026.15</v>
      </c>
      <c r="D73" s="39">
        <v>291200</v>
      </c>
      <c r="E73" s="39">
        <v>0</v>
      </c>
      <c r="F73" s="50">
        <f t="shared" si="42"/>
        <v>0</v>
      </c>
      <c r="G73" s="50">
        <v>0</v>
      </c>
      <c r="H73" s="13"/>
    </row>
    <row r="74" spans="1:8" ht="19.5" hidden="1" customHeight="1" x14ac:dyDescent="0.25">
      <c r="A74" s="32" t="s">
        <v>135</v>
      </c>
      <c r="B74" s="10" t="s">
        <v>136</v>
      </c>
      <c r="C74" s="39">
        <f t="shared" ref="C74" si="46">C75+C76</f>
        <v>0</v>
      </c>
      <c r="D74" s="39">
        <f t="shared" ref="D74:E74" si="47">D75+D76</f>
        <v>0</v>
      </c>
      <c r="E74" s="39">
        <f t="shared" si="47"/>
        <v>79655.27</v>
      </c>
      <c r="F74" s="50">
        <v>0</v>
      </c>
      <c r="G74" s="50" t="e">
        <f t="shared" si="43"/>
        <v>#DIV/0!</v>
      </c>
      <c r="H74" s="13"/>
    </row>
    <row r="75" spans="1:8" ht="33.75" hidden="1" customHeight="1" x14ac:dyDescent="0.25">
      <c r="A75" s="32" t="s">
        <v>137</v>
      </c>
      <c r="B75" s="10" t="s">
        <v>138</v>
      </c>
      <c r="C75" s="40">
        <v>0</v>
      </c>
      <c r="D75" s="40">
        <v>0</v>
      </c>
      <c r="E75" s="40">
        <v>0</v>
      </c>
      <c r="F75" s="50">
        <v>0</v>
      </c>
      <c r="G75" s="50" t="e">
        <f t="shared" si="43"/>
        <v>#DIV/0!</v>
      </c>
      <c r="H75" s="13"/>
    </row>
    <row r="76" spans="1:8" ht="30.75" customHeight="1" x14ac:dyDescent="0.25">
      <c r="A76" s="32" t="s">
        <v>139</v>
      </c>
      <c r="B76" s="10" t="s">
        <v>140</v>
      </c>
      <c r="C76" s="40"/>
      <c r="D76" s="40"/>
      <c r="E76" s="40">
        <v>79655.27</v>
      </c>
      <c r="F76" s="50"/>
      <c r="G76" s="50"/>
      <c r="H76" s="13"/>
    </row>
    <row r="77" spans="1:8" s="12" customFormat="1" ht="33.75" customHeight="1" x14ac:dyDescent="0.25">
      <c r="A77" s="32" t="s">
        <v>141</v>
      </c>
      <c r="B77" s="10" t="s">
        <v>142</v>
      </c>
      <c r="C77" s="39">
        <f>C78+C81</f>
        <v>990415.21000000008</v>
      </c>
      <c r="D77" s="39">
        <f t="shared" ref="D77" si="48">D78+D81</f>
        <v>100000</v>
      </c>
      <c r="E77" s="39">
        <f>E78+E81</f>
        <v>326292.54000000004</v>
      </c>
      <c r="F77" s="50">
        <f t="shared" si="42"/>
        <v>326.29254000000003</v>
      </c>
      <c r="G77" s="50">
        <f t="shared" si="43"/>
        <v>32.945025147584317</v>
      </c>
      <c r="H77" s="13"/>
    </row>
    <row r="78" spans="1:8" ht="83.25" hidden="1" customHeight="1" x14ac:dyDescent="0.25">
      <c r="A78" s="32" t="s">
        <v>143</v>
      </c>
      <c r="B78" s="10" t="s">
        <v>144</v>
      </c>
      <c r="C78" s="40">
        <f>C79</f>
        <v>0</v>
      </c>
      <c r="D78" s="40">
        <v>0</v>
      </c>
      <c r="E78" s="40">
        <f>E79</f>
        <v>0</v>
      </c>
      <c r="F78" s="50">
        <v>0</v>
      </c>
      <c r="G78" s="50" t="e">
        <f t="shared" si="43"/>
        <v>#DIV/0!</v>
      </c>
      <c r="H78" s="13"/>
    </row>
    <row r="79" spans="1:8" ht="96.75" hidden="1" customHeight="1" x14ac:dyDescent="0.25">
      <c r="A79" s="32" t="s">
        <v>145</v>
      </c>
      <c r="B79" s="10" t="s">
        <v>146</v>
      </c>
      <c r="C79" s="40">
        <f>C80</f>
        <v>0</v>
      </c>
      <c r="D79" s="40">
        <v>0</v>
      </c>
      <c r="E79" s="40">
        <f>E80</f>
        <v>0</v>
      </c>
      <c r="F79" s="50">
        <v>0</v>
      </c>
      <c r="G79" s="50" t="e">
        <f t="shared" si="43"/>
        <v>#DIV/0!</v>
      </c>
      <c r="H79" s="13"/>
    </row>
    <row r="80" spans="1:8" ht="97.5" hidden="1" customHeight="1" x14ac:dyDescent="0.25">
      <c r="A80" s="32" t="s">
        <v>147</v>
      </c>
      <c r="B80" s="10" t="s">
        <v>148</v>
      </c>
      <c r="C80" s="40">
        <v>0</v>
      </c>
      <c r="D80" s="40">
        <v>0</v>
      </c>
      <c r="E80" s="40">
        <v>0</v>
      </c>
      <c r="F80" s="50">
        <v>0</v>
      </c>
      <c r="G80" s="50" t="e">
        <f t="shared" si="43"/>
        <v>#DIV/0!</v>
      </c>
      <c r="H80" s="13"/>
    </row>
    <row r="81" spans="1:8" ht="34.5" customHeight="1" x14ac:dyDescent="0.25">
      <c r="A81" s="32" t="s">
        <v>149</v>
      </c>
      <c r="B81" s="10" t="s">
        <v>150</v>
      </c>
      <c r="C81" s="39">
        <f t="shared" ref="C81:E81" si="49">C82</f>
        <v>990415.21000000008</v>
      </c>
      <c r="D81" s="39">
        <f t="shared" si="49"/>
        <v>100000</v>
      </c>
      <c r="E81" s="39">
        <f t="shared" si="49"/>
        <v>326292.54000000004</v>
      </c>
      <c r="F81" s="50">
        <f t="shared" si="42"/>
        <v>326.29254000000003</v>
      </c>
      <c r="G81" s="50">
        <f t="shared" si="43"/>
        <v>32.945025147584317</v>
      </c>
      <c r="H81" s="13"/>
    </row>
    <row r="82" spans="1:8" ht="34.5" customHeight="1" x14ac:dyDescent="0.25">
      <c r="A82" s="32" t="s">
        <v>151</v>
      </c>
      <c r="B82" s="10" t="s">
        <v>152</v>
      </c>
      <c r="C82" s="39">
        <f t="shared" ref="C82" si="50">C83+C84</f>
        <v>990415.21000000008</v>
      </c>
      <c r="D82" s="39">
        <f t="shared" ref="D82:E82" si="51">D83+D84</f>
        <v>100000</v>
      </c>
      <c r="E82" s="39">
        <f t="shared" si="51"/>
        <v>326292.54000000004</v>
      </c>
      <c r="F82" s="50">
        <f t="shared" si="42"/>
        <v>326.29254000000003</v>
      </c>
      <c r="G82" s="50">
        <f t="shared" si="43"/>
        <v>32.945025147584317</v>
      </c>
      <c r="H82" s="13"/>
    </row>
    <row r="83" spans="1:8" ht="63" customHeight="1" x14ac:dyDescent="0.25">
      <c r="A83" s="32" t="s">
        <v>153</v>
      </c>
      <c r="B83" s="10" t="s">
        <v>154</v>
      </c>
      <c r="C83" s="40">
        <v>920564.56</v>
      </c>
      <c r="D83" s="40">
        <v>50000</v>
      </c>
      <c r="E83" s="40">
        <v>293168.34000000003</v>
      </c>
      <c r="F83" s="50">
        <f t="shared" si="42"/>
        <v>586.33668</v>
      </c>
      <c r="G83" s="50">
        <f t="shared" si="43"/>
        <v>31.846581189264988</v>
      </c>
      <c r="H83" s="13"/>
    </row>
    <row r="84" spans="1:8" ht="48.75" customHeight="1" x14ac:dyDescent="0.25">
      <c r="A84" s="32" t="s">
        <v>155</v>
      </c>
      <c r="B84" s="10" t="s">
        <v>156</v>
      </c>
      <c r="C84" s="40">
        <v>69850.649999999994</v>
      </c>
      <c r="D84" s="40">
        <v>50000</v>
      </c>
      <c r="E84" s="40">
        <v>33124.199999999997</v>
      </c>
      <c r="F84" s="50">
        <f t="shared" si="42"/>
        <v>66.24839999999999</v>
      </c>
      <c r="G84" s="50">
        <f t="shared" si="43"/>
        <v>47.421462792400639</v>
      </c>
      <c r="H84" s="13"/>
    </row>
    <row r="85" spans="1:8" ht="48.75" hidden="1" customHeight="1" x14ac:dyDescent="0.25">
      <c r="A85" s="41" t="s">
        <v>6</v>
      </c>
      <c r="B85" s="14" t="s">
        <v>157</v>
      </c>
      <c r="C85" s="40"/>
      <c r="D85" s="40"/>
      <c r="E85" s="40"/>
      <c r="F85" s="50">
        <v>0</v>
      </c>
      <c r="G85" s="50">
        <v>0</v>
      </c>
      <c r="H85" s="13"/>
    </row>
    <row r="86" spans="1:8" ht="49.5" hidden="1" customHeight="1" x14ac:dyDescent="0.25">
      <c r="A86" s="41" t="s">
        <v>7</v>
      </c>
      <c r="B86" s="14" t="s">
        <v>158</v>
      </c>
      <c r="C86" s="40"/>
      <c r="D86" s="40"/>
      <c r="E86" s="40"/>
      <c r="F86" s="50">
        <v>0</v>
      </c>
      <c r="G86" s="50">
        <v>0</v>
      </c>
      <c r="H86" s="13"/>
    </row>
    <row r="87" spans="1:8" s="12" customFormat="1" ht="20.25" customHeight="1" x14ac:dyDescent="0.25">
      <c r="A87" s="32" t="s">
        <v>159</v>
      </c>
      <c r="B87" s="10" t="s">
        <v>160</v>
      </c>
      <c r="C87" s="39">
        <f t="shared" ref="C87" si="52">C88+C119+C125+C111+C113</f>
        <v>136145.60999999999</v>
      </c>
      <c r="D87" s="39">
        <f t="shared" ref="D87:E87" si="53">D88+D119+D125+D111+D113</f>
        <v>655000</v>
      </c>
      <c r="E87" s="39">
        <f t="shared" si="53"/>
        <v>46479.67</v>
      </c>
      <c r="F87" s="50">
        <f t="shared" si="42"/>
        <v>7.0961328244274817</v>
      </c>
      <c r="G87" s="50">
        <f t="shared" si="43"/>
        <v>34.139675895535667</v>
      </c>
      <c r="H87" s="13"/>
    </row>
    <row r="88" spans="1:8" ht="30" x14ac:dyDescent="0.25">
      <c r="A88" s="32" t="s">
        <v>264</v>
      </c>
      <c r="B88" s="29" t="s">
        <v>265</v>
      </c>
      <c r="C88" s="40">
        <f>C89+C91+C93+C96+C99+C101+C105+C107+C109+C103</f>
        <v>119545.56</v>
      </c>
      <c r="D88" s="40">
        <f>D89+D91+D93+D96+D99+D101+D105+D107+D109+D103</f>
        <v>613874</v>
      </c>
      <c r="E88" s="40">
        <f>E89+E91+E93+E96+E99+E101+E105+E107+E109+E103</f>
        <v>45479.67</v>
      </c>
      <c r="F88" s="50">
        <f t="shared" si="42"/>
        <v>7.4086327161599934</v>
      </c>
      <c r="G88" s="50">
        <v>0</v>
      </c>
      <c r="H88" s="13"/>
    </row>
    <row r="89" spans="1:8" ht="45" x14ac:dyDescent="0.25">
      <c r="A89" s="32" t="s">
        <v>266</v>
      </c>
      <c r="B89" s="29" t="s">
        <v>267</v>
      </c>
      <c r="C89" s="40">
        <f>C90</f>
        <v>4293.3599999999997</v>
      </c>
      <c r="D89" s="42">
        <f>D90</f>
        <v>22666</v>
      </c>
      <c r="E89" s="40">
        <f>E90</f>
        <v>4330.17</v>
      </c>
      <c r="F89" s="50">
        <f t="shared" si="42"/>
        <v>19.104253066266654</v>
      </c>
      <c r="G89" s="50">
        <v>0</v>
      </c>
      <c r="H89" s="13"/>
    </row>
    <row r="90" spans="1:8" ht="75" x14ac:dyDescent="0.25">
      <c r="A90" s="32" t="s">
        <v>268</v>
      </c>
      <c r="B90" s="29" t="s">
        <v>269</v>
      </c>
      <c r="C90" s="40">
        <v>4293.3599999999997</v>
      </c>
      <c r="D90" s="42">
        <v>22666</v>
      </c>
      <c r="E90" s="40">
        <v>4330.17</v>
      </c>
      <c r="F90" s="50">
        <f t="shared" si="42"/>
        <v>19.104253066266654</v>
      </c>
      <c r="G90" s="50">
        <v>0</v>
      </c>
      <c r="H90" s="13"/>
    </row>
    <row r="91" spans="1:8" ht="75" x14ac:dyDescent="0.25">
      <c r="A91" s="32" t="s">
        <v>270</v>
      </c>
      <c r="B91" s="29" t="s">
        <v>271</v>
      </c>
      <c r="C91" s="40">
        <f>C92</f>
        <v>42000</v>
      </c>
      <c r="D91" s="42">
        <f>D92</f>
        <v>129260</v>
      </c>
      <c r="E91" s="40">
        <f>E92</f>
        <v>5000</v>
      </c>
      <c r="F91" s="50">
        <f t="shared" si="42"/>
        <v>3.8681726752282222</v>
      </c>
      <c r="G91" s="50">
        <v>0</v>
      </c>
      <c r="H91" s="13"/>
    </row>
    <row r="92" spans="1:8" ht="90" x14ac:dyDescent="0.25">
      <c r="A92" s="32" t="s">
        <v>272</v>
      </c>
      <c r="B92" s="29" t="s">
        <v>273</v>
      </c>
      <c r="C92" s="40">
        <v>42000</v>
      </c>
      <c r="D92" s="42">
        <v>129260</v>
      </c>
      <c r="E92" s="40">
        <v>5000</v>
      </c>
      <c r="F92" s="50">
        <f t="shared" si="42"/>
        <v>3.8681726752282222</v>
      </c>
      <c r="G92" s="50">
        <v>0</v>
      </c>
      <c r="H92" s="13"/>
    </row>
    <row r="93" spans="1:8" ht="46.5" customHeight="1" x14ac:dyDescent="0.25">
      <c r="A93" s="32" t="s">
        <v>274</v>
      </c>
      <c r="B93" s="29" t="s">
        <v>275</v>
      </c>
      <c r="C93" s="40">
        <f>C94+C95</f>
        <v>0</v>
      </c>
      <c r="D93" s="42">
        <f>D94</f>
        <v>68810</v>
      </c>
      <c r="E93" s="40">
        <f>E94+E95</f>
        <v>300</v>
      </c>
      <c r="F93" s="50">
        <f t="shared" si="42"/>
        <v>0.43598314198517663</v>
      </c>
      <c r="G93" s="50">
        <v>0</v>
      </c>
      <c r="H93" s="13"/>
    </row>
    <row r="94" spans="1:8" ht="75" x14ac:dyDescent="0.25">
      <c r="A94" s="32" t="s">
        <v>276</v>
      </c>
      <c r="B94" s="29" t="s">
        <v>277</v>
      </c>
      <c r="C94" s="40">
        <v>0</v>
      </c>
      <c r="D94" s="42">
        <v>68810</v>
      </c>
      <c r="E94" s="40">
        <v>300</v>
      </c>
      <c r="F94" s="50">
        <f t="shared" si="42"/>
        <v>0.43598314198517663</v>
      </c>
      <c r="G94" s="50">
        <v>0</v>
      </c>
      <c r="H94" s="13"/>
    </row>
    <row r="95" spans="1:8" ht="75" hidden="1" x14ac:dyDescent="0.25">
      <c r="A95" s="32" t="s">
        <v>356</v>
      </c>
      <c r="B95" s="29" t="s">
        <v>355</v>
      </c>
      <c r="C95" s="40">
        <v>0</v>
      </c>
      <c r="D95" s="42">
        <v>0</v>
      </c>
      <c r="E95" s="40">
        <v>0</v>
      </c>
      <c r="F95" s="50" t="e">
        <f t="shared" si="42"/>
        <v>#DIV/0!</v>
      </c>
      <c r="G95" s="50">
        <v>0</v>
      </c>
      <c r="H95" s="13"/>
    </row>
    <row r="96" spans="1:8" ht="60" x14ac:dyDescent="0.25">
      <c r="A96" s="32" t="s">
        <v>278</v>
      </c>
      <c r="B96" s="29" t="s">
        <v>279</v>
      </c>
      <c r="C96" s="40">
        <f>C97+C98</f>
        <v>2000</v>
      </c>
      <c r="D96" s="42">
        <f>D97+D98</f>
        <v>22200</v>
      </c>
      <c r="E96" s="40">
        <f>E97+E98</f>
        <v>0</v>
      </c>
      <c r="F96" s="50">
        <f t="shared" si="42"/>
        <v>0</v>
      </c>
      <c r="G96" s="50">
        <v>0</v>
      </c>
      <c r="H96" s="13"/>
    </row>
    <row r="97" spans="1:8" ht="75" x14ac:dyDescent="0.25">
      <c r="A97" s="32" t="s">
        <v>280</v>
      </c>
      <c r="B97" s="29" t="s">
        <v>281</v>
      </c>
      <c r="C97" s="40">
        <v>2000</v>
      </c>
      <c r="D97" s="42">
        <v>22200</v>
      </c>
      <c r="E97" s="40">
        <v>0</v>
      </c>
      <c r="F97" s="50">
        <f t="shared" si="42"/>
        <v>0</v>
      </c>
      <c r="G97" s="50">
        <v>0</v>
      </c>
      <c r="H97" s="13"/>
    </row>
    <row r="98" spans="1:8" ht="84.75" hidden="1" customHeight="1" thickBot="1" x14ac:dyDescent="0.3">
      <c r="A98" s="32" t="s">
        <v>324</v>
      </c>
      <c r="B98" s="29" t="s">
        <v>325</v>
      </c>
      <c r="C98" s="40">
        <v>0</v>
      </c>
      <c r="D98" s="42">
        <v>0</v>
      </c>
      <c r="E98" s="40">
        <v>0</v>
      </c>
      <c r="F98" s="50" t="e">
        <f t="shared" si="42"/>
        <v>#DIV/0!</v>
      </c>
      <c r="G98" s="50">
        <v>0</v>
      </c>
      <c r="H98" s="13"/>
    </row>
    <row r="99" spans="1:8" ht="60" customHeight="1" x14ac:dyDescent="0.25">
      <c r="A99" s="32" t="s">
        <v>282</v>
      </c>
      <c r="B99" s="29" t="s">
        <v>283</v>
      </c>
      <c r="C99" s="40">
        <f>C100</f>
        <v>0</v>
      </c>
      <c r="D99" s="42">
        <f>D100</f>
        <v>1967</v>
      </c>
      <c r="E99" s="40">
        <f>E100</f>
        <v>0</v>
      </c>
      <c r="F99" s="50">
        <f t="shared" si="42"/>
        <v>0</v>
      </c>
      <c r="G99" s="50">
        <v>0</v>
      </c>
      <c r="H99" s="13"/>
    </row>
    <row r="100" spans="1:8" ht="90" x14ac:dyDescent="0.25">
      <c r="A100" s="32" t="s">
        <v>284</v>
      </c>
      <c r="B100" s="29" t="s">
        <v>285</v>
      </c>
      <c r="C100" s="40">
        <v>0</v>
      </c>
      <c r="D100" s="42">
        <v>1967</v>
      </c>
      <c r="E100" s="40">
        <v>0</v>
      </c>
      <c r="F100" s="50">
        <f t="shared" si="42"/>
        <v>0</v>
      </c>
      <c r="G100" s="50">
        <v>0</v>
      </c>
      <c r="H100" s="13"/>
    </row>
    <row r="101" spans="1:8" ht="60" customHeight="1" x14ac:dyDescent="0.25">
      <c r="A101" s="32" t="s">
        <v>326</v>
      </c>
      <c r="B101" s="29" t="s">
        <v>318</v>
      </c>
      <c r="C101" s="42">
        <f>C102</f>
        <v>1500</v>
      </c>
      <c r="D101" s="42">
        <f>D102</f>
        <v>1800</v>
      </c>
      <c r="E101" s="42">
        <f>E102</f>
        <v>1300</v>
      </c>
      <c r="F101" s="50">
        <f t="shared" si="42"/>
        <v>72.222222222222214</v>
      </c>
      <c r="G101" s="50">
        <v>0</v>
      </c>
      <c r="H101" s="13"/>
    </row>
    <row r="102" spans="1:8" ht="100.5" customHeight="1" x14ac:dyDescent="0.25">
      <c r="A102" s="32" t="s">
        <v>327</v>
      </c>
      <c r="B102" s="29" t="s">
        <v>319</v>
      </c>
      <c r="C102" s="40">
        <v>1500</v>
      </c>
      <c r="D102" s="42">
        <v>1800</v>
      </c>
      <c r="E102" s="40">
        <v>1300</v>
      </c>
      <c r="F102" s="50">
        <f t="shared" si="42"/>
        <v>72.222222222222214</v>
      </c>
      <c r="G102" s="50">
        <v>0</v>
      </c>
      <c r="H102" s="13"/>
    </row>
    <row r="103" spans="1:8" ht="59.25" customHeight="1" x14ac:dyDescent="0.25">
      <c r="A103" s="32" t="s">
        <v>357</v>
      </c>
      <c r="B103" s="23" t="s">
        <v>360</v>
      </c>
      <c r="C103" s="40">
        <f>C104</f>
        <v>11.2</v>
      </c>
      <c r="D103" s="42">
        <f>D104</f>
        <v>2697</v>
      </c>
      <c r="E103" s="40">
        <f>E104</f>
        <v>0</v>
      </c>
      <c r="F103" s="50">
        <f t="shared" si="42"/>
        <v>0</v>
      </c>
      <c r="G103" s="50">
        <v>0</v>
      </c>
      <c r="H103" s="13"/>
    </row>
    <row r="104" spans="1:8" ht="64.5" customHeight="1" x14ac:dyDescent="0.25">
      <c r="A104" s="32" t="s">
        <v>358</v>
      </c>
      <c r="B104" s="23" t="s">
        <v>359</v>
      </c>
      <c r="C104" s="40">
        <v>11.2</v>
      </c>
      <c r="D104" s="42">
        <v>2697</v>
      </c>
      <c r="E104" s="40">
        <v>0</v>
      </c>
      <c r="F104" s="50">
        <f t="shared" si="42"/>
        <v>0</v>
      </c>
      <c r="G104" s="50">
        <v>0</v>
      </c>
      <c r="H104" s="13"/>
    </row>
    <row r="105" spans="1:8" ht="69" customHeight="1" x14ac:dyDescent="0.25">
      <c r="A105" s="32" t="s">
        <v>328</v>
      </c>
      <c r="B105" s="29" t="s">
        <v>320</v>
      </c>
      <c r="C105" s="42">
        <f>C106</f>
        <v>0</v>
      </c>
      <c r="D105" s="42">
        <f>D106</f>
        <v>15033</v>
      </c>
      <c r="E105" s="42">
        <f>E106</f>
        <v>4000</v>
      </c>
      <c r="F105" s="50">
        <f t="shared" si="42"/>
        <v>26.608128783343311</v>
      </c>
      <c r="G105" s="50">
        <v>0</v>
      </c>
      <c r="H105" s="13"/>
    </row>
    <row r="106" spans="1:8" ht="82.5" customHeight="1" x14ac:dyDescent="0.25">
      <c r="A106" s="32" t="s">
        <v>329</v>
      </c>
      <c r="B106" s="29" t="s">
        <v>321</v>
      </c>
      <c r="C106" s="40">
        <v>0</v>
      </c>
      <c r="D106" s="42">
        <v>15033</v>
      </c>
      <c r="E106" s="40">
        <v>4000</v>
      </c>
      <c r="F106" s="50">
        <f t="shared" si="42"/>
        <v>26.608128783343311</v>
      </c>
      <c r="G106" s="50"/>
      <c r="H106" s="13"/>
    </row>
    <row r="107" spans="1:8" ht="60" x14ac:dyDescent="0.25">
      <c r="A107" s="32" t="s">
        <v>286</v>
      </c>
      <c r="B107" s="29" t="s">
        <v>287</v>
      </c>
      <c r="C107" s="40">
        <f>C108</f>
        <v>69741</v>
      </c>
      <c r="D107" s="42">
        <f>D108</f>
        <v>278949</v>
      </c>
      <c r="E107" s="40">
        <f>E108</f>
        <v>30549.5</v>
      </c>
      <c r="F107" s="50">
        <f t="shared" si="42"/>
        <v>10.951643490387132</v>
      </c>
      <c r="G107" s="50">
        <v>0</v>
      </c>
      <c r="H107" s="13"/>
    </row>
    <row r="108" spans="1:8" ht="77.25" customHeight="1" x14ac:dyDescent="0.25">
      <c r="A108" s="32" t="s">
        <v>288</v>
      </c>
      <c r="B108" s="29" t="s">
        <v>289</v>
      </c>
      <c r="C108" s="40">
        <v>69741</v>
      </c>
      <c r="D108" s="42">
        <v>278949</v>
      </c>
      <c r="E108" s="40">
        <v>30549.5</v>
      </c>
      <c r="F108" s="50">
        <f t="shared" si="42"/>
        <v>10.951643490387132</v>
      </c>
      <c r="G108" s="50">
        <v>0</v>
      </c>
      <c r="H108" s="13"/>
    </row>
    <row r="109" spans="1:8" ht="107.25" customHeight="1" x14ac:dyDescent="0.25">
      <c r="A109" s="32" t="s">
        <v>330</v>
      </c>
      <c r="B109" s="29" t="s">
        <v>331</v>
      </c>
      <c r="C109" s="40">
        <f>C110</f>
        <v>0</v>
      </c>
      <c r="D109" s="40">
        <f>D110</f>
        <v>70492</v>
      </c>
      <c r="E109" s="40">
        <f>E110</f>
        <v>0</v>
      </c>
      <c r="F109" s="50">
        <f t="shared" si="42"/>
        <v>0</v>
      </c>
      <c r="G109" s="50">
        <v>0</v>
      </c>
      <c r="H109" s="13"/>
    </row>
    <row r="110" spans="1:8" ht="121.5" customHeight="1" x14ac:dyDescent="0.25">
      <c r="A110" s="21" t="s">
        <v>322</v>
      </c>
      <c r="B110" s="30" t="s">
        <v>323</v>
      </c>
      <c r="C110" s="40">
        <v>0</v>
      </c>
      <c r="D110" s="42">
        <v>70492</v>
      </c>
      <c r="E110" s="40">
        <v>0</v>
      </c>
      <c r="F110" s="50">
        <f t="shared" si="42"/>
        <v>0</v>
      </c>
      <c r="G110" s="50">
        <v>0</v>
      </c>
      <c r="H110" s="13"/>
    </row>
    <row r="111" spans="1:8" ht="30" customHeight="1" x14ac:dyDescent="0.25">
      <c r="A111" s="32" t="s">
        <v>334</v>
      </c>
      <c r="B111" s="31" t="s">
        <v>332</v>
      </c>
      <c r="C111" s="42">
        <f>C112</f>
        <v>4000</v>
      </c>
      <c r="D111" s="42">
        <f>D112</f>
        <v>8000</v>
      </c>
      <c r="E111" s="42">
        <f>E112</f>
        <v>1000</v>
      </c>
      <c r="F111" s="50">
        <f t="shared" si="42"/>
        <v>12.5</v>
      </c>
      <c r="G111" s="50">
        <v>0</v>
      </c>
      <c r="H111" s="13"/>
    </row>
    <row r="112" spans="1:8" ht="63" customHeight="1" x14ac:dyDescent="0.25">
      <c r="A112" s="32" t="s">
        <v>335</v>
      </c>
      <c r="B112" s="31" t="s">
        <v>333</v>
      </c>
      <c r="C112" s="40">
        <v>4000</v>
      </c>
      <c r="D112" s="42">
        <v>8000</v>
      </c>
      <c r="E112" s="40">
        <v>1000</v>
      </c>
      <c r="F112" s="50">
        <f t="shared" si="42"/>
        <v>12.5</v>
      </c>
      <c r="G112" s="50">
        <v>0</v>
      </c>
      <c r="H112" s="13"/>
    </row>
    <row r="113" spans="1:8" ht="105" hidden="1" x14ac:dyDescent="0.25">
      <c r="A113" s="32" t="s">
        <v>366</v>
      </c>
      <c r="B113" s="31" t="s">
        <v>361</v>
      </c>
      <c r="C113" s="40">
        <f t="shared" ref="C113" si="54">C114+C116</f>
        <v>0</v>
      </c>
      <c r="D113" s="40">
        <f t="shared" ref="D113:E113" si="55">D114+D116</f>
        <v>0</v>
      </c>
      <c r="E113" s="40">
        <f t="shared" si="55"/>
        <v>0</v>
      </c>
      <c r="F113" s="50" t="e">
        <f t="shared" si="42"/>
        <v>#DIV/0!</v>
      </c>
      <c r="G113" s="50">
        <v>0</v>
      </c>
      <c r="H113" s="13"/>
    </row>
    <row r="114" spans="1:8" ht="60" hidden="1" x14ac:dyDescent="0.25">
      <c r="A114" s="32" t="s">
        <v>367</v>
      </c>
      <c r="B114" s="29" t="s">
        <v>362</v>
      </c>
      <c r="C114" s="40">
        <f t="shared" ref="C114:E114" si="56">C115</f>
        <v>0</v>
      </c>
      <c r="D114" s="40">
        <f t="shared" si="56"/>
        <v>0</v>
      </c>
      <c r="E114" s="40">
        <f t="shared" si="56"/>
        <v>0</v>
      </c>
      <c r="F114" s="50" t="e">
        <f t="shared" si="42"/>
        <v>#DIV/0!</v>
      </c>
      <c r="G114" s="50">
        <v>0</v>
      </c>
      <c r="H114" s="13"/>
    </row>
    <row r="115" spans="1:8" ht="75" hidden="1" x14ac:dyDescent="0.25">
      <c r="A115" s="32" t="s">
        <v>368</v>
      </c>
      <c r="B115" s="29" t="s">
        <v>363</v>
      </c>
      <c r="C115" s="40">
        <v>0</v>
      </c>
      <c r="D115" s="42">
        <v>0</v>
      </c>
      <c r="E115" s="40">
        <v>0</v>
      </c>
      <c r="F115" s="50" t="e">
        <f t="shared" si="42"/>
        <v>#DIV/0!</v>
      </c>
      <c r="G115" s="50">
        <v>0</v>
      </c>
      <c r="H115" s="13"/>
    </row>
    <row r="116" spans="1:8" ht="75" hidden="1" x14ac:dyDescent="0.25">
      <c r="A116" s="32" t="s">
        <v>369</v>
      </c>
      <c r="B116" s="29" t="s">
        <v>364</v>
      </c>
      <c r="C116" s="40">
        <f t="shared" ref="C116:E116" si="57">C117</f>
        <v>0</v>
      </c>
      <c r="D116" s="40">
        <f t="shared" si="57"/>
        <v>0</v>
      </c>
      <c r="E116" s="40">
        <f t="shared" si="57"/>
        <v>0</v>
      </c>
      <c r="F116" s="50" t="e">
        <f t="shared" si="42"/>
        <v>#DIV/0!</v>
      </c>
      <c r="G116" s="50">
        <v>0</v>
      </c>
      <c r="H116" s="13"/>
    </row>
    <row r="117" spans="1:8" ht="60" hidden="1" x14ac:dyDescent="0.25">
      <c r="A117" s="32" t="s">
        <v>370</v>
      </c>
      <c r="B117" s="29" t="s">
        <v>365</v>
      </c>
      <c r="C117" s="40">
        <v>0</v>
      </c>
      <c r="D117" s="42">
        <v>0</v>
      </c>
      <c r="E117" s="40">
        <v>0</v>
      </c>
      <c r="F117" s="50" t="e">
        <f t="shared" si="42"/>
        <v>#DIV/0!</v>
      </c>
      <c r="G117" s="50">
        <v>0</v>
      </c>
      <c r="H117" s="13"/>
    </row>
    <row r="118" spans="1:8" ht="15.75" hidden="1" x14ac:dyDescent="0.25">
      <c r="A118" s="32"/>
      <c r="B118" s="31"/>
      <c r="C118" s="40"/>
      <c r="D118" s="42"/>
      <c r="E118" s="40"/>
      <c r="F118" s="50"/>
      <c r="G118" s="50"/>
      <c r="H118" s="13"/>
    </row>
    <row r="119" spans="1:8" ht="15.75" x14ac:dyDescent="0.25">
      <c r="A119" s="32" t="s">
        <v>290</v>
      </c>
      <c r="B119" s="29" t="s">
        <v>291</v>
      </c>
      <c r="C119" s="40">
        <f>C120+C122</f>
        <v>12600.05</v>
      </c>
      <c r="D119" s="40">
        <f>D120+D122</f>
        <v>33126</v>
      </c>
      <c r="E119" s="40">
        <f>E120+E122</f>
        <v>0</v>
      </c>
      <c r="F119" s="50">
        <f t="shared" si="42"/>
        <v>0</v>
      </c>
      <c r="G119" s="50">
        <v>0</v>
      </c>
      <c r="H119" s="13"/>
    </row>
    <row r="120" spans="1:8" ht="90" hidden="1" x14ac:dyDescent="0.25">
      <c r="A120" s="32" t="s">
        <v>292</v>
      </c>
      <c r="B120" s="29" t="s">
        <v>293</v>
      </c>
      <c r="C120" s="40">
        <f>C121</f>
        <v>0</v>
      </c>
      <c r="D120" s="42">
        <v>0</v>
      </c>
      <c r="E120" s="40">
        <f>E121</f>
        <v>0</v>
      </c>
      <c r="F120" s="50" t="e">
        <f t="shared" si="42"/>
        <v>#DIV/0!</v>
      </c>
      <c r="G120" s="50">
        <v>0</v>
      </c>
      <c r="H120" s="13"/>
    </row>
    <row r="121" spans="1:8" ht="45" hidden="1" x14ac:dyDescent="0.25">
      <c r="A121" s="32" t="s">
        <v>294</v>
      </c>
      <c r="B121" s="29" t="s">
        <v>295</v>
      </c>
      <c r="C121" s="40">
        <v>0</v>
      </c>
      <c r="D121" s="42">
        <v>0</v>
      </c>
      <c r="E121" s="40">
        <v>0</v>
      </c>
      <c r="F121" s="50" t="e">
        <f t="shared" si="42"/>
        <v>#DIV/0!</v>
      </c>
      <c r="G121" s="50">
        <v>0</v>
      </c>
      <c r="H121" s="13"/>
    </row>
    <row r="122" spans="1:8" ht="60" x14ac:dyDescent="0.25">
      <c r="A122" s="32" t="s">
        <v>296</v>
      </c>
      <c r="B122" s="29" t="s">
        <v>297</v>
      </c>
      <c r="C122" s="40">
        <f>C123+C124</f>
        <v>12600.05</v>
      </c>
      <c r="D122" s="40">
        <f>D123+D124</f>
        <v>33126</v>
      </c>
      <c r="E122" s="40">
        <f>E123+E124</f>
        <v>0</v>
      </c>
      <c r="F122" s="50">
        <f t="shared" si="42"/>
        <v>0</v>
      </c>
      <c r="G122" s="50">
        <v>0</v>
      </c>
      <c r="H122" s="13"/>
    </row>
    <row r="123" spans="1:8" ht="60" x14ac:dyDescent="0.25">
      <c r="A123" s="32" t="s">
        <v>298</v>
      </c>
      <c r="B123" s="29" t="s">
        <v>299</v>
      </c>
      <c r="C123" s="40">
        <v>12600.05</v>
      </c>
      <c r="D123" s="42">
        <v>33126</v>
      </c>
      <c r="E123" s="40">
        <v>0</v>
      </c>
      <c r="F123" s="50">
        <f t="shared" si="42"/>
        <v>0</v>
      </c>
      <c r="G123" s="50">
        <v>0</v>
      </c>
      <c r="H123" s="13"/>
    </row>
    <row r="124" spans="1:8" ht="75" hidden="1" x14ac:dyDescent="0.25">
      <c r="A124" s="32" t="s">
        <v>300</v>
      </c>
      <c r="B124" s="29" t="s">
        <v>301</v>
      </c>
      <c r="C124" s="40">
        <v>0</v>
      </c>
      <c r="D124" s="42">
        <v>0</v>
      </c>
      <c r="E124" s="40">
        <v>0</v>
      </c>
      <c r="F124" s="50" t="e">
        <f t="shared" si="42"/>
        <v>#DIV/0!</v>
      </c>
      <c r="G124" s="50">
        <v>0</v>
      </c>
      <c r="H124" s="13"/>
    </row>
    <row r="125" spans="1:8" ht="15.75" hidden="1" x14ac:dyDescent="0.25">
      <c r="A125" s="32" t="s">
        <v>302</v>
      </c>
      <c r="B125" s="29" t="s">
        <v>303</v>
      </c>
      <c r="C125" s="40">
        <f>C126</f>
        <v>0</v>
      </c>
      <c r="D125" s="42">
        <v>0</v>
      </c>
      <c r="E125" s="40">
        <f>E126</f>
        <v>0</v>
      </c>
      <c r="F125" s="50">
        <v>0</v>
      </c>
      <c r="G125" s="50">
        <v>0</v>
      </c>
      <c r="H125" s="13"/>
    </row>
    <row r="126" spans="1:8" ht="90" hidden="1" x14ac:dyDescent="0.25">
      <c r="A126" s="32" t="s">
        <v>304</v>
      </c>
      <c r="B126" s="29" t="s">
        <v>305</v>
      </c>
      <c r="C126" s="40">
        <v>0</v>
      </c>
      <c r="D126" s="42">
        <v>0</v>
      </c>
      <c r="E126" s="40">
        <v>0</v>
      </c>
      <c r="F126" s="50">
        <v>0</v>
      </c>
      <c r="G126" s="50">
        <v>0</v>
      </c>
      <c r="H126" s="13"/>
    </row>
    <row r="127" spans="1:8" ht="15.75" hidden="1" x14ac:dyDescent="0.25">
      <c r="A127" s="43" t="s">
        <v>306</v>
      </c>
      <c r="B127" s="33" t="s">
        <v>307</v>
      </c>
      <c r="C127" s="40">
        <v>0</v>
      </c>
      <c r="D127" s="40">
        <v>0</v>
      </c>
      <c r="E127" s="40">
        <v>0</v>
      </c>
      <c r="F127" s="50">
        <v>0</v>
      </c>
      <c r="G127" s="50">
        <v>0</v>
      </c>
      <c r="H127" s="13"/>
    </row>
    <row r="128" spans="1:8" ht="15.75" hidden="1" x14ac:dyDescent="0.25">
      <c r="A128" s="43" t="s">
        <v>308</v>
      </c>
      <c r="B128" s="33" t="s">
        <v>309</v>
      </c>
      <c r="C128" s="40">
        <v>0</v>
      </c>
      <c r="D128" s="40"/>
      <c r="E128" s="40">
        <v>0</v>
      </c>
      <c r="F128" s="50" t="e">
        <f t="shared" si="42"/>
        <v>#DIV/0!</v>
      </c>
      <c r="G128" s="50" t="e">
        <f t="shared" si="43"/>
        <v>#DIV/0!</v>
      </c>
      <c r="H128" s="13"/>
    </row>
    <row r="129" spans="1:8" ht="30" hidden="1" x14ac:dyDescent="0.25">
      <c r="A129" s="43" t="s">
        <v>310</v>
      </c>
      <c r="B129" s="33" t="s">
        <v>311</v>
      </c>
      <c r="C129" s="40">
        <v>0</v>
      </c>
      <c r="D129" s="40"/>
      <c r="E129" s="40">
        <v>0</v>
      </c>
      <c r="F129" s="50" t="e">
        <f t="shared" si="42"/>
        <v>#DIV/0!</v>
      </c>
      <c r="G129" s="50" t="e">
        <f t="shared" si="43"/>
        <v>#DIV/0!</v>
      </c>
      <c r="H129" s="13"/>
    </row>
    <row r="130" spans="1:8" ht="15.75" hidden="1" x14ac:dyDescent="0.25">
      <c r="A130" s="32"/>
      <c r="B130" s="10"/>
      <c r="C130" s="40"/>
      <c r="D130" s="40"/>
      <c r="E130" s="40"/>
      <c r="F130" s="50" t="e">
        <f t="shared" si="42"/>
        <v>#DIV/0!</v>
      </c>
      <c r="G130" s="50" t="e">
        <f t="shared" si="43"/>
        <v>#DIV/0!</v>
      </c>
      <c r="H130" s="13"/>
    </row>
    <row r="131" spans="1:8" ht="15.75" hidden="1" x14ac:dyDescent="0.25">
      <c r="A131" s="32"/>
      <c r="B131" s="10"/>
      <c r="C131" s="40"/>
      <c r="D131" s="40"/>
      <c r="E131" s="40"/>
      <c r="F131" s="50" t="e">
        <f t="shared" si="42"/>
        <v>#DIV/0!</v>
      </c>
      <c r="G131" s="50" t="e">
        <f t="shared" si="43"/>
        <v>#DIV/0!</v>
      </c>
      <c r="H131" s="13"/>
    </row>
    <row r="132" spans="1:8" ht="15.75" hidden="1" x14ac:dyDescent="0.25">
      <c r="A132" s="32"/>
      <c r="B132" s="10"/>
      <c r="C132" s="40"/>
      <c r="D132" s="40"/>
      <c r="E132" s="40"/>
      <c r="F132" s="50" t="e">
        <f t="shared" si="42"/>
        <v>#DIV/0!</v>
      </c>
      <c r="G132" s="50" t="e">
        <f t="shared" si="43"/>
        <v>#DIV/0!</v>
      </c>
      <c r="H132" s="13"/>
    </row>
    <row r="133" spans="1:8" ht="15.75" hidden="1" x14ac:dyDescent="0.25">
      <c r="A133" s="32"/>
      <c r="B133" s="10"/>
      <c r="C133" s="40"/>
      <c r="D133" s="40"/>
      <c r="E133" s="40"/>
      <c r="F133" s="50" t="e">
        <f t="shared" si="42"/>
        <v>#DIV/0!</v>
      </c>
      <c r="G133" s="50" t="e">
        <f t="shared" si="43"/>
        <v>#DIV/0!</v>
      </c>
      <c r="H133" s="13"/>
    </row>
    <row r="134" spans="1:8" ht="15.75" hidden="1" x14ac:dyDescent="0.25">
      <c r="A134" s="32"/>
      <c r="B134" s="10"/>
      <c r="C134" s="40"/>
      <c r="D134" s="40"/>
      <c r="E134" s="40"/>
      <c r="F134" s="50" t="e">
        <f t="shared" si="42"/>
        <v>#DIV/0!</v>
      </c>
      <c r="G134" s="50" t="e">
        <f t="shared" si="43"/>
        <v>#DIV/0!</v>
      </c>
      <c r="H134" s="13"/>
    </row>
    <row r="135" spans="1:8" ht="15.75" hidden="1" x14ac:dyDescent="0.25">
      <c r="A135" s="32"/>
      <c r="B135" s="10"/>
      <c r="C135" s="40"/>
      <c r="D135" s="40"/>
      <c r="E135" s="40"/>
      <c r="F135" s="50" t="e">
        <f t="shared" si="42"/>
        <v>#DIV/0!</v>
      </c>
      <c r="G135" s="50" t="e">
        <f t="shared" si="43"/>
        <v>#DIV/0!</v>
      </c>
      <c r="H135" s="13"/>
    </row>
    <row r="136" spans="1:8" ht="15.75" hidden="1" x14ac:dyDescent="0.25">
      <c r="A136" s="32"/>
      <c r="B136" s="10"/>
      <c r="C136" s="40"/>
      <c r="D136" s="40"/>
      <c r="E136" s="40"/>
      <c r="F136" s="50" t="e">
        <f t="shared" si="42"/>
        <v>#DIV/0!</v>
      </c>
      <c r="G136" s="50" t="e">
        <f t="shared" si="43"/>
        <v>#DIV/0!</v>
      </c>
      <c r="H136" s="13"/>
    </row>
    <row r="137" spans="1:8" s="9" customFormat="1" ht="20.25" customHeight="1" x14ac:dyDescent="0.25">
      <c r="A137" s="36" t="s">
        <v>161</v>
      </c>
      <c r="B137" s="37" t="s">
        <v>162</v>
      </c>
      <c r="C137" s="38">
        <f>C138+C202+C212+C207</f>
        <v>56404759.32</v>
      </c>
      <c r="D137" s="38">
        <f>D138+D207+D209+D212</f>
        <v>666429454.11000001</v>
      </c>
      <c r="E137" s="38">
        <f>E138+E202+E212+E207+E209</f>
        <v>99447833.930000022</v>
      </c>
      <c r="F137" s="50">
        <f t="shared" si="42"/>
        <v>14.922484790653517</v>
      </c>
      <c r="G137" s="50">
        <f t="shared" si="43"/>
        <v>176.31106865611216</v>
      </c>
      <c r="H137" s="13"/>
    </row>
    <row r="138" spans="1:8" ht="33" customHeight="1" x14ac:dyDescent="0.25">
      <c r="A138" s="32" t="s">
        <v>163</v>
      </c>
      <c r="B138" s="10" t="s">
        <v>164</v>
      </c>
      <c r="C138" s="39">
        <f t="shared" ref="C138" si="58">C139+C146+C173+C191</f>
        <v>56590185.130000003</v>
      </c>
      <c r="D138" s="39">
        <f>D139+D146+D173+D191</f>
        <v>666432362.35000002</v>
      </c>
      <c r="E138" s="39">
        <f t="shared" ref="E138" si="59">E139+E146+E173+E191</f>
        <v>99450742.170000017</v>
      </c>
      <c r="F138" s="50">
        <f t="shared" si="42"/>
        <v>14.922856059887742</v>
      </c>
      <c r="G138" s="50">
        <f t="shared" si="43"/>
        <v>175.73849942625205</v>
      </c>
      <c r="H138" s="7"/>
    </row>
    <row r="139" spans="1:8" s="12" customFormat="1" ht="17.25" customHeight="1" x14ac:dyDescent="0.25">
      <c r="A139" s="32" t="s">
        <v>165</v>
      </c>
      <c r="B139" s="10" t="s">
        <v>166</v>
      </c>
      <c r="C139" s="40">
        <f>C140+C143</f>
        <v>18695724</v>
      </c>
      <c r="D139" s="40">
        <f t="shared" ref="D139" si="60">D140+D143</f>
        <v>83102417.5</v>
      </c>
      <c r="E139" s="40">
        <f>E140+E143</f>
        <v>19180899</v>
      </c>
      <c r="F139" s="50">
        <f t="shared" si="42"/>
        <v>23.081036120278931</v>
      </c>
      <c r="G139" s="50">
        <f t="shared" si="43"/>
        <v>102.59511212296459</v>
      </c>
      <c r="H139" s="15"/>
    </row>
    <row r="140" spans="1:8" ht="18" customHeight="1" x14ac:dyDescent="0.25">
      <c r="A140" s="32" t="s">
        <v>167</v>
      </c>
      <c r="B140" s="10" t="s">
        <v>168</v>
      </c>
      <c r="C140" s="40">
        <f>C141</f>
        <v>17198250</v>
      </c>
      <c r="D140" s="40">
        <f>D141</f>
        <v>70081000</v>
      </c>
      <c r="E140" s="40">
        <f>E141</f>
        <v>17520249</v>
      </c>
      <c r="F140" s="50">
        <f t="shared" ref="F140:F216" si="61">E140/D140*100</f>
        <v>24.999998573079722</v>
      </c>
      <c r="G140" s="50">
        <f t="shared" ref="G140:G216" si="62">E140/C140*100</f>
        <v>101.87227770267324</v>
      </c>
      <c r="H140" s="7"/>
    </row>
    <row r="141" spans="1:8" ht="29.25" customHeight="1" x14ac:dyDescent="0.25">
      <c r="A141" s="32" t="s">
        <v>169</v>
      </c>
      <c r="B141" s="10" t="s">
        <v>170</v>
      </c>
      <c r="C141" s="40">
        <v>17198250</v>
      </c>
      <c r="D141" s="40">
        <v>70081000</v>
      </c>
      <c r="E141" s="40">
        <v>17520249</v>
      </c>
      <c r="F141" s="50">
        <f t="shared" si="61"/>
        <v>24.999998573079722</v>
      </c>
      <c r="G141" s="50">
        <f t="shared" si="62"/>
        <v>101.87227770267324</v>
      </c>
      <c r="H141" s="7"/>
    </row>
    <row r="142" spans="1:8" ht="30" hidden="1" x14ac:dyDescent="0.25">
      <c r="A142" s="32" t="s">
        <v>171</v>
      </c>
      <c r="B142" s="10" t="s">
        <v>172</v>
      </c>
      <c r="C142" s="40" t="s">
        <v>173</v>
      </c>
      <c r="D142" s="40" t="s">
        <v>173</v>
      </c>
      <c r="E142" s="40" t="s">
        <v>173</v>
      </c>
      <c r="F142" s="50" t="e">
        <f t="shared" si="61"/>
        <v>#VALUE!</v>
      </c>
      <c r="G142" s="50" t="e">
        <f t="shared" si="62"/>
        <v>#VALUE!</v>
      </c>
      <c r="H142" s="7"/>
    </row>
    <row r="143" spans="1:8" ht="29.25" customHeight="1" x14ac:dyDescent="0.25">
      <c r="A143" s="32" t="s">
        <v>174</v>
      </c>
      <c r="B143" s="10" t="s">
        <v>175</v>
      </c>
      <c r="C143" s="39">
        <f t="shared" ref="C143:E143" si="63">C144</f>
        <v>1497474</v>
      </c>
      <c r="D143" s="39">
        <f t="shared" si="63"/>
        <v>13021417.5</v>
      </c>
      <c r="E143" s="39">
        <f t="shared" si="63"/>
        <v>1660650</v>
      </c>
      <c r="F143" s="50">
        <f t="shared" si="61"/>
        <v>12.753219839545119</v>
      </c>
      <c r="G143" s="50">
        <f t="shared" si="62"/>
        <v>110.89675012721423</v>
      </c>
      <c r="H143" s="7"/>
    </row>
    <row r="144" spans="1:8" ht="29.25" customHeight="1" x14ac:dyDescent="0.25">
      <c r="A144" s="32" t="s">
        <v>176</v>
      </c>
      <c r="B144" s="10" t="s">
        <v>177</v>
      </c>
      <c r="C144" s="40">
        <v>1497474</v>
      </c>
      <c r="D144" s="40">
        <v>13021417.5</v>
      </c>
      <c r="E144" s="40">
        <v>1660650</v>
      </c>
      <c r="F144" s="50">
        <f t="shared" si="61"/>
        <v>12.753219839545119</v>
      </c>
      <c r="G144" s="50">
        <f t="shared" si="62"/>
        <v>110.89675012721423</v>
      </c>
      <c r="H144" s="7"/>
    </row>
    <row r="145" spans="1:8" ht="21.75" hidden="1" customHeight="1" x14ac:dyDescent="0.25">
      <c r="A145" s="32" t="s">
        <v>178</v>
      </c>
      <c r="B145" s="10" t="s">
        <v>179</v>
      </c>
      <c r="C145" s="40" t="s">
        <v>173</v>
      </c>
      <c r="D145" s="40" t="s">
        <v>173</v>
      </c>
      <c r="E145" s="40" t="s">
        <v>173</v>
      </c>
      <c r="F145" s="50" t="e">
        <f t="shared" si="61"/>
        <v>#VALUE!</v>
      </c>
      <c r="G145" s="50" t="e">
        <f t="shared" si="62"/>
        <v>#VALUE!</v>
      </c>
      <c r="H145" s="7"/>
    </row>
    <row r="146" spans="1:8" s="12" customFormat="1" ht="29.25" customHeight="1" x14ac:dyDescent="0.25">
      <c r="A146" s="32" t="s">
        <v>180</v>
      </c>
      <c r="B146" s="10" t="s">
        <v>181</v>
      </c>
      <c r="C146" s="39">
        <f>C147+C149+C159+C161+C165+C167+C171+C151+C153+C155+C169+C163</f>
        <v>6183570</v>
      </c>
      <c r="D146" s="39">
        <f>D147+D149+D159+D161+D165+D167+D171+D151+D153+D155+D169+D163+D157</f>
        <v>375424154.44</v>
      </c>
      <c r="E146" s="39">
        <f>E147+E149+E159+E161+E165+E167+E171+E151+E153+E169+E163+E157</f>
        <v>42372165.210000001</v>
      </c>
      <c r="F146" s="50">
        <f t="shared" si="61"/>
        <v>11.286478163133717</v>
      </c>
      <c r="G146" s="50">
        <v>0</v>
      </c>
      <c r="H146" s="13"/>
    </row>
    <row r="147" spans="1:8" ht="30.75" customHeight="1" x14ac:dyDescent="0.25">
      <c r="A147" s="32" t="s">
        <v>182</v>
      </c>
      <c r="B147" s="10" t="s">
        <v>183</v>
      </c>
      <c r="C147" s="40">
        <f>C148</f>
        <v>0</v>
      </c>
      <c r="D147" s="40">
        <f>D148</f>
        <v>336380212.92000002</v>
      </c>
      <c r="E147" s="40">
        <f>E148</f>
        <v>20009879.649999999</v>
      </c>
      <c r="F147" s="50">
        <f t="shared" si="61"/>
        <v>5.9485899828355446</v>
      </c>
      <c r="G147" s="50">
        <v>0</v>
      </c>
      <c r="H147" s="7"/>
    </row>
    <row r="148" spans="1:8" ht="30.75" customHeight="1" x14ac:dyDescent="0.25">
      <c r="A148" s="32" t="s">
        <v>312</v>
      </c>
      <c r="B148" s="31" t="s">
        <v>313</v>
      </c>
      <c r="C148" s="40">
        <v>0</v>
      </c>
      <c r="D148" s="40">
        <v>336380212.92000002</v>
      </c>
      <c r="E148" s="40">
        <v>20009879.649999999</v>
      </c>
      <c r="F148" s="50">
        <f t="shared" si="61"/>
        <v>5.9485899828355446</v>
      </c>
      <c r="G148" s="50">
        <v>0</v>
      </c>
      <c r="H148" s="7"/>
    </row>
    <row r="149" spans="1:8" ht="30" hidden="1" x14ac:dyDescent="0.25">
      <c r="A149" s="21" t="s">
        <v>371</v>
      </c>
      <c r="B149" s="29" t="s">
        <v>183</v>
      </c>
      <c r="C149" s="40">
        <f>C150</f>
        <v>0</v>
      </c>
      <c r="D149" s="40">
        <f>D150</f>
        <v>0</v>
      </c>
      <c r="E149" s="40">
        <f>E150</f>
        <v>0</v>
      </c>
      <c r="F149" s="50" t="e">
        <f t="shared" si="61"/>
        <v>#DIV/0!</v>
      </c>
      <c r="G149" s="50" t="e">
        <f t="shared" si="62"/>
        <v>#DIV/0!</v>
      </c>
      <c r="H149" s="7"/>
    </row>
    <row r="150" spans="1:8" ht="46.5" hidden="1" customHeight="1" x14ac:dyDescent="0.25">
      <c r="A150" s="41" t="s">
        <v>372</v>
      </c>
      <c r="B150" s="29" t="s">
        <v>313</v>
      </c>
      <c r="C150" s="40">
        <v>0</v>
      </c>
      <c r="D150" s="40">
        <v>0</v>
      </c>
      <c r="E150" s="40">
        <v>0</v>
      </c>
      <c r="F150" s="50" t="e">
        <f t="shared" si="61"/>
        <v>#DIV/0!</v>
      </c>
      <c r="G150" s="50" t="e">
        <f t="shared" si="62"/>
        <v>#DIV/0!</v>
      </c>
      <c r="H150" s="7"/>
    </row>
    <row r="151" spans="1:8" ht="30.75" customHeight="1" x14ac:dyDescent="0.25">
      <c r="A151" s="32" t="s">
        <v>342</v>
      </c>
      <c r="B151" s="29" t="s">
        <v>336</v>
      </c>
      <c r="C151" s="40">
        <f>C152</f>
        <v>0</v>
      </c>
      <c r="D151" s="40">
        <f>D152</f>
        <v>0</v>
      </c>
      <c r="E151" s="40">
        <f>E152</f>
        <v>1076700</v>
      </c>
      <c r="F151" s="50"/>
      <c r="G151" s="50"/>
      <c r="H151" s="7"/>
    </row>
    <row r="152" spans="1:8" ht="30.75" customHeight="1" x14ac:dyDescent="0.25">
      <c r="A152" s="32" t="s">
        <v>343</v>
      </c>
      <c r="B152" s="29" t="s">
        <v>337</v>
      </c>
      <c r="C152" s="40">
        <v>0</v>
      </c>
      <c r="D152" s="40">
        <v>0</v>
      </c>
      <c r="E152" s="40">
        <v>1076700</v>
      </c>
      <c r="F152" s="50"/>
      <c r="G152" s="50"/>
      <c r="H152" s="7"/>
    </row>
    <row r="153" spans="1:8" ht="69" hidden="1" customHeight="1" x14ac:dyDescent="0.25">
      <c r="A153" s="32" t="s">
        <v>344</v>
      </c>
      <c r="B153" s="29" t="s">
        <v>338</v>
      </c>
      <c r="C153" s="40">
        <f>C154</f>
        <v>0</v>
      </c>
      <c r="D153" s="40">
        <f>D154</f>
        <v>0</v>
      </c>
      <c r="E153" s="40">
        <f>E154</f>
        <v>0</v>
      </c>
      <c r="F153" s="50" t="e">
        <f t="shared" si="61"/>
        <v>#DIV/0!</v>
      </c>
      <c r="G153" s="50" t="e">
        <f t="shared" si="62"/>
        <v>#DIV/0!</v>
      </c>
      <c r="H153" s="7"/>
    </row>
    <row r="154" spans="1:8" ht="81.75" hidden="1" customHeight="1" x14ac:dyDescent="0.25">
      <c r="A154" s="32" t="s">
        <v>345</v>
      </c>
      <c r="B154" s="29" t="s">
        <v>339</v>
      </c>
      <c r="C154" s="40">
        <v>0</v>
      </c>
      <c r="D154" s="40">
        <v>0</v>
      </c>
      <c r="E154" s="40">
        <v>0</v>
      </c>
      <c r="F154" s="50" t="e">
        <f t="shared" si="61"/>
        <v>#DIV/0!</v>
      </c>
      <c r="G154" s="50" t="e">
        <f t="shared" si="62"/>
        <v>#DIV/0!</v>
      </c>
      <c r="H154" s="7"/>
    </row>
    <row r="155" spans="1:8" ht="48" customHeight="1" x14ac:dyDescent="0.25">
      <c r="A155" s="32" t="s">
        <v>346</v>
      </c>
      <c r="B155" s="29" t="s">
        <v>340</v>
      </c>
      <c r="C155" s="40">
        <f>C156</f>
        <v>952842</v>
      </c>
      <c r="D155" s="40">
        <f>D156</f>
        <v>4385467.62</v>
      </c>
      <c r="E155" s="40">
        <f>E156</f>
        <v>1076700</v>
      </c>
      <c r="F155" s="50">
        <f t="shared" si="61"/>
        <v>24.551543718842915</v>
      </c>
      <c r="G155" s="50">
        <f t="shared" si="62"/>
        <v>112.99879728223567</v>
      </c>
      <c r="H155" s="7"/>
    </row>
    <row r="156" spans="1:8" ht="64.5" customHeight="1" x14ac:dyDescent="0.25">
      <c r="A156" s="32" t="s">
        <v>347</v>
      </c>
      <c r="B156" s="29" t="s">
        <v>341</v>
      </c>
      <c r="C156" s="40">
        <v>952842</v>
      </c>
      <c r="D156" s="40">
        <v>4385467.62</v>
      </c>
      <c r="E156" s="40">
        <v>1076700</v>
      </c>
      <c r="F156" s="50">
        <f t="shared" si="61"/>
        <v>24.551543718842915</v>
      </c>
      <c r="G156" s="50">
        <f t="shared" si="62"/>
        <v>112.99879728223567</v>
      </c>
      <c r="H156" s="7"/>
    </row>
    <row r="157" spans="1:8" ht="35.25" customHeight="1" x14ac:dyDescent="0.25">
      <c r="A157" s="32" t="s">
        <v>402</v>
      </c>
      <c r="B157" s="29" t="s">
        <v>404</v>
      </c>
      <c r="C157" s="40">
        <f>C158</f>
        <v>0</v>
      </c>
      <c r="D157" s="40">
        <f t="shared" ref="D157:E157" si="64">D158</f>
        <v>9800000</v>
      </c>
      <c r="E157" s="40">
        <f t="shared" si="64"/>
        <v>0</v>
      </c>
      <c r="F157" s="50">
        <f t="shared" si="61"/>
        <v>0</v>
      </c>
      <c r="G157" s="50"/>
      <c r="H157" s="7"/>
    </row>
    <row r="158" spans="1:8" ht="48.75" customHeight="1" x14ac:dyDescent="0.25">
      <c r="A158" s="32" t="s">
        <v>403</v>
      </c>
      <c r="B158" s="29" t="s">
        <v>405</v>
      </c>
      <c r="C158" s="40">
        <v>0</v>
      </c>
      <c r="D158" s="40">
        <v>9800000</v>
      </c>
      <c r="E158" s="40">
        <v>0</v>
      </c>
      <c r="F158" s="50">
        <f t="shared" si="61"/>
        <v>0</v>
      </c>
      <c r="G158" s="50"/>
      <c r="H158" s="7"/>
    </row>
    <row r="159" spans="1:8" ht="48.75" hidden="1" customHeight="1" x14ac:dyDescent="0.25">
      <c r="A159" s="32" t="s">
        <v>184</v>
      </c>
      <c r="B159" s="10" t="s">
        <v>185</v>
      </c>
      <c r="C159" s="40">
        <f>C160</f>
        <v>0</v>
      </c>
      <c r="D159" s="40">
        <f>D160</f>
        <v>0</v>
      </c>
      <c r="E159" s="40">
        <f>E160</f>
        <v>0</v>
      </c>
      <c r="F159" s="50" t="e">
        <f t="shared" si="61"/>
        <v>#DIV/0!</v>
      </c>
      <c r="G159" s="50">
        <v>0</v>
      </c>
      <c r="H159" s="7"/>
    </row>
    <row r="160" spans="1:8" ht="64.5" hidden="1" customHeight="1" x14ac:dyDescent="0.25">
      <c r="A160" s="32" t="s">
        <v>186</v>
      </c>
      <c r="B160" s="10" t="s">
        <v>187</v>
      </c>
      <c r="C160" s="40">
        <v>0</v>
      </c>
      <c r="D160" s="40">
        <v>0</v>
      </c>
      <c r="E160" s="40">
        <v>0</v>
      </c>
      <c r="F160" s="50" t="e">
        <f t="shared" si="61"/>
        <v>#DIV/0!</v>
      </c>
      <c r="G160" s="50">
        <v>0</v>
      </c>
      <c r="H160" s="7"/>
    </row>
    <row r="161" spans="1:8" ht="33.75" customHeight="1" x14ac:dyDescent="0.25">
      <c r="A161" s="32" t="s">
        <v>188</v>
      </c>
      <c r="B161" s="10" t="s">
        <v>189</v>
      </c>
      <c r="C161" s="40">
        <f>C162</f>
        <v>5230728</v>
      </c>
      <c r="D161" s="40">
        <f>D162</f>
        <v>4576887</v>
      </c>
      <c r="E161" s="40">
        <f>E162</f>
        <v>4576887</v>
      </c>
      <c r="F161" s="50">
        <f t="shared" si="61"/>
        <v>100</v>
      </c>
      <c r="G161" s="50">
        <v>0</v>
      </c>
      <c r="H161" s="7"/>
    </row>
    <row r="162" spans="1:8" ht="33.75" customHeight="1" x14ac:dyDescent="0.25">
      <c r="A162" s="32" t="s">
        <v>190</v>
      </c>
      <c r="B162" s="10" t="s">
        <v>191</v>
      </c>
      <c r="C162" s="40">
        <v>5230728</v>
      </c>
      <c r="D162" s="40">
        <v>4576887</v>
      </c>
      <c r="E162" s="40">
        <v>4576887</v>
      </c>
      <c r="F162" s="50">
        <f t="shared" si="61"/>
        <v>100</v>
      </c>
      <c r="G162" s="50">
        <v>0</v>
      </c>
      <c r="H162" s="7"/>
    </row>
    <row r="163" spans="1:8" ht="33.75" hidden="1" customHeight="1" x14ac:dyDescent="0.25">
      <c r="A163" s="26" t="s">
        <v>385</v>
      </c>
      <c r="B163" s="23" t="s">
        <v>387</v>
      </c>
      <c r="C163" s="40">
        <f>C164</f>
        <v>0</v>
      </c>
      <c r="D163" s="44">
        <f>D164</f>
        <v>0</v>
      </c>
      <c r="E163" s="40">
        <f>E164</f>
        <v>0</v>
      </c>
      <c r="F163" s="50" t="e">
        <f t="shared" si="61"/>
        <v>#DIV/0!</v>
      </c>
      <c r="G163" s="50">
        <v>0</v>
      </c>
      <c r="H163" s="7"/>
    </row>
    <row r="164" spans="1:8" ht="33.75" hidden="1" customHeight="1" x14ac:dyDescent="0.25">
      <c r="A164" s="26" t="s">
        <v>386</v>
      </c>
      <c r="B164" s="23" t="s">
        <v>388</v>
      </c>
      <c r="C164" s="40">
        <v>0</v>
      </c>
      <c r="D164" s="40">
        <v>0</v>
      </c>
      <c r="E164" s="40">
        <v>0</v>
      </c>
      <c r="F164" s="50" t="e">
        <f t="shared" si="61"/>
        <v>#DIV/0!</v>
      </c>
      <c r="G164" s="50">
        <v>0</v>
      </c>
      <c r="H164" s="7"/>
    </row>
    <row r="165" spans="1:8" ht="19.5" customHeight="1" x14ac:dyDescent="0.25">
      <c r="A165" s="32" t="s">
        <v>192</v>
      </c>
      <c r="B165" s="10" t="s">
        <v>193</v>
      </c>
      <c r="C165" s="40">
        <f>C166</f>
        <v>0</v>
      </c>
      <c r="D165" s="40">
        <f>D166</f>
        <v>275336</v>
      </c>
      <c r="E165" s="40">
        <f>E166</f>
        <v>212766</v>
      </c>
      <c r="F165" s="50">
        <f t="shared" si="61"/>
        <v>77.275038498416478</v>
      </c>
      <c r="G165" s="50">
        <v>0</v>
      </c>
      <c r="H165" s="7"/>
    </row>
    <row r="166" spans="1:8" ht="36.75" customHeight="1" x14ac:dyDescent="0.25">
      <c r="A166" s="32" t="s">
        <v>194</v>
      </c>
      <c r="B166" s="10" t="s">
        <v>195</v>
      </c>
      <c r="C166" s="40">
        <v>0</v>
      </c>
      <c r="D166" s="40">
        <v>275336</v>
      </c>
      <c r="E166" s="40">
        <v>212766</v>
      </c>
      <c r="F166" s="50">
        <f t="shared" si="61"/>
        <v>77.275038498416478</v>
      </c>
      <c r="G166" s="50">
        <v>0</v>
      </c>
      <c r="H166" s="7"/>
    </row>
    <row r="167" spans="1:8" ht="33.75" hidden="1" customHeight="1" x14ac:dyDescent="0.25">
      <c r="A167" s="32" t="s">
        <v>196</v>
      </c>
      <c r="B167" s="10" t="s">
        <v>197</v>
      </c>
      <c r="C167" s="40"/>
      <c r="D167" s="40"/>
      <c r="E167" s="40"/>
      <c r="F167" s="50" t="e">
        <f t="shared" si="61"/>
        <v>#DIV/0!</v>
      </c>
      <c r="G167" s="50" t="e">
        <f t="shared" si="62"/>
        <v>#DIV/0!</v>
      </c>
      <c r="H167" s="7"/>
    </row>
    <row r="168" spans="1:8" ht="35.25" hidden="1" customHeight="1" x14ac:dyDescent="0.25">
      <c r="A168" s="32" t="s">
        <v>198</v>
      </c>
      <c r="B168" s="10" t="s">
        <v>199</v>
      </c>
      <c r="C168" s="40"/>
      <c r="D168" s="40"/>
      <c r="E168" s="40"/>
      <c r="F168" s="50" t="e">
        <f t="shared" si="61"/>
        <v>#DIV/0!</v>
      </c>
      <c r="G168" s="50" t="e">
        <f t="shared" si="62"/>
        <v>#DIV/0!</v>
      </c>
      <c r="H168" s="7"/>
    </row>
    <row r="169" spans="1:8" ht="75" hidden="1" x14ac:dyDescent="0.25">
      <c r="A169" s="43" t="s">
        <v>395</v>
      </c>
      <c r="B169" s="31" t="s">
        <v>397</v>
      </c>
      <c r="C169" s="40">
        <f t="shared" ref="C169:E169" si="65">C170</f>
        <v>0</v>
      </c>
      <c r="D169" s="40">
        <f t="shared" si="65"/>
        <v>0</v>
      </c>
      <c r="E169" s="40">
        <f t="shared" si="65"/>
        <v>0</v>
      </c>
      <c r="F169" s="50" t="e">
        <f t="shared" si="61"/>
        <v>#DIV/0!</v>
      </c>
      <c r="G169" s="50" t="e">
        <f t="shared" si="62"/>
        <v>#DIV/0!</v>
      </c>
      <c r="H169" s="7"/>
    </row>
    <row r="170" spans="1:8" ht="100.5" hidden="1" customHeight="1" x14ac:dyDescent="0.25">
      <c r="A170" s="43" t="s">
        <v>396</v>
      </c>
      <c r="B170" s="31" t="s">
        <v>398</v>
      </c>
      <c r="C170" s="40">
        <v>0</v>
      </c>
      <c r="D170" s="40">
        <v>0</v>
      </c>
      <c r="E170" s="40">
        <v>0</v>
      </c>
      <c r="F170" s="50" t="e">
        <f t="shared" si="61"/>
        <v>#DIV/0!</v>
      </c>
      <c r="G170" s="50" t="e">
        <f t="shared" si="62"/>
        <v>#DIV/0!</v>
      </c>
      <c r="H170" s="7"/>
    </row>
    <row r="171" spans="1:8" ht="21.75" customHeight="1" x14ac:dyDescent="0.25">
      <c r="A171" s="32" t="s">
        <v>200</v>
      </c>
      <c r="B171" s="10" t="s">
        <v>201</v>
      </c>
      <c r="C171" s="40">
        <f>C172</f>
        <v>0</v>
      </c>
      <c r="D171" s="40">
        <f>D172</f>
        <v>20006250.899999999</v>
      </c>
      <c r="E171" s="40">
        <f>E172</f>
        <v>16495932.560000001</v>
      </c>
      <c r="F171" s="50">
        <f t="shared" si="61"/>
        <v>82.453892248247286</v>
      </c>
      <c r="G171" s="50">
        <v>0</v>
      </c>
      <c r="H171" s="7"/>
    </row>
    <row r="172" spans="1:8" ht="21.75" customHeight="1" x14ac:dyDescent="0.25">
      <c r="A172" s="32" t="s">
        <v>202</v>
      </c>
      <c r="B172" s="10" t="s">
        <v>203</v>
      </c>
      <c r="C172" s="40">
        <v>0</v>
      </c>
      <c r="D172" s="40">
        <v>20006250.899999999</v>
      </c>
      <c r="E172" s="40">
        <v>16495932.560000001</v>
      </c>
      <c r="F172" s="50">
        <f t="shared" si="61"/>
        <v>82.453892248247286</v>
      </c>
      <c r="G172" s="50">
        <v>0</v>
      </c>
      <c r="H172" s="7"/>
    </row>
    <row r="173" spans="1:8" s="12" customFormat="1" ht="31.5" customHeight="1" x14ac:dyDescent="0.25">
      <c r="A173" s="32" t="s">
        <v>204</v>
      </c>
      <c r="B173" s="10" t="s">
        <v>205</v>
      </c>
      <c r="C173" s="39">
        <f>C174+C177+C179+C181+C185+C187+C189</f>
        <v>28337372.34</v>
      </c>
      <c r="D173" s="39">
        <f>D174+D177+D179+D181+D185+D187+D189</f>
        <v>185071342.44</v>
      </c>
      <c r="E173" s="39">
        <f>E174+E177+E179+E181+E185+E187+E189</f>
        <v>33896260.150000006</v>
      </c>
      <c r="F173" s="50">
        <f t="shared" si="61"/>
        <v>18.315239789752511</v>
      </c>
      <c r="G173" s="50">
        <f t="shared" si="62"/>
        <v>119.61680759705897</v>
      </c>
      <c r="H173" s="13"/>
    </row>
    <row r="174" spans="1:8" ht="33.75" customHeight="1" x14ac:dyDescent="0.25">
      <c r="A174" s="32" t="s">
        <v>206</v>
      </c>
      <c r="B174" s="10" t="s">
        <v>207</v>
      </c>
      <c r="C174" s="39">
        <f>C175+C176</f>
        <v>28154256.02</v>
      </c>
      <c r="D174" s="39">
        <f>D175</f>
        <v>167552297.19999999</v>
      </c>
      <c r="E174" s="39">
        <f>E175+E176</f>
        <v>33731766.340000004</v>
      </c>
      <c r="F174" s="50">
        <f t="shared" si="61"/>
        <v>20.132082283381553</v>
      </c>
      <c r="G174" s="50">
        <f t="shared" si="62"/>
        <v>119.81054060188234</v>
      </c>
      <c r="H174" s="7"/>
    </row>
    <row r="175" spans="1:8" ht="33" customHeight="1" x14ac:dyDescent="0.25">
      <c r="A175" s="32" t="s">
        <v>208</v>
      </c>
      <c r="B175" s="10" t="s">
        <v>209</v>
      </c>
      <c r="C175" s="40">
        <v>28154256.02</v>
      </c>
      <c r="D175" s="40">
        <v>167552297.19999999</v>
      </c>
      <c r="E175" s="40">
        <v>33731766.340000004</v>
      </c>
      <c r="F175" s="50">
        <f t="shared" si="61"/>
        <v>20.132082283381553</v>
      </c>
      <c r="G175" s="50">
        <f t="shared" si="62"/>
        <v>119.81054060188234</v>
      </c>
      <c r="H175" s="7"/>
    </row>
    <row r="176" spans="1:8" ht="30" hidden="1" x14ac:dyDescent="0.25">
      <c r="A176" s="32" t="s">
        <v>210</v>
      </c>
      <c r="B176" s="10" t="s">
        <v>211</v>
      </c>
      <c r="C176" s="40"/>
      <c r="D176" s="40"/>
      <c r="E176" s="40"/>
      <c r="F176" s="50" t="e">
        <f t="shared" si="61"/>
        <v>#DIV/0!</v>
      </c>
      <c r="G176" s="50" t="e">
        <f t="shared" si="62"/>
        <v>#DIV/0!</v>
      </c>
      <c r="H176" s="7"/>
    </row>
    <row r="177" spans="1:8" ht="79.5" customHeight="1" x14ac:dyDescent="0.25">
      <c r="A177" s="32" t="s">
        <v>212</v>
      </c>
      <c r="B177" s="10" t="s">
        <v>213</v>
      </c>
      <c r="C177" s="40">
        <f>C178</f>
        <v>183116.32</v>
      </c>
      <c r="D177" s="40">
        <f>D178</f>
        <v>972276</v>
      </c>
      <c r="E177" s="40">
        <f>E178</f>
        <v>164493.81</v>
      </c>
      <c r="F177" s="50">
        <f t="shared" si="61"/>
        <v>16.918427483554051</v>
      </c>
      <c r="G177" s="50">
        <f t="shared" si="62"/>
        <v>89.83022922260561</v>
      </c>
      <c r="H177" s="7"/>
    </row>
    <row r="178" spans="1:8" ht="79.5" customHeight="1" x14ac:dyDescent="0.25">
      <c r="A178" s="32" t="s">
        <v>214</v>
      </c>
      <c r="B178" s="10" t="s">
        <v>215</v>
      </c>
      <c r="C178" s="40">
        <v>183116.32</v>
      </c>
      <c r="D178" s="40">
        <v>972276</v>
      </c>
      <c r="E178" s="40">
        <v>164493.81</v>
      </c>
      <c r="F178" s="50">
        <f t="shared" si="61"/>
        <v>16.918427483554051</v>
      </c>
      <c r="G178" s="50">
        <f t="shared" si="62"/>
        <v>89.83022922260561</v>
      </c>
      <c r="H178" s="7"/>
    </row>
    <row r="179" spans="1:8" ht="64.5" customHeight="1" x14ac:dyDescent="0.25">
      <c r="A179" s="32" t="s">
        <v>216</v>
      </c>
      <c r="B179" s="10" t="s">
        <v>217</v>
      </c>
      <c r="C179" s="40">
        <f>C180</f>
        <v>0</v>
      </c>
      <c r="D179" s="40">
        <f>D180</f>
        <v>16541919.24</v>
      </c>
      <c r="E179" s="40">
        <f>E180</f>
        <v>0</v>
      </c>
      <c r="F179" s="50">
        <f t="shared" si="61"/>
        <v>0</v>
      </c>
      <c r="G179" s="50">
        <v>0</v>
      </c>
      <c r="H179" s="7"/>
    </row>
    <row r="180" spans="1:8" ht="64.5" customHeight="1" x14ac:dyDescent="0.25">
      <c r="A180" s="32" t="s">
        <v>218</v>
      </c>
      <c r="B180" s="10" t="s">
        <v>219</v>
      </c>
      <c r="C180" s="40">
        <v>0</v>
      </c>
      <c r="D180" s="40">
        <v>16541919.24</v>
      </c>
      <c r="E180" s="40">
        <v>0</v>
      </c>
      <c r="F180" s="50">
        <f t="shared" si="61"/>
        <v>0</v>
      </c>
      <c r="G180" s="50">
        <v>0</v>
      </c>
      <c r="H180" s="7"/>
    </row>
    <row r="181" spans="1:8" ht="33.75" hidden="1" customHeight="1" x14ac:dyDescent="0.25">
      <c r="A181" s="32" t="s">
        <v>220</v>
      </c>
      <c r="B181" s="10" t="s">
        <v>221</v>
      </c>
      <c r="C181" s="40">
        <f>C182</f>
        <v>0</v>
      </c>
      <c r="D181" s="40">
        <f>D182</f>
        <v>0</v>
      </c>
      <c r="E181" s="40">
        <f>E182</f>
        <v>0</v>
      </c>
      <c r="F181" s="50" t="e">
        <f t="shared" si="61"/>
        <v>#DIV/0!</v>
      </c>
      <c r="G181" s="50" t="e">
        <f t="shared" si="62"/>
        <v>#DIV/0!</v>
      </c>
      <c r="H181" s="7"/>
    </row>
    <row r="182" spans="1:8" ht="50.25" hidden="1" customHeight="1" x14ac:dyDescent="0.25">
      <c r="A182" s="32" t="s">
        <v>222</v>
      </c>
      <c r="B182" s="10" t="s">
        <v>223</v>
      </c>
      <c r="C182" s="40">
        <v>0</v>
      </c>
      <c r="D182" s="40">
        <v>0</v>
      </c>
      <c r="E182" s="40">
        <v>0</v>
      </c>
      <c r="F182" s="50" t="e">
        <f t="shared" si="61"/>
        <v>#DIV/0!</v>
      </c>
      <c r="G182" s="50" t="e">
        <f t="shared" si="62"/>
        <v>#DIV/0!</v>
      </c>
      <c r="H182" s="7"/>
    </row>
    <row r="183" spans="1:8" ht="45.75" hidden="1" customHeight="1" x14ac:dyDescent="0.25">
      <c r="A183" s="32" t="s">
        <v>224</v>
      </c>
      <c r="B183" s="10" t="s">
        <v>225</v>
      </c>
      <c r="C183" s="40"/>
      <c r="D183" s="40"/>
      <c r="E183" s="40"/>
      <c r="F183" s="50" t="e">
        <f t="shared" si="61"/>
        <v>#DIV/0!</v>
      </c>
      <c r="G183" s="50" t="e">
        <f t="shared" si="62"/>
        <v>#DIV/0!</v>
      </c>
      <c r="H183" s="7"/>
    </row>
    <row r="184" spans="1:8" ht="45.75" hidden="1" customHeight="1" x14ac:dyDescent="0.25">
      <c r="A184" s="32" t="s">
        <v>226</v>
      </c>
      <c r="B184" s="10" t="s">
        <v>227</v>
      </c>
      <c r="C184" s="40"/>
      <c r="D184" s="40"/>
      <c r="E184" s="40"/>
      <c r="F184" s="50" t="e">
        <f t="shared" si="61"/>
        <v>#DIV/0!</v>
      </c>
      <c r="G184" s="50" t="e">
        <f t="shared" si="62"/>
        <v>#DIV/0!</v>
      </c>
      <c r="H184" s="7"/>
    </row>
    <row r="185" spans="1:8" ht="63" customHeight="1" x14ac:dyDescent="0.25">
      <c r="A185" s="32" t="s">
        <v>228</v>
      </c>
      <c r="B185" s="10" t="s">
        <v>229</v>
      </c>
      <c r="C185" s="40">
        <f>C186</f>
        <v>0</v>
      </c>
      <c r="D185" s="40">
        <f>D186</f>
        <v>4850</v>
      </c>
      <c r="E185" s="40">
        <f>E186</f>
        <v>0</v>
      </c>
      <c r="F185" s="50">
        <f t="shared" si="61"/>
        <v>0</v>
      </c>
      <c r="G185" s="50">
        <v>0</v>
      </c>
      <c r="H185" s="7"/>
    </row>
    <row r="186" spans="1:8" ht="63" customHeight="1" x14ac:dyDescent="0.25">
      <c r="A186" s="32" t="s">
        <v>230</v>
      </c>
      <c r="B186" s="10" t="s">
        <v>231</v>
      </c>
      <c r="C186" s="40">
        <v>0</v>
      </c>
      <c r="D186" s="40">
        <v>4850</v>
      </c>
      <c r="E186" s="40">
        <v>0</v>
      </c>
      <c r="F186" s="50">
        <f t="shared" si="61"/>
        <v>0</v>
      </c>
      <c r="G186" s="50">
        <v>0</v>
      </c>
      <c r="H186" s="7"/>
    </row>
    <row r="187" spans="1:8" ht="48.75" hidden="1" customHeight="1" x14ac:dyDescent="0.25">
      <c r="A187" s="32" t="s">
        <v>232</v>
      </c>
      <c r="B187" s="10" t="s">
        <v>233</v>
      </c>
      <c r="C187" s="40">
        <f>C188</f>
        <v>0</v>
      </c>
      <c r="D187" s="40">
        <f>D188</f>
        <v>0</v>
      </c>
      <c r="E187" s="40">
        <f>E188</f>
        <v>0</v>
      </c>
      <c r="F187" s="50" t="e">
        <f t="shared" si="61"/>
        <v>#DIV/0!</v>
      </c>
      <c r="G187" s="50">
        <v>0</v>
      </c>
      <c r="H187" s="7"/>
    </row>
    <row r="188" spans="1:8" ht="48.75" hidden="1" customHeight="1" x14ac:dyDescent="0.25">
      <c r="A188" s="32" t="s">
        <v>234</v>
      </c>
      <c r="B188" s="10" t="s">
        <v>235</v>
      </c>
      <c r="C188" s="40">
        <v>0</v>
      </c>
      <c r="D188" s="40">
        <v>0</v>
      </c>
      <c r="E188" s="40">
        <v>0</v>
      </c>
      <c r="F188" s="50" t="e">
        <f t="shared" si="61"/>
        <v>#DIV/0!</v>
      </c>
      <c r="G188" s="50">
        <v>0</v>
      </c>
      <c r="H188" s="7"/>
    </row>
    <row r="189" spans="1:8" ht="30" hidden="1" x14ac:dyDescent="0.25">
      <c r="A189" s="32" t="s">
        <v>314</v>
      </c>
      <c r="B189" s="29" t="s">
        <v>315</v>
      </c>
      <c r="C189" s="40">
        <f>C190</f>
        <v>0</v>
      </c>
      <c r="D189" s="40">
        <f>D190</f>
        <v>0</v>
      </c>
      <c r="E189" s="40">
        <f>E190</f>
        <v>0</v>
      </c>
      <c r="F189" s="50" t="e">
        <f t="shared" si="61"/>
        <v>#DIV/0!</v>
      </c>
      <c r="G189" s="50">
        <v>0</v>
      </c>
      <c r="H189" s="7"/>
    </row>
    <row r="190" spans="1:8" ht="30" hidden="1" x14ac:dyDescent="0.25">
      <c r="A190" s="32" t="s">
        <v>316</v>
      </c>
      <c r="B190" s="29" t="s">
        <v>317</v>
      </c>
      <c r="C190" s="40">
        <v>0</v>
      </c>
      <c r="D190" s="40">
        <v>0</v>
      </c>
      <c r="E190" s="40">
        <v>0</v>
      </c>
      <c r="F190" s="50" t="e">
        <f t="shared" si="61"/>
        <v>#DIV/0!</v>
      </c>
      <c r="G190" s="50">
        <v>0</v>
      </c>
      <c r="H190" s="7"/>
    </row>
    <row r="191" spans="1:8" s="12" customFormat="1" ht="18.75" customHeight="1" x14ac:dyDescent="0.25">
      <c r="A191" s="32" t="s">
        <v>236</v>
      </c>
      <c r="B191" s="10" t="s">
        <v>237</v>
      </c>
      <c r="C191" s="39">
        <f>C192+C200+C196</f>
        <v>3373518.79</v>
      </c>
      <c r="D191" s="39">
        <f>D192+D194+D200+D196+D198</f>
        <v>22834447.969999999</v>
      </c>
      <c r="E191" s="39">
        <f>E192+E194+E200+E196+E198</f>
        <v>4001417.81</v>
      </c>
      <c r="F191" s="50">
        <f t="shared" si="61"/>
        <v>17.523602126300933</v>
      </c>
      <c r="G191" s="50">
        <f t="shared" si="62"/>
        <v>118.61258404314387</v>
      </c>
      <c r="H191" s="15"/>
    </row>
    <row r="192" spans="1:8" ht="67.5" customHeight="1" x14ac:dyDescent="0.25">
      <c r="A192" s="32" t="s">
        <v>238</v>
      </c>
      <c r="B192" s="10" t="s">
        <v>239</v>
      </c>
      <c r="C192" s="39">
        <f>C193+C199</f>
        <v>3034579.56</v>
      </c>
      <c r="D192" s="39">
        <f>D193</f>
        <v>5894800</v>
      </c>
      <c r="E192" s="39">
        <f>E193</f>
        <v>1335173.25</v>
      </c>
      <c r="F192" s="50">
        <f t="shared" si="61"/>
        <v>22.650017812309152</v>
      </c>
      <c r="G192" s="50">
        <f t="shared" si="62"/>
        <v>43.998623980713816</v>
      </c>
      <c r="H192" s="7"/>
    </row>
    <row r="193" spans="1:8" ht="60" x14ac:dyDescent="0.25">
      <c r="A193" s="32" t="s">
        <v>240</v>
      </c>
      <c r="B193" s="10" t="s">
        <v>241</v>
      </c>
      <c r="C193" s="40">
        <v>1848985.5</v>
      </c>
      <c r="D193" s="40">
        <v>5894800</v>
      </c>
      <c r="E193" s="40">
        <v>1335173.25</v>
      </c>
      <c r="F193" s="50">
        <f t="shared" si="61"/>
        <v>22.650017812309152</v>
      </c>
      <c r="G193" s="50">
        <f t="shared" si="62"/>
        <v>72.211126047229683</v>
      </c>
      <c r="H193" s="7"/>
    </row>
    <row r="194" spans="1:8" ht="135" x14ac:dyDescent="0.25">
      <c r="A194" s="27" t="s">
        <v>412</v>
      </c>
      <c r="B194" s="10" t="s">
        <v>414</v>
      </c>
      <c r="C194" s="40">
        <f>C195</f>
        <v>0</v>
      </c>
      <c r="D194" s="40">
        <f t="shared" ref="D194:E194" si="66">D195</f>
        <v>546840</v>
      </c>
      <c r="E194" s="40">
        <f t="shared" si="66"/>
        <v>83174.81</v>
      </c>
      <c r="F194" s="50">
        <f t="shared" si="61"/>
        <v>15.210081559505523</v>
      </c>
      <c r="G194" s="50"/>
      <c r="H194" s="7"/>
    </row>
    <row r="195" spans="1:8" ht="135" x14ac:dyDescent="0.25">
      <c r="A195" s="27" t="s">
        <v>413</v>
      </c>
      <c r="B195" s="10" t="s">
        <v>415</v>
      </c>
      <c r="C195" s="40">
        <v>0</v>
      </c>
      <c r="D195" s="40">
        <v>546840</v>
      </c>
      <c r="E195" s="40">
        <v>83174.81</v>
      </c>
      <c r="F195" s="50"/>
      <c r="G195" s="50"/>
      <c r="H195" s="7"/>
    </row>
    <row r="196" spans="1:8" ht="75" x14ac:dyDescent="0.25">
      <c r="A196" s="45" t="s">
        <v>374</v>
      </c>
      <c r="B196" s="25" t="s">
        <v>377</v>
      </c>
      <c r="C196" s="40">
        <f>C197</f>
        <v>166447.98000000001</v>
      </c>
      <c r="D196" s="40">
        <f>D197</f>
        <v>1047057.97</v>
      </c>
      <c r="E196" s="40">
        <f>E197</f>
        <v>177145.4</v>
      </c>
      <c r="F196" s="50">
        <f t="shared" si="61"/>
        <v>16.91839469021949</v>
      </c>
      <c r="G196" s="50">
        <f t="shared" si="62"/>
        <v>106.42688484414168</v>
      </c>
      <c r="H196" s="7"/>
    </row>
    <row r="197" spans="1:8" ht="75" x14ac:dyDescent="0.25">
      <c r="A197" s="27" t="s">
        <v>375</v>
      </c>
      <c r="B197" s="25" t="s">
        <v>376</v>
      </c>
      <c r="C197" s="40">
        <v>166447.98000000001</v>
      </c>
      <c r="D197" s="40">
        <v>1047057.97</v>
      </c>
      <c r="E197" s="40">
        <v>177145.4</v>
      </c>
      <c r="F197" s="50">
        <f t="shared" si="61"/>
        <v>16.91839469021949</v>
      </c>
      <c r="G197" s="50">
        <f t="shared" si="62"/>
        <v>106.42688484414168</v>
      </c>
      <c r="H197" s="7"/>
    </row>
    <row r="198" spans="1:8" ht="63" customHeight="1" x14ac:dyDescent="0.25">
      <c r="A198" s="32" t="s">
        <v>352</v>
      </c>
      <c r="B198" s="29" t="s">
        <v>348</v>
      </c>
      <c r="C198" s="40">
        <f>C199</f>
        <v>1185594.06</v>
      </c>
      <c r="D198" s="40">
        <f>D199</f>
        <v>14530320</v>
      </c>
      <c r="E198" s="40">
        <f>E199</f>
        <v>2265500.14</v>
      </c>
      <c r="F198" s="50">
        <f t="shared" si="61"/>
        <v>15.591536456182659</v>
      </c>
      <c r="G198" s="50">
        <f t="shared" si="62"/>
        <v>191.08565203169118</v>
      </c>
      <c r="H198" s="7"/>
    </row>
    <row r="199" spans="1:8" ht="80.25" customHeight="1" x14ac:dyDescent="0.25">
      <c r="A199" s="32" t="s">
        <v>353</v>
      </c>
      <c r="B199" s="29" t="s">
        <v>349</v>
      </c>
      <c r="C199" s="40">
        <v>1185594.06</v>
      </c>
      <c r="D199" s="40">
        <v>14530320</v>
      </c>
      <c r="E199" s="40">
        <v>2265500.14</v>
      </c>
      <c r="F199" s="50">
        <f t="shared" si="61"/>
        <v>15.591536456182659</v>
      </c>
      <c r="G199" s="50">
        <f t="shared" si="62"/>
        <v>191.08565203169118</v>
      </c>
      <c r="H199" s="7"/>
    </row>
    <row r="200" spans="1:8" ht="17.25" customHeight="1" x14ac:dyDescent="0.25">
      <c r="A200" s="32" t="s">
        <v>242</v>
      </c>
      <c r="B200" s="10" t="s">
        <v>243</v>
      </c>
      <c r="C200" s="39">
        <f t="shared" ref="C200:E200" si="67">C201</f>
        <v>172491.25</v>
      </c>
      <c r="D200" s="39">
        <f t="shared" si="67"/>
        <v>815430</v>
      </c>
      <c r="E200" s="39">
        <f t="shared" si="67"/>
        <v>140424.21</v>
      </c>
      <c r="F200" s="50">
        <f t="shared" si="61"/>
        <v>17.220878554872886</v>
      </c>
      <c r="G200" s="50">
        <f t="shared" si="62"/>
        <v>81.40946859623314</v>
      </c>
      <c r="H200" s="7"/>
    </row>
    <row r="201" spans="1:8" ht="32.25" customHeight="1" x14ac:dyDescent="0.25">
      <c r="A201" s="32" t="s">
        <v>244</v>
      </c>
      <c r="B201" s="10" t="s">
        <v>245</v>
      </c>
      <c r="C201" s="40">
        <v>172491.25</v>
      </c>
      <c r="D201" s="40">
        <v>815430</v>
      </c>
      <c r="E201" s="40">
        <v>140424.21</v>
      </c>
      <c r="F201" s="50">
        <f t="shared" si="61"/>
        <v>17.220878554872886</v>
      </c>
      <c r="G201" s="50">
        <f t="shared" si="62"/>
        <v>81.40946859623314</v>
      </c>
      <c r="H201" s="7"/>
    </row>
    <row r="202" spans="1:8" s="12" customFormat="1" ht="18" hidden="1" customHeight="1" x14ac:dyDescent="0.25">
      <c r="A202" s="32" t="s">
        <v>246</v>
      </c>
      <c r="B202" s="10" t="s">
        <v>247</v>
      </c>
      <c r="C202" s="40">
        <v>0</v>
      </c>
      <c r="D202" s="40">
        <f>D203</f>
        <v>0</v>
      </c>
      <c r="E202" s="40">
        <v>0</v>
      </c>
      <c r="F202" s="50" t="e">
        <f t="shared" si="61"/>
        <v>#DIV/0!</v>
      </c>
      <c r="G202" s="50">
        <v>0</v>
      </c>
      <c r="H202" s="15"/>
    </row>
    <row r="203" spans="1:8" ht="34.5" hidden="1" customHeight="1" x14ac:dyDescent="0.25">
      <c r="A203" s="32" t="s">
        <v>248</v>
      </c>
      <c r="B203" s="10" t="s">
        <v>249</v>
      </c>
      <c r="C203" s="40"/>
      <c r="D203" s="40">
        <v>0</v>
      </c>
      <c r="E203" s="40"/>
      <c r="F203" s="50" t="e">
        <f t="shared" si="61"/>
        <v>#DIV/0!</v>
      </c>
      <c r="G203" s="50">
        <v>0</v>
      </c>
      <c r="H203" s="7"/>
    </row>
    <row r="204" spans="1:8" ht="34.5" hidden="1" customHeight="1" x14ac:dyDescent="0.25">
      <c r="A204" s="32" t="s">
        <v>250</v>
      </c>
      <c r="B204" s="10" t="s">
        <v>251</v>
      </c>
      <c r="C204" s="40"/>
      <c r="D204" s="40"/>
      <c r="E204" s="40"/>
      <c r="F204" s="50" t="e">
        <f t="shared" si="61"/>
        <v>#DIV/0!</v>
      </c>
      <c r="G204" s="50" t="e">
        <f t="shared" si="62"/>
        <v>#DIV/0!</v>
      </c>
      <c r="H204" s="7"/>
    </row>
    <row r="205" spans="1:8" ht="34.5" hidden="1" customHeight="1" x14ac:dyDescent="0.25">
      <c r="A205" s="32" t="s">
        <v>248</v>
      </c>
      <c r="B205" s="10" t="s">
        <v>252</v>
      </c>
      <c r="C205" s="40"/>
      <c r="D205" s="40">
        <v>0</v>
      </c>
      <c r="E205" s="40"/>
      <c r="F205" s="50" t="e">
        <f t="shared" si="61"/>
        <v>#DIV/0!</v>
      </c>
      <c r="G205" s="50">
        <v>0</v>
      </c>
      <c r="H205" s="7"/>
    </row>
    <row r="206" spans="1:8" ht="34.5" hidden="1" customHeight="1" x14ac:dyDescent="0.25">
      <c r="A206" s="32" t="s">
        <v>250</v>
      </c>
      <c r="B206" s="10" t="s">
        <v>253</v>
      </c>
      <c r="C206" s="40"/>
      <c r="D206" s="40"/>
      <c r="E206" s="40"/>
      <c r="F206" s="50" t="e">
        <f t="shared" si="61"/>
        <v>#DIV/0!</v>
      </c>
      <c r="G206" s="50" t="e">
        <f t="shared" si="62"/>
        <v>#DIV/0!</v>
      </c>
      <c r="H206" s="7"/>
    </row>
    <row r="207" spans="1:8" ht="75" x14ac:dyDescent="0.25">
      <c r="A207" s="46" t="s">
        <v>389</v>
      </c>
      <c r="B207" s="34" t="s">
        <v>391</v>
      </c>
      <c r="C207" s="40">
        <f>C208</f>
        <v>-185425.81</v>
      </c>
      <c r="D207" s="40">
        <f>D208</f>
        <v>0</v>
      </c>
      <c r="E207" s="40">
        <f>E208</f>
        <v>0</v>
      </c>
      <c r="F207" s="50"/>
      <c r="G207" s="50">
        <f t="shared" si="62"/>
        <v>0</v>
      </c>
      <c r="H207" s="7"/>
    </row>
    <row r="208" spans="1:8" ht="34.5" customHeight="1" x14ac:dyDescent="0.25">
      <c r="A208" s="21" t="s">
        <v>390</v>
      </c>
      <c r="B208" s="35" t="s">
        <v>392</v>
      </c>
      <c r="C208" s="44">
        <v>-185425.81</v>
      </c>
      <c r="D208" s="40">
        <v>0</v>
      </c>
      <c r="E208" s="44">
        <v>0</v>
      </c>
      <c r="F208" s="50"/>
      <c r="G208" s="50">
        <f t="shared" si="62"/>
        <v>0</v>
      </c>
      <c r="H208" s="7"/>
    </row>
    <row r="209" spans="1:8" ht="81.75" customHeight="1" x14ac:dyDescent="0.25">
      <c r="A209" s="21" t="s">
        <v>406</v>
      </c>
      <c r="B209" s="10" t="s">
        <v>407</v>
      </c>
      <c r="C209" s="44">
        <f>C210</f>
        <v>0</v>
      </c>
      <c r="D209" s="44">
        <f t="shared" ref="D209:E210" si="68">D210</f>
        <v>66807</v>
      </c>
      <c r="E209" s="44">
        <f t="shared" si="68"/>
        <v>66807</v>
      </c>
      <c r="F209" s="50">
        <f t="shared" si="61"/>
        <v>100</v>
      </c>
      <c r="G209" s="50"/>
      <c r="H209" s="7"/>
    </row>
    <row r="210" spans="1:8" ht="45.75" customHeight="1" x14ac:dyDescent="0.25">
      <c r="A210" s="21" t="s">
        <v>408</v>
      </c>
      <c r="B210" s="10" t="s">
        <v>409</v>
      </c>
      <c r="C210" s="44">
        <f>C211</f>
        <v>0</v>
      </c>
      <c r="D210" s="44">
        <f t="shared" si="68"/>
        <v>66807</v>
      </c>
      <c r="E210" s="44">
        <f t="shared" si="68"/>
        <v>66807</v>
      </c>
      <c r="F210" s="50">
        <f t="shared" si="61"/>
        <v>100</v>
      </c>
      <c r="G210" s="50"/>
      <c r="H210" s="7"/>
    </row>
    <row r="211" spans="1:8" ht="53.25" customHeight="1" x14ac:dyDescent="0.25">
      <c r="A211" s="21" t="s">
        <v>411</v>
      </c>
      <c r="B211" s="35" t="s">
        <v>410</v>
      </c>
      <c r="C211" s="44">
        <v>0</v>
      </c>
      <c r="D211" s="40">
        <v>66807</v>
      </c>
      <c r="E211" s="44">
        <v>66807</v>
      </c>
      <c r="F211" s="50">
        <f t="shared" si="61"/>
        <v>100</v>
      </c>
      <c r="G211" s="50"/>
      <c r="H211" s="7"/>
    </row>
    <row r="212" spans="1:8" s="12" customFormat="1" ht="48" customHeight="1" x14ac:dyDescent="0.25">
      <c r="A212" s="32" t="s">
        <v>254</v>
      </c>
      <c r="B212" s="10" t="s">
        <v>255</v>
      </c>
      <c r="C212" s="40">
        <f>C213</f>
        <v>0</v>
      </c>
      <c r="D212" s="40">
        <f t="shared" ref="D212" si="69">D213</f>
        <v>-69715.240000000005</v>
      </c>
      <c r="E212" s="40">
        <f>E213</f>
        <v>-69715.240000000005</v>
      </c>
      <c r="F212" s="50">
        <v>0</v>
      </c>
      <c r="G212" s="50"/>
      <c r="H212" s="15"/>
    </row>
    <row r="213" spans="1:8" ht="48.75" customHeight="1" x14ac:dyDescent="0.25">
      <c r="A213" s="32" t="s">
        <v>256</v>
      </c>
      <c r="B213" s="10" t="s">
        <v>257</v>
      </c>
      <c r="C213" s="40">
        <f>C214+C215</f>
        <v>0</v>
      </c>
      <c r="D213" s="40">
        <f t="shared" ref="D213" si="70">D214+D215</f>
        <v>-69715.240000000005</v>
      </c>
      <c r="E213" s="40">
        <f>E214+E215</f>
        <v>-69715.240000000005</v>
      </c>
      <c r="F213" s="50">
        <v>0</v>
      </c>
      <c r="G213" s="50"/>
      <c r="H213" s="7"/>
    </row>
    <row r="214" spans="1:8" ht="48.75" customHeight="1" x14ac:dyDescent="0.25">
      <c r="A214" s="32" t="s">
        <v>258</v>
      </c>
      <c r="B214" s="10" t="s">
        <v>259</v>
      </c>
      <c r="C214" s="40"/>
      <c r="D214" s="40">
        <v>-69715.240000000005</v>
      </c>
      <c r="E214" s="40">
        <v>-69715.240000000005</v>
      </c>
      <c r="F214" s="50">
        <v>0</v>
      </c>
      <c r="G214" s="50"/>
      <c r="H214" s="7"/>
    </row>
    <row r="215" spans="1:8" ht="48.75" hidden="1" customHeight="1" x14ac:dyDescent="0.25">
      <c r="A215" s="32" t="s">
        <v>350</v>
      </c>
      <c r="B215" s="29" t="s">
        <v>351</v>
      </c>
      <c r="C215" s="40">
        <v>0</v>
      </c>
      <c r="D215" s="40">
        <v>0</v>
      </c>
      <c r="E215" s="40">
        <v>0</v>
      </c>
      <c r="F215" s="50">
        <v>0</v>
      </c>
      <c r="G215" s="50" t="e">
        <f t="shared" si="62"/>
        <v>#DIV/0!</v>
      </c>
      <c r="H215" s="7"/>
    </row>
    <row r="216" spans="1:8" s="1" customFormat="1" ht="21.75" customHeight="1" x14ac:dyDescent="0.25">
      <c r="A216" s="47" t="s">
        <v>3</v>
      </c>
      <c r="B216" s="25"/>
      <c r="C216" s="48">
        <f>C4+C137</f>
        <v>81159243.00999999</v>
      </c>
      <c r="D216" s="48">
        <f>D4+D137</f>
        <v>787301654.11000001</v>
      </c>
      <c r="E216" s="48">
        <f>E4+E137</f>
        <v>125958004.99000002</v>
      </c>
      <c r="F216" s="50">
        <f t="shared" si="61"/>
        <v>15.998696856846875</v>
      </c>
      <c r="G216" s="50">
        <f t="shared" si="62"/>
        <v>155.19859515505854</v>
      </c>
    </row>
    <row r="217" spans="1:8" hidden="1" x14ac:dyDescent="0.25">
      <c r="A217" s="16"/>
      <c r="B217" s="17"/>
      <c r="C217" s="24"/>
      <c r="D217" s="18"/>
      <c r="E217" s="24"/>
    </row>
    <row r="219" spans="1:8" s="19" customFormat="1" ht="15.75" x14ac:dyDescent="0.25">
      <c r="A219" s="19" t="s">
        <v>4</v>
      </c>
      <c r="F219" s="7" t="s">
        <v>5</v>
      </c>
      <c r="G219" s="7"/>
    </row>
    <row r="220" spans="1:8" s="6" customFormat="1" x14ac:dyDescent="0.25"/>
    <row r="221" spans="1:8" s="6" customFormat="1" x14ac:dyDescent="0.25">
      <c r="A221" s="6" t="s">
        <v>393</v>
      </c>
    </row>
    <row r="222" spans="1:8" s="6" customFormat="1" x14ac:dyDescent="0.25">
      <c r="A222" s="6" t="s">
        <v>394</v>
      </c>
    </row>
    <row r="223" spans="1:8" s="6" customFormat="1" x14ac:dyDescent="0.25"/>
  </sheetData>
  <mergeCells count="1">
    <mergeCell ref="A1:G1"/>
  </mergeCells>
  <pageMargins left="0.11811023622047245" right="0.31496062992125984" top="0.55118110236220474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2025-04-22T08:00:45Z</dcterms:modified>
</cp:coreProperties>
</file>