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2" activeTab="2"/>
  </bookViews>
  <sheets>
    <sheet name="3.ВС" sheetId="47" state="hidden" r:id="rId1"/>
    <sheet name="4.ФС" sheetId="50" state="hidden" r:id="rId2"/>
    <sheet name="5.ПС" sheetId="2" r:id="rId3"/>
  </sheets>
  <definedNames>
    <definedName name="_xlnm.Print_Titles" localSheetId="0">'3.ВС'!$A:$L,'3.ВС'!$5:$5</definedName>
    <definedName name="_xlnm.Print_Titles" localSheetId="1">'4.ФС'!$5:$5</definedName>
    <definedName name="_xlnm.Print_Titles" localSheetId="2">'5.ПС'!$5:$5</definedName>
  </definedNames>
  <calcPr calcId="145621"/>
</workbook>
</file>

<file path=xl/calcChain.xml><?xml version="1.0" encoding="utf-8"?>
<calcChain xmlns="http://schemas.openxmlformats.org/spreadsheetml/2006/main">
  <c r="K253" i="2" l="1"/>
  <c r="L253" i="2"/>
  <c r="M253" i="2"/>
  <c r="N253" i="2"/>
  <c r="O253" i="2"/>
  <c r="P253" i="2"/>
  <c r="Q253" i="2"/>
  <c r="R253" i="2"/>
  <c r="J253" i="2"/>
  <c r="K316" i="2"/>
  <c r="L316" i="2"/>
  <c r="M316" i="2"/>
  <c r="N316" i="2"/>
  <c r="O316" i="2"/>
  <c r="P316" i="2"/>
  <c r="Q316" i="2"/>
  <c r="R316" i="2"/>
  <c r="J316" i="2"/>
  <c r="K330" i="50"/>
  <c r="L330" i="50"/>
  <c r="J330" i="50"/>
  <c r="K204" i="47"/>
  <c r="L204" i="47"/>
  <c r="J204" i="47"/>
  <c r="K209" i="47"/>
  <c r="L209" i="47"/>
  <c r="J209" i="47"/>
  <c r="K265" i="47" l="1"/>
  <c r="L265" i="47"/>
  <c r="K243" i="47"/>
  <c r="L243" i="47"/>
  <c r="K469" i="2" l="1"/>
  <c r="L469" i="2"/>
  <c r="M469" i="2"/>
  <c r="N469" i="2"/>
  <c r="O469" i="2"/>
  <c r="P469" i="2"/>
  <c r="Q469" i="2"/>
  <c r="R469" i="2"/>
  <c r="S469" i="2"/>
  <c r="T469" i="2"/>
  <c r="U469" i="2"/>
  <c r="J469" i="2"/>
  <c r="K472" i="2"/>
  <c r="L472" i="2"/>
  <c r="M472" i="2"/>
  <c r="N472" i="2"/>
  <c r="O472" i="2"/>
  <c r="P472" i="2"/>
  <c r="Q472" i="2"/>
  <c r="R472" i="2"/>
  <c r="S472" i="2"/>
  <c r="T472" i="2"/>
  <c r="U472" i="2"/>
  <c r="K473" i="2"/>
  <c r="L473" i="2"/>
  <c r="M473" i="2"/>
  <c r="N473" i="2"/>
  <c r="O473" i="2"/>
  <c r="P473" i="2"/>
  <c r="Q473" i="2"/>
  <c r="R473" i="2"/>
  <c r="S473" i="2"/>
  <c r="T473" i="2"/>
  <c r="U473" i="2"/>
  <c r="L480" i="2"/>
  <c r="P480" i="2"/>
  <c r="T480" i="2"/>
  <c r="K474" i="2"/>
  <c r="L474" i="2"/>
  <c r="M474" i="2"/>
  <c r="N474" i="2"/>
  <c r="O474" i="2"/>
  <c r="P474" i="2"/>
  <c r="Q474" i="2"/>
  <c r="R474" i="2"/>
  <c r="S474" i="2"/>
  <c r="T474" i="2"/>
  <c r="U474" i="2"/>
  <c r="K475" i="2"/>
  <c r="L475" i="2"/>
  <c r="M475" i="2"/>
  <c r="N475" i="2"/>
  <c r="O475" i="2"/>
  <c r="P475" i="2"/>
  <c r="Q475" i="2"/>
  <c r="R475" i="2"/>
  <c r="S475" i="2"/>
  <c r="T475" i="2"/>
  <c r="U475" i="2"/>
  <c r="K485" i="2"/>
  <c r="L485" i="2"/>
  <c r="M485" i="2"/>
  <c r="N485" i="2"/>
  <c r="O485" i="2"/>
  <c r="P485" i="2"/>
  <c r="Q485" i="2"/>
  <c r="R485" i="2"/>
  <c r="S485" i="2"/>
  <c r="T485" i="2"/>
  <c r="U485" i="2"/>
  <c r="K486" i="2"/>
  <c r="L486" i="2"/>
  <c r="M486" i="2"/>
  <c r="N486" i="2"/>
  <c r="O486" i="2"/>
  <c r="P486" i="2"/>
  <c r="Q486" i="2"/>
  <c r="R486" i="2"/>
  <c r="S486" i="2"/>
  <c r="T486" i="2"/>
  <c r="U486" i="2"/>
  <c r="K488" i="2"/>
  <c r="L488" i="2"/>
  <c r="M488" i="2"/>
  <c r="N488" i="2"/>
  <c r="O488" i="2"/>
  <c r="P488" i="2"/>
  <c r="Q488" i="2"/>
  <c r="R488" i="2"/>
  <c r="S488" i="2"/>
  <c r="T488" i="2"/>
  <c r="U488" i="2"/>
  <c r="K489" i="2"/>
  <c r="L489" i="2"/>
  <c r="M489" i="2"/>
  <c r="N489" i="2"/>
  <c r="O489" i="2"/>
  <c r="P489" i="2"/>
  <c r="Q489" i="2"/>
  <c r="R489" i="2"/>
  <c r="S489" i="2"/>
  <c r="T489" i="2"/>
  <c r="U489" i="2"/>
  <c r="K490" i="2"/>
  <c r="L490" i="2"/>
  <c r="M490" i="2"/>
  <c r="N490" i="2"/>
  <c r="O490" i="2"/>
  <c r="P490" i="2"/>
  <c r="Q490" i="2"/>
  <c r="R490" i="2"/>
  <c r="S490" i="2"/>
  <c r="T490" i="2"/>
  <c r="U490" i="2"/>
  <c r="J472" i="2"/>
  <c r="J473" i="2"/>
  <c r="J474" i="2"/>
  <c r="J475" i="2"/>
  <c r="J485" i="2"/>
  <c r="J486" i="2"/>
  <c r="J488" i="2"/>
  <c r="J489" i="2"/>
  <c r="J490" i="2"/>
  <c r="K322" i="2" l="1"/>
  <c r="M322" i="2"/>
  <c r="N322" i="2"/>
  <c r="O322" i="2"/>
  <c r="Q322" i="2"/>
  <c r="R322" i="2"/>
  <c r="S322" i="2"/>
  <c r="U322" i="2"/>
  <c r="K171" i="2"/>
  <c r="K170" i="2" s="1"/>
  <c r="K169" i="2" s="1"/>
  <c r="L171" i="2"/>
  <c r="L170" i="2" s="1"/>
  <c r="L169" i="2" s="1"/>
  <c r="M171" i="2"/>
  <c r="M170" i="2" s="1"/>
  <c r="M169" i="2" s="1"/>
  <c r="N171" i="2"/>
  <c r="N170" i="2" s="1"/>
  <c r="N169" i="2" s="1"/>
  <c r="O171" i="2"/>
  <c r="O170" i="2" s="1"/>
  <c r="O169" i="2" s="1"/>
  <c r="P171" i="2"/>
  <c r="P170" i="2" s="1"/>
  <c r="P169" i="2" s="1"/>
  <c r="Q171" i="2"/>
  <c r="Q170" i="2" s="1"/>
  <c r="Q169" i="2" s="1"/>
  <c r="S171" i="2"/>
  <c r="S170" i="2" s="1"/>
  <c r="S169" i="2" s="1"/>
  <c r="T171" i="2"/>
  <c r="T170" i="2" s="1"/>
  <c r="T169" i="2" s="1"/>
  <c r="U171" i="2"/>
  <c r="U170" i="2" s="1"/>
  <c r="U169" i="2" s="1"/>
  <c r="J171" i="2"/>
  <c r="J170" i="2" s="1"/>
  <c r="J169" i="2" s="1"/>
  <c r="K184" i="2"/>
  <c r="K183" i="2" s="1"/>
  <c r="K182" i="2" s="1"/>
  <c r="K181" i="2" s="1"/>
  <c r="K180" i="2" s="1"/>
  <c r="L184" i="2"/>
  <c r="L183" i="2" s="1"/>
  <c r="L182" i="2" s="1"/>
  <c r="L181" i="2" s="1"/>
  <c r="L180" i="2" s="1"/>
  <c r="M184" i="2"/>
  <c r="M183" i="2" s="1"/>
  <c r="M182" i="2" s="1"/>
  <c r="M181" i="2" s="1"/>
  <c r="M180" i="2" s="1"/>
  <c r="N184" i="2"/>
  <c r="N183" i="2" s="1"/>
  <c r="N182" i="2" s="1"/>
  <c r="N181" i="2" s="1"/>
  <c r="N180" i="2" s="1"/>
  <c r="O184" i="2"/>
  <c r="O183" i="2" s="1"/>
  <c r="O182" i="2" s="1"/>
  <c r="O181" i="2" s="1"/>
  <c r="O180" i="2" s="1"/>
  <c r="P184" i="2"/>
  <c r="P183" i="2" s="1"/>
  <c r="P182" i="2" s="1"/>
  <c r="P181" i="2" s="1"/>
  <c r="P180" i="2" s="1"/>
  <c r="Q184" i="2"/>
  <c r="Q183" i="2" s="1"/>
  <c r="Q182" i="2" s="1"/>
  <c r="Q181" i="2" s="1"/>
  <c r="Q180" i="2" s="1"/>
  <c r="S184" i="2"/>
  <c r="S183" i="2" s="1"/>
  <c r="S182" i="2" s="1"/>
  <c r="S181" i="2" s="1"/>
  <c r="S180" i="2" s="1"/>
  <c r="T184" i="2"/>
  <c r="T183" i="2" s="1"/>
  <c r="T182" i="2" s="1"/>
  <c r="T181" i="2" s="1"/>
  <c r="T180" i="2" s="1"/>
  <c r="U184" i="2"/>
  <c r="U183" i="2" s="1"/>
  <c r="U182" i="2" s="1"/>
  <c r="U181" i="2" s="1"/>
  <c r="U180" i="2" s="1"/>
  <c r="J184" i="2"/>
  <c r="J183" i="2" s="1"/>
  <c r="K236" i="50"/>
  <c r="K235" i="50" s="1"/>
  <c r="K234" i="50" s="1"/>
  <c r="J236" i="50"/>
  <c r="J235" i="50" s="1"/>
  <c r="J234" i="50" s="1"/>
  <c r="K338" i="50"/>
  <c r="J338" i="50"/>
  <c r="J337" i="50" s="1"/>
  <c r="J336" i="50" s="1"/>
  <c r="J182" i="2" l="1"/>
  <c r="J181" i="2" l="1"/>
  <c r="J180" i="2" l="1"/>
  <c r="L365" i="47" l="1"/>
  <c r="J221" i="47"/>
  <c r="J220" i="47" s="1"/>
  <c r="R171" i="2" l="1"/>
  <c r="R170" i="2" s="1"/>
  <c r="R169" i="2" s="1"/>
  <c r="L338" i="50"/>
  <c r="L337" i="50" s="1"/>
  <c r="L336" i="50" s="1"/>
  <c r="L221" i="47"/>
  <c r="L220" i="47" s="1"/>
  <c r="J277" i="47"/>
  <c r="K365" i="47"/>
  <c r="J322" i="2" l="1"/>
  <c r="K128" i="47"/>
  <c r="J243" i="47" l="1"/>
  <c r="J265" i="47"/>
  <c r="K476" i="2" l="1"/>
  <c r="L476" i="2"/>
  <c r="M476" i="2"/>
  <c r="K156" i="47"/>
  <c r="K155" i="47" s="1"/>
  <c r="N476" i="2" s="1"/>
  <c r="O476" i="2"/>
  <c r="P476" i="2"/>
  <c r="Q476" i="2"/>
  <c r="S476" i="2"/>
  <c r="T476" i="2"/>
  <c r="U476" i="2"/>
  <c r="J156" i="47"/>
  <c r="J155" i="47" s="1"/>
  <c r="J476" i="2" s="1"/>
  <c r="L236" i="50" l="1"/>
  <c r="L235" i="50" s="1"/>
  <c r="L234" i="50" s="1"/>
  <c r="R184" i="2"/>
  <c r="R183" i="2" s="1"/>
  <c r="R182" i="2" s="1"/>
  <c r="R181" i="2" s="1"/>
  <c r="R180" i="2" s="1"/>
  <c r="L156" i="47"/>
  <c r="L155" i="47" s="1"/>
  <c r="R476" i="2" s="1"/>
  <c r="J135" i="47" l="1"/>
  <c r="K174" i="2"/>
  <c r="K173" i="2" s="1"/>
  <c r="K172" i="2" s="1"/>
  <c r="L174" i="2"/>
  <c r="L173" i="2" s="1"/>
  <c r="L172" i="2" s="1"/>
  <c r="M174" i="2"/>
  <c r="M173" i="2" s="1"/>
  <c r="M172" i="2" s="1"/>
  <c r="N174" i="2"/>
  <c r="N173" i="2" s="1"/>
  <c r="N172" i="2" s="1"/>
  <c r="O174" i="2"/>
  <c r="O173" i="2" s="1"/>
  <c r="O172" i="2" s="1"/>
  <c r="P174" i="2"/>
  <c r="P173" i="2" s="1"/>
  <c r="P172" i="2" s="1"/>
  <c r="Q174" i="2"/>
  <c r="Q173" i="2" s="1"/>
  <c r="Q172" i="2" s="1"/>
  <c r="R174" i="2"/>
  <c r="R173" i="2" s="1"/>
  <c r="R172" i="2" s="1"/>
  <c r="S174" i="2"/>
  <c r="S173" i="2" s="1"/>
  <c r="S172" i="2" s="1"/>
  <c r="T174" i="2"/>
  <c r="T173" i="2" s="1"/>
  <c r="T172" i="2" s="1"/>
  <c r="U174" i="2"/>
  <c r="U173" i="2" s="1"/>
  <c r="U172" i="2" s="1"/>
  <c r="J174" i="2"/>
  <c r="U168" i="2" l="1"/>
  <c r="U167" i="2" s="1"/>
  <c r="Q168" i="2"/>
  <c r="Q167" i="2" s="1"/>
  <c r="M168" i="2"/>
  <c r="M167" i="2" s="1"/>
  <c r="T168" i="2"/>
  <c r="T167" i="2" s="1"/>
  <c r="P168" i="2"/>
  <c r="P167" i="2" s="1"/>
  <c r="L168" i="2"/>
  <c r="L167" i="2" s="1"/>
  <c r="S168" i="2"/>
  <c r="S167" i="2" s="1"/>
  <c r="O168" i="2"/>
  <c r="O167" i="2" s="1"/>
  <c r="K168" i="2"/>
  <c r="K167" i="2" s="1"/>
  <c r="R168" i="2"/>
  <c r="R167" i="2" s="1"/>
  <c r="N168" i="2"/>
  <c r="N167" i="2" s="1"/>
  <c r="J173" i="2"/>
  <c r="J172" i="2" s="1"/>
  <c r="J168" i="2" s="1"/>
  <c r="O179" i="2"/>
  <c r="O178" i="2" s="1"/>
  <c r="O177" i="2" s="1"/>
  <c r="O176" i="2" s="1"/>
  <c r="O175" i="2" s="1"/>
  <c r="P179" i="2"/>
  <c r="P178" i="2" s="1"/>
  <c r="P177" i="2" s="1"/>
  <c r="P176" i="2" s="1"/>
  <c r="P175" i="2" s="1"/>
  <c r="Q179" i="2"/>
  <c r="Q178" i="2" s="1"/>
  <c r="Q177" i="2" s="1"/>
  <c r="Q176" i="2" s="1"/>
  <c r="Q175" i="2" s="1"/>
  <c r="R179" i="2"/>
  <c r="R178" i="2" s="1"/>
  <c r="R177" i="2" s="1"/>
  <c r="R176" i="2" s="1"/>
  <c r="R175" i="2" s="1"/>
  <c r="S179" i="2"/>
  <c r="S178" i="2" s="1"/>
  <c r="S177" i="2" s="1"/>
  <c r="S176" i="2" s="1"/>
  <c r="S175" i="2" s="1"/>
  <c r="T179" i="2"/>
  <c r="T178" i="2" s="1"/>
  <c r="T177" i="2" s="1"/>
  <c r="T176" i="2" s="1"/>
  <c r="T175" i="2" s="1"/>
  <c r="U179" i="2"/>
  <c r="U178" i="2" s="1"/>
  <c r="U177" i="2" s="1"/>
  <c r="U176" i="2" s="1"/>
  <c r="U175" i="2" s="1"/>
  <c r="K179" i="2"/>
  <c r="K178" i="2" s="1"/>
  <c r="K177" i="2" s="1"/>
  <c r="K176" i="2" s="1"/>
  <c r="K175" i="2" s="1"/>
  <c r="M179" i="2"/>
  <c r="M178" i="2" s="1"/>
  <c r="M177" i="2" s="1"/>
  <c r="M176" i="2" s="1"/>
  <c r="M175" i="2" s="1"/>
  <c r="N179" i="2"/>
  <c r="N178" i="2" s="1"/>
  <c r="N177" i="2" s="1"/>
  <c r="N176" i="2" s="1"/>
  <c r="N175" i="2" s="1"/>
  <c r="J179" i="2"/>
  <c r="J178" i="2" l="1"/>
  <c r="J167" i="2" l="1"/>
  <c r="J177" i="2"/>
  <c r="J176" i="2" l="1"/>
  <c r="J175" i="2" l="1"/>
  <c r="K328" i="2" l="1"/>
  <c r="L328" i="2"/>
  <c r="M328" i="2"/>
  <c r="N328" i="2"/>
  <c r="O328" i="2"/>
  <c r="P328" i="2"/>
  <c r="Q328" i="2"/>
  <c r="R328" i="2"/>
  <c r="S328" i="2"/>
  <c r="T328" i="2"/>
  <c r="U328" i="2"/>
  <c r="J328" i="2"/>
  <c r="U327" i="2" l="1"/>
  <c r="U326" i="2" s="1"/>
  <c r="R327" i="2"/>
  <c r="R326" i="2" s="1"/>
  <c r="Q327" i="2"/>
  <c r="Q326" i="2" s="1"/>
  <c r="N327" i="2"/>
  <c r="N326" i="2" s="1"/>
  <c r="M327" i="2"/>
  <c r="M326" i="2" s="1"/>
  <c r="J327" i="2"/>
  <c r="T327" i="2"/>
  <c r="T326" i="2" s="1"/>
  <c r="S327" i="2"/>
  <c r="S326" i="2" s="1"/>
  <c r="P327" i="2"/>
  <c r="P326" i="2" s="1"/>
  <c r="O327" i="2"/>
  <c r="O326" i="2" s="1"/>
  <c r="L327" i="2"/>
  <c r="L326" i="2" s="1"/>
  <c r="K327" i="2"/>
  <c r="K326" i="2" s="1"/>
  <c r="J326" i="2" l="1"/>
  <c r="K319" i="2"/>
  <c r="K318" i="2" s="1"/>
  <c r="K317" i="2" s="1"/>
  <c r="M319" i="2"/>
  <c r="M318" i="2" s="1"/>
  <c r="M317" i="2" s="1"/>
  <c r="N319" i="2"/>
  <c r="N318" i="2" s="1"/>
  <c r="N317" i="2" s="1"/>
  <c r="O319" i="2"/>
  <c r="O318" i="2" s="1"/>
  <c r="O317" i="2" s="1"/>
  <c r="Q319" i="2"/>
  <c r="Q318" i="2" s="1"/>
  <c r="Q317" i="2" s="1"/>
  <c r="R319" i="2"/>
  <c r="R318" i="2" s="1"/>
  <c r="R317" i="2" s="1"/>
  <c r="S319" i="2"/>
  <c r="S318" i="2" s="1"/>
  <c r="S317" i="2" s="1"/>
  <c r="U319" i="2"/>
  <c r="U318" i="2" s="1"/>
  <c r="U317" i="2" s="1"/>
  <c r="J319" i="2"/>
  <c r="K217" i="50"/>
  <c r="K216" i="50" s="1"/>
  <c r="K215" i="50" s="1"/>
  <c r="L217" i="50"/>
  <c r="L216" i="50" s="1"/>
  <c r="L215" i="50" s="1"/>
  <c r="J217" i="50"/>
  <c r="J271" i="47"/>
  <c r="J318" i="2" l="1"/>
  <c r="J317" i="2" s="1"/>
  <c r="J216" i="50"/>
  <c r="J215" i="50" s="1"/>
  <c r="L273" i="47" l="1"/>
  <c r="L272" i="47" s="1"/>
  <c r="K273" i="47"/>
  <c r="K272" i="47" s="1"/>
  <c r="J273" i="47"/>
  <c r="J272" i="47" s="1"/>
  <c r="L319" i="2" l="1"/>
  <c r="L318" i="2" s="1"/>
  <c r="L317" i="2" s="1"/>
  <c r="P319" i="2"/>
  <c r="P318" i="2" s="1"/>
  <c r="P317" i="2" s="1"/>
  <c r="T319" i="2"/>
  <c r="T318" i="2" s="1"/>
  <c r="T317" i="2" s="1"/>
  <c r="K166" i="2" l="1"/>
  <c r="M166" i="2"/>
  <c r="N166" i="2"/>
  <c r="O166" i="2"/>
  <c r="Q166" i="2"/>
  <c r="R166" i="2"/>
  <c r="S166" i="2"/>
  <c r="U166" i="2"/>
  <c r="J166" i="2"/>
  <c r="U161" i="2"/>
  <c r="U160" i="2" s="1"/>
  <c r="U159" i="2" s="1"/>
  <c r="U158" i="2" s="1"/>
  <c r="S161" i="2"/>
  <c r="S160" i="2" s="1"/>
  <c r="S159" i="2" s="1"/>
  <c r="S158" i="2" s="1"/>
  <c r="R161" i="2"/>
  <c r="R160" i="2" s="1"/>
  <c r="R159" i="2" s="1"/>
  <c r="R158" i="2" s="1"/>
  <c r="Q161" i="2"/>
  <c r="Q160" i="2" s="1"/>
  <c r="Q159" i="2" s="1"/>
  <c r="Q158" i="2" s="1"/>
  <c r="O161" i="2"/>
  <c r="O160" i="2" s="1"/>
  <c r="O159" i="2" s="1"/>
  <c r="O158" i="2" s="1"/>
  <c r="N161" i="2"/>
  <c r="N160" i="2" s="1"/>
  <c r="N159" i="2" s="1"/>
  <c r="N158" i="2" s="1"/>
  <c r="M161" i="2"/>
  <c r="M160" i="2" s="1"/>
  <c r="M159" i="2" s="1"/>
  <c r="M158" i="2" s="1"/>
  <c r="K161" i="2"/>
  <c r="K160" i="2" s="1"/>
  <c r="K159" i="2" s="1"/>
  <c r="K158" i="2" s="1"/>
  <c r="J161" i="2"/>
  <c r="J160" i="2" s="1"/>
  <c r="J159" i="2" s="1"/>
  <c r="J158" i="2" s="1"/>
  <c r="K154" i="50"/>
  <c r="K153" i="50" s="1"/>
  <c r="K152" i="50" s="1"/>
  <c r="L154" i="50"/>
  <c r="L153" i="50" s="1"/>
  <c r="L152" i="50" s="1"/>
  <c r="J154" i="50"/>
  <c r="K164" i="50"/>
  <c r="K163" i="50" s="1"/>
  <c r="K162" i="50" s="1"/>
  <c r="L164" i="50"/>
  <c r="L163" i="50" s="1"/>
  <c r="L162" i="50" s="1"/>
  <c r="J164" i="50"/>
  <c r="K140" i="50"/>
  <c r="L140" i="50"/>
  <c r="J140" i="50"/>
  <c r="K226" i="50"/>
  <c r="K225" i="50" s="1"/>
  <c r="K224" i="50" s="1"/>
  <c r="L226" i="50"/>
  <c r="L225" i="50" s="1"/>
  <c r="L224" i="50" s="1"/>
  <c r="J226" i="50"/>
  <c r="U487" i="2"/>
  <c r="T487" i="2"/>
  <c r="S487" i="2"/>
  <c r="U484" i="2"/>
  <c r="T484" i="2"/>
  <c r="S484" i="2"/>
  <c r="U483" i="2"/>
  <c r="T483" i="2"/>
  <c r="S483" i="2"/>
  <c r="U480" i="2"/>
  <c r="U478" i="2"/>
  <c r="T478" i="2"/>
  <c r="S478" i="2"/>
  <c r="U479" i="2"/>
  <c r="T479" i="2"/>
  <c r="S479" i="2"/>
  <c r="U477" i="2"/>
  <c r="T477" i="2"/>
  <c r="S477" i="2"/>
  <c r="Q487" i="2"/>
  <c r="P487" i="2"/>
  <c r="O487" i="2"/>
  <c r="Q484" i="2"/>
  <c r="P484" i="2"/>
  <c r="O484" i="2"/>
  <c r="Q483" i="2"/>
  <c r="P483" i="2"/>
  <c r="O483" i="2"/>
  <c r="Q480" i="2"/>
  <c r="Q478" i="2"/>
  <c r="P478" i="2"/>
  <c r="O478" i="2"/>
  <c r="Q479" i="2"/>
  <c r="P479" i="2"/>
  <c r="O479" i="2"/>
  <c r="Q477" i="2"/>
  <c r="P477" i="2"/>
  <c r="O477" i="2"/>
  <c r="L322" i="2"/>
  <c r="P322" i="2" l="1"/>
  <c r="T322" i="2"/>
  <c r="O471" i="2"/>
  <c r="Q471" i="2"/>
  <c r="N480" i="2"/>
  <c r="O480" i="2"/>
  <c r="S471" i="2"/>
  <c r="R480" i="2"/>
  <c r="S480" i="2"/>
  <c r="U471" i="2"/>
  <c r="O482" i="2"/>
  <c r="O481" i="2"/>
  <c r="Q482" i="2"/>
  <c r="L161" i="2"/>
  <c r="L160" i="2" s="1"/>
  <c r="L159" i="2" s="1"/>
  <c r="L158" i="2" s="1"/>
  <c r="P161" i="2"/>
  <c r="P160" i="2" s="1"/>
  <c r="P159" i="2" s="1"/>
  <c r="P158" i="2" s="1"/>
  <c r="T161" i="2"/>
  <c r="T160" i="2" s="1"/>
  <c r="T159" i="2" s="1"/>
  <c r="T158" i="2" s="1"/>
  <c r="T166" i="2"/>
  <c r="P166" i="2"/>
  <c r="J153" i="50"/>
  <c r="J163" i="50"/>
  <c r="J225" i="50"/>
  <c r="T481" i="2" l="1"/>
  <c r="T482" i="2"/>
  <c r="U470" i="2"/>
  <c r="S470" i="2"/>
  <c r="S468" i="2" s="1"/>
  <c r="Q470" i="2"/>
  <c r="Q468" i="2" s="1"/>
  <c r="P471" i="2"/>
  <c r="P481" i="2"/>
  <c r="P482" i="2"/>
  <c r="U481" i="2"/>
  <c r="U482" i="2"/>
  <c r="S481" i="2"/>
  <c r="S482" i="2"/>
  <c r="O470" i="2"/>
  <c r="J152" i="50"/>
  <c r="J162" i="50"/>
  <c r="J224" i="50"/>
  <c r="U468" i="2" l="1"/>
  <c r="U467" i="2" s="1"/>
  <c r="O468" i="2"/>
  <c r="O467" i="2" s="1"/>
  <c r="T471" i="2"/>
  <c r="P470" i="2"/>
  <c r="Q481" i="2"/>
  <c r="Q467" i="2" s="1"/>
  <c r="S467" i="2"/>
  <c r="L166" i="2"/>
  <c r="L393" i="47"/>
  <c r="L392" i="47" s="1"/>
  <c r="K393" i="47"/>
  <c r="L356" i="47"/>
  <c r="L355" i="47" s="1"/>
  <c r="L353" i="47"/>
  <c r="K356" i="47"/>
  <c r="K353" i="47"/>
  <c r="L282" i="47"/>
  <c r="L281" i="47" s="1"/>
  <c r="K282" i="47"/>
  <c r="K281" i="47" s="1"/>
  <c r="J282" i="47"/>
  <c r="L245" i="47"/>
  <c r="L244" i="47" s="1"/>
  <c r="K245" i="47"/>
  <c r="L179" i="47"/>
  <c r="L178" i="47" s="1"/>
  <c r="K179" i="47"/>
  <c r="P468" i="2" l="1"/>
  <c r="P467" i="2" s="1"/>
  <c r="T470" i="2"/>
  <c r="J281" i="47"/>
  <c r="K178" i="47"/>
  <c r="K355" i="47"/>
  <c r="K392" i="47"/>
  <c r="K244" i="47"/>
  <c r="L134" i="47"/>
  <c r="L133" i="47" s="1"/>
  <c r="K134" i="47"/>
  <c r="J134" i="47"/>
  <c r="L124" i="47"/>
  <c r="L123" i="47" s="1"/>
  <c r="K124" i="47"/>
  <c r="J124" i="47"/>
  <c r="L101" i="47"/>
  <c r="L100" i="47" s="1"/>
  <c r="L98" i="47"/>
  <c r="K101" i="47"/>
  <c r="K98" i="47"/>
  <c r="L65" i="47"/>
  <c r="L64" i="47" s="1"/>
  <c r="L62" i="47"/>
  <c r="L61" i="47" s="1"/>
  <c r="L59" i="47"/>
  <c r="L58" i="47" s="1"/>
  <c r="L56" i="47"/>
  <c r="L55" i="47" s="1"/>
  <c r="K65" i="47"/>
  <c r="K62" i="47"/>
  <c r="K59" i="47"/>
  <c r="K56" i="47"/>
  <c r="L41" i="47"/>
  <c r="L39" i="47"/>
  <c r="K41" i="47"/>
  <c r="K39" i="47"/>
  <c r="T468" i="2" l="1"/>
  <c r="T467" i="2" s="1"/>
  <c r="L179" i="2"/>
  <c r="L178" i="2" s="1"/>
  <c r="L177" i="2" s="1"/>
  <c r="L176" i="2" s="1"/>
  <c r="L175" i="2" s="1"/>
  <c r="J133" i="47"/>
  <c r="K58" i="47"/>
  <c r="K61" i="47"/>
  <c r="K133" i="47"/>
  <c r="K55" i="47"/>
  <c r="K100" i="47"/>
  <c r="K64" i="47"/>
  <c r="K123" i="47"/>
  <c r="J123" i="47"/>
  <c r="K165" i="2" l="1"/>
  <c r="K164" i="2" s="1"/>
  <c r="K163" i="2" s="1"/>
  <c r="K162" i="2" s="1"/>
  <c r="L165" i="2"/>
  <c r="L164" i="2" s="1"/>
  <c r="L163" i="2" s="1"/>
  <c r="L162" i="2" s="1"/>
  <c r="M165" i="2"/>
  <c r="M164" i="2" s="1"/>
  <c r="M163" i="2" s="1"/>
  <c r="M162" i="2" s="1"/>
  <c r="J165" i="2"/>
  <c r="J11" i="2"/>
  <c r="L11" i="2"/>
  <c r="L10" i="2" s="1"/>
  <c r="M11" i="2"/>
  <c r="M10" i="2" s="1"/>
  <c r="N11" i="2"/>
  <c r="N10" i="2" s="1"/>
  <c r="P11" i="2"/>
  <c r="P10" i="2" s="1"/>
  <c r="Q11" i="2"/>
  <c r="Q10" i="2" s="1"/>
  <c r="R11" i="2"/>
  <c r="R10" i="2" s="1"/>
  <c r="T11" i="2"/>
  <c r="T10" i="2" s="1"/>
  <c r="U11" i="2"/>
  <c r="U10" i="2" s="1"/>
  <c r="J13" i="2"/>
  <c r="L13" i="2"/>
  <c r="L12" i="2" s="1"/>
  <c r="M13" i="2"/>
  <c r="M12" i="2" s="1"/>
  <c r="N13" i="2"/>
  <c r="N12" i="2" s="1"/>
  <c r="P13" i="2"/>
  <c r="P12" i="2" s="1"/>
  <c r="Q13" i="2"/>
  <c r="Q12" i="2" s="1"/>
  <c r="R13" i="2"/>
  <c r="R12" i="2" s="1"/>
  <c r="T13" i="2"/>
  <c r="T12" i="2" s="1"/>
  <c r="U13" i="2"/>
  <c r="U12" i="2" s="1"/>
  <c r="J16" i="2"/>
  <c r="L16" i="2"/>
  <c r="L15" i="2" s="1"/>
  <c r="M16" i="2"/>
  <c r="M15" i="2" s="1"/>
  <c r="N16" i="2"/>
  <c r="N15" i="2" s="1"/>
  <c r="P16" i="2"/>
  <c r="P15" i="2" s="1"/>
  <c r="Q16" i="2"/>
  <c r="Q15" i="2" s="1"/>
  <c r="R16" i="2"/>
  <c r="R15" i="2" s="1"/>
  <c r="T16" i="2"/>
  <c r="T15" i="2" s="1"/>
  <c r="U16" i="2"/>
  <c r="U15" i="2" s="1"/>
  <c r="J18" i="2"/>
  <c r="L18" i="2"/>
  <c r="L17" i="2" s="1"/>
  <c r="M18" i="2"/>
  <c r="M17" i="2" s="1"/>
  <c r="N18" i="2"/>
  <c r="N17" i="2" s="1"/>
  <c r="P18" i="2"/>
  <c r="P17" i="2" s="1"/>
  <c r="Q18" i="2"/>
  <c r="Q17" i="2" s="1"/>
  <c r="R18" i="2"/>
  <c r="R17" i="2" s="1"/>
  <c r="T18" i="2"/>
  <c r="T17" i="2" s="1"/>
  <c r="U18" i="2"/>
  <c r="U17" i="2" s="1"/>
  <c r="J21" i="2"/>
  <c r="K21" i="2"/>
  <c r="K20" i="2" s="1"/>
  <c r="K19" i="2" s="1"/>
  <c r="L21" i="2"/>
  <c r="L20" i="2" s="1"/>
  <c r="L19" i="2" s="1"/>
  <c r="M21" i="2"/>
  <c r="M20" i="2" s="1"/>
  <c r="M19" i="2" s="1"/>
  <c r="N21" i="2"/>
  <c r="N20" i="2" s="1"/>
  <c r="N19" i="2" s="1"/>
  <c r="O21" i="2"/>
  <c r="O20" i="2" s="1"/>
  <c r="O19" i="2" s="1"/>
  <c r="P21" i="2"/>
  <c r="P20" i="2" s="1"/>
  <c r="P19" i="2" s="1"/>
  <c r="Q21" i="2"/>
  <c r="Q20" i="2" s="1"/>
  <c r="Q19" i="2" s="1"/>
  <c r="R21" i="2"/>
  <c r="R20" i="2" s="1"/>
  <c r="R19" i="2" s="1"/>
  <c r="S21" i="2"/>
  <c r="S20" i="2" s="1"/>
  <c r="S19" i="2" s="1"/>
  <c r="T21" i="2"/>
  <c r="T20" i="2" s="1"/>
  <c r="T19" i="2" s="1"/>
  <c r="U21" i="2"/>
  <c r="U20" i="2" s="1"/>
  <c r="U19" i="2" s="1"/>
  <c r="J24" i="2"/>
  <c r="L24" i="2"/>
  <c r="L23" i="2" s="1"/>
  <c r="M24" i="2"/>
  <c r="M23" i="2" s="1"/>
  <c r="N24" i="2"/>
  <c r="N23" i="2" s="1"/>
  <c r="P24" i="2"/>
  <c r="P23" i="2" s="1"/>
  <c r="Q24" i="2"/>
  <c r="Q23" i="2" s="1"/>
  <c r="R24" i="2"/>
  <c r="R23" i="2" s="1"/>
  <c r="T24" i="2"/>
  <c r="T23" i="2" s="1"/>
  <c r="U24" i="2"/>
  <c r="U23" i="2" s="1"/>
  <c r="J26" i="2"/>
  <c r="L26" i="2"/>
  <c r="L25" i="2" s="1"/>
  <c r="M26" i="2"/>
  <c r="M25" i="2" s="1"/>
  <c r="N26" i="2"/>
  <c r="N25" i="2" s="1"/>
  <c r="P26" i="2"/>
  <c r="P25" i="2" s="1"/>
  <c r="Q26" i="2"/>
  <c r="Q25" i="2" s="1"/>
  <c r="R26" i="2"/>
  <c r="R25" i="2" s="1"/>
  <c r="T26" i="2"/>
  <c r="T25" i="2" s="1"/>
  <c r="U26" i="2"/>
  <c r="U25" i="2" s="1"/>
  <c r="J29" i="2"/>
  <c r="L29" i="2"/>
  <c r="L28" i="2" s="1"/>
  <c r="M29" i="2"/>
  <c r="M28" i="2" s="1"/>
  <c r="N29" i="2"/>
  <c r="N28" i="2" s="1"/>
  <c r="P29" i="2"/>
  <c r="P28" i="2" s="1"/>
  <c r="Q29" i="2"/>
  <c r="Q28" i="2" s="1"/>
  <c r="R29" i="2"/>
  <c r="R28" i="2" s="1"/>
  <c r="T29" i="2"/>
  <c r="T28" i="2" s="1"/>
  <c r="U29" i="2"/>
  <c r="U28" i="2" s="1"/>
  <c r="J31" i="2"/>
  <c r="L31" i="2"/>
  <c r="L30" i="2" s="1"/>
  <c r="M31" i="2"/>
  <c r="M30" i="2" s="1"/>
  <c r="N31" i="2"/>
  <c r="N30" i="2" s="1"/>
  <c r="P31" i="2"/>
  <c r="P30" i="2" s="1"/>
  <c r="Q31" i="2"/>
  <c r="Q30" i="2" s="1"/>
  <c r="R31" i="2"/>
  <c r="R30" i="2" s="1"/>
  <c r="T31" i="2"/>
  <c r="T30" i="2" s="1"/>
  <c r="U31" i="2"/>
  <c r="U30" i="2" s="1"/>
  <c r="J34" i="2"/>
  <c r="K34" i="2"/>
  <c r="K33" i="2" s="1"/>
  <c r="K32" i="2" s="1"/>
  <c r="M34" i="2"/>
  <c r="M33" i="2" s="1"/>
  <c r="M32" i="2" s="1"/>
  <c r="N34" i="2"/>
  <c r="N33" i="2" s="1"/>
  <c r="N32" i="2" s="1"/>
  <c r="O34" i="2"/>
  <c r="O33" i="2" s="1"/>
  <c r="O32" i="2" s="1"/>
  <c r="Q34" i="2"/>
  <c r="Q33" i="2" s="1"/>
  <c r="Q32" i="2" s="1"/>
  <c r="R34" i="2"/>
  <c r="R33" i="2" s="1"/>
  <c r="R32" i="2" s="1"/>
  <c r="S34" i="2"/>
  <c r="S33" i="2" s="1"/>
  <c r="S32" i="2" s="1"/>
  <c r="U34" i="2"/>
  <c r="U33" i="2" s="1"/>
  <c r="U32" i="2" s="1"/>
  <c r="J37" i="2"/>
  <c r="K37" i="2"/>
  <c r="K36" i="2" s="1"/>
  <c r="M37" i="2"/>
  <c r="M36" i="2" s="1"/>
  <c r="N37" i="2"/>
  <c r="N36" i="2" s="1"/>
  <c r="O37" i="2"/>
  <c r="O36" i="2" s="1"/>
  <c r="Q37" i="2"/>
  <c r="Q36" i="2" s="1"/>
  <c r="R37" i="2"/>
  <c r="R36" i="2" s="1"/>
  <c r="S37" i="2"/>
  <c r="S36" i="2" s="1"/>
  <c r="U37" i="2"/>
  <c r="U36" i="2" s="1"/>
  <c r="J39" i="2"/>
  <c r="K39" i="2"/>
  <c r="K38" i="2" s="1"/>
  <c r="M39" i="2"/>
  <c r="M38" i="2" s="1"/>
  <c r="N39" i="2"/>
  <c r="N38" i="2" s="1"/>
  <c r="O39" i="2"/>
  <c r="O38" i="2" s="1"/>
  <c r="Q39" i="2"/>
  <c r="Q38" i="2" s="1"/>
  <c r="R39" i="2"/>
  <c r="R38" i="2" s="1"/>
  <c r="S39" i="2"/>
  <c r="S38" i="2" s="1"/>
  <c r="U39" i="2"/>
  <c r="U38" i="2" s="1"/>
  <c r="J41" i="2"/>
  <c r="K41" i="2"/>
  <c r="K40" i="2" s="1"/>
  <c r="L41" i="2"/>
  <c r="L40" i="2" s="1"/>
  <c r="M41" i="2"/>
  <c r="M40" i="2" s="1"/>
  <c r="N41" i="2"/>
  <c r="N40" i="2" s="1"/>
  <c r="O41" i="2"/>
  <c r="O40" i="2" s="1"/>
  <c r="P41" i="2"/>
  <c r="P40" i="2" s="1"/>
  <c r="Q41" i="2"/>
  <c r="Q40" i="2" s="1"/>
  <c r="R41" i="2"/>
  <c r="R40" i="2" s="1"/>
  <c r="S41" i="2"/>
  <c r="S40" i="2" s="1"/>
  <c r="T41" i="2"/>
  <c r="T40" i="2" s="1"/>
  <c r="U41" i="2"/>
  <c r="U40" i="2" s="1"/>
  <c r="J44" i="2"/>
  <c r="K44" i="2"/>
  <c r="K43" i="2" s="1"/>
  <c r="K42" i="2" s="1"/>
  <c r="L44" i="2"/>
  <c r="L43" i="2" s="1"/>
  <c r="L42" i="2" s="1"/>
  <c r="M44" i="2"/>
  <c r="M43" i="2" s="1"/>
  <c r="M42" i="2" s="1"/>
  <c r="N44" i="2"/>
  <c r="N43" i="2" s="1"/>
  <c r="N42" i="2" s="1"/>
  <c r="O44" i="2"/>
  <c r="O43" i="2" s="1"/>
  <c r="O42" i="2" s="1"/>
  <c r="P44" i="2"/>
  <c r="P43" i="2" s="1"/>
  <c r="P42" i="2" s="1"/>
  <c r="Q44" i="2"/>
  <c r="Q43" i="2" s="1"/>
  <c r="Q42" i="2" s="1"/>
  <c r="R44" i="2"/>
  <c r="R43" i="2" s="1"/>
  <c r="R42" i="2" s="1"/>
  <c r="S44" i="2"/>
  <c r="S43" i="2" s="1"/>
  <c r="S42" i="2" s="1"/>
  <c r="T44" i="2"/>
  <c r="T43" i="2" s="1"/>
  <c r="T42" i="2" s="1"/>
  <c r="U44" i="2"/>
  <c r="U43" i="2" s="1"/>
  <c r="U42" i="2" s="1"/>
  <c r="J47" i="2"/>
  <c r="K47" i="2"/>
  <c r="K46" i="2" s="1"/>
  <c r="K45" i="2" s="1"/>
  <c r="L47" i="2"/>
  <c r="L46" i="2" s="1"/>
  <c r="L45" i="2" s="1"/>
  <c r="M47" i="2"/>
  <c r="M46" i="2" s="1"/>
  <c r="M45" i="2" s="1"/>
  <c r="N47" i="2"/>
  <c r="N46" i="2" s="1"/>
  <c r="N45" i="2" s="1"/>
  <c r="O47" i="2"/>
  <c r="O46" i="2" s="1"/>
  <c r="O45" i="2" s="1"/>
  <c r="P47" i="2"/>
  <c r="P46" i="2" s="1"/>
  <c r="P45" i="2" s="1"/>
  <c r="Q47" i="2"/>
  <c r="Q46" i="2" s="1"/>
  <c r="Q45" i="2" s="1"/>
  <c r="R47" i="2"/>
  <c r="R46" i="2" s="1"/>
  <c r="R45" i="2" s="1"/>
  <c r="S47" i="2"/>
  <c r="S46" i="2" s="1"/>
  <c r="S45" i="2" s="1"/>
  <c r="T47" i="2"/>
  <c r="T46" i="2" s="1"/>
  <c r="T45" i="2" s="1"/>
  <c r="U47" i="2"/>
  <c r="U46" i="2" s="1"/>
  <c r="U45" i="2" s="1"/>
  <c r="J50" i="2"/>
  <c r="K50" i="2"/>
  <c r="K49" i="2" s="1"/>
  <c r="K48" i="2" s="1"/>
  <c r="L50" i="2"/>
  <c r="L49" i="2" s="1"/>
  <c r="L48" i="2" s="1"/>
  <c r="M50" i="2"/>
  <c r="M49" i="2" s="1"/>
  <c r="M48" i="2" s="1"/>
  <c r="N50" i="2"/>
  <c r="N49" i="2" s="1"/>
  <c r="N48" i="2" s="1"/>
  <c r="O50" i="2"/>
  <c r="O49" i="2" s="1"/>
  <c r="O48" i="2" s="1"/>
  <c r="P50" i="2"/>
  <c r="P49" i="2" s="1"/>
  <c r="P48" i="2" s="1"/>
  <c r="Q50" i="2"/>
  <c r="Q49" i="2" s="1"/>
  <c r="Q48" i="2" s="1"/>
  <c r="R50" i="2"/>
  <c r="R49" i="2" s="1"/>
  <c r="R48" i="2" s="1"/>
  <c r="S50" i="2"/>
  <c r="S49" i="2" s="1"/>
  <c r="S48" i="2" s="1"/>
  <c r="T50" i="2"/>
  <c r="T49" i="2" s="1"/>
  <c r="T48" i="2" s="1"/>
  <c r="U50" i="2"/>
  <c r="U49" i="2" s="1"/>
  <c r="U48" i="2" s="1"/>
  <c r="J53" i="2"/>
  <c r="K53" i="2"/>
  <c r="K52" i="2" s="1"/>
  <c r="K51" i="2" s="1"/>
  <c r="L53" i="2"/>
  <c r="L52" i="2" s="1"/>
  <c r="L51" i="2" s="1"/>
  <c r="M53" i="2"/>
  <c r="M52" i="2" s="1"/>
  <c r="M51" i="2" s="1"/>
  <c r="N53" i="2"/>
  <c r="N52" i="2" s="1"/>
  <c r="N51" i="2" s="1"/>
  <c r="O53" i="2"/>
  <c r="O52" i="2" s="1"/>
  <c r="O51" i="2" s="1"/>
  <c r="P53" i="2"/>
  <c r="P52" i="2" s="1"/>
  <c r="P51" i="2" s="1"/>
  <c r="Q53" i="2"/>
  <c r="Q52" i="2" s="1"/>
  <c r="Q51" i="2" s="1"/>
  <c r="R53" i="2"/>
  <c r="R52" i="2" s="1"/>
  <c r="R51" i="2" s="1"/>
  <c r="S53" i="2"/>
  <c r="S52" i="2" s="1"/>
  <c r="S51" i="2" s="1"/>
  <c r="T53" i="2"/>
  <c r="T52" i="2" s="1"/>
  <c r="T51" i="2" s="1"/>
  <c r="U53" i="2"/>
  <c r="U52" i="2" s="1"/>
  <c r="U51" i="2" s="1"/>
  <c r="J56" i="2"/>
  <c r="K56" i="2"/>
  <c r="K55" i="2" s="1"/>
  <c r="K54" i="2" s="1"/>
  <c r="L56" i="2"/>
  <c r="L55" i="2" s="1"/>
  <c r="L54" i="2" s="1"/>
  <c r="M56" i="2"/>
  <c r="M55" i="2" s="1"/>
  <c r="M54" i="2" s="1"/>
  <c r="N56" i="2"/>
  <c r="N55" i="2" s="1"/>
  <c r="N54" i="2" s="1"/>
  <c r="O56" i="2"/>
  <c r="O55" i="2" s="1"/>
  <c r="O54" i="2" s="1"/>
  <c r="P56" i="2"/>
  <c r="P55" i="2" s="1"/>
  <c r="P54" i="2" s="1"/>
  <c r="Q56" i="2"/>
  <c r="Q55" i="2" s="1"/>
  <c r="Q54" i="2" s="1"/>
  <c r="R56" i="2"/>
  <c r="R55" i="2" s="1"/>
  <c r="R54" i="2" s="1"/>
  <c r="S56" i="2"/>
  <c r="S55" i="2" s="1"/>
  <c r="S54" i="2" s="1"/>
  <c r="T56" i="2"/>
  <c r="T55" i="2" s="1"/>
  <c r="T54" i="2" s="1"/>
  <c r="U56" i="2"/>
  <c r="U55" i="2" s="1"/>
  <c r="U54" i="2" s="1"/>
  <c r="J59" i="2"/>
  <c r="K59" i="2"/>
  <c r="K58" i="2" s="1"/>
  <c r="K57" i="2" s="1"/>
  <c r="L59" i="2"/>
  <c r="L58" i="2" s="1"/>
  <c r="L57" i="2" s="1"/>
  <c r="M59" i="2"/>
  <c r="M58" i="2" s="1"/>
  <c r="M57" i="2" s="1"/>
  <c r="N59" i="2"/>
  <c r="N58" i="2" s="1"/>
  <c r="N57" i="2" s="1"/>
  <c r="O59" i="2"/>
  <c r="O58" i="2" s="1"/>
  <c r="O57" i="2" s="1"/>
  <c r="P59" i="2"/>
  <c r="P58" i="2" s="1"/>
  <c r="P57" i="2" s="1"/>
  <c r="Q59" i="2"/>
  <c r="Q58" i="2" s="1"/>
  <c r="Q57" i="2" s="1"/>
  <c r="R59" i="2"/>
  <c r="R58" i="2" s="1"/>
  <c r="R57" i="2" s="1"/>
  <c r="S59" i="2"/>
  <c r="S58" i="2" s="1"/>
  <c r="S57" i="2" s="1"/>
  <c r="T59" i="2"/>
  <c r="T58" i="2" s="1"/>
  <c r="T57" i="2" s="1"/>
  <c r="U59" i="2"/>
  <c r="U58" i="2" s="1"/>
  <c r="U57" i="2" s="1"/>
  <c r="J62" i="2"/>
  <c r="K62" i="2"/>
  <c r="K61" i="2" s="1"/>
  <c r="K60" i="2" s="1"/>
  <c r="L62" i="2"/>
  <c r="L61" i="2" s="1"/>
  <c r="L60" i="2" s="1"/>
  <c r="M62" i="2"/>
  <c r="M61" i="2" s="1"/>
  <c r="M60" i="2" s="1"/>
  <c r="N62" i="2"/>
  <c r="N61" i="2" s="1"/>
  <c r="N60" i="2" s="1"/>
  <c r="O62" i="2"/>
  <c r="O61" i="2" s="1"/>
  <c r="O60" i="2" s="1"/>
  <c r="P62" i="2"/>
  <c r="P61" i="2" s="1"/>
  <c r="P60" i="2" s="1"/>
  <c r="Q62" i="2"/>
  <c r="Q61" i="2" s="1"/>
  <c r="Q60" i="2" s="1"/>
  <c r="R62" i="2"/>
  <c r="R61" i="2" s="1"/>
  <c r="R60" i="2" s="1"/>
  <c r="S62" i="2"/>
  <c r="S61" i="2" s="1"/>
  <c r="S60" i="2" s="1"/>
  <c r="T62" i="2"/>
  <c r="T61" i="2" s="1"/>
  <c r="T60" i="2" s="1"/>
  <c r="U62" i="2"/>
  <c r="U61" i="2" s="1"/>
  <c r="U60" i="2" s="1"/>
  <c r="J65" i="2"/>
  <c r="K65" i="2"/>
  <c r="K64" i="2" s="1"/>
  <c r="K63" i="2" s="1"/>
  <c r="L65" i="2"/>
  <c r="L64" i="2" s="1"/>
  <c r="L63" i="2" s="1"/>
  <c r="M65" i="2"/>
  <c r="M64" i="2" s="1"/>
  <c r="M63" i="2" s="1"/>
  <c r="N65" i="2"/>
  <c r="N64" i="2" s="1"/>
  <c r="N63" i="2" s="1"/>
  <c r="O65" i="2"/>
  <c r="O64" i="2" s="1"/>
  <c r="O63" i="2" s="1"/>
  <c r="P65" i="2"/>
  <c r="P64" i="2" s="1"/>
  <c r="P63" i="2" s="1"/>
  <c r="Q65" i="2"/>
  <c r="Q64" i="2" s="1"/>
  <c r="Q63" i="2" s="1"/>
  <c r="R65" i="2"/>
  <c r="R64" i="2" s="1"/>
  <c r="R63" i="2" s="1"/>
  <c r="S65" i="2"/>
  <c r="S64" i="2" s="1"/>
  <c r="S63" i="2" s="1"/>
  <c r="T65" i="2"/>
  <c r="T64" i="2" s="1"/>
  <c r="T63" i="2" s="1"/>
  <c r="U65" i="2"/>
  <c r="U64" i="2" s="1"/>
  <c r="U63" i="2" s="1"/>
  <c r="J68" i="2"/>
  <c r="K68" i="2"/>
  <c r="K67" i="2" s="1"/>
  <c r="K66" i="2" s="1"/>
  <c r="L68" i="2"/>
  <c r="L67" i="2" s="1"/>
  <c r="L66" i="2" s="1"/>
  <c r="M68" i="2"/>
  <c r="M67" i="2" s="1"/>
  <c r="M66" i="2" s="1"/>
  <c r="N68" i="2"/>
  <c r="N67" i="2" s="1"/>
  <c r="N66" i="2" s="1"/>
  <c r="O68" i="2"/>
  <c r="O67" i="2" s="1"/>
  <c r="O66" i="2" s="1"/>
  <c r="P68" i="2"/>
  <c r="P67" i="2" s="1"/>
  <c r="P66" i="2" s="1"/>
  <c r="Q68" i="2"/>
  <c r="Q67" i="2" s="1"/>
  <c r="Q66" i="2" s="1"/>
  <c r="R68" i="2"/>
  <c r="R67" i="2" s="1"/>
  <c r="R66" i="2" s="1"/>
  <c r="S68" i="2"/>
  <c r="S67" i="2" s="1"/>
  <c r="S66" i="2" s="1"/>
  <c r="T68" i="2"/>
  <c r="T67" i="2" s="1"/>
  <c r="T66" i="2" s="1"/>
  <c r="U68" i="2"/>
  <c r="U67" i="2" s="1"/>
  <c r="U66" i="2" s="1"/>
  <c r="J73" i="2"/>
  <c r="K73" i="2"/>
  <c r="K72" i="2" s="1"/>
  <c r="K71" i="2" s="1"/>
  <c r="L73" i="2"/>
  <c r="L72" i="2" s="1"/>
  <c r="L71" i="2" s="1"/>
  <c r="M73" i="2"/>
  <c r="M72" i="2" s="1"/>
  <c r="M71" i="2" s="1"/>
  <c r="N73" i="2"/>
  <c r="N72" i="2" s="1"/>
  <c r="N71" i="2" s="1"/>
  <c r="O73" i="2"/>
  <c r="O72" i="2" s="1"/>
  <c r="O71" i="2" s="1"/>
  <c r="P73" i="2"/>
  <c r="P72" i="2" s="1"/>
  <c r="P71" i="2" s="1"/>
  <c r="Q73" i="2"/>
  <c r="Q72" i="2" s="1"/>
  <c r="Q71" i="2" s="1"/>
  <c r="R73" i="2"/>
  <c r="R72" i="2" s="1"/>
  <c r="R71" i="2" s="1"/>
  <c r="S73" i="2"/>
  <c r="S72" i="2" s="1"/>
  <c r="S71" i="2" s="1"/>
  <c r="T73" i="2"/>
  <c r="T72" i="2" s="1"/>
  <c r="T71" i="2" s="1"/>
  <c r="U73" i="2"/>
  <c r="U72" i="2" s="1"/>
  <c r="U71" i="2" s="1"/>
  <c r="J76" i="2"/>
  <c r="K76" i="2"/>
  <c r="K75" i="2" s="1"/>
  <c r="K74" i="2" s="1"/>
  <c r="L76" i="2"/>
  <c r="L75" i="2" s="1"/>
  <c r="L74" i="2" s="1"/>
  <c r="M76" i="2"/>
  <c r="M75" i="2" s="1"/>
  <c r="M74" i="2" s="1"/>
  <c r="N76" i="2"/>
  <c r="N75" i="2" s="1"/>
  <c r="N74" i="2" s="1"/>
  <c r="O76" i="2"/>
  <c r="O75" i="2" s="1"/>
  <c r="O74" i="2" s="1"/>
  <c r="P76" i="2"/>
  <c r="P75" i="2" s="1"/>
  <c r="P74" i="2" s="1"/>
  <c r="Q76" i="2"/>
  <c r="Q75" i="2" s="1"/>
  <c r="Q74" i="2" s="1"/>
  <c r="R76" i="2"/>
  <c r="R75" i="2" s="1"/>
  <c r="R74" i="2" s="1"/>
  <c r="S76" i="2"/>
  <c r="S75" i="2" s="1"/>
  <c r="S74" i="2" s="1"/>
  <c r="T76" i="2"/>
  <c r="T75" i="2" s="1"/>
  <c r="T74" i="2" s="1"/>
  <c r="U76" i="2"/>
  <c r="U75" i="2" s="1"/>
  <c r="U74" i="2" s="1"/>
  <c r="J79" i="2"/>
  <c r="K79" i="2"/>
  <c r="K78" i="2" s="1"/>
  <c r="K77" i="2" s="1"/>
  <c r="M79" i="2"/>
  <c r="M78" i="2" s="1"/>
  <c r="M77" i="2" s="1"/>
  <c r="N79" i="2"/>
  <c r="N78" i="2" s="1"/>
  <c r="N77" i="2" s="1"/>
  <c r="O79" i="2"/>
  <c r="O78" i="2" s="1"/>
  <c r="O77" i="2" s="1"/>
  <c r="Q79" i="2"/>
  <c r="Q78" i="2" s="1"/>
  <c r="Q77" i="2" s="1"/>
  <c r="R79" i="2"/>
  <c r="R78" i="2" s="1"/>
  <c r="R77" i="2" s="1"/>
  <c r="S79" i="2"/>
  <c r="S78" i="2" s="1"/>
  <c r="S77" i="2" s="1"/>
  <c r="U79" i="2"/>
  <c r="U78" i="2" s="1"/>
  <c r="U77" i="2" s="1"/>
  <c r="J82" i="2"/>
  <c r="K82" i="2"/>
  <c r="K81" i="2" s="1"/>
  <c r="K80" i="2" s="1"/>
  <c r="L82" i="2"/>
  <c r="L81" i="2" s="1"/>
  <c r="L80" i="2" s="1"/>
  <c r="M82" i="2"/>
  <c r="M81" i="2" s="1"/>
  <c r="M80" i="2" s="1"/>
  <c r="N82" i="2"/>
  <c r="N81" i="2" s="1"/>
  <c r="N80" i="2" s="1"/>
  <c r="O82" i="2"/>
  <c r="O81" i="2" s="1"/>
  <c r="O80" i="2" s="1"/>
  <c r="P82" i="2"/>
  <c r="P81" i="2" s="1"/>
  <c r="P80" i="2" s="1"/>
  <c r="Q82" i="2"/>
  <c r="Q81" i="2" s="1"/>
  <c r="Q80" i="2" s="1"/>
  <c r="R82" i="2"/>
  <c r="R81" i="2" s="1"/>
  <c r="R80" i="2" s="1"/>
  <c r="S82" i="2"/>
  <c r="S81" i="2" s="1"/>
  <c r="S80" i="2" s="1"/>
  <c r="T82" i="2"/>
  <c r="T81" i="2" s="1"/>
  <c r="T80" i="2" s="1"/>
  <c r="U82" i="2"/>
  <c r="U81" i="2" s="1"/>
  <c r="U80" i="2" s="1"/>
  <c r="J87" i="2"/>
  <c r="K87" i="2"/>
  <c r="K86" i="2" s="1"/>
  <c r="K85" i="2" s="1"/>
  <c r="K84" i="2" s="1"/>
  <c r="K83" i="2" s="1"/>
  <c r="M87" i="2"/>
  <c r="M86" i="2" s="1"/>
  <c r="M85" i="2" s="1"/>
  <c r="M84" i="2" s="1"/>
  <c r="M83" i="2" s="1"/>
  <c r="N87" i="2"/>
  <c r="N86" i="2" s="1"/>
  <c r="N85" i="2" s="1"/>
  <c r="N84" i="2" s="1"/>
  <c r="N83" i="2" s="1"/>
  <c r="O87" i="2"/>
  <c r="O86" i="2" s="1"/>
  <c r="O85" i="2" s="1"/>
  <c r="O84" i="2" s="1"/>
  <c r="O83" i="2" s="1"/>
  <c r="Q87" i="2"/>
  <c r="Q86" i="2" s="1"/>
  <c r="Q85" i="2" s="1"/>
  <c r="Q84" i="2" s="1"/>
  <c r="Q83" i="2" s="1"/>
  <c r="R87" i="2"/>
  <c r="R86" i="2" s="1"/>
  <c r="R85" i="2" s="1"/>
  <c r="R84" i="2" s="1"/>
  <c r="R83" i="2" s="1"/>
  <c r="S87" i="2"/>
  <c r="S86" i="2" s="1"/>
  <c r="S85" i="2" s="1"/>
  <c r="S84" i="2" s="1"/>
  <c r="S83" i="2" s="1"/>
  <c r="U87" i="2"/>
  <c r="U86" i="2" s="1"/>
  <c r="U85" i="2" s="1"/>
  <c r="U84" i="2" s="1"/>
  <c r="U83" i="2" s="1"/>
  <c r="J92" i="2"/>
  <c r="K92" i="2"/>
  <c r="K91" i="2" s="1"/>
  <c r="L92" i="2"/>
  <c r="L91" i="2" s="1"/>
  <c r="M92" i="2"/>
  <c r="M91" i="2" s="1"/>
  <c r="N92" i="2"/>
  <c r="N91" i="2" s="1"/>
  <c r="O92" i="2"/>
  <c r="O91" i="2" s="1"/>
  <c r="P92" i="2"/>
  <c r="P91" i="2" s="1"/>
  <c r="Q92" i="2"/>
  <c r="Q91" i="2" s="1"/>
  <c r="R92" i="2"/>
  <c r="R91" i="2" s="1"/>
  <c r="S92" i="2"/>
  <c r="S91" i="2" s="1"/>
  <c r="T92" i="2"/>
  <c r="T91" i="2" s="1"/>
  <c r="U92" i="2"/>
  <c r="U91" i="2" s="1"/>
  <c r="J94" i="2"/>
  <c r="K94" i="2"/>
  <c r="K93" i="2" s="1"/>
  <c r="L94" i="2"/>
  <c r="L93" i="2" s="1"/>
  <c r="M94" i="2"/>
  <c r="M93" i="2" s="1"/>
  <c r="N94" i="2"/>
  <c r="N93" i="2" s="1"/>
  <c r="O94" i="2"/>
  <c r="O93" i="2" s="1"/>
  <c r="P94" i="2"/>
  <c r="P93" i="2" s="1"/>
  <c r="Q94" i="2"/>
  <c r="Q93" i="2" s="1"/>
  <c r="R94" i="2"/>
  <c r="R93" i="2" s="1"/>
  <c r="S94" i="2"/>
  <c r="S93" i="2" s="1"/>
  <c r="T94" i="2"/>
  <c r="T93" i="2" s="1"/>
  <c r="U94" i="2"/>
  <c r="U93" i="2" s="1"/>
  <c r="J97" i="2"/>
  <c r="K97" i="2"/>
  <c r="K96" i="2" s="1"/>
  <c r="K95" i="2" s="1"/>
  <c r="L97" i="2"/>
  <c r="L96" i="2" s="1"/>
  <c r="L95" i="2" s="1"/>
  <c r="M97" i="2"/>
  <c r="M96" i="2" s="1"/>
  <c r="M95" i="2" s="1"/>
  <c r="N97" i="2"/>
  <c r="N96" i="2" s="1"/>
  <c r="N95" i="2" s="1"/>
  <c r="O97" i="2"/>
  <c r="O96" i="2" s="1"/>
  <c r="O95" i="2" s="1"/>
  <c r="P97" i="2"/>
  <c r="P96" i="2" s="1"/>
  <c r="P95" i="2" s="1"/>
  <c r="Q97" i="2"/>
  <c r="Q96" i="2" s="1"/>
  <c r="Q95" i="2" s="1"/>
  <c r="R97" i="2"/>
  <c r="R96" i="2" s="1"/>
  <c r="R95" i="2" s="1"/>
  <c r="S97" i="2"/>
  <c r="S96" i="2" s="1"/>
  <c r="S95" i="2" s="1"/>
  <c r="T97" i="2"/>
  <c r="T96" i="2" s="1"/>
  <c r="T95" i="2" s="1"/>
  <c r="U97" i="2"/>
  <c r="U96" i="2" s="1"/>
  <c r="U95" i="2" s="1"/>
  <c r="J102" i="2"/>
  <c r="K102" i="2"/>
  <c r="K101" i="2" s="1"/>
  <c r="M102" i="2"/>
  <c r="M101" i="2" s="1"/>
  <c r="N102" i="2"/>
  <c r="N101" i="2" s="1"/>
  <c r="O102" i="2"/>
  <c r="O101" i="2" s="1"/>
  <c r="Q102" i="2"/>
  <c r="Q101" i="2" s="1"/>
  <c r="R102" i="2"/>
  <c r="R101" i="2" s="1"/>
  <c r="S102" i="2"/>
  <c r="S101" i="2" s="1"/>
  <c r="U102" i="2"/>
  <c r="U101" i="2" s="1"/>
  <c r="J104" i="2"/>
  <c r="K104" i="2"/>
  <c r="K103" i="2" s="1"/>
  <c r="L104" i="2"/>
  <c r="L103" i="2" s="1"/>
  <c r="M104" i="2"/>
  <c r="M103" i="2" s="1"/>
  <c r="N104" i="2"/>
  <c r="N103" i="2" s="1"/>
  <c r="O104" i="2"/>
  <c r="O103" i="2" s="1"/>
  <c r="P104" i="2"/>
  <c r="P103" i="2" s="1"/>
  <c r="Q104" i="2"/>
  <c r="Q103" i="2" s="1"/>
  <c r="R104" i="2"/>
  <c r="R103" i="2" s="1"/>
  <c r="S104" i="2"/>
  <c r="S103" i="2" s="1"/>
  <c r="T104" i="2"/>
  <c r="T103" i="2" s="1"/>
  <c r="U104" i="2"/>
  <c r="U103" i="2" s="1"/>
  <c r="J106" i="2"/>
  <c r="K106" i="2"/>
  <c r="K105" i="2" s="1"/>
  <c r="L106" i="2"/>
  <c r="L105" i="2" s="1"/>
  <c r="M106" i="2"/>
  <c r="M105" i="2" s="1"/>
  <c r="N106" i="2"/>
  <c r="N105" i="2" s="1"/>
  <c r="O106" i="2"/>
  <c r="O105" i="2" s="1"/>
  <c r="P106" i="2"/>
  <c r="P105" i="2" s="1"/>
  <c r="Q106" i="2"/>
  <c r="Q105" i="2" s="1"/>
  <c r="R106" i="2"/>
  <c r="R105" i="2" s="1"/>
  <c r="S106" i="2"/>
  <c r="S105" i="2" s="1"/>
  <c r="T106" i="2"/>
  <c r="T105" i="2" s="1"/>
  <c r="U106" i="2"/>
  <c r="U105" i="2" s="1"/>
  <c r="J109" i="2"/>
  <c r="K109" i="2"/>
  <c r="K108" i="2" s="1"/>
  <c r="K107" i="2" s="1"/>
  <c r="L109" i="2"/>
  <c r="L108" i="2" s="1"/>
  <c r="L107" i="2" s="1"/>
  <c r="M109" i="2"/>
  <c r="M108" i="2" s="1"/>
  <c r="M107" i="2" s="1"/>
  <c r="N109" i="2"/>
  <c r="N108" i="2" s="1"/>
  <c r="N107" i="2" s="1"/>
  <c r="O109" i="2"/>
  <c r="O108" i="2" s="1"/>
  <c r="O107" i="2" s="1"/>
  <c r="P109" i="2"/>
  <c r="P108" i="2" s="1"/>
  <c r="P107" i="2" s="1"/>
  <c r="Q109" i="2"/>
  <c r="Q108" i="2" s="1"/>
  <c r="Q107" i="2" s="1"/>
  <c r="R109" i="2"/>
  <c r="R108" i="2" s="1"/>
  <c r="R107" i="2" s="1"/>
  <c r="S109" i="2"/>
  <c r="S108" i="2" s="1"/>
  <c r="S107" i="2" s="1"/>
  <c r="T109" i="2"/>
  <c r="T108" i="2" s="1"/>
  <c r="T107" i="2" s="1"/>
  <c r="U109" i="2"/>
  <c r="U108" i="2" s="1"/>
  <c r="U107" i="2" s="1"/>
  <c r="J114" i="2"/>
  <c r="K114" i="2"/>
  <c r="K113" i="2" s="1"/>
  <c r="K112" i="2" s="1"/>
  <c r="K111" i="2" s="1"/>
  <c r="K110" i="2" s="1"/>
  <c r="L114" i="2"/>
  <c r="L113" i="2" s="1"/>
  <c r="L112" i="2" s="1"/>
  <c r="L111" i="2" s="1"/>
  <c r="L110" i="2" s="1"/>
  <c r="M114" i="2"/>
  <c r="M113" i="2" s="1"/>
  <c r="M112" i="2" s="1"/>
  <c r="M111" i="2" s="1"/>
  <c r="M110" i="2" s="1"/>
  <c r="N114" i="2"/>
  <c r="N113" i="2" s="1"/>
  <c r="N112" i="2" s="1"/>
  <c r="N111" i="2" s="1"/>
  <c r="N110" i="2" s="1"/>
  <c r="O114" i="2"/>
  <c r="O113" i="2" s="1"/>
  <c r="O112" i="2" s="1"/>
  <c r="O111" i="2" s="1"/>
  <c r="O110" i="2" s="1"/>
  <c r="P114" i="2"/>
  <c r="P113" i="2" s="1"/>
  <c r="P112" i="2" s="1"/>
  <c r="P111" i="2" s="1"/>
  <c r="P110" i="2" s="1"/>
  <c r="Q114" i="2"/>
  <c r="Q113" i="2" s="1"/>
  <c r="Q112" i="2" s="1"/>
  <c r="Q111" i="2" s="1"/>
  <c r="Q110" i="2" s="1"/>
  <c r="R114" i="2"/>
  <c r="R113" i="2" s="1"/>
  <c r="R112" i="2" s="1"/>
  <c r="R111" i="2" s="1"/>
  <c r="R110" i="2" s="1"/>
  <c r="S114" i="2"/>
  <c r="S113" i="2" s="1"/>
  <c r="S112" i="2" s="1"/>
  <c r="S111" i="2" s="1"/>
  <c r="S110" i="2" s="1"/>
  <c r="T114" i="2"/>
  <c r="T113" i="2" s="1"/>
  <c r="T112" i="2" s="1"/>
  <c r="T111" i="2" s="1"/>
  <c r="T110" i="2" s="1"/>
  <c r="U114" i="2"/>
  <c r="U113" i="2" s="1"/>
  <c r="U112" i="2" s="1"/>
  <c r="U111" i="2" s="1"/>
  <c r="U110" i="2" s="1"/>
  <c r="J119" i="2"/>
  <c r="K119" i="2"/>
  <c r="K118" i="2" s="1"/>
  <c r="K117" i="2" s="1"/>
  <c r="L119" i="2"/>
  <c r="L118" i="2" s="1"/>
  <c r="L117" i="2" s="1"/>
  <c r="M119" i="2"/>
  <c r="M118" i="2" s="1"/>
  <c r="M117" i="2" s="1"/>
  <c r="N119" i="2"/>
  <c r="N118" i="2" s="1"/>
  <c r="N117" i="2" s="1"/>
  <c r="O119" i="2"/>
  <c r="O118" i="2" s="1"/>
  <c r="O117" i="2" s="1"/>
  <c r="P119" i="2"/>
  <c r="P118" i="2" s="1"/>
  <c r="P117" i="2" s="1"/>
  <c r="Q119" i="2"/>
  <c r="Q118" i="2" s="1"/>
  <c r="Q117" i="2" s="1"/>
  <c r="R119" i="2"/>
  <c r="R118" i="2" s="1"/>
  <c r="R117" i="2" s="1"/>
  <c r="S119" i="2"/>
  <c r="S118" i="2" s="1"/>
  <c r="S117" i="2" s="1"/>
  <c r="T119" i="2"/>
  <c r="T118" i="2" s="1"/>
  <c r="T117" i="2" s="1"/>
  <c r="U119" i="2"/>
  <c r="U118" i="2" s="1"/>
  <c r="U117" i="2" s="1"/>
  <c r="J122" i="2"/>
  <c r="K122" i="2"/>
  <c r="K121" i="2" s="1"/>
  <c r="K120" i="2" s="1"/>
  <c r="L122" i="2"/>
  <c r="L121" i="2" s="1"/>
  <c r="L120" i="2" s="1"/>
  <c r="M122" i="2"/>
  <c r="M121" i="2" s="1"/>
  <c r="M120" i="2" s="1"/>
  <c r="N122" i="2"/>
  <c r="N121" i="2" s="1"/>
  <c r="N120" i="2" s="1"/>
  <c r="O122" i="2"/>
  <c r="O121" i="2" s="1"/>
  <c r="O120" i="2" s="1"/>
  <c r="P122" i="2"/>
  <c r="P121" i="2" s="1"/>
  <c r="P120" i="2" s="1"/>
  <c r="Q122" i="2"/>
  <c r="Q121" i="2" s="1"/>
  <c r="Q120" i="2" s="1"/>
  <c r="R122" i="2"/>
  <c r="R121" i="2" s="1"/>
  <c r="R120" i="2" s="1"/>
  <c r="S122" i="2"/>
  <c r="S121" i="2" s="1"/>
  <c r="S120" i="2" s="1"/>
  <c r="T122" i="2"/>
  <c r="T121" i="2" s="1"/>
  <c r="T120" i="2" s="1"/>
  <c r="U122" i="2"/>
  <c r="U121" i="2" s="1"/>
  <c r="U120" i="2" s="1"/>
  <c r="J125" i="2"/>
  <c r="K125" i="2"/>
  <c r="K124" i="2" s="1"/>
  <c r="K123" i="2" s="1"/>
  <c r="L125" i="2"/>
  <c r="L124" i="2" s="1"/>
  <c r="L123" i="2" s="1"/>
  <c r="M125" i="2"/>
  <c r="M124" i="2" s="1"/>
  <c r="M123" i="2" s="1"/>
  <c r="N125" i="2"/>
  <c r="N124" i="2" s="1"/>
  <c r="N123" i="2" s="1"/>
  <c r="O125" i="2"/>
  <c r="O124" i="2" s="1"/>
  <c r="O123" i="2" s="1"/>
  <c r="P125" i="2"/>
  <c r="P124" i="2" s="1"/>
  <c r="P123" i="2" s="1"/>
  <c r="Q125" i="2"/>
  <c r="Q124" i="2" s="1"/>
  <c r="Q123" i="2" s="1"/>
  <c r="R125" i="2"/>
  <c r="R124" i="2" s="1"/>
  <c r="R123" i="2" s="1"/>
  <c r="S125" i="2"/>
  <c r="S124" i="2" s="1"/>
  <c r="S123" i="2" s="1"/>
  <c r="T125" i="2"/>
  <c r="T124" i="2" s="1"/>
  <c r="T123" i="2" s="1"/>
  <c r="U125" i="2"/>
  <c r="U124" i="2" s="1"/>
  <c r="U123" i="2" s="1"/>
  <c r="J130" i="2"/>
  <c r="K130" i="2"/>
  <c r="K129" i="2" s="1"/>
  <c r="K128" i="2" s="1"/>
  <c r="K127" i="2" s="1"/>
  <c r="K126" i="2" s="1"/>
  <c r="M130" i="2"/>
  <c r="M129" i="2" s="1"/>
  <c r="M128" i="2" s="1"/>
  <c r="M127" i="2" s="1"/>
  <c r="M126" i="2" s="1"/>
  <c r="N130" i="2"/>
  <c r="N129" i="2" s="1"/>
  <c r="N128" i="2" s="1"/>
  <c r="N127" i="2" s="1"/>
  <c r="N126" i="2" s="1"/>
  <c r="O130" i="2"/>
  <c r="O129" i="2" s="1"/>
  <c r="O128" i="2" s="1"/>
  <c r="O127" i="2" s="1"/>
  <c r="O126" i="2" s="1"/>
  <c r="Q130" i="2"/>
  <c r="Q129" i="2" s="1"/>
  <c r="Q128" i="2" s="1"/>
  <c r="Q127" i="2" s="1"/>
  <c r="Q126" i="2" s="1"/>
  <c r="R130" i="2"/>
  <c r="R129" i="2" s="1"/>
  <c r="R128" i="2" s="1"/>
  <c r="R127" i="2" s="1"/>
  <c r="R126" i="2" s="1"/>
  <c r="S130" i="2"/>
  <c r="S129" i="2" s="1"/>
  <c r="S128" i="2" s="1"/>
  <c r="S127" i="2" s="1"/>
  <c r="S126" i="2" s="1"/>
  <c r="U130" i="2"/>
  <c r="U129" i="2" s="1"/>
  <c r="U128" i="2" s="1"/>
  <c r="U127" i="2" s="1"/>
  <c r="U126" i="2" s="1"/>
  <c r="J135" i="2"/>
  <c r="K135" i="2"/>
  <c r="K134" i="2" s="1"/>
  <c r="K133" i="2" s="1"/>
  <c r="M135" i="2"/>
  <c r="M134" i="2" s="1"/>
  <c r="M133" i="2" s="1"/>
  <c r="N135" i="2"/>
  <c r="N134" i="2" s="1"/>
  <c r="N133" i="2" s="1"/>
  <c r="O135" i="2"/>
  <c r="O134" i="2" s="1"/>
  <c r="O133" i="2" s="1"/>
  <c r="Q135" i="2"/>
  <c r="Q134" i="2" s="1"/>
  <c r="Q133" i="2" s="1"/>
  <c r="R135" i="2"/>
  <c r="R134" i="2" s="1"/>
  <c r="R133" i="2" s="1"/>
  <c r="S135" i="2"/>
  <c r="S134" i="2" s="1"/>
  <c r="S133" i="2" s="1"/>
  <c r="U135" i="2"/>
  <c r="U134" i="2" s="1"/>
  <c r="U133" i="2" s="1"/>
  <c r="J138" i="2"/>
  <c r="K138" i="2"/>
  <c r="K137" i="2" s="1"/>
  <c r="K136" i="2" s="1"/>
  <c r="M138" i="2"/>
  <c r="M137" i="2" s="1"/>
  <c r="M136" i="2" s="1"/>
  <c r="N138" i="2"/>
  <c r="N137" i="2" s="1"/>
  <c r="N136" i="2" s="1"/>
  <c r="O138" i="2"/>
  <c r="O137" i="2" s="1"/>
  <c r="O136" i="2" s="1"/>
  <c r="Q138" i="2"/>
  <c r="Q137" i="2" s="1"/>
  <c r="Q136" i="2" s="1"/>
  <c r="R138" i="2"/>
  <c r="R137" i="2" s="1"/>
  <c r="R136" i="2" s="1"/>
  <c r="S138" i="2"/>
  <c r="S137" i="2" s="1"/>
  <c r="S136" i="2" s="1"/>
  <c r="U138" i="2"/>
  <c r="U137" i="2" s="1"/>
  <c r="U136" i="2" s="1"/>
  <c r="J143" i="2"/>
  <c r="K143" i="2"/>
  <c r="K142" i="2" s="1"/>
  <c r="K141" i="2" s="1"/>
  <c r="M143" i="2"/>
  <c r="M142" i="2" s="1"/>
  <c r="M141" i="2" s="1"/>
  <c r="N143" i="2"/>
  <c r="N142" i="2" s="1"/>
  <c r="N141" i="2" s="1"/>
  <c r="O143" i="2"/>
  <c r="O142" i="2" s="1"/>
  <c r="O141" i="2" s="1"/>
  <c r="Q143" i="2"/>
  <c r="Q142" i="2" s="1"/>
  <c r="Q141" i="2" s="1"/>
  <c r="R143" i="2"/>
  <c r="R142" i="2" s="1"/>
  <c r="R141" i="2" s="1"/>
  <c r="S143" i="2"/>
  <c r="S142" i="2" s="1"/>
  <c r="S141" i="2" s="1"/>
  <c r="U143" i="2"/>
  <c r="U142" i="2" s="1"/>
  <c r="U141" i="2" s="1"/>
  <c r="J146" i="2"/>
  <c r="K146" i="2"/>
  <c r="K145" i="2" s="1"/>
  <c r="K144" i="2" s="1"/>
  <c r="M146" i="2"/>
  <c r="M145" i="2" s="1"/>
  <c r="M144" i="2" s="1"/>
  <c r="N146" i="2"/>
  <c r="N145" i="2" s="1"/>
  <c r="N144" i="2" s="1"/>
  <c r="O146" i="2"/>
  <c r="O145" i="2" s="1"/>
  <c r="O144" i="2" s="1"/>
  <c r="Q146" i="2"/>
  <c r="Q145" i="2" s="1"/>
  <c r="Q144" i="2" s="1"/>
  <c r="R146" i="2"/>
  <c r="R145" i="2" s="1"/>
  <c r="R144" i="2" s="1"/>
  <c r="S146" i="2"/>
  <c r="S145" i="2" s="1"/>
  <c r="S144" i="2" s="1"/>
  <c r="U146" i="2"/>
  <c r="U145" i="2" s="1"/>
  <c r="U144" i="2" s="1"/>
  <c r="J151" i="2"/>
  <c r="K151" i="2"/>
  <c r="K150" i="2" s="1"/>
  <c r="K149" i="2" s="1"/>
  <c r="K148" i="2" s="1"/>
  <c r="K147" i="2" s="1"/>
  <c r="L151" i="2"/>
  <c r="L150" i="2" s="1"/>
  <c r="L149" i="2" s="1"/>
  <c r="L148" i="2" s="1"/>
  <c r="L147" i="2" s="1"/>
  <c r="M151" i="2"/>
  <c r="M150" i="2" s="1"/>
  <c r="M149" i="2" s="1"/>
  <c r="M148" i="2" s="1"/>
  <c r="M147" i="2" s="1"/>
  <c r="N151" i="2"/>
  <c r="N150" i="2" s="1"/>
  <c r="N149" i="2" s="1"/>
  <c r="N148" i="2" s="1"/>
  <c r="N147" i="2" s="1"/>
  <c r="O151" i="2"/>
  <c r="O150" i="2" s="1"/>
  <c r="O149" i="2" s="1"/>
  <c r="O148" i="2" s="1"/>
  <c r="O147" i="2" s="1"/>
  <c r="P151" i="2"/>
  <c r="P150" i="2" s="1"/>
  <c r="P149" i="2" s="1"/>
  <c r="P148" i="2" s="1"/>
  <c r="P147" i="2" s="1"/>
  <c r="Q151" i="2"/>
  <c r="Q150" i="2" s="1"/>
  <c r="Q149" i="2" s="1"/>
  <c r="Q148" i="2" s="1"/>
  <c r="Q147" i="2" s="1"/>
  <c r="R151" i="2"/>
  <c r="R150" i="2" s="1"/>
  <c r="R149" i="2" s="1"/>
  <c r="R148" i="2" s="1"/>
  <c r="R147" i="2" s="1"/>
  <c r="S151" i="2"/>
  <c r="S150" i="2" s="1"/>
  <c r="S149" i="2" s="1"/>
  <c r="S148" i="2" s="1"/>
  <c r="S147" i="2" s="1"/>
  <c r="T151" i="2"/>
  <c r="T150" i="2" s="1"/>
  <c r="T149" i="2" s="1"/>
  <c r="T148" i="2" s="1"/>
  <c r="T147" i="2" s="1"/>
  <c r="U151" i="2"/>
  <c r="U150" i="2" s="1"/>
  <c r="U149" i="2" s="1"/>
  <c r="U148" i="2" s="1"/>
  <c r="U147" i="2" s="1"/>
  <c r="J156" i="2"/>
  <c r="K156" i="2"/>
  <c r="K155" i="2" s="1"/>
  <c r="K154" i="2" s="1"/>
  <c r="K153" i="2" s="1"/>
  <c r="K152" i="2" s="1"/>
  <c r="M156" i="2"/>
  <c r="M155" i="2" s="1"/>
  <c r="M154" i="2" s="1"/>
  <c r="M153" i="2" s="1"/>
  <c r="M152" i="2" s="1"/>
  <c r="N156" i="2"/>
  <c r="N155" i="2" s="1"/>
  <c r="N154" i="2" s="1"/>
  <c r="N153" i="2" s="1"/>
  <c r="N152" i="2" s="1"/>
  <c r="O156" i="2"/>
  <c r="O155" i="2" s="1"/>
  <c r="O154" i="2" s="1"/>
  <c r="O153" i="2" s="1"/>
  <c r="O152" i="2" s="1"/>
  <c r="Q156" i="2"/>
  <c r="Q155" i="2" s="1"/>
  <c r="Q154" i="2" s="1"/>
  <c r="Q153" i="2" s="1"/>
  <c r="Q152" i="2" s="1"/>
  <c r="R156" i="2"/>
  <c r="R155" i="2" s="1"/>
  <c r="R154" i="2" s="1"/>
  <c r="R153" i="2" s="1"/>
  <c r="R152" i="2" s="1"/>
  <c r="S156" i="2"/>
  <c r="S155" i="2" s="1"/>
  <c r="S154" i="2" s="1"/>
  <c r="S153" i="2" s="1"/>
  <c r="S152" i="2" s="1"/>
  <c r="U156" i="2"/>
  <c r="U155" i="2" s="1"/>
  <c r="U154" i="2" s="1"/>
  <c r="U153" i="2" s="1"/>
  <c r="U152" i="2" s="1"/>
  <c r="J190" i="2"/>
  <c r="K190" i="2"/>
  <c r="K189" i="2" s="1"/>
  <c r="K188" i="2" s="1"/>
  <c r="K187" i="2" s="1"/>
  <c r="K186" i="2" s="1"/>
  <c r="L190" i="2"/>
  <c r="L189" i="2" s="1"/>
  <c r="L188" i="2" s="1"/>
  <c r="L187" i="2" s="1"/>
  <c r="L186" i="2" s="1"/>
  <c r="M190" i="2"/>
  <c r="M189" i="2" s="1"/>
  <c r="M188" i="2" s="1"/>
  <c r="M187" i="2" s="1"/>
  <c r="M186" i="2" s="1"/>
  <c r="N190" i="2"/>
  <c r="N189" i="2" s="1"/>
  <c r="N188" i="2" s="1"/>
  <c r="N187" i="2" s="1"/>
  <c r="N186" i="2" s="1"/>
  <c r="O190" i="2"/>
  <c r="O189" i="2" s="1"/>
  <c r="O188" i="2" s="1"/>
  <c r="O187" i="2" s="1"/>
  <c r="O186" i="2" s="1"/>
  <c r="P190" i="2"/>
  <c r="P189" i="2" s="1"/>
  <c r="P188" i="2" s="1"/>
  <c r="P187" i="2" s="1"/>
  <c r="P186" i="2" s="1"/>
  <c r="Q190" i="2"/>
  <c r="Q189" i="2" s="1"/>
  <c r="Q188" i="2" s="1"/>
  <c r="Q187" i="2" s="1"/>
  <c r="Q186" i="2" s="1"/>
  <c r="R190" i="2"/>
  <c r="R189" i="2" s="1"/>
  <c r="R188" i="2" s="1"/>
  <c r="R187" i="2" s="1"/>
  <c r="R186" i="2" s="1"/>
  <c r="S190" i="2"/>
  <c r="S189" i="2" s="1"/>
  <c r="S188" i="2" s="1"/>
  <c r="S187" i="2" s="1"/>
  <c r="S186" i="2" s="1"/>
  <c r="T190" i="2"/>
  <c r="T189" i="2" s="1"/>
  <c r="T188" i="2" s="1"/>
  <c r="T187" i="2" s="1"/>
  <c r="T186" i="2" s="1"/>
  <c r="U190" i="2"/>
  <c r="U189" i="2" s="1"/>
  <c r="U188" i="2" s="1"/>
  <c r="U187" i="2" s="1"/>
  <c r="U186" i="2" s="1"/>
  <c r="J195" i="2"/>
  <c r="K195" i="2"/>
  <c r="K194" i="2" s="1"/>
  <c r="K193" i="2" s="1"/>
  <c r="K192" i="2" s="1"/>
  <c r="K191" i="2" s="1"/>
  <c r="L195" i="2"/>
  <c r="L194" i="2" s="1"/>
  <c r="L193" i="2" s="1"/>
  <c r="L192" i="2" s="1"/>
  <c r="L191" i="2" s="1"/>
  <c r="M195" i="2"/>
  <c r="M194" i="2" s="1"/>
  <c r="M193" i="2" s="1"/>
  <c r="M192" i="2" s="1"/>
  <c r="M191" i="2" s="1"/>
  <c r="N195" i="2"/>
  <c r="N194" i="2" s="1"/>
  <c r="N193" i="2" s="1"/>
  <c r="N192" i="2" s="1"/>
  <c r="N191" i="2" s="1"/>
  <c r="O195" i="2"/>
  <c r="O194" i="2" s="1"/>
  <c r="O193" i="2" s="1"/>
  <c r="O192" i="2" s="1"/>
  <c r="O191" i="2" s="1"/>
  <c r="P195" i="2"/>
  <c r="P194" i="2" s="1"/>
  <c r="P193" i="2" s="1"/>
  <c r="P192" i="2" s="1"/>
  <c r="P191" i="2" s="1"/>
  <c r="Q195" i="2"/>
  <c r="Q194" i="2" s="1"/>
  <c r="Q193" i="2" s="1"/>
  <c r="Q192" i="2" s="1"/>
  <c r="Q191" i="2" s="1"/>
  <c r="R195" i="2"/>
  <c r="R194" i="2" s="1"/>
  <c r="R193" i="2" s="1"/>
  <c r="R192" i="2" s="1"/>
  <c r="R191" i="2" s="1"/>
  <c r="S195" i="2"/>
  <c r="S194" i="2" s="1"/>
  <c r="S193" i="2" s="1"/>
  <c r="S192" i="2" s="1"/>
  <c r="S191" i="2" s="1"/>
  <c r="T195" i="2"/>
  <c r="T194" i="2" s="1"/>
  <c r="T193" i="2" s="1"/>
  <c r="T192" i="2" s="1"/>
  <c r="T191" i="2" s="1"/>
  <c r="U195" i="2"/>
  <c r="U194" i="2" s="1"/>
  <c r="U193" i="2" s="1"/>
  <c r="U192" i="2" s="1"/>
  <c r="U191" i="2" s="1"/>
  <c r="J200" i="2"/>
  <c r="K200" i="2"/>
  <c r="K199" i="2" s="1"/>
  <c r="K198" i="2" s="1"/>
  <c r="M200" i="2"/>
  <c r="M199" i="2" s="1"/>
  <c r="M198" i="2" s="1"/>
  <c r="N200" i="2"/>
  <c r="N199" i="2" s="1"/>
  <c r="N198" i="2" s="1"/>
  <c r="O200" i="2"/>
  <c r="O199" i="2" s="1"/>
  <c r="O198" i="2" s="1"/>
  <c r="Q200" i="2"/>
  <c r="Q199" i="2" s="1"/>
  <c r="Q198" i="2" s="1"/>
  <c r="R200" i="2"/>
  <c r="R199" i="2" s="1"/>
  <c r="R198" i="2" s="1"/>
  <c r="S200" i="2"/>
  <c r="S199" i="2" s="1"/>
  <c r="S198" i="2" s="1"/>
  <c r="U200" i="2"/>
  <c r="U199" i="2" s="1"/>
  <c r="U198" i="2" s="1"/>
  <c r="J203" i="2"/>
  <c r="K203" i="2"/>
  <c r="K202" i="2" s="1"/>
  <c r="K201" i="2" s="1"/>
  <c r="M203" i="2"/>
  <c r="M202" i="2" s="1"/>
  <c r="M201" i="2" s="1"/>
  <c r="N203" i="2"/>
  <c r="N202" i="2" s="1"/>
  <c r="N201" i="2" s="1"/>
  <c r="O203" i="2"/>
  <c r="O202" i="2" s="1"/>
  <c r="O201" i="2" s="1"/>
  <c r="Q203" i="2"/>
  <c r="Q202" i="2" s="1"/>
  <c r="Q201" i="2" s="1"/>
  <c r="R203" i="2"/>
  <c r="R202" i="2" s="1"/>
  <c r="R201" i="2" s="1"/>
  <c r="S203" i="2"/>
  <c r="S202" i="2" s="1"/>
  <c r="S201" i="2" s="1"/>
  <c r="U203" i="2"/>
  <c r="U202" i="2" s="1"/>
  <c r="U201" i="2" s="1"/>
  <c r="J206" i="2"/>
  <c r="K206" i="2"/>
  <c r="K205" i="2" s="1"/>
  <c r="M206" i="2"/>
  <c r="M205" i="2" s="1"/>
  <c r="N206" i="2"/>
  <c r="N205" i="2" s="1"/>
  <c r="O206" i="2"/>
  <c r="O205" i="2" s="1"/>
  <c r="Q206" i="2"/>
  <c r="Q205" i="2" s="1"/>
  <c r="R206" i="2"/>
  <c r="R205" i="2" s="1"/>
  <c r="S206" i="2"/>
  <c r="S205" i="2" s="1"/>
  <c r="U206" i="2"/>
  <c r="U205" i="2" s="1"/>
  <c r="J208" i="2"/>
  <c r="K208" i="2"/>
  <c r="K207" i="2" s="1"/>
  <c r="M208" i="2"/>
  <c r="M207" i="2" s="1"/>
  <c r="N208" i="2"/>
  <c r="N207" i="2" s="1"/>
  <c r="O208" i="2"/>
  <c r="O207" i="2" s="1"/>
  <c r="Q208" i="2"/>
  <c r="Q207" i="2" s="1"/>
  <c r="R208" i="2"/>
  <c r="R207" i="2" s="1"/>
  <c r="S208" i="2"/>
  <c r="S207" i="2" s="1"/>
  <c r="U208" i="2"/>
  <c r="U207" i="2" s="1"/>
  <c r="J211" i="2"/>
  <c r="K211" i="2"/>
  <c r="K210" i="2" s="1"/>
  <c r="L211" i="2"/>
  <c r="L210" i="2" s="1"/>
  <c r="M211" i="2"/>
  <c r="M210" i="2" s="1"/>
  <c r="N211" i="2"/>
  <c r="N210" i="2" s="1"/>
  <c r="O211" i="2"/>
  <c r="O210" i="2" s="1"/>
  <c r="P211" i="2"/>
  <c r="P210" i="2" s="1"/>
  <c r="Q211" i="2"/>
  <c r="Q210" i="2" s="1"/>
  <c r="R211" i="2"/>
  <c r="R210" i="2" s="1"/>
  <c r="S211" i="2"/>
  <c r="S210" i="2" s="1"/>
  <c r="T211" i="2"/>
  <c r="T210" i="2" s="1"/>
  <c r="U211" i="2"/>
  <c r="U210" i="2" s="1"/>
  <c r="J213" i="2"/>
  <c r="K213" i="2"/>
  <c r="K212" i="2" s="1"/>
  <c r="L213" i="2"/>
  <c r="L212" i="2" s="1"/>
  <c r="M213" i="2"/>
  <c r="M212" i="2" s="1"/>
  <c r="N213" i="2"/>
  <c r="N212" i="2" s="1"/>
  <c r="O213" i="2"/>
  <c r="O212" i="2" s="1"/>
  <c r="P213" i="2"/>
  <c r="P212" i="2" s="1"/>
  <c r="Q213" i="2"/>
  <c r="Q212" i="2" s="1"/>
  <c r="R213" i="2"/>
  <c r="R212" i="2" s="1"/>
  <c r="S213" i="2"/>
  <c r="S212" i="2" s="1"/>
  <c r="T213" i="2"/>
  <c r="T212" i="2" s="1"/>
  <c r="U213" i="2"/>
  <c r="U212" i="2" s="1"/>
  <c r="J216" i="2"/>
  <c r="K216" i="2"/>
  <c r="K215" i="2" s="1"/>
  <c r="K214" i="2" s="1"/>
  <c r="L216" i="2"/>
  <c r="L215" i="2" s="1"/>
  <c r="L214" i="2" s="1"/>
  <c r="M216" i="2"/>
  <c r="M215" i="2" s="1"/>
  <c r="M214" i="2" s="1"/>
  <c r="N216" i="2"/>
  <c r="N215" i="2" s="1"/>
  <c r="N214" i="2" s="1"/>
  <c r="O216" i="2"/>
  <c r="O215" i="2" s="1"/>
  <c r="O214" i="2" s="1"/>
  <c r="P216" i="2"/>
  <c r="P215" i="2" s="1"/>
  <c r="P214" i="2" s="1"/>
  <c r="Q216" i="2"/>
  <c r="Q215" i="2" s="1"/>
  <c r="Q214" i="2" s="1"/>
  <c r="R216" i="2"/>
  <c r="R215" i="2" s="1"/>
  <c r="R214" i="2" s="1"/>
  <c r="S216" i="2"/>
  <c r="S215" i="2" s="1"/>
  <c r="S214" i="2" s="1"/>
  <c r="T216" i="2"/>
  <c r="T215" i="2" s="1"/>
  <c r="T214" i="2" s="1"/>
  <c r="U216" i="2"/>
  <c r="U215" i="2" s="1"/>
  <c r="U214" i="2" s="1"/>
  <c r="J219" i="2"/>
  <c r="K219" i="2"/>
  <c r="K218" i="2" s="1"/>
  <c r="K217" i="2" s="1"/>
  <c r="L219" i="2"/>
  <c r="L218" i="2" s="1"/>
  <c r="L217" i="2" s="1"/>
  <c r="M219" i="2"/>
  <c r="M218" i="2" s="1"/>
  <c r="M217" i="2" s="1"/>
  <c r="N219" i="2"/>
  <c r="N218" i="2" s="1"/>
  <c r="N217" i="2" s="1"/>
  <c r="O219" i="2"/>
  <c r="O218" i="2" s="1"/>
  <c r="O217" i="2" s="1"/>
  <c r="P219" i="2"/>
  <c r="P218" i="2" s="1"/>
  <c r="P217" i="2" s="1"/>
  <c r="Q219" i="2"/>
  <c r="Q218" i="2" s="1"/>
  <c r="Q217" i="2" s="1"/>
  <c r="R219" i="2"/>
  <c r="R218" i="2" s="1"/>
  <c r="R217" i="2" s="1"/>
  <c r="S219" i="2"/>
  <c r="S218" i="2" s="1"/>
  <c r="S217" i="2" s="1"/>
  <c r="T219" i="2"/>
  <c r="T218" i="2" s="1"/>
  <c r="T217" i="2" s="1"/>
  <c r="U219" i="2"/>
  <c r="U218" i="2" s="1"/>
  <c r="U217" i="2" s="1"/>
  <c r="J224" i="2"/>
  <c r="K224" i="2"/>
  <c r="K223" i="2" s="1"/>
  <c r="K222" i="2" s="1"/>
  <c r="K221" i="2" s="1"/>
  <c r="K220" i="2" s="1"/>
  <c r="M224" i="2"/>
  <c r="M223" i="2" s="1"/>
  <c r="M222" i="2" s="1"/>
  <c r="M221" i="2" s="1"/>
  <c r="M220" i="2" s="1"/>
  <c r="N224" i="2"/>
  <c r="N223" i="2" s="1"/>
  <c r="N222" i="2" s="1"/>
  <c r="N221" i="2" s="1"/>
  <c r="N220" i="2" s="1"/>
  <c r="O224" i="2"/>
  <c r="O223" i="2" s="1"/>
  <c r="O222" i="2" s="1"/>
  <c r="O221" i="2" s="1"/>
  <c r="O220" i="2" s="1"/>
  <c r="Q224" i="2"/>
  <c r="Q223" i="2" s="1"/>
  <c r="Q222" i="2" s="1"/>
  <c r="Q221" i="2" s="1"/>
  <c r="Q220" i="2" s="1"/>
  <c r="R224" i="2"/>
  <c r="R223" i="2" s="1"/>
  <c r="R222" i="2" s="1"/>
  <c r="R221" i="2" s="1"/>
  <c r="R220" i="2" s="1"/>
  <c r="S224" i="2"/>
  <c r="S223" i="2" s="1"/>
  <c r="S222" i="2" s="1"/>
  <c r="S221" i="2" s="1"/>
  <c r="S220" i="2" s="1"/>
  <c r="U224" i="2"/>
  <c r="U223" i="2" s="1"/>
  <c r="U222" i="2" s="1"/>
  <c r="U221" i="2" s="1"/>
  <c r="U220" i="2" s="1"/>
  <c r="J230" i="2"/>
  <c r="K230" i="2"/>
  <c r="K229" i="2" s="1"/>
  <c r="K228" i="2" s="1"/>
  <c r="K227" i="2" s="1"/>
  <c r="L230" i="2"/>
  <c r="L229" i="2" s="1"/>
  <c r="L228" i="2" s="1"/>
  <c r="L227" i="2" s="1"/>
  <c r="M230" i="2"/>
  <c r="M229" i="2" s="1"/>
  <c r="M228" i="2" s="1"/>
  <c r="M227" i="2" s="1"/>
  <c r="N230" i="2"/>
  <c r="N229" i="2" s="1"/>
  <c r="N228" i="2" s="1"/>
  <c r="N227" i="2" s="1"/>
  <c r="O230" i="2"/>
  <c r="O229" i="2" s="1"/>
  <c r="O228" i="2" s="1"/>
  <c r="O227" i="2" s="1"/>
  <c r="P230" i="2"/>
  <c r="P229" i="2" s="1"/>
  <c r="P228" i="2" s="1"/>
  <c r="P227" i="2" s="1"/>
  <c r="Q230" i="2"/>
  <c r="Q229" i="2" s="1"/>
  <c r="Q228" i="2" s="1"/>
  <c r="Q227" i="2" s="1"/>
  <c r="R230" i="2"/>
  <c r="R229" i="2" s="1"/>
  <c r="R228" i="2" s="1"/>
  <c r="R227" i="2" s="1"/>
  <c r="S230" i="2"/>
  <c r="S229" i="2" s="1"/>
  <c r="S228" i="2" s="1"/>
  <c r="S227" i="2" s="1"/>
  <c r="T230" i="2"/>
  <c r="T229" i="2" s="1"/>
  <c r="T228" i="2" s="1"/>
  <c r="T227" i="2" s="1"/>
  <c r="U230" i="2"/>
  <c r="U229" i="2" s="1"/>
  <c r="U228" i="2" s="1"/>
  <c r="U227" i="2" s="1"/>
  <c r="J236" i="2"/>
  <c r="M236" i="2"/>
  <c r="M235" i="2" s="1"/>
  <c r="M234" i="2" s="1"/>
  <c r="N236" i="2"/>
  <c r="N235" i="2" s="1"/>
  <c r="N234" i="2" s="1"/>
  <c r="Q236" i="2"/>
  <c r="Q235" i="2" s="1"/>
  <c r="Q234" i="2" s="1"/>
  <c r="R236" i="2"/>
  <c r="R235" i="2" s="1"/>
  <c r="R234" i="2" s="1"/>
  <c r="U236" i="2"/>
  <c r="U235" i="2" s="1"/>
  <c r="U234" i="2" s="1"/>
  <c r="J239" i="2"/>
  <c r="L239" i="2"/>
  <c r="L238" i="2" s="1"/>
  <c r="L237" i="2" s="1"/>
  <c r="M239" i="2"/>
  <c r="M238" i="2" s="1"/>
  <c r="M237" i="2" s="1"/>
  <c r="N239" i="2"/>
  <c r="N238" i="2" s="1"/>
  <c r="N237" i="2" s="1"/>
  <c r="P239" i="2"/>
  <c r="P238" i="2" s="1"/>
  <c r="P237" i="2" s="1"/>
  <c r="Q239" i="2"/>
  <c r="Q238" i="2" s="1"/>
  <c r="Q237" i="2" s="1"/>
  <c r="R239" i="2"/>
  <c r="R238" i="2" s="1"/>
  <c r="R237" i="2" s="1"/>
  <c r="T239" i="2"/>
  <c r="T238" i="2" s="1"/>
  <c r="T237" i="2" s="1"/>
  <c r="U239" i="2"/>
  <c r="U238" i="2" s="1"/>
  <c r="U237" i="2" s="1"/>
  <c r="J242" i="2"/>
  <c r="L242" i="2"/>
  <c r="L241" i="2" s="1"/>
  <c r="L240" i="2" s="1"/>
  <c r="M242" i="2"/>
  <c r="M241" i="2" s="1"/>
  <c r="M240" i="2" s="1"/>
  <c r="N242" i="2"/>
  <c r="N241" i="2" s="1"/>
  <c r="N240" i="2" s="1"/>
  <c r="P242" i="2"/>
  <c r="P241" i="2" s="1"/>
  <c r="P240" i="2" s="1"/>
  <c r="Q242" i="2"/>
  <c r="Q241" i="2" s="1"/>
  <c r="Q240" i="2" s="1"/>
  <c r="R242" i="2"/>
  <c r="R241" i="2" s="1"/>
  <c r="R240" i="2" s="1"/>
  <c r="T242" i="2"/>
  <c r="T241" i="2" s="1"/>
  <c r="T240" i="2" s="1"/>
  <c r="U242" i="2"/>
  <c r="U241" i="2" s="1"/>
  <c r="U240" i="2" s="1"/>
  <c r="J245" i="2"/>
  <c r="L245" i="2"/>
  <c r="L244" i="2" s="1"/>
  <c r="L243" i="2" s="1"/>
  <c r="M245" i="2"/>
  <c r="M244" i="2" s="1"/>
  <c r="M243" i="2" s="1"/>
  <c r="N245" i="2"/>
  <c r="N244" i="2" s="1"/>
  <c r="N243" i="2" s="1"/>
  <c r="P245" i="2"/>
  <c r="P244" i="2" s="1"/>
  <c r="P243" i="2" s="1"/>
  <c r="Q245" i="2"/>
  <c r="Q244" i="2" s="1"/>
  <c r="Q243" i="2" s="1"/>
  <c r="R245" i="2"/>
  <c r="R244" i="2" s="1"/>
  <c r="R243" i="2" s="1"/>
  <c r="T245" i="2"/>
  <c r="T244" i="2" s="1"/>
  <c r="T243" i="2" s="1"/>
  <c r="U245" i="2"/>
  <c r="U244" i="2" s="1"/>
  <c r="U243" i="2" s="1"/>
  <c r="J251" i="2"/>
  <c r="K251" i="2"/>
  <c r="K250" i="2" s="1"/>
  <c r="K249" i="2" s="1"/>
  <c r="K248" i="2" s="1"/>
  <c r="K247" i="2" s="1"/>
  <c r="M251" i="2"/>
  <c r="M250" i="2" s="1"/>
  <c r="M249" i="2" s="1"/>
  <c r="M248" i="2" s="1"/>
  <c r="M247" i="2" s="1"/>
  <c r="N251" i="2"/>
  <c r="N250" i="2" s="1"/>
  <c r="N249" i="2" s="1"/>
  <c r="N248" i="2" s="1"/>
  <c r="N247" i="2" s="1"/>
  <c r="O251" i="2"/>
  <c r="O250" i="2" s="1"/>
  <c r="O249" i="2" s="1"/>
  <c r="O248" i="2" s="1"/>
  <c r="O247" i="2" s="1"/>
  <c r="Q251" i="2"/>
  <c r="Q250" i="2" s="1"/>
  <c r="Q249" i="2" s="1"/>
  <c r="Q248" i="2" s="1"/>
  <c r="Q247" i="2" s="1"/>
  <c r="R251" i="2"/>
  <c r="R250" i="2" s="1"/>
  <c r="R249" i="2" s="1"/>
  <c r="R248" i="2" s="1"/>
  <c r="R247" i="2" s="1"/>
  <c r="S251" i="2"/>
  <c r="S250" i="2" s="1"/>
  <c r="S249" i="2" s="1"/>
  <c r="S248" i="2" s="1"/>
  <c r="S247" i="2" s="1"/>
  <c r="U251" i="2"/>
  <c r="U250" i="2" s="1"/>
  <c r="U249" i="2" s="1"/>
  <c r="U248" i="2" s="1"/>
  <c r="U247" i="2" s="1"/>
  <c r="J256" i="2"/>
  <c r="L256" i="2"/>
  <c r="L255" i="2" s="1"/>
  <c r="M256" i="2"/>
  <c r="M255" i="2" s="1"/>
  <c r="N256" i="2"/>
  <c r="N255" i="2" s="1"/>
  <c r="P256" i="2"/>
  <c r="P255" i="2" s="1"/>
  <c r="Q256" i="2"/>
  <c r="Q255" i="2" s="1"/>
  <c r="R256" i="2"/>
  <c r="R255" i="2" s="1"/>
  <c r="T256" i="2"/>
  <c r="T255" i="2" s="1"/>
  <c r="U256" i="2"/>
  <c r="U255" i="2" s="1"/>
  <c r="J258" i="2"/>
  <c r="L258" i="2"/>
  <c r="L257" i="2" s="1"/>
  <c r="M258" i="2"/>
  <c r="M257" i="2" s="1"/>
  <c r="N258" i="2"/>
  <c r="N257" i="2" s="1"/>
  <c r="P258" i="2"/>
  <c r="P257" i="2" s="1"/>
  <c r="Q258" i="2"/>
  <c r="Q257" i="2" s="1"/>
  <c r="R258" i="2"/>
  <c r="R257" i="2" s="1"/>
  <c r="T258" i="2"/>
  <c r="T257" i="2" s="1"/>
  <c r="U258" i="2"/>
  <c r="U257" i="2" s="1"/>
  <c r="J264" i="2"/>
  <c r="K264" i="2"/>
  <c r="K263" i="2" s="1"/>
  <c r="K262" i="2" s="1"/>
  <c r="K261" i="2" s="1"/>
  <c r="L264" i="2"/>
  <c r="L263" i="2" s="1"/>
  <c r="L262" i="2" s="1"/>
  <c r="L261" i="2" s="1"/>
  <c r="M264" i="2"/>
  <c r="M263" i="2" s="1"/>
  <c r="M262" i="2" s="1"/>
  <c r="M261" i="2" s="1"/>
  <c r="N264" i="2"/>
  <c r="N263" i="2" s="1"/>
  <c r="N262" i="2" s="1"/>
  <c r="N261" i="2" s="1"/>
  <c r="O264" i="2"/>
  <c r="O263" i="2" s="1"/>
  <c r="O262" i="2" s="1"/>
  <c r="O261" i="2" s="1"/>
  <c r="P264" i="2"/>
  <c r="P263" i="2" s="1"/>
  <c r="P262" i="2" s="1"/>
  <c r="P261" i="2" s="1"/>
  <c r="Q264" i="2"/>
  <c r="Q263" i="2" s="1"/>
  <c r="Q262" i="2" s="1"/>
  <c r="Q261" i="2" s="1"/>
  <c r="R264" i="2"/>
  <c r="R263" i="2" s="1"/>
  <c r="R262" i="2" s="1"/>
  <c r="R261" i="2" s="1"/>
  <c r="S264" i="2"/>
  <c r="S263" i="2" s="1"/>
  <c r="S262" i="2" s="1"/>
  <c r="S261" i="2" s="1"/>
  <c r="T264" i="2"/>
  <c r="T263" i="2" s="1"/>
  <c r="T262" i="2" s="1"/>
  <c r="T261" i="2" s="1"/>
  <c r="U264" i="2"/>
  <c r="U263" i="2" s="1"/>
  <c r="U262" i="2" s="1"/>
  <c r="U261" i="2" s="1"/>
  <c r="J270" i="2"/>
  <c r="K270" i="2"/>
  <c r="K269" i="2" s="1"/>
  <c r="K268" i="2" s="1"/>
  <c r="L270" i="2"/>
  <c r="L269" i="2" s="1"/>
  <c r="L268" i="2" s="1"/>
  <c r="M270" i="2"/>
  <c r="M269" i="2" s="1"/>
  <c r="M268" i="2" s="1"/>
  <c r="N270" i="2"/>
  <c r="N269" i="2" s="1"/>
  <c r="N268" i="2" s="1"/>
  <c r="O270" i="2"/>
  <c r="O269" i="2" s="1"/>
  <c r="O268" i="2" s="1"/>
  <c r="P270" i="2"/>
  <c r="P269" i="2" s="1"/>
  <c r="P268" i="2" s="1"/>
  <c r="Q270" i="2"/>
  <c r="Q269" i="2" s="1"/>
  <c r="Q268" i="2" s="1"/>
  <c r="R270" i="2"/>
  <c r="R269" i="2" s="1"/>
  <c r="R268" i="2" s="1"/>
  <c r="S270" i="2"/>
  <c r="S269" i="2" s="1"/>
  <c r="S268" i="2" s="1"/>
  <c r="T270" i="2"/>
  <c r="T269" i="2" s="1"/>
  <c r="T268" i="2" s="1"/>
  <c r="U270" i="2"/>
  <c r="U269" i="2" s="1"/>
  <c r="U268" i="2" s="1"/>
  <c r="J273" i="2"/>
  <c r="K273" i="2"/>
  <c r="K272" i="2" s="1"/>
  <c r="K271" i="2" s="1"/>
  <c r="L273" i="2"/>
  <c r="L272" i="2" s="1"/>
  <c r="L271" i="2" s="1"/>
  <c r="M273" i="2"/>
  <c r="M272" i="2" s="1"/>
  <c r="M271" i="2" s="1"/>
  <c r="N273" i="2"/>
  <c r="N272" i="2" s="1"/>
  <c r="N271" i="2" s="1"/>
  <c r="O273" i="2"/>
  <c r="O272" i="2" s="1"/>
  <c r="O271" i="2" s="1"/>
  <c r="P273" i="2"/>
  <c r="P272" i="2" s="1"/>
  <c r="P271" i="2" s="1"/>
  <c r="Q273" i="2"/>
  <c r="Q272" i="2" s="1"/>
  <c r="Q271" i="2" s="1"/>
  <c r="R273" i="2"/>
  <c r="R272" i="2" s="1"/>
  <c r="R271" i="2" s="1"/>
  <c r="S273" i="2"/>
  <c r="S272" i="2" s="1"/>
  <c r="S271" i="2" s="1"/>
  <c r="T273" i="2"/>
  <c r="T272" i="2" s="1"/>
  <c r="T271" i="2" s="1"/>
  <c r="U273" i="2"/>
  <c r="U272" i="2" s="1"/>
  <c r="U271" i="2" s="1"/>
  <c r="J276" i="2"/>
  <c r="K276" i="2"/>
  <c r="K275" i="2" s="1"/>
  <c r="K274" i="2" s="1"/>
  <c r="L276" i="2"/>
  <c r="L275" i="2" s="1"/>
  <c r="L274" i="2" s="1"/>
  <c r="M276" i="2"/>
  <c r="M275" i="2" s="1"/>
  <c r="M274" i="2" s="1"/>
  <c r="N276" i="2"/>
  <c r="N275" i="2" s="1"/>
  <c r="N274" i="2" s="1"/>
  <c r="O276" i="2"/>
  <c r="O275" i="2" s="1"/>
  <c r="O274" i="2" s="1"/>
  <c r="P276" i="2"/>
  <c r="P275" i="2" s="1"/>
  <c r="P274" i="2" s="1"/>
  <c r="Q276" i="2"/>
  <c r="Q275" i="2" s="1"/>
  <c r="Q274" i="2" s="1"/>
  <c r="R276" i="2"/>
  <c r="R275" i="2" s="1"/>
  <c r="R274" i="2" s="1"/>
  <c r="S276" i="2"/>
  <c r="S275" i="2" s="1"/>
  <c r="S274" i="2" s="1"/>
  <c r="T276" i="2"/>
  <c r="T275" i="2" s="1"/>
  <c r="T274" i="2" s="1"/>
  <c r="U276" i="2"/>
  <c r="U275" i="2" s="1"/>
  <c r="U274" i="2" s="1"/>
  <c r="J281" i="2"/>
  <c r="L281" i="2"/>
  <c r="L280" i="2" s="1"/>
  <c r="M281" i="2"/>
  <c r="M280" i="2" s="1"/>
  <c r="N281" i="2"/>
  <c r="N280" i="2" s="1"/>
  <c r="P281" i="2"/>
  <c r="P280" i="2" s="1"/>
  <c r="Q281" i="2"/>
  <c r="Q280" i="2" s="1"/>
  <c r="R281" i="2"/>
  <c r="R280" i="2" s="1"/>
  <c r="T281" i="2"/>
  <c r="T280" i="2" s="1"/>
  <c r="U281" i="2"/>
  <c r="U280" i="2" s="1"/>
  <c r="J283" i="2"/>
  <c r="L283" i="2"/>
  <c r="L282" i="2" s="1"/>
  <c r="M283" i="2"/>
  <c r="M282" i="2" s="1"/>
  <c r="N283" i="2"/>
  <c r="N282" i="2" s="1"/>
  <c r="P283" i="2"/>
  <c r="P282" i="2" s="1"/>
  <c r="Q283" i="2"/>
  <c r="Q282" i="2" s="1"/>
  <c r="R283" i="2"/>
  <c r="R282" i="2" s="1"/>
  <c r="T283" i="2"/>
  <c r="T282" i="2" s="1"/>
  <c r="U283" i="2"/>
  <c r="U282" i="2" s="1"/>
  <c r="J286" i="2"/>
  <c r="K286" i="2"/>
  <c r="K285" i="2" s="1"/>
  <c r="K284" i="2" s="1"/>
  <c r="M286" i="2"/>
  <c r="M285" i="2" s="1"/>
  <c r="M284" i="2" s="1"/>
  <c r="N286" i="2"/>
  <c r="N285" i="2" s="1"/>
  <c r="N284" i="2" s="1"/>
  <c r="O286" i="2"/>
  <c r="O285" i="2" s="1"/>
  <c r="O284" i="2" s="1"/>
  <c r="Q286" i="2"/>
  <c r="Q285" i="2" s="1"/>
  <c r="Q284" i="2" s="1"/>
  <c r="R286" i="2"/>
  <c r="R285" i="2" s="1"/>
  <c r="R284" i="2" s="1"/>
  <c r="S286" i="2"/>
  <c r="S285" i="2" s="1"/>
  <c r="S284" i="2" s="1"/>
  <c r="U286" i="2"/>
  <c r="U285" i="2" s="1"/>
  <c r="U284" i="2" s="1"/>
  <c r="J289" i="2"/>
  <c r="K289" i="2"/>
  <c r="K288" i="2" s="1"/>
  <c r="M289" i="2"/>
  <c r="M288" i="2" s="1"/>
  <c r="N289" i="2"/>
  <c r="N288" i="2" s="1"/>
  <c r="O289" i="2"/>
  <c r="O288" i="2" s="1"/>
  <c r="Q289" i="2"/>
  <c r="Q288" i="2" s="1"/>
  <c r="R289" i="2"/>
  <c r="R288" i="2" s="1"/>
  <c r="S289" i="2"/>
  <c r="S288" i="2" s="1"/>
  <c r="U289" i="2"/>
  <c r="U288" i="2" s="1"/>
  <c r="J291" i="2"/>
  <c r="K291" i="2"/>
  <c r="K290" i="2" s="1"/>
  <c r="L291" i="2"/>
  <c r="L290" i="2" s="1"/>
  <c r="M291" i="2"/>
  <c r="M290" i="2" s="1"/>
  <c r="N291" i="2"/>
  <c r="N290" i="2" s="1"/>
  <c r="O291" i="2"/>
  <c r="O290" i="2" s="1"/>
  <c r="P291" i="2"/>
  <c r="P290" i="2" s="1"/>
  <c r="Q291" i="2"/>
  <c r="Q290" i="2" s="1"/>
  <c r="R291" i="2"/>
  <c r="R290" i="2" s="1"/>
  <c r="S291" i="2"/>
  <c r="S290" i="2" s="1"/>
  <c r="T291" i="2"/>
  <c r="T290" i="2" s="1"/>
  <c r="U291" i="2"/>
  <c r="U290" i="2" s="1"/>
  <c r="J293" i="2"/>
  <c r="K293" i="2"/>
  <c r="K292" i="2" s="1"/>
  <c r="L293" i="2"/>
  <c r="L292" i="2" s="1"/>
  <c r="M293" i="2"/>
  <c r="M292" i="2" s="1"/>
  <c r="N293" i="2"/>
  <c r="N292" i="2" s="1"/>
  <c r="O293" i="2"/>
  <c r="O292" i="2" s="1"/>
  <c r="P293" i="2"/>
  <c r="P292" i="2" s="1"/>
  <c r="Q293" i="2"/>
  <c r="Q292" i="2" s="1"/>
  <c r="R293" i="2"/>
  <c r="R292" i="2" s="1"/>
  <c r="S293" i="2"/>
  <c r="S292" i="2" s="1"/>
  <c r="T293" i="2"/>
  <c r="T292" i="2" s="1"/>
  <c r="U293" i="2"/>
  <c r="U292" i="2" s="1"/>
  <c r="J298" i="2"/>
  <c r="K298" i="2"/>
  <c r="K297" i="2" s="1"/>
  <c r="K296" i="2" s="1"/>
  <c r="L298" i="2"/>
  <c r="L297" i="2" s="1"/>
  <c r="L296" i="2" s="1"/>
  <c r="M298" i="2"/>
  <c r="M297" i="2" s="1"/>
  <c r="M296" i="2" s="1"/>
  <c r="N298" i="2"/>
  <c r="N297" i="2" s="1"/>
  <c r="N296" i="2" s="1"/>
  <c r="O298" i="2"/>
  <c r="O297" i="2" s="1"/>
  <c r="O296" i="2" s="1"/>
  <c r="P298" i="2"/>
  <c r="P297" i="2" s="1"/>
  <c r="P296" i="2" s="1"/>
  <c r="Q298" i="2"/>
  <c r="Q297" i="2" s="1"/>
  <c r="Q296" i="2" s="1"/>
  <c r="R298" i="2"/>
  <c r="R297" i="2" s="1"/>
  <c r="R296" i="2" s="1"/>
  <c r="S298" i="2"/>
  <c r="S297" i="2" s="1"/>
  <c r="S296" i="2" s="1"/>
  <c r="T298" i="2"/>
  <c r="T297" i="2" s="1"/>
  <c r="T296" i="2" s="1"/>
  <c r="U298" i="2"/>
  <c r="U297" i="2" s="1"/>
  <c r="U296" i="2" s="1"/>
  <c r="J301" i="2"/>
  <c r="K301" i="2"/>
  <c r="K300" i="2" s="1"/>
  <c r="K299" i="2" s="1"/>
  <c r="L301" i="2"/>
  <c r="L300" i="2" s="1"/>
  <c r="L299" i="2" s="1"/>
  <c r="M301" i="2"/>
  <c r="M300" i="2" s="1"/>
  <c r="M299" i="2" s="1"/>
  <c r="N301" i="2"/>
  <c r="N300" i="2" s="1"/>
  <c r="N299" i="2" s="1"/>
  <c r="O301" i="2"/>
  <c r="O300" i="2" s="1"/>
  <c r="O299" i="2" s="1"/>
  <c r="P301" i="2"/>
  <c r="P300" i="2" s="1"/>
  <c r="P299" i="2" s="1"/>
  <c r="Q301" i="2"/>
  <c r="Q300" i="2" s="1"/>
  <c r="Q299" i="2" s="1"/>
  <c r="R301" i="2"/>
  <c r="R300" i="2" s="1"/>
  <c r="R299" i="2" s="1"/>
  <c r="S301" i="2"/>
  <c r="S300" i="2" s="1"/>
  <c r="S299" i="2" s="1"/>
  <c r="T301" i="2"/>
  <c r="T300" i="2" s="1"/>
  <c r="T299" i="2" s="1"/>
  <c r="U301" i="2"/>
  <c r="U300" i="2" s="1"/>
  <c r="U299" i="2" s="1"/>
  <c r="J304" i="2"/>
  <c r="K304" i="2"/>
  <c r="L304" i="2"/>
  <c r="M304" i="2"/>
  <c r="N304" i="2"/>
  <c r="O304" i="2"/>
  <c r="P304" i="2"/>
  <c r="Q304" i="2"/>
  <c r="R304" i="2"/>
  <c r="S304" i="2"/>
  <c r="T304" i="2"/>
  <c r="U304" i="2"/>
  <c r="J307" i="2"/>
  <c r="K307" i="2"/>
  <c r="K306" i="2" s="1"/>
  <c r="K305" i="2" s="1"/>
  <c r="L307" i="2"/>
  <c r="L306" i="2" s="1"/>
  <c r="L305" i="2" s="1"/>
  <c r="M307" i="2"/>
  <c r="M306" i="2" s="1"/>
  <c r="M305" i="2" s="1"/>
  <c r="N307" i="2"/>
  <c r="N306" i="2" s="1"/>
  <c r="N305" i="2" s="1"/>
  <c r="O307" i="2"/>
  <c r="O306" i="2" s="1"/>
  <c r="O305" i="2" s="1"/>
  <c r="P307" i="2"/>
  <c r="P306" i="2" s="1"/>
  <c r="P305" i="2" s="1"/>
  <c r="Q307" i="2"/>
  <c r="Q306" i="2" s="1"/>
  <c r="Q305" i="2" s="1"/>
  <c r="R307" i="2"/>
  <c r="R306" i="2" s="1"/>
  <c r="R305" i="2" s="1"/>
  <c r="S307" i="2"/>
  <c r="S306" i="2" s="1"/>
  <c r="S305" i="2" s="1"/>
  <c r="T307" i="2"/>
  <c r="T306" i="2" s="1"/>
  <c r="T305" i="2" s="1"/>
  <c r="U307" i="2"/>
  <c r="U306" i="2" s="1"/>
  <c r="U305" i="2" s="1"/>
  <c r="J310" i="2"/>
  <c r="K310" i="2"/>
  <c r="K309" i="2" s="1"/>
  <c r="K308" i="2" s="1"/>
  <c r="L310" i="2"/>
  <c r="L309" i="2" s="1"/>
  <c r="L308" i="2" s="1"/>
  <c r="M310" i="2"/>
  <c r="M309" i="2" s="1"/>
  <c r="M308" i="2" s="1"/>
  <c r="N310" i="2"/>
  <c r="N309" i="2" s="1"/>
  <c r="N308" i="2" s="1"/>
  <c r="O310" i="2"/>
  <c r="O309" i="2" s="1"/>
  <c r="O308" i="2" s="1"/>
  <c r="P310" i="2"/>
  <c r="P309" i="2" s="1"/>
  <c r="P308" i="2" s="1"/>
  <c r="Q310" i="2"/>
  <c r="Q309" i="2" s="1"/>
  <c r="Q308" i="2" s="1"/>
  <c r="R310" i="2"/>
  <c r="R309" i="2" s="1"/>
  <c r="R308" i="2" s="1"/>
  <c r="S310" i="2"/>
  <c r="S309" i="2" s="1"/>
  <c r="S308" i="2" s="1"/>
  <c r="T310" i="2"/>
  <c r="T309" i="2" s="1"/>
  <c r="T308" i="2" s="1"/>
  <c r="U310" i="2"/>
  <c r="U309" i="2" s="1"/>
  <c r="U308" i="2" s="1"/>
  <c r="J313" i="2"/>
  <c r="K313" i="2"/>
  <c r="K312" i="2" s="1"/>
  <c r="K311" i="2" s="1"/>
  <c r="M313" i="2"/>
  <c r="M312" i="2" s="1"/>
  <c r="M311" i="2" s="1"/>
  <c r="N313" i="2"/>
  <c r="N312" i="2" s="1"/>
  <c r="N311" i="2" s="1"/>
  <c r="O313" i="2"/>
  <c r="O312" i="2" s="1"/>
  <c r="O311" i="2" s="1"/>
  <c r="Q313" i="2"/>
  <c r="Q312" i="2" s="1"/>
  <c r="Q311" i="2" s="1"/>
  <c r="R313" i="2"/>
  <c r="R312" i="2" s="1"/>
  <c r="R311" i="2" s="1"/>
  <c r="S313" i="2"/>
  <c r="S312" i="2" s="1"/>
  <c r="S311" i="2" s="1"/>
  <c r="U313" i="2"/>
  <c r="U312" i="2" s="1"/>
  <c r="U311" i="2" s="1"/>
  <c r="K315" i="2"/>
  <c r="K314" i="2" s="1"/>
  <c r="M315" i="2"/>
  <c r="M314" i="2" s="1"/>
  <c r="N315" i="2"/>
  <c r="N314" i="2" s="1"/>
  <c r="O315" i="2"/>
  <c r="O314" i="2" s="1"/>
  <c r="Q315" i="2"/>
  <c r="Q314" i="2" s="1"/>
  <c r="R315" i="2"/>
  <c r="R314" i="2" s="1"/>
  <c r="S316" i="2"/>
  <c r="S315" i="2" s="1"/>
  <c r="S314" i="2" s="1"/>
  <c r="U316" i="2"/>
  <c r="U315" i="2" s="1"/>
  <c r="U314" i="2" s="1"/>
  <c r="K321" i="2"/>
  <c r="K320" i="2" s="1"/>
  <c r="M321" i="2"/>
  <c r="M320" i="2" s="1"/>
  <c r="N321" i="2"/>
  <c r="N320" i="2" s="1"/>
  <c r="O321" i="2"/>
  <c r="O320" i="2" s="1"/>
  <c r="Q321" i="2"/>
  <c r="Q320" i="2" s="1"/>
  <c r="R321" i="2"/>
  <c r="R320" i="2" s="1"/>
  <c r="S321" i="2"/>
  <c r="S320" i="2" s="1"/>
  <c r="U321" i="2"/>
  <c r="U320" i="2" s="1"/>
  <c r="J325" i="2"/>
  <c r="K325" i="2"/>
  <c r="K324" i="2" s="1"/>
  <c r="K323" i="2" s="1"/>
  <c r="L325" i="2"/>
  <c r="L324" i="2" s="1"/>
  <c r="L323" i="2" s="1"/>
  <c r="M325" i="2"/>
  <c r="M324" i="2" s="1"/>
  <c r="M323" i="2" s="1"/>
  <c r="N325" i="2"/>
  <c r="N324" i="2" s="1"/>
  <c r="N323" i="2" s="1"/>
  <c r="O325" i="2"/>
  <c r="O324" i="2" s="1"/>
  <c r="O323" i="2" s="1"/>
  <c r="P325" i="2"/>
  <c r="P324" i="2" s="1"/>
  <c r="P323" i="2" s="1"/>
  <c r="Q325" i="2"/>
  <c r="Q324" i="2" s="1"/>
  <c r="Q323" i="2" s="1"/>
  <c r="R325" i="2"/>
  <c r="R324" i="2" s="1"/>
  <c r="R323" i="2" s="1"/>
  <c r="S325" i="2"/>
  <c r="S324" i="2" s="1"/>
  <c r="S323" i="2" s="1"/>
  <c r="T325" i="2"/>
  <c r="T324" i="2" s="1"/>
  <c r="T323" i="2" s="1"/>
  <c r="U325" i="2"/>
  <c r="U324" i="2" s="1"/>
  <c r="U323" i="2" s="1"/>
  <c r="J331" i="2"/>
  <c r="K331" i="2"/>
  <c r="K330" i="2" s="1"/>
  <c r="K329" i="2" s="1"/>
  <c r="L331" i="2"/>
  <c r="L330" i="2" s="1"/>
  <c r="L329" i="2" s="1"/>
  <c r="M331" i="2"/>
  <c r="M330" i="2" s="1"/>
  <c r="M329" i="2" s="1"/>
  <c r="N331" i="2"/>
  <c r="N330" i="2" s="1"/>
  <c r="N329" i="2" s="1"/>
  <c r="O331" i="2"/>
  <c r="O330" i="2" s="1"/>
  <c r="O329" i="2" s="1"/>
  <c r="P331" i="2"/>
  <c r="P330" i="2" s="1"/>
  <c r="P329" i="2" s="1"/>
  <c r="Q331" i="2"/>
  <c r="Q330" i="2" s="1"/>
  <c r="Q329" i="2" s="1"/>
  <c r="R331" i="2"/>
  <c r="R330" i="2" s="1"/>
  <c r="R329" i="2" s="1"/>
  <c r="S331" i="2"/>
  <c r="S330" i="2" s="1"/>
  <c r="S329" i="2" s="1"/>
  <c r="T331" i="2"/>
  <c r="T330" i="2" s="1"/>
  <c r="T329" i="2" s="1"/>
  <c r="U331" i="2"/>
  <c r="U330" i="2" s="1"/>
  <c r="U329" i="2" s="1"/>
  <c r="J336" i="2"/>
  <c r="K336" i="2"/>
  <c r="K335" i="2" s="1"/>
  <c r="L336" i="2"/>
  <c r="L335" i="2" s="1"/>
  <c r="M336" i="2"/>
  <c r="M335" i="2" s="1"/>
  <c r="N336" i="2"/>
  <c r="N335" i="2" s="1"/>
  <c r="O336" i="2"/>
  <c r="O335" i="2" s="1"/>
  <c r="P336" i="2"/>
  <c r="P335" i="2" s="1"/>
  <c r="Q336" i="2"/>
  <c r="Q335" i="2" s="1"/>
  <c r="R336" i="2"/>
  <c r="R335" i="2" s="1"/>
  <c r="S336" i="2"/>
  <c r="S335" i="2" s="1"/>
  <c r="T336" i="2"/>
  <c r="T335" i="2" s="1"/>
  <c r="U336" i="2"/>
  <c r="U335" i="2" s="1"/>
  <c r="J338" i="2"/>
  <c r="K338" i="2"/>
  <c r="L338" i="2"/>
  <c r="M338" i="2"/>
  <c r="N338" i="2"/>
  <c r="O338" i="2"/>
  <c r="P338" i="2"/>
  <c r="Q338" i="2"/>
  <c r="R338" i="2"/>
  <c r="S338" i="2"/>
  <c r="T338" i="2"/>
  <c r="U338" i="2"/>
  <c r="J343" i="2"/>
  <c r="K343" i="2"/>
  <c r="K342" i="2" s="1"/>
  <c r="K341" i="2" s="1"/>
  <c r="K340" i="2" s="1"/>
  <c r="K339" i="2" s="1"/>
  <c r="L343" i="2"/>
  <c r="L342" i="2" s="1"/>
  <c r="L341" i="2" s="1"/>
  <c r="L340" i="2" s="1"/>
  <c r="L339" i="2" s="1"/>
  <c r="M343" i="2"/>
  <c r="M342" i="2" s="1"/>
  <c r="M341" i="2" s="1"/>
  <c r="M340" i="2" s="1"/>
  <c r="M339" i="2" s="1"/>
  <c r="N343" i="2"/>
  <c r="N342" i="2" s="1"/>
  <c r="N341" i="2" s="1"/>
  <c r="N340" i="2" s="1"/>
  <c r="N339" i="2" s="1"/>
  <c r="O343" i="2"/>
  <c r="O342" i="2" s="1"/>
  <c r="O341" i="2" s="1"/>
  <c r="O340" i="2" s="1"/>
  <c r="O339" i="2" s="1"/>
  <c r="P343" i="2"/>
  <c r="P342" i="2" s="1"/>
  <c r="P341" i="2" s="1"/>
  <c r="P340" i="2" s="1"/>
  <c r="P339" i="2" s="1"/>
  <c r="Q343" i="2"/>
  <c r="Q342" i="2" s="1"/>
  <c r="Q341" i="2" s="1"/>
  <c r="Q340" i="2" s="1"/>
  <c r="Q339" i="2" s="1"/>
  <c r="R343" i="2"/>
  <c r="R342" i="2" s="1"/>
  <c r="R341" i="2" s="1"/>
  <c r="R340" i="2" s="1"/>
  <c r="R339" i="2" s="1"/>
  <c r="S343" i="2"/>
  <c r="S342" i="2" s="1"/>
  <c r="S341" i="2" s="1"/>
  <c r="S340" i="2" s="1"/>
  <c r="S339" i="2" s="1"/>
  <c r="T343" i="2"/>
  <c r="T342" i="2" s="1"/>
  <c r="T341" i="2" s="1"/>
  <c r="T340" i="2" s="1"/>
  <c r="T339" i="2" s="1"/>
  <c r="U343" i="2"/>
  <c r="U342" i="2" s="1"/>
  <c r="U341" i="2" s="1"/>
  <c r="U340" i="2" s="1"/>
  <c r="U339" i="2" s="1"/>
  <c r="J348" i="2"/>
  <c r="K348" i="2"/>
  <c r="K347" i="2" s="1"/>
  <c r="K346" i="2" s="1"/>
  <c r="L348" i="2"/>
  <c r="L347" i="2" s="1"/>
  <c r="L346" i="2" s="1"/>
  <c r="M348" i="2"/>
  <c r="M347" i="2" s="1"/>
  <c r="M346" i="2" s="1"/>
  <c r="N348" i="2"/>
  <c r="N347" i="2" s="1"/>
  <c r="N346" i="2" s="1"/>
  <c r="O348" i="2"/>
  <c r="O347" i="2" s="1"/>
  <c r="O346" i="2" s="1"/>
  <c r="P348" i="2"/>
  <c r="P347" i="2" s="1"/>
  <c r="P346" i="2" s="1"/>
  <c r="Q348" i="2"/>
  <c r="Q347" i="2" s="1"/>
  <c r="Q346" i="2" s="1"/>
  <c r="R348" i="2"/>
  <c r="R347" i="2" s="1"/>
  <c r="R346" i="2" s="1"/>
  <c r="S348" i="2"/>
  <c r="S347" i="2" s="1"/>
  <c r="S346" i="2" s="1"/>
  <c r="T348" i="2"/>
  <c r="T347" i="2" s="1"/>
  <c r="T346" i="2" s="1"/>
  <c r="U348" i="2"/>
  <c r="U347" i="2" s="1"/>
  <c r="U346" i="2" s="1"/>
  <c r="J351" i="2"/>
  <c r="K351" i="2"/>
  <c r="K350" i="2" s="1"/>
  <c r="K349" i="2" s="1"/>
  <c r="L351" i="2"/>
  <c r="L350" i="2" s="1"/>
  <c r="L349" i="2" s="1"/>
  <c r="M351" i="2"/>
  <c r="M350" i="2" s="1"/>
  <c r="M349" i="2" s="1"/>
  <c r="N351" i="2"/>
  <c r="N350" i="2" s="1"/>
  <c r="N349" i="2" s="1"/>
  <c r="O351" i="2"/>
  <c r="O350" i="2" s="1"/>
  <c r="O349" i="2" s="1"/>
  <c r="P351" i="2"/>
  <c r="P350" i="2" s="1"/>
  <c r="P349" i="2" s="1"/>
  <c r="Q351" i="2"/>
  <c r="Q350" i="2" s="1"/>
  <c r="Q349" i="2" s="1"/>
  <c r="R351" i="2"/>
  <c r="R350" i="2" s="1"/>
  <c r="R349" i="2" s="1"/>
  <c r="S351" i="2"/>
  <c r="S350" i="2" s="1"/>
  <c r="S349" i="2" s="1"/>
  <c r="T351" i="2"/>
  <c r="T350" i="2" s="1"/>
  <c r="T349" i="2" s="1"/>
  <c r="U351" i="2"/>
  <c r="U350" i="2" s="1"/>
  <c r="U349" i="2" s="1"/>
  <c r="J356" i="2"/>
  <c r="K356" i="2"/>
  <c r="L356" i="2"/>
  <c r="M356" i="2"/>
  <c r="N356" i="2"/>
  <c r="O356" i="2"/>
  <c r="P356" i="2"/>
  <c r="Q356" i="2"/>
  <c r="R356" i="2"/>
  <c r="S356" i="2"/>
  <c r="T356" i="2"/>
  <c r="U356" i="2"/>
  <c r="J359" i="2"/>
  <c r="K359" i="2"/>
  <c r="K358" i="2" s="1"/>
  <c r="K357" i="2" s="1"/>
  <c r="L359" i="2"/>
  <c r="L358" i="2" s="1"/>
  <c r="L357" i="2" s="1"/>
  <c r="M359" i="2"/>
  <c r="M358" i="2" s="1"/>
  <c r="M357" i="2" s="1"/>
  <c r="N359" i="2"/>
  <c r="N358" i="2" s="1"/>
  <c r="N357" i="2" s="1"/>
  <c r="O359" i="2"/>
  <c r="O358" i="2" s="1"/>
  <c r="O357" i="2" s="1"/>
  <c r="P359" i="2"/>
  <c r="P358" i="2" s="1"/>
  <c r="P357" i="2" s="1"/>
  <c r="Q359" i="2"/>
  <c r="Q358" i="2" s="1"/>
  <c r="Q357" i="2" s="1"/>
  <c r="R359" i="2"/>
  <c r="R358" i="2" s="1"/>
  <c r="R357" i="2" s="1"/>
  <c r="S359" i="2"/>
  <c r="S358" i="2" s="1"/>
  <c r="S357" i="2" s="1"/>
  <c r="T359" i="2"/>
  <c r="T358" i="2" s="1"/>
  <c r="T357" i="2" s="1"/>
  <c r="U359" i="2"/>
  <c r="U358" i="2" s="1"/>
  <c r="U357" i="2" s="1"/>
  <c r="J362" i="2"/>
  <c r="K362" i="2"/>
  <c r="L362" i="2"/>
  <c r="M362" i="2"/>
  <c r="N362" i="2"/>
  <c r="O362" i="2"/>
  <c r="P362" i="2"/>
  <c r="Q362" i="2"/>
  <c r="R362" i="2"/>
  <c r="S362" i="2"/>
  <c r="T362" i="2"/>
  <c r="U362" i="2"/>
  <c r="J363" i="2"/>
  <c r="K363" i="2"/>
  <c r="L363" i="2"/>
  <c r="M363" i="2"/>
  <c r="N363" i="2"/>
  <c r="O363" i="2"/>
  <c r="P363" i="2"/>
  <c r="Q363" i="2"/>
  <c r="R363" i="2"/>
  <c r="S363" i="2"/>
  <c r="T363" i="2"/>
  <c r="U363" i="2"/>
  <c r="J369" i="2"/>
  <c r="K369" i="2"/>
  <c r="K368" i="2" s="1"/>
  <c r="M369" i="2"/>
  <c r="M368" i="2" s="1"/>
  <c r="N369" i="2"/>
  <c r="N368" i="2" s="1"/>
  <c r="O369" i="2"/>
  <c r="O368" i="2" s="1"/>
  <c r="Q369" i="2"/>
  <c r="Q368" i="2" s="1"/>
  <c r="R369" i="2"/>
  <c r="R368" i="2" s="1"/>
  <c r="S369" i="2"/>
  <c r="S368" i="2" s="1"/>
  <c r="U369" i="2"/>
  <c r="U368" i="2" s="1"/>
  <c r="J371" i="2"/>
  <c r="K371" i="2"/>
  <c r="K370" i="2" s="1"/>
  <c r="L371" i="2"/>
  <c r="L370" i="2" s="1"/>
  <c r="M371" i="2"/>
  <c r="M370" i="2" s="1"/>
  <c r="N371" i="2"/>
  <c r="N370" i="2" s="1"/>
  <c r="O371" i="2"/>
  <c r="O370" i="2" s="1"/>
  <c r="P371" i="2"/>
  <c r="P370" i="2" s="1"/>
  <c r="Q371" i="2"/>
  <c r="Q370" i="2" s="1"/>
  <c r="R371" i="2"/>
  <c r="R370" i="2" s="1"/>
  <c r="S371" i="2"/>
  <c r="S370" i="2" s="1"/>
  <c r="T371" i="2"/>
  <c r="T370" i="2" s="1"/>
  <c r="U371" i="2"/>
  <c r="U370" i="2" s="1"/>
  <c r="J374" i="2"/>
  <c r="K374" i="2"/>
  <c r="K373" i="2" s="1"/>
  <c r="K372" i="2" s="1"/>
  <c r="L374" i="2"/>
  <c r="L373" i="2" s="1"/>
  <c r="L372" i="2" s="1"/>
  <c r="M374" i="2"/>
  <c r="M373" i="2" s="1"/>
  <c r="M372" i="2" s="1"/>
  <c r="N374" i="2"/>
  <c r="N373" i="2" s="1"/>
  <c r="N372" i="2" s="1"/>
  <c r="O374" i="2"/>
  <c r="O373" i="2" s="1"/>
  <c r="O372" i="2" s="1"/>
  <c r="P374" i="2"/>
  <c r="P373" i="2" s="1"/>
  <c r="P372" i="2" s="1"/>
  <c r="Q374" i="2"/>
  <c r="Q373" i="2" s="1"/>
  <c r="Q372" i="2" s="1"/>
  <c r="R374" i="2"/>
  <c r="R373" i="2" s="1"/>
  <c r="R372" i="2" s="1"/>
  <c r="S374" i="2"/>
  <c r="S373" i="2" s="1"/>
  <c r="S372" i="2" s="1"/>
  <c r="T374" i="2"/>
  <c r="T373" i="2" s="1"/>
  <c r="T372" i="2" s="1"/>
  <c r="U374" i="2"/>
  <c r="U373" i="2" s="1"/>
  <c r="U372" i="2" s="1"/>
  <c r="J379" i="2"/>
  <c r="K379" i="2"/>
  <c r="K378" i="2" s="1"/>
  <c r="K377" i="2" s="1"/>
  <c r="L379" i="2"/>
  <c r="L378" i="2" s="1"/>
  <c r="L377" i="2" s="1"/>
  <c r="M379" i="2"/>
  <c r="M378" i="2" s="1"/>
  <c r="M377" i="2" s="1"/>
  <c r="N379" i="2"/>
  <c r="N378" i="2" s="1"/>
  <c r="N377" i="2" s="1"/>
  <c r="O379" i="2"/>
  <c r="O378" i="2" s="1"/>
  <c r="O377" i="2" s="1"/>
  <c r="P379" i="2"/>
  <c r="P378" i="2" s="1"/>
  <c r="P377" i="2" s="1"/>
  <c r="Q379" i="2"/>
  <c r="Q378" i="2" s="1"/>
  <c r="Q377" i="2" s="1"/>
  <c r="R379" i="2"/>
  <c r="R378" i="2" s="1"/>
  <c r="R377" i="2" s="1"/>
  <c r="S379" i="2"/>
  <c r="S378" i="2" s="1"/>
  <c r="S377" i="2" s="1"/>
  <c r="T379" i="2"/>
  <c r="T378" i="2" s="1"/>
  <c r="T377" i="2" s="1"/>
  <c r="U379" i="2"/>
  <c r="U378" i="2" s="1"/>
  <c r="U377" i="2" s="1"/>
  <c r="J382" i="2"/>
  <c r="K382" i="2"/>
  <c r="K381" i="2" s="1"/>
  <c r="K380" i="2" s="1"/>
  <c r="M382" i="2"/>
  <c r="M381" i="2" s="1"/>
  <c r="M380" i="2" s="1"/>
  <c r="N382" i="2"/>
  <c r="N381" i="2" s="1"/>
  <c r="N380" i="2" s="1"/>
  <c r="O382" i="2"/>
  <c r="O381" i="2" s="1"/>
  <c r="O380" i="2" s="1"/>
  <c r="Q382" i="2"/>
  <c r="Q381" i="2" s="1"/>
  <c r="Q380" i="2" s="1"/>
  <c r="R382" i="2"/>
  <c r="R381" i="2" s="1"/>
  <c r="R380" i="2" s="1"/>
  <c r="S382" i="2"/>
  <c r="S381" i="2" s="1"/>
  <c r="S380" i="2" s="1"/>
  <c r="U382" i="2"/>
  <c r="U381" i="2" s="1"/>
  <c r="U380" i="2" s="1"/>
  <c r="J386" i="2"/>
  <c r="K386" i="2"/>
  <c r="K385" i="2" s="1"/>
  <c r="L386" i="2"/>
  <c r="L385" i="2" s="1"/>
  <c r="M386" i="2"/>
  <c r="M385" i="2" s="1"/>
  <c r="N386" i="2"/>
  <c r="N385" i="2" s="1"/>
  <c r="O386" i="2"/>
  <c r="O385" i="2" s="1"/>
  <c r="P386" i="2"/>
  <c r="P385" i="2" s="1"/>
  <c r="Q386" i="2"/>
  <c r="Q385" i="2" s="1"/>
  <c r="R386" i="2"/>
  <c r="R385" i="2" s="1"/>
  <c r="S386" i="2"/>
  <c r="S385" i="2" s="1"/>
  <c r="T386" i="2"/>
  <c r="T385" i="2" s="1"/>
  <c r="U386" i="2"/>
  <c r="U385" i="2" s="1"/>
  <c r="J389" i="2"/>
  <c r="K389" i="2"/>
  <c r="K388" i="2" s="1"/>
  <c r="K387" i="2" s="1"/>
  <c r="M389" i="2"/>
  <c r="M388" i="2" s="1"/>
  <c r="M387" i="2" s="1"/>
  <c r="N389" i="2"/>
  <c r="N388" i="2" s="1"/>
  <c r="N387" i="2" s="1"/>
  <c r="O389" i="2"/>
  <c r="O388" i="2" s="1"/>
  <c r="O387" i="2" s="1"/>
  <c r="Q389" i="2"/>
  <c r="Q388" i="2" s="1"/>
  <c r="Q387" i="2" s="1"/>
  <c r="R389" i="2"/>
  <c r="R388" i="2" s="1"/>
  <c r="R387" i="2" s="1"/>
  <c r="S389" i="2"/>
  <c r="S388" i="2" s="1"/>
  <c r="S387" i="2" s="1"/>
  <c r="U389" i="2"/>
  <c r="U388" i="2" s="1"/>
  <c r="U387" i="2" s="1"/>
  <c r="J393" i="2"/>
  <c r="K393" i="2"/>
  <c r="K392" i="2" s="1"/>
  <c r="M393" i="2"/>
  <c r="M392" i="2" s="1"/>
  <c r="N393" i="2"/>
  <c r="N392" i="2" s="1"/>
  <c r="O393" i="2"/>
  <c r="O392" i="2" s="1"/>
  <c r="Q393" i="2"/>
  <c r="Q392" i="2" s="1"/>
  <c r="R393" i="2"/>
  <c r="R392" i="2" s="1"/>
  <c r="S393" i="2"/>
  <c r="S392" i="2" s="1"/>
  <c r="U393" i="2"/>
  <c r="U392" i="2" s="1"/>
  <c r="J395" i="2"/>
  <c r="K395" i="2"/>
  <c r="K394" i="2" s="1"/>
  <c r="L395" i="2"/>
  <c r="L394" i="2" s="1"/>
  <c r="M395" i="2"/>
  <c r="M394" i="2" s="1"/>
  <c r="N395" i="2"/>
  <c r="N394" i="2" s="1"/>
  <c r="O395" i="2"/>
  <c r="O394" i="2" s="1"/>
  <c r="P395" i="2"/>
  <c r="P394" i="2" s="1"/>
  <c r="Q395" i="2"/>
  <c r="Q394" i="2" s="1"/>
  <c r="R395" i="2"/>
  <c r="R394" i="2" s="1"/>
  <c r="S395" i="2"/>
  <c r="S394" i="2" s="1"/>
  <c r="T395" i="2"/>
  <c r="T394" i="2" s="1"/>
  <c r="U395" i="2"/>
  <c r="U394" i="2" s="1"/>
  <c r="J399" i="2"/>
  <c r="K399" i="2"/>
  <c r="K398" i="2" s="1"/>
  <c r="K397" i="2" s="1"/>
  <c r="L399" i="2"/>
  <c r="L398" i="2" s="1"/>
  <c r="L397" i="2" s="1"/>
  <c r="M399" i="2"/>
  <c r="M398" i="2" s="1"/>
  <c r="M397" i="2" s="1"/>
  <c r="N399" i="2"/>
  <c r="N398" i="2" s="1"/>
  <c r="N397" i="2" s="1"/>
  <c r="O399" i="2"/>
  <c r="O398" i="2" s="1"/>
  <c r="O397" i="2" s="1"/>
  <c r="P399" i="2"/>
  <c r="P398" i="2" s="1"/>
  <c r="P397" i="2" s="1"/>
  <c r="Q399" i="2"/>
  <c r="Q398" i="2" s="1"/>
  <c r="Q397" i="2" s="1"/>
  <c r="R399" i="2"/>
  <c r="R398" i="2" s="1"/>
  <c r="R397" i="2" s="1"/>
  <c r="S399" i="2"/>
  <c r="S398" i="2" s="1"/>
  <c r="S397" i="2" s="1"/>
  <c r="T399" i="2"/>
  <c r="T398" i="2" s="1"/>
  <c r="T397" i="2" s="1"/>
  <c r="U399" i="2"/>
  <c r="U398" i="2" s="1"/>
  <c r="U397" i="2" s="1"/>
  <c r="J402" i="2"/>
  <c r="K402" i="2"/>
  <c r="K401" i="2" s="1"/>
  <c r="K400" i="2" s="1"/>
  <c r="M402" i="2"/>
  <c r="M401" i="2" s="1"/>
  <c r="M400" i="2" s="1"/>
  <c r="N402" i="2"/>
  <c r="N401" i="2" s="1"/>
  <c r="N400" i="2" s="1"/>
  <c r="O402" i="2"/>
  <c r="O401" i="2" s="1"/>
  <c r="O400" i="2" s="1"/>
  <c r="Q402" i="2"/>
  <c r="Q401" i="2" s="1"/>
  <c r="Q400" i="2" s="1"/>
  <c r="R402" i="2"/>
  <c r="R401" i="2" s="1"/>
  <c r="R400" i="2" s="1"/>
  <c r="S402" i="2"/>
  <c r="S401" i="2" s="1"/>
  <c r="S400" i="2" s="1"/>
  <c r="U402" i="2"/>
  <c r="U401" i="2" s="1"/>
  <c r="U400" i="2" s="1"/>
  <c r="J405" i="2"/>
  <c r="K405" i="2"/>
  <c r="K404" i="2" s="1"/>
  <c r="K403" i="2" s="1"/>
  <c r="L405" i="2"/>
  <c r="L404" i="2" s="1"/>
  <c r="L403" i="2" s="1"/>
  <c r="M405" i="2"/>
  <c r="M404" i="2" s="1"/>
  <c r="M403" i="2" s="1"/>
  <c r="N405" i="2"/>
  <c r="N404" i="2" s="1"/>
  <c r="N403" i="2" s="1"/>
  <c r="O405" i="2"/>
  <c r="O404" i="2" s="1"/>
  <c r="O403" i="2" s="1"/>
  <c r="P405" i="2"/>
  <c r="P404" i="2" s="1"/>
  <c r="P403" i="2" s="1"/>
  <c r="Q405" i="2"/>
  <c r="Q404" i="2" s="1"/>
  <c r="Q403" i="2" s="1"/>
  <c r="R405" i="2"/>
  <c r="R404" i="2" s="1"/>
  <c r="R403" i="2" s="1"/>
  <c r="S405" i="2"/>
  <c r="S404" i="2" s="1"/>
  <c r="S403" i="2" s="1"/>
  <c r="T405" i="2"/>
  <c r="T404" i="2" s="1"/>
  <c r="T403" i="2" s="1"/>
  <c r="U405" i="2"/>
  <c r="U404" i="2" s="1"/>
  <c r="U403" i="2" s="1"/>
  <c r="J10" i="50"/>
  <c r="K10" i="50"/>
  <c r="K9" i="50" s="1"/>
  <c r="L10" i="50"/>
  <c r="L9" i="50" s="1"/>
  <c r="J12" i="50"/>
  <c r="K12" i="50"/>
  <c r="K11" i="50" s="1"/>
  <c r="L12" i="50"/>
  <c r="L11" i="50" s="1"/>
  <c r="J16" i="50"/>
  <c r="K16" i="50"/>
  <c r="K15" i="50" s="1"/>
  <c r="L16" i="50"/>
  <c r="L15" i="50" s="1"/>
  <c r="J18" i="50"/>
  <c r="K18" i="50"/>
  <c r="K17" i="50" s="1"/>
  <c r="L18" i="50"/>
  <c r="L17" i="50" s="1"/>
  <c r="J21" i="50"/>
  <c r="K21" i="50"/>
  <c r="K20" i="50" s="1"/>
  <c r="L21" i="50"/>
  <c r="L20" i="50" s="1"/>
  <c r="J23" i="50"/>
  <c r="K23" i="50"/>
  <c r="K22" i="50" s="1"/>
  <c r="L23" i="50"/>
  <c r="L22" i="50" s="1"/>
  <c r="J26" i="50"/>
  <c r="K26" i="50"/>
  <c r="K25" i="50" s="1"/>
  <c r="K24" i="50" s="1"/>
  <c r="L26" i="50"/>
  <c r="L25" i="50" s="1"/>
  <c r="L24" i="50" s="1"/>
  <c r="J29" i="50"/>
  <c r="K29" i="50"/>
  <c r="K28" i="50" s="1"/>
  <c r="L29" i="50"/>
  <c r="L28" i="50" s="1"/>
  <c r="J31" i="50"/>
  <c r="K31" i="50"/>
  <c r="K30" i="50" s="1"/>
  <c r="L31" i="50"/>
  <c r="L30" i="50" s="1"/>
  <c r="J34" i="50"/>
  <c r="K34" i="50"/>
  <c r="K33" i="50" s="1"/>
  <c r="L34" i="50"/>
  <c r="L33" i="50" s="1"/>
  <c r="J36" i="50"/>
  <c r="K36" i="50"/>
  <c r="K35" i="50" s="1"/>
  <c r="L36" i="50"/>
  <c r="L35" i="50" s="1"/>
  <c r="J39" i="50"/>
  <c r="K39" i="50"/>
  <c r="K38" i="50" s="1"/>
  <c r="K37" i="50" s="1"/>
  <c r="L39" i="50"/>
  <c r="L38" i="50" s="1"/>
  <c r="L37" i="50" s="1"/>
  <c r="J42" i="50"/>
  <c r="K42" i="50"/>
  <c r="K41" i="50" s="1"/>
  <c r="L42" i="50"/>
  <c r="L41" i="50" s="1"/>
  <c r="J44" i="50"/>
  <c r="K44" i="50"/>
  <c r="K43" i="50" s="1"/>
  <c r="L44" i="50"/>
  <c r="L43" i="50" s="1"/>
  <c r="J46" i="50"/>
  <c r="K46" i="50"/>
  <c r="K45" i="50" s="1"/>
  <c r="L46" i="50"/>
  <c r="L45" i="50" s="1"/>
  <c r="J49" i="50"/>
  <c r="K49" i="50"/>
  <c r="K48" i="50" s="1"/>
  <c r="K47" i="50" s="1"/>
  <c r="L49" i="50"/>
  <c r="L48" i="50" s="1"/>
  <c r="L47" i="50" s="1"/>
  <c r="J52" i="50"/>
  <c r="K52" i="50"/>
  <c r="K51" i="50" s="1"/>
  <c r="K50" i="50" s="1"/>
  <c r="L52" i="50"/>
  <c r="L51" i="50" s="1"/>
  <c r="L50" i="50" s="1"/>
  <c r="J55" i="50"/>
  <c r="K55" i="50"/>
  <c r="K54" i="50" s="1"/>
  <c r="K53" i="50" s="1"/>
  <c r="L55" i="50"/>
  <c r="L54" i="50" s="1"/>
  <c r="L53" i="50" s="1"/>
  <c r="J58" i="50"/>
  <c r="K58" i="50"/>
  <c r="K57" i="50" s="1"/>
  <c r="K56" i="50" s="1"/>
  <c r="L58" i="50"/>
  <c r="L57" i="50" s="1"/>
  <c r="L56" i="50" s="1"/>
  <c r="J61" i="50"/>
  <c r="K61" i="50"/>
  <c r="K60" i="50" s="1"/>
  <c r="K59" i="50" s="1"/>
  <c r="L61" i="50"/>
  <c r="L60" i="50" s="1"/>
  <c r="L59" i="50" s="1"/>
  <c r="J64" i="50"/>
  <c r="K64" i="50"/>
  <c r="K63" i="50" s="1"/>
  <c r="K62" i="50" s="1"/>
  <c r="L64" i="50"/>
  <c r="L63" i="50" s="1"/>
  <c r="L62" i="50" s="1"/>
  <c r="J67" i="50"/>
  <c r="K67" i="50"/>
  <c r="K66" i="50" s="1"/>
  <c r="K65" i="50" s="1"/>
  <c r="L67" i="50"/>
  <c r="L66" i="50" s="1"/>
  <c r="L65" i="50" s="1"/>
  <c r="J70" i="50"/>
  <c r="K70" i="50"/>
  <c r="K69" i="50" s="1"/>
  <c r="K68" i="50" s="1"/>
  <c r="L70" i="50"/>
  <c r="L69" i="50" s="1"/>
  <c r="L68" i="50" s="1"/>
  <c r="J74" i="50"/>
  <c r="K74" i="50"/>
  <c r="K73" i="50" s="1"/>
  <c r="K72" i="50" s="1"/>
  <c r="K71" i="50" s="1"/>
  <c r="L74" i="50"/>
  <c r="L73" i="50" s="1"/>
  <c r="L72" i="50" s="1"/>
  <c r="L71" i="50" s="1"/>
  <c r="J78" i="50"/>
  <c r="K78" i="50"/>
  <c r="K77" i="50" s="1"/>
  <c r="L78" i="50"/>
  <c r="L77" i="50" s="1"/>
  <c r="J80" i="50"/>
  <c r="K80" i="50"/>
  <c r="K79" i="50" s="1"/>
  <c r="L80" i="50"/>
  <c r="L79" i="50" s="1"/>
  <c r="J83" i="50"/>
  <c r="K83" i="50"/>
  <c r="K82" i="50" s="1"/>
  <c r="K81" i="50" s="1"/>
  <c r="L83" i="50"/>
  <c r="L82" i="50" s="1"/>
  <c r="L81" i="50" s="1"/>
  <c r="J86" i="50"/>
  <c r="K86" i="50"/>
  <c r="K85" i="50" s="1"/>
  <c r="K84" i="50" s="1"/>
  <c r="L86" i="50"/>
  <c r="L85" i="50" s="1"/>
  <c r="L84" i="50" s="1"/>
  <c r="J89" i="50"/>
  <c r="K89" i="50"/>
  <c r="K88" i="50" s="1"/>
  <c r="K87" i="50" s="1"/>
  <c r="L89" i="50"/>
  <c r="L88" i="50" s="1"/>
  <c r="L87" i="50" s="1"/>
  <c r="J92" i="50"/>
  <c r="K92" i="50"/>
  <c r="K91" i="50" s="1"/>
  <c r="K90" i="50" s="1"/>
  <c r="L92" i="50"/>
  <c r="L91" i="50" s="1"/>
  <c r="L90" i="50" s="1"/>
  <c r="J96" i="50"/>
  <c r="K96" i="50"/>
  <c r="K95" i="50" s="1"/>
  <c r="K94" i="50" s="1"/>
  <c r="K93" i="50" s="1"/>
  <c r="L96" i="50"/>
  <c r="L95" i="50" s="1"/>
  <c r="L94" i="50" s="1"/>
  <c r="L93" i="50" s="1"/>
  <c r="J100" i="50"/>
  <c r="K100" i="50"/>
  <c r="K99" i="50" s="1"/>
  <c r="K98" i="50" s="1"/>
  <c r="L100" i="50"/>
  <c r="L99" i="50" s="1"/>
  <c r="L98" i="50" s="1"/>
  <c r="J103" i="50"/>
  <c r="K103" i="50"/>
  <c r="K102" i="50" s="1"/>
  <c r="K101" i="50" s="1"/>
  <c r="L103" i="50"/>
  <c r="L102" i="50" s="1"/>
  <c r="L101" i="50" s="1"/>
  <c r="J106" i="50"/>
  <c r="K106" i="50"/>
  <c r="K105" i="50" s="1"/>
  <c r="K104" i="50" s="1"/>
  <c r="L106" i="50"/>
  <c r="L105" i="50" s="1"/>
  <c r="L104" i="50" s="1"/>
  <c r="J109" i="50"/>
  <c r="K109" i="50"/>
  <c r="K108" i="50" s="1"/>
  <c r="K107" i="50" s="1"/>
  <c r="L109" i="50"/>
  <c r="L108" i="50" s="1"/>
  <c r="L107" i="50" s="1"/>
  <c r="J112" i="50"/>
  <c r="K112" i="50"/>
  <c r="K110" i="50" s="1"/>
  <c r="L112" i="50"/>
  <c r="L110" i="50" s="1"/>
  <c r="J117" i="50"/>
  <c r="K117" i="50"/>
  <c r="K116" i="50" s="1"/>
  <c r="L117" i="50"/>
  <c r="L116" i="50" s="1"/>
  <c r="J119" i="50"/>
  <c r="K119" i="50"/>
  <c r="K118" i="50" s="1"/>
  <c r="L119" i="50"/>
  <c r="L118" i="50" s="1"/>
  <c r="J124" i="50"/>
  <c r="K124" i="50"/>
  <c r="K123" i="50" s="1"/>
  <c r="L124" i="50"/>
  <c r="L123" i="50" s="1"/>
  <c r="J126" i="50"/>
  <c r="K126" i="50"/>
  <c r="K125" i="50" s="1"/>
  <c r="L126" i="50"/>
  <c r="L125" i="50" s="1"/>
  <c r="J128" i="50"/>
  <c r="K128" i="50"/>
  <c r="K127" i="50" s="1"/>
  <c r="L128" i="50"/>
  <c r="L127" i="50" s="1"/>
  <c r="J131" i="50"/>
  <c r="K131" i="50"/>
  <c r="K130" i="50" s="1"/>
  <c r="K129" i="50" s="1"/>
  <c r="L131" i="50"/>
  <c r="L130" i="50" s="1"/>
  <c r="L129" i="50" s="1"/>
  <c r="J136" i="50"/>
  <c r="K136" i="50"/>
  <c r="K135" i="50" s="1"/>
  <c r="K134" i="50" s="1"/>
  <c r="K133" i="50" s="1"/>
  <c r="L136" i="50"/>
  <c r="L135" i="50" s="1"/>
  <c r="L134" i="50" s="1"/>
  <c r="L133" i="50" s="1"/>
  <c r="J139" i="50"/>
  <c r="K139" i="50"/>
  <c r="K138" i="50" s="1"/>
  <c r="K137" i="50" s="1"/>
  <c r="L139" i="50"/>
  <c r="L138" i="50" s="1"/>
  <c r="L137" i="50" s="1"/>
  <c r="J144" i="50"/>
  <c r="K144" i="50"/>
  <c r="K143" i="50" s="1"/>
  <c r="K142" i="50" s="1"/>
  <c r="L144" i="50"/>
  <c r="L143" i="50" s="1"/>
  <c r="L142" i="50" s="1"/>
  <c r="J147" i="50"/>
  <c r="K147" i="50"/>
  <c r="K146" i="50" s="1"/>
  <c r="K145" i="50" s="1"/>
  <c r="L147" i="50"/>
  <c r="L146" i="50" s="1"/>
  <c r="L145" i="50" s="1"/>
  <c r="J150" i="50"/>
  <c r="K150" i="50"/>
  <c r="K149" i="50" s="1"/>
  <c r="K148" i="50" s="1"/>
  <c r="L150" i="50"/>
  <c r="L149" i="50" s="1"/>
  <c r="L148" i="50" s="1"/>
  <c r="J157" i="50"/>
  <c r="K157" i="50"/>
  <c r="K156" i="50" s="1"/>
  <c r="K155" i="50" s="1"/>
  <c r="K151" i="50" s="1"/>
  <c r="L157" i="50"/>
  <c r="L156" i="50" s="1"/>
  <c r="L155" i="50" s="1"/>
  <c r="L151" i="50" s="1"/>
  <c r="J161" i="50"/>
  <c r="K161" i="50"/>
  <c r="K160" i="50" s="1"/>
  <c r="K159" i="50" s="1"/>
  <c r="K158" i="50" s="1"/>
  <c r="L161" i="50"/>
  <c r="L160" i="50" s="1"/>
  <c r="L159" i="50" s="1"/>
  <c r="L158" i="50" s="1"/>
  <c r="J169" i="50"/>
  <c r="K169" i="50"/>
  <c r="K168" i="50" s="1"/>
  <c r="K167" i="50" s="1"/>
  <c r="L169" i="50"/>
  <c r="L168" i="50" s="1"/>
  <c r="L167" i="50" s="1"/>
  <c r="J172" i="50"/>
  <c r="K172" i="50"/>
  <c r="K171" i="50" s="1"/>
  <c r="K170" i="50" s="1"/>
  <c r="L172" i="50"/>
  <c r="L171" i="50" s="1"/>
  <c r="L170" i="50" s="1"/>
  <c r="J176" i="50"/>
  <c r="K176" i="50"/>
  <c r="K175" i="50" s="1"/>
  <c r="K174" i="50" s="1"/>
  <c r="K173" i="50" s="1"/>
  <c r="L176" i="50"/>
  <c r="L175" i="50" s="1"/>
  <c r="L174" i="50" s="1"/>
  <c r="L173" i="50" s="1"/>
  <c r="J181" i="50"/>
  <c r="K181" i="50"/>
  <c r="K180" i="50" s="1"/>
  <c r="K179" i="50" s="1"/>
  <c r="K178" i="50" s="1"/>
  <c r="K177" i="50" s="1"/>
  <c r="L181" i="50"/>
  <c r="L180" i="50" s="1"/>
  <c r="L179" i="50" s="1"/>
  <c r="L178" i="50" s="1"/>
  <c r="L177" i="50" s="1"/>
  <c r="J186" i="50"/>
  <c r="K186" i="50"/>
  <c r="K185" i="50" s="1"/>
  <c r="K184" i="50" s="1"/>
  <c r="L186" i="50"/>
  <c r="L185" i="50" s="1"/>
  <c r="L184" i="50" s="1"/>
  <c r="J189" i="50"/>
  <c r="K189" i="50"/>
  <c r="K188" i="50" s="1"/>
  <c r="K187" i="50" s="1"/>
  <c r="L189" i="50"/>
  <c r="L188" i="50" s="1"/>
  <c r="L187" i="50" s="1"/>
  <c r="J192" i="50"/>
  <c r="K192" i="50"/>
  <c r="K191" i="50" s="1"/>
  <c r="K190" i="50" s="1"/>
  <c r="L192" i="50"/>
  <c r="L191" i="50" s="1"/>
  <c r="L190" i="50" s="1"/>
  <c r="J195" i="50"/>
  <c r="K195" i="50"/>
  <c r="K194" i="50" s="1"/>
  <c r="K193" i="50" s="1"/>
  <c r="L195" i="50"/>
  <c r="L194" i="50" s="1"/>
  <c r="L193" i="50" s="1"/>
  <c r="J199" i="50"/>
  <c r="K199" i="50"/>
  <c r="K198" i="50" s="1"/>
  <c r="K197" i="50" s="1"/>
  <c r="L199" i="50"/>
  <c r="L198" i="50" s="1"/>
  <c r="L197" i="50" s="1"/>
  <c r="J202" i="50"/>
  <c r="K202" i="50"/>
  <c r="K201" i="50" s="1"/>
  <c r="K200" i="50" s="1"/>
  <c r="L202" i="50"/>
  <c r="L201" i="50" s="1"/>
  <c r="L200" i="50" s="1"/>
  <c r="J205" i="50"/>
  <c r="K205" i="50"/>
  <c r="K204" i="50" s="1"/>
  <c r="K203" i="50" s="1"/>
  <c r="L205" i="50"/>
  <c r="L204" i="50" s="1"/>
  <c r="L203" i="50" s="1"/>
  <c r="J208" i="50"/>
  <c r="K208" i="50"/>
  <c r="K207" i="50" s="1"/>
  <c r="K206" i="50" s="1"/>
  <c r="L208" i="50"/>
  <c r="L207" i="50" s="1"/>
  <c r="L206" i="50" s="1"/>
  <c r="J211" i="50"/>
  <c r="K211" i="50"/>
  <c r="K210" i="50" s="1"/>
  <c r="K209" i="50" s="1"/>
  <c r="L211" i="50"/>
  <c r="L210" i="50" s="1"/>
  <c r="L209" i="50" s="1"/>
  <c r="J214" i="50"/>
  <c r="K214" i="50"/>
  <c r="K213" i="50" s="1"/>
  <c r="K212" i="50" s="1"/>
  <c r="L214" i="50"/>
  <c r="L213" i="50" s="1"/>
  <c r="L212" i="50" s="1"/>
  <c r="J220" i="50"/>
  <c r="K220" i="50"/>
  <c r="K219" i="50" s="1"/>
  <c r="K218" i="50" s="1"/>
  <c r="L220" i="50"/>
  <c r="L219" i="50" s="1"/>
  <c r="L218" i="50" s="1"/>
  <c r="J223" i="50"/>
  <c r="K223" i="50"/>
  <c r="K222" i="50" s="1"/>
  <c r="K221" i="50" s="1"/>
  <c r="L223" i="50"/>
  <c r="L222" i="50" s="1"/>
  <c r="L221" i="50" s="1"/>
  <c r="J229" i="50"/>
  <c r="K229" i="50"/>
  <c r="K228" i="50" s="1"/>
  <c r="K227" i="50" s="1"/>
  <c r="L229" i="50"/>
  <c r="L228" i="50" s="1"/>
  <c r="L227" i="50" s="1"/>
  <c r="J232" i="50"/>
  <c r="K232" i="50"/>
  <c r="K231" i="50" s="1"/>
  <c r="K230" i="50" s="1"/>
  <c r="L232" i="50"/>
  <c r="L231" i="50" s="1"/>
  <c r="L230" i="50" s="1"/>
  <c r="J239" i="50"/>
  <c r="K239" i="50"/>
  <c r="K238" i="50" s="1"/>
  <c r="K237" i="50" s="1"/>
  <c r="L239" i="50"/>
  <c r="L238" i="50" s="1"/>
  <c r="L237" i="50" s="1"/>
  <c r="J242" i="50"/>
  <c r="K242" i="50"/>
  <c r="K241" i="50" s="1"/>
  <c r="K240" i="50" s="1"/>
  <c r="L242" i="50"/>
  <c r="L241" i="50" s="1"/>
  <c r="L240" i="50" s="1"/>
  <c r="J245" i="50"/>
  <c r="K245" i="50"/>
  <c r="K244" i="50" s="1"/>
  <c r="K243" i="50" s="1"/>
  <c r="L245" i="50"/>
  <c r="L244" i="50" s="1"/>
  <c r="L243" i="50" s="1"/>
  <c r="J249" i="50"/>
  <c r="K249" i="50"/>
  <c r="K248" i="50" s="1"/>
  <c r="K247" i="50" s="1"/>
  <c r="L249" i="50"/>
  <c r="L248" i="50" s="1"/>
  <c r="L247" i="50" s="1"/>
  <c r="J253" i="50"/>
  <c r="K253" i="50"/>
  <c r="K252" i="50" s="1"/>
  <c r="L253" i="50"/>
  <c r="L252" i="50" s="1"/>
  <c r="J255" i="50"/>
  <c r="K255" i="50"/>
  <c r="K254" i="50" s="1"/>
  <c r="L255" i="50"/>
  <c r="L254" i="50" s="1"/>
  <c r="J258" i="50"/>
  <c r="K258" i="50"/>
  <c r="K257" i="50" s="1"/>
  <c r="K256" i="50" s="1"/>
  <c r="L258" i="50"/>
  <c r="L257" i="50" s="1"/>
  <c r="L256" i="50" s="1"/>
  <c r="J261" i="50"/>
  <c r="K261" i="50"/>
  <c r="K260" i="50" s="1"/>
  <c r="L261" i="50"/>
  <c r="L260" i="50" s="1"/>
  <c r="J263" i="50"/>
  <c r="K263" i="50"/>
  <c r="K262" i="50" s="1"/>
  <c r="L263" i="50"/>
  <c r="L262" i="50" s="1"/>
  <c r="J265" i="50"/>
  <c r="K265" i="50"/>
  <c r="K264" i="50" s="1"/>
  <c r="L265" i="50"/>
  <c r="L264" i="50" s="1"/>
  <c r="J268" i="50"/>
  <c r="K268" i="50"/>
  <c r="K267" i="50" s="1"/>
  <c r="K266" i="50" s="1"/>
  <c r="L268" i="50"/>
  <c r="L267" i="50" s="1"/>
  <c r="L266" i="50" s="1"/>
  <c r="J273" i="50"/>
  <c r="K273" i="50"/>
  <c r="K272" i="50" s="1"/>
  <c r="K271" i="50" s="1"/>
  <c r="L273" i="50"/>
  <c r="L272" i="50" s="1"/>
  <c r="L271" i="50" s="1"/>
  <c r="J276" i="50"/>
  <c r="K276" i="50"/>
  <c r="K275" i="50" s="1"/>
  <c r="K274" i="50" s="1"/>
  <c r="L276" i="50"/>
  <c r="L275" i="50" s="1"/>
  <c r="L274" i="50" s="1"/>
  <c r="J279" i="50"/>
  <c r="K279" i="50"/>
  <c r="K278" i="50" s="1"/>
  <c r="K277" i="50" s="1"/>
  <c r="L279" i="50"/>
  <c r="L278" i="50" s="1"/>
  <c r="L277" i="50" s="1"/>
  <c r="J282" i="50"/>
  <c r="K282" i="50"/>
  <c r="K281" i="50" s="1"/>
  <c r="K280" i="50" s="1"/>
  <c r="L282" i="50"/>
  <c r="L281" i="50" s="1"/>
  <c r="L280" i="50" s="1"/>
  <c r="J285" i="50"/>
  <c r="K285" i="50"/>
  <c r="K284" i="50" s="1"/>
  <c r="L285" i="50"/>
  <c r="L284" i="50" s="1"/>
  <c r="J287" i="50"/>
  <c r="K287" i="50"/>
  <c r="K286" i="50" s="1"/>
  <c r="L287" i="50"/>
  <c r="L286" i="50" s="1"/>
  <c r="J290" i="50"/>
  <c r="K290" i="50"/>
  <c r="K289" i="50" s="1"/>
  <c r="L290" i="50"/>
  <c r="L289" i="50" s="1"/>
  <c r="J292" i="50"/>
  <c r="K292" i="50"/>
  <c r="K291" i="50" s="1"/>
  <c r="L292" i="50"/>
  <c r="L291" i="50" s="1"/>
  <c r="J295" i="50"/>
  <c r="K295" i="50"/>
  <c r="K294" i="50" s="1"/>
  <c r="K293" i="50" s="1"/>
  <c r="L295" i="50"/>
  <c r="L294" i="50" s="1"/>
  <c r="L293" i="50" s="1"/>
  <c r="J298" i="50"/>
  <c r="K298" i="50"/>
  <c r="K297" i="50" s="1"/>
  <c r="K296" i="50" s="1"/>
  <c r="L298" i="50"/>
  <c r="L297" i="50" s="1"/>
  <c r="L296" i="50" s="1"/>
  <c r="J301" i="50"/>
  <c r="K301" i="50"/>
  <c r="K300" i="50" s="1"/>
  <c r="K299" i="50" s="1"/>
  <c r="L301" i="50"/>
  <c r="L300" i="50" s="1"/>
  <c r="L299" i="50" s="1"/>
  <c r="J305" i="50"/>
  <c r="K305" i="50"/>
  <c r="K304" i="50" s="1"/>
  <c r="K303" i="50" s="1"/>
  <c r="K302" i="50" s="1"/>
  <c r="L305" i="50"/>
  <c r="L304" i="50" s="1"/>
  <c r="L303" i="50" s="1"/>
  <c r="L302" i="50" s="1"/>
  <c r="J310" i="50"/>
  <c r="K310" i="50"/>
  <c r="K309" i="50" s="1"/>
  <c r="K308" i="50" s="1"/>
  <c r="K307" i="50" s="1"/>
  <c r="L310" i="50"/>
  <c r="L309" i="50" s="1"/>
  <c r="L308" i="50" s="1"/>
  <c r="L307" i="50" s="1"/>
  <c r="J314" i="50"/>
  <c r="K314" i="50"/>
  <c r="K313" i="50" s="1"/>
  <c r="L314" i="50"/>
  <c r="L313" i="50" s="1"/>
  <c r="J316" i="50"/>
  <c r="K316" i="50"/>
  <c r="K315" i="50" s="1"/>
  <c r="L316" i="50"/>
  <c r="L315" i="50" s="1"/>
  <c r="J319" i="50"/>
  <c r="K319" i="50"/>
  <c r="K318" i="50" s="1"/>
  <c r="K317" i="50" s="1"/>
  <c r="L319" i="50"/>
  <c r="L318" i="50" s="1"/>
  <c r="L317" i="50" s="1"/>
  <c r="J322" i="50"/>
  <c r="K322" i="50"/>
  <c r="K321" i="50" s="1"/>
  <c r="K320" i="50" s="1"/>
  <c r="L322" i="50"/>
  <c r="L321" i="50" s="1"/>
  <c r="L320" i="50" s="1"/>
  <c r="J325" i="50"/>
  <c r="K325" i="50"/>
  <c r="K324" i="50" s="1"/>
  <c r="K323" i="50" s="1"/>
  <c r="L325" i="50"/>
  <c r="L324" i="50" s="1"/>
  <c r="L323" i="50" s="1"/>
  <c r="J328" i="50"/>
  <c r="K328" i="50"/>
  <c r="L328" i="50"/>
  <c r="J329" i="50"/>
  <c r="K329" i="50"/>
  <c r="L329" i="50"/>
  <c r="J333" i="50"/>
  <c r="K333" i="50"/>
  <c r="K332" i="50" s="1"/>
  <c r="K331" i="50" s="1"/>
  <c r="L333" i="50"/>
  <c r="L332" i="50" s="1"/>
  <c r="L331" i="50" s="1"/>
  <c r="J341" i="50"/>
  <c r="K341" i="50"/>
  <c r="K340" i="50" s="1"/>
  <c r="K339" i="50" s="1"/>
  <c r="L341" i="50"/>
  <c r="L340" i="50" s="1"/>
  <c r="L339" i="50" s="1"/>
  <c r="J344" i="50"/>
  <c r="K344" i="50"/>
  <c r="K343" i="50" s="1"/>
  <c r="K342" i="50" s="1"/>
  <c r="L344" i="50"/>
  <c r="L343" i="50" s="1"/>
  <c r="L342" i="50" s="1"/>
  <c r="J347" i="50"/>
  <c r="K347" i="50"/>
  <c r="K346" i="50" s="1"/>
  <c r="K345" i="50" s="1"/>
  <c r="L347" i="50"/>
  <c r="L346" i="50" s="1"/>
  <c r="L345" i="50" s="1"/>
  <c r="J350" i="50"/>
  <c r="K350" i="50"/>
  <c r="K349" i="50" s="1"/>
  <c r="K348" i="50" s="1"/>
  <c r="L350" i="50"/>
  <c r="L349" i="50" s="1"/>
  <c r="L348" i="50" s="1"/>
  <c r="J353" i="50"/>
  <c r="K353" i="50"/>
  <c r="K352" i="50" s="1"/>
  <c r="K351" i="50" s="1"/>
  <c r="L353" i="50"/>
  <c r="L352" i="50" s="1"/>
  <c r="L351" i="50" s="1"/>
  <c r="J356" i="50"/>
  <c r="K356" i="50"/>
  <c r="K355" i="50" s="1"/>
  <c r="K354" i="50" s="1"/>
  <c r="L356" i="50"/>
  <c r="L355" i="50" s="1"/>
  <c r="L354" i="50" s="1"/>
  <c r="J360" i="50"/>
  <c r="K360" i="50"/>
  <c r="K359" i="50" s="1"/>
  <c r="K358" i="50" s="1"/>
  <c r="L360" i="50"/>
  <c r="L359" i="50" s="1"/>
  <c r="L358" i="50" s="1"/>
  <c r="J363" i="50"/>
  <c r="K363" i="50"/>
  <c r="K362" i="50" s="1"/>
  <c r="K361" i="50" s="1"/>
  <c r="L363" i="50"/>
  <c r="L362" i="50" s="1"/>
  <c r="L361" i="50" s="1"/>
  <c r="J366" i="50"/>
  <c r="K366" i="50"/>
  <c r="K365" i="50" s="1"/>
  <c r="K364" i="50" s="1"/>
  <c r="L366" i="50"/>
  <c r="L365" i="50" s="1"/>
  <c r="L364" i="50" s="1"/>
  <c r="J369" i="50"/>
  <c r="K369" i="50"/>
  <c r="K368" i="50" s="1"/>
  <c r="K367" i="50" s="1"/>
  <c r="L369" i="50"/>
  <c r="L368" i="50" s="1"/>
  <c r="L367" i="50" s="1"/>
  <c r="J374" i="50"/>
  <c r="K374" i="50"/>
  <c r="K373" i="50" s="1"/>
  <c r="K372" i="50" s="1"/>
  <c r="K371" i="50" s="1"/>
  <c r="L374" i="50"/>
  <c r="L373" i="50" s="1"/>
  <c r="L372" i="50" s="1"/>
  <c r="L371" i="50" s="1"/>
  <c r="J378" i="50"/>
  <c r="K378" i="50"/>
  <c r="K377" i="50" s="1"/>
  <c r="K376" i="50" s="1"/>
  <c r="K375" i="50" s="1"/>
  <c r="L378" i="50"/>
  <c r="L377" i="50" s="1"/>
  <c r="L376" i="50" s="1"/>
  <c r="L375" i="50" s="1"/>
  <c r="J110" i="47"/>
  <c r="L390" i="47"/>
  <c r="L389" i="47" s="1"/>
  <c r="L387" i="47"/>
  <c r="L386" i="47" s="1"/>
  <c r="L381" i="47"/>
  <c r="L379" i="47"/>
  <c r="T382" i="2"/>
  <c r="T381" i="2" s="1"/>
  <c r="T380" i="2" s="1"/>
  <c r="L373" i="47"/>
  <c r="L372" i="47" s="1"/>
  <c r="L371" i="47" s="1"/>
  <c r="L369" i="47"/>
  <c r="L368" i="47" s="1"/>
  <c r="L367" i="47" s="1"/>
  <c r="L364" i="47"/>
  <c r="L363" i="47"/>
  <c r="L362" i="47" s="1"/>
  <c r="T389" i="2"/>
  <c r="T388" i="2" s="1"/>
  <c r="T387" i="2" s="1"/>
  <c r="L360" i="47"/>
  <c r="L359" i="47" s="1"/>
  <c r="L358" i="47" s="1"/>
  <c r="L351" i="47"/>
  <c r="L350" i="47" s="1"/>
  <c r="L349" i="47" s="1"/>
  <c r="L345" i="47"/>
  <c r="L344" i="47" s="1"/>
  <c r="L342" i="47"/>
  <c r="L341" i="47" s="1"/>
  <c r="L339" i="47"/>
  <c r="L338" i="47" s="1"/>
  <c r="T313" i="2"/>
  <c r="T312" i="2" s="1"/>
  <c r="T311" i="2" s="1"/>
  <c r="L336" i="47"/>
  <c r="L335" i="47" s="1"/>
  <c r="L332" i="47"/>
  <c r="L331" i="47" s="1"/>
  <c r="L330" i="47" s="1"/>
  <c r="L327" i="47"/>
  <c r="L326" i="47" s="1"/>
  <c r="L325" i="47" s="1"/>
  <c r="L322" i="47"/>
  <c r="L321" i="47" s="1"/>
  <c r="L319" i="47"/>
  <c r="L318" i="47" s="1"/>
  <c r="L316" i="47"/>
  <c r="L315" i="47" s="1"/>
  <c r="L311" i="47"/>
  <c r="L310" i="47" s="1"/>
  <c r="L308" i="47"/>
  <c r="L306" i="47"/>
  <c r="T289" i="2"/>
  <c r="T288" i="2" s="1"/>
  <c r="L304" i="47"/>
  <c r="T286" i="2"/>
  <c r="T285" i="2" s="1"/>
  <c r="T284" i="2" s="1"/>
  <c r="L301" i="47"/>
  <c r="L300" i="47" s="1"/>
  <c r="S283" i="2"/>
  <c r="S282" i="2" s="1"/>
  <c r="L298" i="47"/>
  <c r="S281" i="2"/>
  <c r="S280" i="2" s="1"/>
  <c r="L296" i="47"/>
  <c r="L292" i="47"/>
  <c r="L291" i="47" s="1"/>
  <c r="L290" i="47" s="1"/>
  <c r="L288" i="47"/>
  <c r="L287" i="47" s="1"/>
  <c r="L285" i="47"/>
  <c r="L284" i="47" s="1"/>
  <c r="L279" i="47"/>
  <c r="L278" i="47" s="1"/>
  <c r="R487" i="2" s="1"/>
  <c r="L276" i="47"/>
  <c r="L275" i="47" s="1"/>
  <c r="L270" i="47"/>
  <c r="L269" i="47" s="1"/>
  <c r="L267" i="47"/>
  <c r="L266" i="47" s="1"/>
  <c r="L264" i="47"/>
  <c r="L263" i="47" s="1"/>
  <c r="L261" i="47"/>
  <c r="L260" i="47" s="1"/>
  <c r="R484" i="2" s="1"/>
  <c r="L258" i="47"/>
  <c r="L257" i="47" s="1"/>
  <c r="R483" i="2" s="1"/>
  <c r="L255" i="47"/>
  <c r="L254" i="47" s="1"/>
  <c r="L251" i="47"/>
  <c r="L250" i="47" s="1"/>
  <c r="L248" i="47"/>
  <c r="L247" i="47" s="1"/>
  <c r="L242" i="47"/>
  <c r="L241" i="47" s="1"/>
  <c r="S245" i="2"/>
  <c r="S244" i="2" s="1"/>
  <c r="S243" i="2" s="1"/>
  <c r="L236" i="47"/>
  <c r="L235" i="47" s="1"/>
  <c r="S242" i="2"/>
  <c r="S241" i="2" s="1"/>
  <c r="S240" i="2" s="1"/>
  <c r="L233" i="47"/>
  <c r="L232" i="47" s="1"/>
  <c r="S239" i="2"/>
  <c r="S238" i="2" s="1"/>
  <c r="S237" i="2" s="1"/>
  <c r="L230" i="47"/>
  <c r="L229" i="47" s="1"/>
  <c r="T236" i="2"/>
  <c r="T235" i="2" s="1"/>
  <c r="T234" i="2" s="1"/>
  <c r="S236" i="2"/>
  <c r="S235" i="2" s="1"/>
  <c r="S234" i="2" s="1"/>
  <c r="L227" i="47"/>
  <c r="L226" i="47" s="1"/>
  <c r="L224" i="47"/>
  <c r="L223" i="47" s="1"/>
  <c r="L216" i="47"/>
  <c r="L215" i="47" s="1"/>
  <c r="S258" i="2"/>
  <c r="S257" i="2" s="1"/>
  <c r="L213" i="47"/>
  <c r="S256" i="2"/>
  <c r="S255" i="2" s="1"/>
  <c r="L211" i="47"/>
  <c r="T251" i="2"/>
  <c r="T250" i="2" s="1"/>
  <c r="T249" i="2" s="1"/>
  <c r="T248" i="2" s="1"/>
  <c r="T247" i="2" s="1"/>
  <c r="L207" i="47"/>
  <c r="L206" i="47" s="1"/>
  <c r="L205" i="47" s="1"/>
  <c r="L202" i="47"/>
  <c r="L201" i="47" s="1"/>
  <c r="L200" i="47" s="1"/>
  <c r="T224" i="2"/>
  <c r="T223" i="2" s="1"/>
  <c r="T222" i="2" s="1"/>
  <c r="T221" i="2" s="1"/>
  <c r="T220" i="2" s="1"/>
  <c r="L198" i="47"/>
  <c r="L197" i="47" s="1"/>
  <c r="L195" i="47"/>
  <c r="L194" i="47" s="1"/>
  <c r="R478" i="2" s="1"/>
  <c r="L192" i="47"/>
  <c r="L191" i="47" s="1"/>
  <c r="R479" i="2" s="1"/>
  <c r="L189" i="47"/>
  <c r="L187" i="47"/>
  <c r="T208" i="2"/>
  <c r="T207" i="2" s="1"/>
  <c r="L184" i="47"/>
  <c r="T206" i="2"/>
  <c r="T205" i="2" s="1"/>
  <c r="L182" i="47"/>
  <c r="T203" i="2"/>
  <c r="T202" i="2" s="1"/>
  <c r="T201" i="2" s="1"/>
  <c r="T200" i="2"/>
  <c r="T199" i="2" s="1"/>
  <c r="T198" i="2" s="1"/>
  <c r="L176" i="47"/>
  <c r="L175" i="47" s="1"/>
  <c r="L173" i="47"/>
  <c r="L172" i="47" s="1"/>
  <c r="L170" i="47"/>
  <c r="L169" i="47" s="1"/>
  <c r="R477" i="2" s="1"/>
  <c r="L165" i="47"/>
  <c r="L164" i="47" s="1"/>
  <c r="T146" i="2"/>
  <c r="T145" i="2" s="1"/>
  <c r="T144" i="2" s="1"/>
  <c r="L162" i="47"/>
  <c r="L161" i="47" s="1"/>
  <c r="T143" i="2"/>
  <c r="T142" i="2" s="1"/>
  <c r="T141" i="2" s="1"/>
  <c r="L159" i="47"/>
  <c r="L158" i="47" s="1"/>
  <c r="T156" i="2"/>
  <c r="T155" i="2" s="1"/>
  <c r="T154" i="2" s="1"/>
  <c r="T153" i="2" s="1"/>
  <c r="T152" i="2" s="1"/>
  <c r="L151" i="47"/>
  <c r="L150" i="47" s="1"/>
  <c r="L149" i="47" s="1"/>
  <c r="L148" i="47" s="1"/>
  <c r="T135" i="2"/>
  <c r="T134" i="2" s="1"/>
  <c r="T133" i="2" s="1"/>
  <c r="L146" i="47"/>
  <c r="L145" i="47" s="1"/>
  <c r="L144" i="47" s="1"/>
  <c r="T138" i="2"/>
  <c r="T137" i="2" s="1"/>
  <c r="T136" i="2" s="1"/>
  <c r="L142" i="47"/>
  <c r="L141" i="47" s="1"/>
  <c r="T79" i="2"/>
  <c r="T78" i="2" s="1"/>
  <c r="T77" i="2" s="1"/>
  <c r="L139" i="47"/>
  <c r="L138" i="47" s="1"/>
  <c r="L137" i="47" s="1"/>
  <c r="L131" i="47"/>
  <c r="L130" i="47" s="1"/>
  <c r="L129" i="47" s="1"/>
  <c r="L127" i="47"/>
  <c r="L126" i="47" s="1"/>
  <c r="L122" i="47" s="1"/>
  <c r="L120" i="47"/>
  <c r="L119" i="47" s="1"/>
  <c r="L117" i="47"/>
  <c r="L116" i="47" s="1"/>
  <c r="L114" i="47"/>
  <c r="L113" i="47" s="1"/>
  <c r="L106" i="47"/>
  <c r="L105" i="47" s="1"/>
  <c r="L104" i="47" s="1"/>
  <c r="L96" i="47"/>
  <c r="L94" i="47"/>
  <c r="L89" i="47"/>
  <c r="L87" i="47"/>
  <c r="L82" i="47"/>
  <c r="L81" i="47" s="1"/>
  <c r="L79" i="47"/>
  <c r="L78" i="47" s="1"/>
  <c r="L76" i="47"/>
  <c r="L75" i="47" s="1"/>
  <c r="L73" i="47"/>
  <c r="L72" i="47" s="1"/>
  <c r="L69" i="47"/>
  <c r="L68" i="47" s="1"/>
  <c r="L67" i="47" s="1"/>
  <c r="L53" i="47"/>
  <c r="L52" i="47" s="1"/>
  <c r="L50" i="47"/>
  <c r="L49" i="47" s="1"/>
  <c r="L47" i="47"/>
  <c r="L46" i="47" s="1"/>
  <c r="L44" i="47"/>
  <c r="L43" i="47" s="1"/>
  <c r="T39" i="2"/>
  <c r="T38" i="2" s="1"/>
  <c r="L37" i="47"/>
  <c r="L36" i="47" s="1"/>
  <c r="T34" i="2"/>
  <c r="T33" i="2" s="1"/>
  <c r="T32" i="2" s="1"/>
  <c r="L34" i="47"/>
  <c r="L33" i="47" s="1"/>
  <c r="L31" i="47"/>
  <c r="L29" i="47"/>
  <c r="L26" i="47"/>
  <c r="L24" i="47"/>
  <c r="L21" i="47"/>
  <c r="L20" i="47" s="1"/>
  <c r="L18" i="47"/>
  <c r="L16" i="47"/>
  <c r="L13" i="47"/>
  <c r="S11" i="2"/>
  <c r="S10" i="2" s="1"/>
  <c r="L11" i="47"/>
  <c r="K390" i="47"/>
  <c r="K387" i="47"/>
  <c r="K381" i="47"/>
  <c r="K379" i="47"/>
  <c r="P382" i="2"/>
  <c r="P381" i="2" s="1"/>
  <c r="P380" i="2" s="1"/>
  <c r="K373" i="47"/>
  <c r="K369" i="47"/>
  <c r="K364" i="47"/>
  <c r="K363" i="47"/>
  <c r="P389" i="2"/>
  <c r="P388" i="2" s="1"/>
  <c r="P387" i="2" s="1"/>
  <c r="K360" i="47"/>
  <c r="K351" i="47"/>
  <c r="K345" i="47"/>
  <c r="K344" i="47" s="1"/>
  <c r="K342" i="47"/>
  <c r="K339" i="47"/>
  <c r="P313" i="2"/>
  <c r="P312" i="2" s="1"/>
  <c r="P311" i="2" s="1"/>
  <c r="K336" i="47"/>
  <c r="K332" i="47"/>
  <c r="K327" i="47"/>
  <c r="K322" i="47"/>
  <c r="K319" i="47"/>
  <c r="K316" i="47"/>
  <c r="K311" i="47"/>
  <c r="K308" i="47"/>
  <c r="K306" i="47"/>
  <c r="P289" i="2"/>
  <c r="P288" i="2" s="1"/>
  <c r="K304" i="47"/>
  <c r="P286" i="2"/>
  <c r="P285" i="2" s="1"/>
  <c r="P284" i="2" s="1"/>
  <c r="K301" i="47"/>
  <c r="O283" i="2"/>
  <c r="O282" i="2" s="1"/>
  <c r="K298" i="47"/>
  <c r="O281" i="2"/>
  <c r="O280" i="2" s="1"/>
  <c r="K296" i="47"/>
  <c r="K292" i="47"/>
  <c r="K288" i="47"/>
  <c r="K287" i="47" s="1"/>
  <c r="K285" i="47"/>
  <c r="K279" i="47"/>
  <c r="K276" i="47"/>
  <c r="K270" i="47"/>
  <c r="K267" i="47"/>
  <c r="K264" i="47"/>
  <c r="K261" i="47"/>
  <c r="K258" i="47"/>
  <c r="K255" i="47"/>
  <c r="K251" i="47"/>
  <c r="K248" i="47"/>
  <c r="K242" i="47"/>
  <c r="O245" i="2"/>
  <c r="O244" i="2" s="1"/>
  <c r="O243" i="2" s="1"/>
  <c r="K236" i="47"/>
  <c r="O242" i="2"/>
  <c r="O241" i="2" s="1"/>
  <c r="O240" i="2" s="1"/>
  <c r="K233" i="47"/>
  <c r="O239" i="2"/>
  <c r="O238" i="2" s="1"/>
  <c r="O237" i="2" s="1"/>
  <c r="K230" i="47"/>
  <c r="P236" i="2"/>
  <c r="P235" i="2" s="1"/>
  <c r="P234" i="2" s="1"/>
  <c r="O236" i="2"/>
  <c r="O235" i="2" s="1"/>
  <c r="O234" i="2" s="1"/>
  <c r="K227" i="47"/>
  <c r="K224" i="47"/>
  <c r="K216" i="47"/>
  <c r="O258" i="2"/>
  <c r="O257" i="2" s="1"/>
  <c r="K213" i="47"/>
  <c r="O256" i="2"/>
  <c r="O255" i="2" s="1"/>
  <c r="K211" i="47"/>
  <c r="P251" i="2"/>
  <c r="P250" i="2" s="1"/>
  <c r="P249" i="2" s="1"/>
  <c r="P248" i="2" s="1"/>
  <c r="P247" i="2" s="1"/>
  <c r="K207" i="47"/>
  <c r="K202" i="47"/>
  <c r="P224" i="2"/>
  <c r="P223" i="2" s="1"/>
  <c r="P222" i="2" s="1"/>
  <c r="P221" i="2" s="1"/>
  <c r="P220" i="2" s="1"/>
  <c r="K198" i="47"/>
  <c r="K195" i="47"/>
  <c r="K192" i="47"/>
  <c r="K189" i="47"/>
  <c r="K187" i="47"/>
  <c r="P208" i="2"/>
  <c r="P207" i="2" s="1"/>
  <c r="K184" i="47"/>
  <c r="P206" i="2"/>
  <c r="P205" i="2" s="1"/>
  <c r="K182" i="47"/>
  <c r="P203" i="2"/>
  <c r="P202" i="2" s="1"/>
  <c r="P201" i="2" s="1"/>
  <c r="P200" i="2"/>
  <c r="P199" i="2" s="1"/>
  <c r="P198" i="2" s="1"/>
  <c r="K176" i="47"/>
  <c r="K173" i="47"/>
  <c r="K170" i="47"/>
  <c r="K165" i="47"/>
  <c r="P146" i="2"/>
  <c r="P145" i="2" s="1"/>
  <c r="P144" i="2" s="1"/>
  <c r="K162" i="47"/>
  <c r="P143" i="2"/>
  <c r="P142" i="2" s="1"/>
  <c r="P141" i="2" s="1"/>
  <c r="K159" i="47"/>
  <c r="P156" i="2"/>
  <c r="P155" i="2" s="1"/>
  <c r="P154" i="2" s="1"/>
  <c r="P153" i="2" s="1"/>
  <c r="P152" i="2" s="1"/>
  <c r="K151" i="47"/>
  <c r="K146" i="47"/>
  <c r="K142" i="47"/>
  <c r="K139" i="47"/>
  <c r="K131" i="47"/>
  <c r="K127" i="47"/>
  <c r="K120" i="47"/>
  <c r="K117" i="47"/>
  <c r="K114" i="47"/>
  <c r="K106" i="47"/>
  <c r="K96" i="47"/>
  <c r="K94" i="47"/>
  <c r="K89" i="47"/>
  <c r="K87" i="47"/>
  <c r="P87" i="2"/>
  <c r="P86" i="2" s="1"/>
  <c r="P85" i="2" s="1"/>
  <c r="P84" i="2" s="1"/>
  <c r="P83" i="2" s="1"/>
  <c r="K82" i="47"/>
  <c r="K79" i="47"/>
  <c r="K76" i="47"/>
  <c r="K73" i="47"/>
  <c r="K69" i="47"/>
  <c r="K53" i="47"/>
  <c r="K50" i="47"/>
  <c r="K47" i="47"/>
  <c r="K44" i="47"/>
  <c r="K37" i="47"/>
  <c r="K34" i="47"/>
  <c r="K31" i="47"/>
  <c r="O29" i="2"/>
  <c r="O28" i="2" s="1"/>
  <c r="K29" i="47"/>
  <c r="K26" i="47"/>
  <c r="O24" i="2"/>
  <c r="O23" i="2" s="1"/>
  <c r="K24" i="47"/>
  <c r="K21" i="47"/>
  <c r="O18" i="2"/>
  <c r="O17" i="2" s="1"/>
  <c r="K18" i="47"/>
  <c r="O16" i="2"/>
  <c r="O15" i="2" s="1"/>
  <c r="K16" i="47"/>
  <c r="K13" i="47"/>
  <c r="K11" i="47"/>
  <c r="J393" i="47"/>
  <c r="J392" i="47" s="1"/>
  <c r="J390" i="47"/>
  <c r="J387" i="47"/>
  <c r="J381" i="47"/>
  <c r="J379" i="47"/>
  <c r="J373" i="47"/>
  <c r="J369" i="47"/>
  <c r="J364" i="47"/>
  <c r="J363" i="47"/>
  <c r="J360" i="47"/>
  <c r="J356" i="47"/>
  <c r="J353" i="47"/>
  <c r="J351" i="47"/>
  <c r="J345" i="47"/>
  <c r="J342" i="47"/>
  <c r="J339" i="47"/>
  <c r="J336" i="47"/>
  <c r="J332" i="47"/>
  <c r="J327" i="47"/>
  <c r="J322" i="47"/>
  <c r="J319" i="47"/>
  <c r="J316" i="47"/>
  <c r="J311" i="47"/>
  <c r="J308" i="47"/>
  <c r="J306" i="47"/>
  <c r="J304" i="47"/>
  <c r="J301" i="47"/>
  <c r="J298" i="47"/>
  <c r="J296" i="47"/>
  <c r="J292" i="47"/>
  <c r="J288" i="47"/>
  <c r="J285" i="47"/>
  <c r="M487" i="2"/>
  <c r="L487" i="2"/>
  <c r="K487" i="2"/>
  <c r="J279" i="47"/>
  <c r="J276" i="47"/>
  <c r="J270" i="47"/>
  <c r="J267" i="47"/>
  <c r="J264" i="47"/>
  <c r="M484" i="2"/>
  <c r="L484" i="2"/>
  <c r="K484" i="2"/>
  <c r="J261" i="47"/>
  <c r="L483" i="2"/>
  <c r="K483" i="2"/>
  <c r="J258" i="47"/>
  <c r="M483" i="2"/>
  <c r="J255" i="47"/>
  <c r="J251" i="47"/>
  <c r="J248" i="47"/>
  <c r="J245" i="47"/>
  <c r="J242" i="47"/>
  <c r="J236" i="47"/>
  <c r="J233" i="47"/>
  <c r="J230" i="47"/>
  <c r="J227" i="47"/>
  <c r="J224" i="47"/>
  <c r="M480" i="2"/>
  <c r="J216" i="47"/>
  <c r="J213" i="47"/>
  <c r="J211" i="47"/>
  <c r="J207" i="47"/>
  <c r="J202" i="47"/>
  <c r="J198" i="47"/>
  <c r="M478" i="2"/>
  <c r="L478" i="2"/>
  <c r="K478" i="2"/>
  <c r="J195" i="47"/>
  <c r="M479" i="2"/>
  <c r="L479" i="2"/>
  <c r="K479" i="2"/>
  <c r="J192" i="47"/>
  <c r="J189" i="47"/>
  <c r="J187" i="47"/>
  <c r="J184" i="47"/>
  <c r="J182" i="47"/>
  <c r="J179" i="47"/>
  <c r="J176" i="47"/>
  <c r="J173" i="47"/>
  <c r="L477" i="2"/>
  <c r="K477" i="2"/>
  <c r="J170" i="47"/>
  <c r="M477" i="2"/>
  <c r="J165" i="47"/>
  <c r="J162" i="47"/>
  <c r="J159" i="47"/>
  <c r="J151" i="47"/>
  <c r="J146" i="47"/>
  <c r="J142" i="47"/>
  <c r="J139" i="47"/>
  <c r="J131" i="47"/>
  <c r="J127" i="47"/>
  <c r="J120" i="47"/>
  <c r="J117" i="47"/>
  <c r="J114" i="47"/>
  <c r="J106" i="47"/>
  <c r="J101" i="47"/>
  <c r="J98" i="47"/>
  <c r="J96" i="47"/>
  <c r="J94" i="47"/>
  <c r="J89" i="47"/>
  <c r="J87" i="47"/>
  <c r="J82" i="47"/>
  <c r="J79" i="47"/>
  <c r="J76" i="47"/>
  <c r="J73" i="47"/>
  <c r="J69" i="47"/>
  <c r="J65" i="47"/>
  <c r="J62" i="47"/>
  <c r="J59" i="47"/>
  <c r="J56" i="47"/>
  <c r="J53" i="47"/>
  <c r="J50" i="47"/>
  <c r="J47" i="47"/>
  <c r="J44" i="47"/>
  <c r="J41" i="47"/>
  <c r="J39" i="47"/>
  <c r="J37" i="47"/>
  <c r="J34" i="47"/>
  <c r="J31" i="47"/>
  <c r="K29" i="2"/>
  <c r="K28" i="2" s="1"/>
  <c r="J29" i="47"/>
  <c r="J26" i="47"/>
  <c r="K24" i="2"/>
  <c r="K23" i="2" s="1"/>
  <c r="J24" i="47"/>
  <c r="J21" i="47"/>
  <c r="K18" i="2"/>
  <c r="K17" i="2" s="1"/>
  <c r="J18" i="47"/>
  <c r="J16" i="47"/>
  <c r="J13" i="47"/>
  <c r="J11" i="47"/>
  <c r="K183" i="50" l="1"/>
  <c r="L183" i="50"/>
  <c r="L240" i="47"/>
  <c r="Q384" i="2"/>
  <c r="M384" i="2"/>
  <c r="P384" i="2"/>
  <c r="O384" i="2"/>
  <c r="K384" i="2"/>
  <c r="R384" i="2"/>
  <c r="N384" i="2"/>
  <c r="O132" i="2"/>
  <c r="N132" i="2"/>
  <c r="N131" i="2" s="1"/>
  <c r="R132" i="2"/>
  <c r="R131" i="2" s="1"/>
  <c r="M132" i="2"/>
  <c r="Q132" i="2"/>
  <c r="Q131" i="2" s="1"/>
  <c r="K132" i="2"/>
  <c r="K166" i="50"/>
  <c r="L166" i="50"/>
  <c r="M471" i="2"/>
  <c r="R471" i="2"/>
  <c r="K471" i="2"/>
  <c r="J480" i="2"/>
  <c r="K480" i="2"/>
  <c r="S70" i="2"/>
  <c r="O70" i="2"/>
  <c r="K70" i="2"/>
  <c r="K69" i="2" s="1"/>
  <c r="R70" i="2"/>
  <c r="R69" i="2" s="1"/>
  <c r="N70" i="2"/>
  <c r="U70" i="2"/>
  <c r="U69" i="2" s="1"/>
  <c r="Q70" i="2"/>
  <c r="Q69" i="2" s="1"/>
  <c r="M70" i="2"/>
  <c r="M69" i="2" s="1"/>
  <c r="T70" i="2"/>
  <c r="L196" i="50"/>
  <c r="K196" i="50"/>
  <c r="K357" i="50"/>
  <c r="L357" i="50"/>
  <c r="L10" i="47"/>
  <c r="L334" i="47"/>
  <c r="R482" i="2"/>
  <c r="L253" i="47"/>
  <c r="L210" i="47"/>
  <c r="K233" i="50"/>
  <c r="S267" i="2"/>
  <c r="S266" i="2" s="1"/>
  <c r="O267" i="2"/>
  <c r="O266" i="2" s="1"/>
  <c r="K267" i="2"/>
  <c r="K266" i="2" s="1"/>
  <c r="L233" i="50"/>
  <c r="R267" i="2"/>
  <c r="R266" i="2" s="1"/>
  <c r="N267" i="2"/>
  <c r="N266" i="2" s="1"/>
  <c r="U267" i="2"/>
  <c r="U266" i="2" s="1"/>
  <c r="Q267" i="2"/>
  <c r="Q266" i="2" s="1"/>
  <c r="M267" i="2"/>
  <c r="M266" i="2" s="1"/>
  <c r="T267" i="2"/>
  <c r="T266" i="2" s="1"/>
  <c r="P267" i="2"/>
  <c r="P266" i="2" s="1"/>
  <c r="L267" i="2"/>
  <c r="L266" i="2" s="1"/>
  <c r="L335" i="50"/>
  <c r="K335" i="50"/>
  <c r="L219" i="47"/>
  <c r="L218" i="47" s="1"/>
  <c r="R481" i="2"/>
  <c r="L181" i="47"/>
  <c r="L93" i="47"/>
  <c r="L92" i="47" s="1"/>
  <c r="L91" i="47" s="1"/>
  <c r="L154" i="47"/>
  <c r="L153" i="47" s="1"/>
  <c r="U355" i="2"/>
  <c r="U354" i="2" s="1"/>
  <c r="Q355" i="2"/>
  <c r="Q354" i="2" s="1"/>
  <c r="M355" i="2"/>
  <c r="M354" i="2" s="1"/>
  <c r="T337" i="2"/>
  <c r="T334" i="2" s="1"/>
  <c r="T333" i="2" s="1"/>
  <c r="T332" i="2" s="1"/>
  <c r="P337" i="2"/>
  <c r="P334" i="2" s="1"/>
  <c r="P333" i="2" s="1"/>
  <c r="P332" i="2" s="1"/>
  <c r="L337" i="2"/>
  <c r="L334" i="2" s="1"/>
  <c r="L333" i="2" s="1"/>
  <c r="L332" i="2" s="1"/>
  <c r="T355" i="2"/>
  <c r="T354" i="2" s="1"/>
  <c r="P355" i="2"/>
  <c r="P354" i="2" s="1"/>
  <c r="L355" i="2"/>
  <c r="L354" i="2" s="1"/>
  <c r="S337" i="2"/>
  <c r="S334" i="2" s="1"/>
  <c r="S333" i="2" s="1"/>
  <c r="S332" i="2" s="1"/>
  <c r="O337" i="2"/>
  <c r="O334" i="2" s="1"/>
  <c r="O333" i="2" s="1"/>
  <c r="O332" i="2" s="1"/>
  <c r="K337" i="2"/>
  <c r="K334" i="2" s="1"/>
  <c r="K333" i="2" s="1"/>
  <c r="K332" i="2" s="1"/>
  <c r="S355" i="2"/>
  <c r="S354" i="2" s="1"/>
  <c r="O355" i="2"/>
  <c r="O354" i="2" s="1"/>
  <c r="K355" i="2"/>
  <c r="K354" i="2" s="1"/>
  <c r="R337" i="2"/>
  <c r="R334" i="2" s="1"/>
  <c r="R333" i="2" s="1"/>
  <c r="R332" i="2" s="1"/>
  <c r="N337" i="2"/>
  <c r="N334" i="2" s="1"/>
  <c r="N333" i="2" s="1"/>
  <c r="N332" i="2" s="1"/>
  <c r="R355" i="2"/>
  <c r="R354" i="2" s="1"/>
  <c r="N355" i="2"/>
  <c r="N354" i="2" s="1"/>
  <c r="U337" i="2"/>
  <c r="U334" i="2" s="1"/>
  <c r="U333" i="2" s="1"/>
  <c r="U332" i="2" s="1"/>
  <c r="Q337" i="2"/>
  <c r="Q334" i="2" s="1"/>
  <c r="Q333" i="2" s="1"/>
  <c r="Q332" i="2" s="1"/>
  <c r="M337" i="2"/>
  <c r="M334" i="2" s="1"/>
  <c r="M333" i="2" s="1"/>
  <c r="M332" i="2" s="1"/>
  <c r="R303" i="2"/>
  <c r="R302" i="2" s="1"/>
  <c r="R295" i="2" s="1"/>
  <c r="N303" i="2"/>
  <c r="N302" i="2" s="1"/>
  <c r="N295" i="2" s="1"/>
  <c r="U303" i="2"/>
  <c r="U302" i="2" s="1"/>
  <c r="U295" i="2" s="1"/>
  <c r="Q303" i="2"/>
  <c r="Q302" i="2" s="1"/>
  <c r="Q295" i="2" s="1"/>
  <c r="M303" i="2"/>
  <c r="M302" i="2" s="1"/>
  <c r="M295" i="2" s="1"/>
  <c r="T303" i="2"/>
  <c r="T302" i="2" s="1"/>
  <c r="P303" i="2"/>
  <c r="P302" i="2" s="1"/>
  <c r="L303" i="2"/>
  <c r="L302" i="2" s="1"/>
  <c r="S303" i="2"/>
  <c r="S302" i="2" s="1"/>
  <c r="S295" i="2" s="1"/>
  <c r="O303" i="2"/>
  <c r="O302" i="2" s="1"/>
  <c r="O295" i="2" s="1"/>
  <c r="K303" i="2"/>
  <c r="K302" i="2" s="1"/>
  <c r="K295" i="2" s="1"/>
  <c r="L102" i="2"/>
  <c r="L101" i="2" s="1"/>
  <c r="L100" i="2" s="1"/>
  <c r="L99" i="2" s="1"/>
  <c r="L98" i="2" s="1"/>
  <c r="L15" i="47"/>
  <c r="L186" i="47"/>
  <c r="J138" i="50"/>
  <c r="J309" i="2"/>
  <c r="J308" i="2" s="1"/>
  <c r="J238" i="2"/>
  <c r="J237" i="2" s="1"/>
  <c r="J164" i="2"/>
  <c r="J324" i="2"/>
  <c r="J323" i="2" s="1"/>
  <c r="J142" i="2"/>
  <c r="J141" i="2" s="1"/>
  <c r="J350" i="2"/>
  <c r="J235" i="2"/>
  <c r="J234" i="2" s="1"/>
  <c r="U157" i="2"/>
  <c r="O157" i="2"/>
  <c r="J385" i="2"/>
  <c r="S157" i="2"/>
  <c r="N157" i="2"/>
  <c r="P233" i="2"/>
  <c r="P232" i="2" s="1"/>
  <c r="P231" i="2" s="1"/>
  <c r="R157" i="2"/>
  <c r="M157" i="2"/>
  <c r="T157" i="2"/>
  <c r="T140" i="2"/>
  <c r="T139" i="2" s="1"/>
  <c r="Q157" i="2"/>
  <c r="K157" i="2"/>
  <c r="P140" i="2"/>
  <c r="P139" i="2" s="1"/>
  <c r="T132" i="2"/>
  <c r="T131" i="2" s="1"/>
  <c r="T233" i="2"/>
  <c r="T232" i="2" s="1"/>
  <c r="T231" i="2" s="1"/>
  <c r="T90" i="2"/>
  <c r="T89" i="2" s="1"/>
  <c r="T88" i="2" s="1"/>
  <c r="P90" i="2"/>
  <c r="P89" i="2" s="1"/>
  <c r="P88" i="2" s="1"/>
  <c r="L90" i="2"/>
  <c r="L89" i="2" s="1"/>
  <c r="L88" i="2" s="1"/>
  <c r="S90" i="2"/>
  <c r="S89" i="2" s="1"/>
  <c r="S88" i="2" s="1"/>
  <c r="O90" i="2"/>
  <c r="O89" i="2" s="1"/>
  <c r="O88" i="2" s="1"/>
  <c r="K90" i="2"/>
  <c r="K89" i="2" s="1"/>
  <c r="K88" i="2" s="1"/>
  <c r="R90" i="2"/>
  <c r="R89" i="2" s="1"/>
  <c r="R88" i="2" s="1"/>
  <c r="N90" i="2"/>
  <c r="N89" i="2" s="1"/>
  <c r="N88" i="2" s="1"/>
  <c r="U90" i="2"/>
  <c r="U89" i="2" s="1"/>
  <c r="U88" i="2" s="1"/>
  <c r="Q90" i="2"/>
  <c r="Q89" i="2" s="1"/>
  <c r="Q88" i="2" s="1"/>
  <c r="M90" i="2"/>
  <c r="M89" i="2" s="1"/>
  <c r="M88" i="2" s="1"/>
  <c r="S132" i="2"/>
  <c r="S131" i="2" s="1"/>
  <c r="M131" i="2"/>
  <c r="K131" i="2"/>
  <c r="U132" i="2"/>
  <c r="U131" i="2" s="1"/>
  <c r="O131" i="2"/>
  <c r="J321" i="47"/>
  <c r="J49" i="47"/>
  <c r="J52" i="47"/>
  <c r="J75" i="47"/>
  <c r="J113" i="47"/>
  <c r="J318" i="47"/>
  <c r="J55" i="47"/>
  <c r="J58" i="47"/>
  <c r="J61" i="47"/>
  <c r="J78" i="47"/>
  <c r="J86" i="47"/>
  <c r="J85" i="47" s="1"/>
  <c r="J116" i="47"/>
  <c r="J471" i="2" s="1"/>
  <c r="J119" i="47"/>
  <c r="J130" i="47"/>
  <c r="J129" i="47" s="1"/>
  <c r="J164" i="47"/>
  <c r="J201" i="47"/>
  <c r="J215" i="47"/>
  <c r="J223" i="47"/>
  <c r="J241" i="47"/>
  <c r="J331" i="47"/>
  <c r="J338" i="47"/>
  <c r="J341" i="47"/>
  <c r="J109" i="47"/>
  <c r="J20" i="47"/>
  <c r="J64" i="47"/>
  <c r="J68" i="47"/>
  <c r="J72" i="47"/>
  <c r="J172" i="47"/>
  <c r="J244" i="47"/>
  <c r="J247" i="47"/>
  <c r="J266" i="47"/>
  <c r="J284" i="47"/>
  <c r="J344" i="47"/>
  <c r="J355" i="47"/>
  <c r="J368" i="47"/>
  <c r="J43" i="47"/>
  <c r="J46" i="47"/>
  <c r="J100" i="47"/>
  <c r="J105" i="47"/>
  <c r="J291" i="47"/>
  <c r="J290" i="47" s="1"/>
  <c r="J315" i="47"/>
  <c r="J386" i="47"/>
  <c r="R140" i="2"/>
  <c r="R139" i="2" s="1"/>
  <c r="M140" i="2"/>
  <c r="M139" i="2" s="1"/>
  <c r="Q140" i="2"/>
  <c r="Q139" i="2" s="1"/>
  <c r="K140" i="2"/>
  <c r="K139" i="2" s="1"/>
  <c r="U140" i="2"/>
  <c r="U139" i="2" s="1"/>
  <c r="O140" i="2"/>
  <c r="O139" i="2" s="1"/>
  <c r="S140" i="2"/>
  <c r="S139" i="2" s="1"/>
  <c r="N140" i="2"/>
  <c r="N139" i="2" s="1"/>
  <c r="S233" i="2"/>
  <c r="S232" i="2" s="1"/>
  <c r="S231" i="2" s="1"/>
  <c r="O233" i="2"/>
  <c r="O232" i="2" s="1"/>
  <c r="O231" i="2" s="1"/>
  <c r="R233" i="2"/>
  <c r="R232" i="2" s="1"/>
  <c r="R231" i="2" s="1"/>
  <c r="Q233" i="2"/>
  <c r="Q232" i="2" s="1"/>
  <c r="Q231" i="2" s="1"/>
  <c r="N233" i="2"/>
  <c r="N232" i="2" s="1"/>
  <c r="N231" i="2" s="1"/>
  <c r="U233" i="2"/>
  <c r="U232" i="2" s="1"/>
  <c r="U231" i="2" s="1"/>
  <c r="M233" i="2"/>
  <c r="M232" i="2" s="1"/>
  <c r="M231" i="2" s="1"/>
  <c r="L115" i="50"/>
  <c r="L114" i="50" s="1"/>
  <c r="L113" i="50" s="1"/>
  <c r="K115" i="50"/>
  <c r="K114" i="50" s="1"/>
  <c r="K113" i="50" s="1"/>
  <c r="K15" i="47"/>
  <c r="K20" i="47"/>
  <c r="K28" i="47"/>
  <c r="K49" i="47"/>
  <c r="K78" i="47"/>
  <c r="K113" i="47"/>
  <c r="K164" i="47"/>
  <c r="K175" i="47"/>
  <c r="K194" i="47"/>
  <c r="N478" i="2" s="1"/>
  <c r="K206" i="47"/>
  <c r="K215" i="47"/>
  <c r="K226" i="47"/>
  <c r="K235" i="47"/>
  <c r="K247" i="47"/>
  <c r="K260" i="47"/>
  <c r="N484" i="2" s="1"/>
  <c r="K303" i="47"/>
  <c r="K310" i="47"/>
  <c r="K318" i="47"/>
  <c r="K335" i="47"/>
  <c r="K372" i="47"/>
  <c r="K386" i="47"/>
  <c r="K52" i="47"/>
  <c r="K72" i="47"/>
  <c r="K81" i="47"/>
  <c r="K93" i="47"/>
  <c r="K116" i="47"/>
  <c r="K130" i="47"/>
  <c r="K129" i="47" s="1"/>
  <c r="K141" i="47"/>
  <c r="K150" i="47"/>
  <c r="K161" i="47"/>
  <c r="K186" i="47"/>
  <c r="K197" i="47"/>
  <c r="K250" i="47"/>
  <c r="K263" i="47"/>
  <c r="K275" i="47"/>
  <c r="K284" i="47"/>
  <c r="K291" i="47"/>
  <c r="K321" i="47"/>
  <c r="K341" i="47"/>
  <c r="K350" i="47"/>
  <c r="K349" i="47" s="1"/>
  <c r="K362" i="47"/>
  <c r="K10" i="47"/>
  <c r="K43" i="47"/>
  <c r="K119" i="47"/>
  <c r="K138" i="47"/>
  <c r="K145" i="47"/>
  <c r="K169" i="47"/>
  <c r="N477" i="2" s="1"/>
  <c r="K210" i="47"/>
  <c r="K232" i="47"/>
  <c r="K241" i="47"/>
  <c r="K240" i="47" s="1"/>
  <c r="K254" i="47"/>
  <c r="K266" i="47"/>
  <c r="K278" i="47"/>
  <c r="N487" i="2" s="1"/>
  <c r="K295" i="47"/>
  <c r="K294" i="47" s="1"/>
  <c r="K300" i="47"/>
  <c r="K326" i="47"/>
  <c r="K338" i="47"/>
  <c r="K378" i="47"/>
  <c r="K389" i="47"/>
  <c r="K33" i="47"/>
  <c r="K46" i="47"/>
  <c r="K68" i="47"/>
  <c r="K75" i="47"/>
  <c r="K86" i="47"/>
  <c r="K85" i="47" s="1"/>
  <c r="K105" i="47"/>
  <c r="K126" i="47"/>
  <c r="K158" i="47"/>
  <c r="K172" i="47"/>
  <c r="K191" i="47"/>
  <c r="N479" i="2" s="1"/>
  <c r="K201" i="47"/>
  <c r="K223" i="47"/>
  <c r="K229" i="47"/>
  <c r="K257" i="47"/>
  <c r="N483" i="2" s="1"/>
  <c r="K269" i="47"/>
  <c r="K315" i="47"/>
  <c r="K331" i="47"/>
  <c r="K359" i="47"/>
  <c r="K368" i="47"/>
  <c r="J260" i="47"/>
  <c r="J484" i="2" s="1"/>
  <c r="J191" i="47"/>
  <c r="J479" i="2" s="1"/>
  <c r="J194" i="47"/>
  <c r="J478" i="2" s="1"/>
  <c r="J359" i="47"/>
  <c r="J358" i="47" s="1"/>
  <c r="J362" i="47"/>
  <c r="J169" i="47"/>
  <c r="J477" i="2" s="1"/>
  <c r="J175" i="47"/>
  <c r="J206" i="47"/>
  <c r="J205" i="47" s="1"/>
  <c r="J33" i="47"/>
  <c r="J126" i="47"/>
  <c r="J145" i="47"/>
  <c r="J254" i="47"/>
  <c r="J389" i="47"/>
  <c r="J138" i="47"/>
  <c r="L86" i="47"/>
  <c r="L85" i="47" s="1"/>
  <c r="L84" i="47" s="1"/>
  <c r="L28" i="47"/>
  <c r="L314" i="47"/>
  <c r="L313" i="47" s="1"/>
  <c r="K23" i="47"/>
  <c r="P315" i="2"/>
  <c r="P314" i="2" s="1"/>
  <c r="T316" i="2"/>
  <c r="T315" i="2" s="1"/>
  <c r="T314" i="2" s="1"/>
  <c r="K181" i="47"/>
  <c r="L23" i="47"/>
  <c r="T321" i="2"/>
  <c r="T320" i="2" s="1"/>
  <c r="P321" i="2"/>
  <c r="P320" i="2" s="1"/>
  <c r="L112" i="47"/>
  <c r="L378" i="47"/>
  <c r="L377" i="47" s="1"/>
  <c r="L376" i="47" s="1"/>
  <c r="L375" i="47" s="1"/>
  <c r="L366" i="47"/>
  <c r="J186" i="47"/>
  <c r="L329" i="47"/>
  <c r="K26" i="2"/>
  <c r="K25" i="2" s="1"/>
  <c r="K22" i="2" s="1"/>
  <c r="L135" i="2"/>
  <c r="L134" i="2" s="1"/>
  <c r="L133" i="2" s="1"/>
  <c r="L208" i="2"/>
  <c r="L207" i="2" s="1"/>
  <c r="L224" i="2"/>
  <c r="L223" i="2" s="1"/>
  <c r="L222" i="2" s="1"/>
  <c r="L221" i="2" s="1"/>
  <c r="L220" i="2" s="1"/>
  <c r="L236" i="2"/>
  <c r="L235" i="2" s="1"/>
  <c r="L234" i="2" s="1"/>
  <c r="K239" i="2"/>
  <c r="K238" i="2" s="1"/>
  <c r="K237" i="2" s="1"/>
  <c r="K242" i="2"/>
  <c r="K241" i="2" s="1"/>
  <c r="K240" i="2" s="1"/>
  <c r="K281" i="2"/>
  <c r="K280" i="2" s="1"/>
  <c r="K283" i="2"/>
  <c r="K282" i="2" s="1"/>
  <c r="L286" i="2"/>
  <c r="L285" i="2" s="1"/>
  <c r="L284" i="2" s="1"/>
  <c r="L289" i="2"/>
  <c r="L288" i="2" s="1"/>
  <c r="L287" i="2" s="1"/>
  <c r="L313" i="2"/>
  <c r="L312" i="2" s="1"/>
  <c r="L311" i="2" s="1"/>
  <c r="L369" i="2"/>
  <c r="L368" i="2" s="1"/>
  <c r="L367" i="2" s="1"/>
  <c r="L366" i="2" s="1"/>
  <c r="L365" i="2" s="1"/>
  <c r="P138" i="2"/>
  <c r="P137" i="2" s="1"/>
  <c r="P136" i="2" s="1"/>
  <c r="K16" i="2"/>
  <c r="K15" i="2" s="1"/>
  <c r="K14" i="2" s="1"/>
  <c r="L34" i="2"/>
  <c r="L33" i="2" s="1"/>
  <c r="L32" i="2" s="1"/>
  <c r="L37" i="2"/>
  <c r="L36" i="2" s="1"/>
  <c r="L79" i="2"/>
  <c r="L78" i="2" s="1"/>
  <c r="L77" i="2" s="1"/>
  <c r="L70" i="2" s="1"/>
  <c r="L251" i="2"/>
  <c r="L250" i="2" s="1"/>
  <c r="L249" i="2" s="1"/>
  <c r="L248" i="2" s="1"/>
  <c r="L247" i="2" s="1"/>
  <c r="K256" i="2"/>
  <c r="K255" i="2" s="1"/>
  <c r="K258" i="2"/>
  <c r="K257" i="2" s="1"/>
  <c r="K245" i="2"/>
  <c r="K244" i="2" s="1"/>
  <c r="K243" i="2" s="1"/>
  <c r="L321" i="2"/>
  <c r="L320" i="2" s="1"/>
  <c r="L389" i="2"/>
  <c r="L388" i="2" s="1"/>
  <c r="L387" i="2" s="1"/>
  <c r="L384" i="2" s="1"/>
  <c r="O11" i="2"/>
  <c r="O10" i="2" s="1"/>
  <c r="O13" i="2"/>
  <c r="O12" i="2" s="1"/>
  <c r="L87" i="2"/>
  <c r="L86" i="2" s="1"/>
  <c r="L85" i="2" s="1"/>
  <c r="L84" i="2" s="1"/>
  <c r="L83" i="2" s="1"/>
  <c r="L138" i="2"/>
  <c r="L137" i="2" s="1"/>
  <c r="L136" i="2" s="1"/>
  <c r="L156" i="2"/>
  <c r="L155" i="2" s="1"/>
  <c r="L154" i="2" s="1"/>
  <c r="L153" i="2" s="1"/>
  <c r="L152" i="2" s="1"/>
  <c r="L143" i="2"/>
  <c r="L142" i="2" s="1"/>
  <c r="L141" i="2" s="1"/>
  <c r="L146" i="2"/>
  <c r="L145" i="2" s="1"/>
  <c r="L144" i="2" s="1"/>
  <c r="L315" i="2"/>
  <c r="L314" i="2" s="1"/>
  <c r="L382" i="2"/>
  <c r="L381" i="2" s="1"/>
  <c r="L380" i="2" s="1"/>
  <c r="L376" i="2" s="1"/>
  <c r="L375" i="2" s="1"/>
  <c r="L393" i="2"/>
  <c r="L392" i="2" s="1"/>
  <c r="L391" i="2" s="1"/>
  <c r="L390" i="2" s="1"/>
  <c r="L402" i="2"/>
  <c r="L401" i="2" s="1"/>
  <c r="L400" i="2" s="1"/>
  <c r="L396" i="2" s="1"/>
  <c r="O26" i="2"/>
  <c r="O25" i="2" s="1"/>
  <c r="O22" i="2" s="1"/>
  <c r="O31" i="2"/>
  <c r="O30" i="2" s="1"/>
  <c r="O27" i="2" s="1"/>
  <c r="P34" i="2"/>
  <c r="P33" i="2" s="1"/>
  <c r="P32" i="2" s="1"/>
  <c r="P102" i="2"/>
  <c r="P101" i="2" s="1"/>
  <c r="P100" i="2" s="1"/>
  <c r="P99" i="2" s="1"/>
  <c r="P98" i="2" s="1"/>
  <c r="P135" i="2"/>
  <c r="P134" i="2" s="1"/>
  <c r="P133" i="2" s="1"/>
  <c r="P132" i="2" s="1"/>
  <c r="L200" i="2"/>
  <c r="L199" i="2" s="1"/>
  <c r="L198" i="2" s="1"/>
  <c r="L203" i="2"/>
  <c r="L202" i="2" s="1"/>
  <c r="L201" i="2" s="1"/>
  <c r="L206" i="2"/>
  <c r="L205" i="2" s="1"/>
  <c r="K236" i="2"/>
  <c r="K235" i="2" s="1"/>
  <c r="K234" i="2" s="1"/>
  <c r="P79" i="2"/>
  <c r="P78" i="2" s="1"/>
  <c r="P77" i="2" s="1"/>
  <c r="S24" i="2"/>
  <c r="S23" i="2" s="1"/>
  <c r="L348" i="47"/>
  <c r="P369" i="2"/>
  <c r="P368" i="2" s="1"/>
  <c r="P367" i="2" s="1"/>
  <c r="P366" i="2" s="1"/>
  <c r="P365" i="2" s="1"/>
  <c r="P393" i="2"/>
  <c r="P392" i="2" s="1"/>
  <c r="P391" i="2" s="1"/>
  <c r="P390" i="2" s="1"/>
  <c r="P402" i="2"/>
  <c r="P401" i="2" s="1"/>
  <c r="P400" i="2" s="1"/>
  <c r="P396" i="2" s="1"/>
  <c r="S16" i="2"/>
  <c r="S15" i="2" s="1"/>
  <c r="S384" i="2"/>
  <c r="T393" i="2"/>
  <c r="T392" i="2" s="1"/>
  <c r="T391" i="2" s="1"/>
  <c r="T390" i="2" s="1"/>
  <c r="T402" i="2"/>
  <c r="T401" i="2" s="1"/>
  <c r="T400" i="2" s="1"/>
  <c r="T396" i="2" s="1"/>
  <c r="S31" i="2"/>
  <c r="S30" i="2" s="1"/>
  <c r="T369" i="2"/>
  <c r="T368" i="2" s="1"/>
  <c r="T367" i="2" s="1"/>
  <c r="T366" i="2" s="1"/>
  <c r="T365" i="2" s="1"/>
  <c r="L32" i="50"/>
  <c r="L246" i="50"/>
  <c r="K246" i="50"/>
  <c r="L111" i="50"/>
  <c r="L370" i="50"/>
  <c r="T130" i="2"/>
  <c r="T129" i="2" s="1"/>
  <c r="T128" i="2" s="1"/>
  <c r="T127" i="2" s="1"/>
  <c r="T126" i="2" s="1"/>
  <c r="P130" i="2"/>
  <c r="P129" i="2" s="1"/>
  <c r="P128" i="2" s="1"/>
  <c r="P127" i="2" s="1"/>
  <c r="P126" i="2" s="1"/>
  <c r="L130" i="2"/>
  <c r="L129" i="2" s="1"/>
  <c r="L128" i="2" s="1"/>
  <c r="L127" i="2" s="1"/>
  <c r="L126" i="2" s="1"/>
  <c r="T102" i="2"/>
  <c r="T101" i="2" s="1"/>
  <c r="T100" i="2" s="1"/>
  <c r="T99" i="2" s="1"/>
  <c r="T98" i="2" s="1"/>
  <c r="T87" i="2"/>
  <c r="T86" i="2" s="1"/>
  <c r="T85" i="2" s="1"/>
  <c r="T84" i="2" s="1"/>
  <c r="T83" i="2" s="1"/>
  <c r="T37" i="2"/>
  <c r="T36" i="2" s="1"/>
  <c r="T35" i="2" s="1"/>
  <c r="P37" i="2"/>
  <c r="P36" i="2" s="1"/>
  <c r="P39" i="2"/>
  <c r="P38" i="2" s="1"/>
  <c r="J36" i="47"/>
  <c r="L39" i="2"/>
  <c r="L38" i="2" s="1"/>
  <c r="K32" i="50"/>
  <c r="K31" i="2"/>
  <c r="K30" i="2" s="1"/>
  <c r="K27" i="2" s="1"/>
  <c r="S29" i="2"/>
  <c r="S28" i="2" s="1"/>
  <c r="S26" i="2"/>
  <c r="S25" i="2" s="1"/>
  <c r="S18" i="2"/>
  <c r="S17" i="2" s="1"/>
  <c r="L14" i="50"/>
  <c r="S13" i="2"/>
  <c r="S12" i="2" s="1"/>
  <c r="S9" i="2" s="1"/>
  <c r="K14" i="50"/>
  <c r="K13" i="2"/>
  <c r="K12" i="2" s="1"/>
  <c r="K11" i="2"/>
  <c r="K10" i="2" s="1"/>
  <c r="J355" i="50"/>
  <c r="J324" i="50"/>
  <c r="J315" i="50"/>
  <c r="J309" i="50"/>
  <c r="J300" i="50"/>
  <c r="J294" i="50"/>
  <c r="L259" i="50"/>
  <c r="J377" i="50"/>
  <c r="J373" i="50"/>
  <c r="J368" i="50"/>
  <c r="J365" i="50"/>
  <c r="J362" i="50"/>
  <c r="J359" i="50"/>
  <c r="J340" i="50"/>
  <c r="L327" i="50"/>
  <c r="L326" i="50" s="1"/>
  <c r="K327" i="50"/>
  <c r="K326" i="50" s="1"/>
  <c r="J327" i="50"/>
  <c r="J289" i="50"/>
  <c r="L251" i="50"/>
  <c r="L250" i="50" s="1"/>
  <c r="K251" i="50"/>
  <c r="J349" i="50"/>
  <c r="J343" i="50"/>
  <c r="J318" i="50"/>
  <c r="J313" i="50"/>
  <c r="J304" i="50"/>
  <c r="J297" i="50"/>
  <c r="J291" i="50"/>
  <c r="L71" i="47"/>
  <c r="J352" i="50"/>
  <c r="J346" i="50"/>
  <c r="J332" i="50"/>
  <c r="J321" i="50"/>
  <c r="J286" i="50"/>
  <c r="J248" i="50"/>
  <c r="J241" i="50"/>
  <c r="J228" i="50"/>
  <c r="J204" i="50"/>
  <c r="J185" i="50"/>
  <c r="J171" i="50"/>
  <c r="J168" i="50"/>
  <c r="J130" i="50"/>
  <c r="J118" i="50"/>
  <c r="J116" i="50"/>
  <c r="J110" i="50"/>
  <c r="J281" i="50"/>
  <c r="J262" i="50"/>
  <c r="J257" i="50"/>
  <c r="J252" i="50"/>
  <c r="J231" i="50"/>
  <c r="J180" i="50"/>
  <c r="J135" i="50"/>
  <c r="J123" i="50"/>
  <c r="J108" i="50"/>
  <c r="J105" i="50"/>
  <c r="J102" i="50"/>
  <c r="J99" i="50"/>
  <c r="J95" i="50"/>
  <c r="J272" i="50"/>
  <c r="J264" i="50"/>
  <c r="J244" i="50"/>
  <c r="J222" i="50"/>
  <c r="J219" i="50"/>
  <c r="J213" i="50"/>
  <c r="J210" i="50"/>
  <c r="J207" i="50"/>
  <c r="J201" i="50"/>
  <c r="J198" i="50"/>
  <c r="J194" i="50"/>
  <c r="J191" i="50"/>
  <c r="J175" i="50"/>
  <c r="J125" i="50"/>
  <c r="L76" i="50"/>
  <c r="L75" i="50" s="1"/>
  <c r="J284" i="50"/>
  <c r="J278" i="50"/>
  <c r="J275" i="50"/>
  <c r="J267" i="50"/>
  <c r="J260" i="50"/>
  <c r="J254" i="50"/>
  <c r="J238" i="50"/>
  <c r="J188" i="50"/>
  <c r="J160" i="50"/>
  <c r="J156" i="50"/>
  <c r="J149" i="50"/>
  <c r="J146" i="50"/>
  <c r="J143" i="50"/>
  <c r="J127" i="50"/>
  <c r="J79" i="50"/>
  <c r="J54" i="50"/>
  <c r="J41" i="50"/>
  <c r="J30" i="50"/>
  <c r="J22" i="50"/>
  <c r="J9" i="50"/>
  <c r="J66" i="50"/>
  <c r="J60" i="50"/>
  <c r="J51" i="50"/>
  <c r="J43" i="50"/>
  <c r="J28" i="50"/>
  <c r="J20" i="50"/>
  <c r="J11" i="50"/>
  <c r="J73" i="50"/>
  <c r="J48" i="50"/>
  <c r="J45" i="50"/>
  <c r="J35" i="50"/>
  <c r="J17" i="50"/>
  <c r="J91" i="50"/>
  <c r="J88" i="50"/>
  <c r="J85" i="50"/>
  <c r="J82" i="50"/>
  <c r="J77" i="50"/>
  <c r="J69" i="50"/>
  <c r="J63" i="50"/>
  <c r="J57" i="50"/>
  <c r="J38" i="50"/>
  <c r="J33" i="50"/>
  <c r="J25" i="50"/>
  <c r="J15" i="50"/>
  <c r="P204" i="2"/>
  <c r="S361" i="2"/>
  <c r="S360" i="2" s="1"/>
  <c r="R376" i="2"/>
  <c r="R375" i="2" s="1"/>
  <c r="N376" i="2"/>
  <c r="N375" i="2" s="1"/>
  <c r="R254" i="2"/>
  <c r="N254" i="2"/>
  <c r="T9" i="2"/>
  <c r="P9" i="2"/>
  <c r="S391" i="2"/>
  <c r="S390" i="2" s="1"/>
  <c r="O391" i="2"/>
  <c r="O390" i="2" s="1"/>
  <c r="K391" i="2"/>
  <c r="K390" i="2" s="1"/>
  <c r="U254" i="2"/>
  <c r="Q254" i="2"/>
  <c r="M254" i="2"/>
  <c r="R391" i="2"/>
  <c r="R390" i="2" s="1"/>
  <c r="N391" i="2"/>
  <c r="N390" i="2" s="1"/>
  <c r="O361" i="2"/>
  <c r="O360" i="2" s="1"/>
  <c r="K361" i="2"/>
  <c r="K360" i="2" s="1"/>
  <c r="O14" i="2"/>
  <c r="J388" i="2"/>
  <c r="J373" i="2"/>
  <c r="J303" i="2"/>
  <c r="S254" i="2"/>
  <c r="J392" i="2"/>
  <c r="J378" i="2"/>
  <c r="J315" i="2"/>
  <c r="J312" i="2"/>
  <c r="U204" i="2"/>
  <c r="J134" i="2"/>
  <c r="J381" i="2"/>
  <c r="J368" i="2"/>
  <c r="T361" i="2"/>
  <c r="T360" i="2" s="1"/>
  <c r="P361" i="2"/>
  <c r="P360" i="2" s="1"/>
  <c r="L361" i="2"/>
  <c r="L360" i="2" s="1"/>
  <c r="J355" i="2"/>
  <c r="J342" i="2"/>
  <c r="J337" i="2"/>
  <c r="J290" i="2"/>
  <c r="J280" i="2"/>
  <c r="T204" i="2"/>
  <c r="J155" i="2"/>
  <c r="J401" i="2"/>
  <c r="J205" i="2"/>
  <c r="J189" i="2"/>
  <c r="J105" i="2"/>
  <c r="J404" i="2"/>
  <c r="J255" i="2"/>
  <c r="J370" i="2"/>
  <c r="J358" i="2"/>
  <c r="J347" i="2"/>
  <c r="J263" i="2"/>
  <c r="J218" i="2"/>
  <c r="K204" i="2"/>
  <c r="J223" i="2"/>
  <c r="J210" i="2"/>
  <c r="M204" i="2"/>
  <c r="J202" i="2"/>
  <c r="J145" i="2"/>
  <c r="J137" i="2"/>
  <c r="J46" i="2"/>
  <c r="J36" i="2"/>
  <c r="J300" i="2"/>
  <c r="J282" i="2"/>
  <c r="J269" i="2"/>
  <c r="J241" i="2"/>
  <c r="J394" i="2"/>
  <c r="U391" i="2"/>
  <c r="U390" i="2" s="1"/>
  <c r="Q391" i="2"/>
  <c r="Q390" i="2" s="1"/>
  <c r="M391" i="2"/>
  <c r="M390" i="2" s="1"/>
  <c r="R361" i="2"/>
  <c r="R360" i="2" s="1"/>
  <c r="N361" i="2"/>
  <c r="N360" i="2" s="1"/>
  <c r="J361" i="2"/>
  <c r="J330" i="2"/>
  <c r="J321" i="2"/>
  <c r="J297" i="2"/>
  <c r="J285" i="2"/>
  <c r="J272" i="2"/>
  <c r="J244" i="2"/>
  <c r="J229" i="2"/>
  <c r="J212" i="2"/>
  <c r="J199" i="2"/>
  <c r="J121" i="2"/>
  <c r="J72" i="2"/>
  <c r="J58" i="2"/>
  <c r="J257" i="2"/>
  <c r="J398" i="2"/>
  <c r="U361" i="2"/>
  <c r="U360" i="2" s="1"/>
  <c r="Q361" i="2"/>
  <c r="Q360" i="2" s="1"/>
  <c r="M361" i="2"/>
  <c r="M360" i="2" s="1"/>
  <c r="J335" i="2"/>
  <c r="J306" i="2"/>
  <c r="J292" i="2"/>
  <c r="J288" i="2"/>
  <c r="J275" i="2"/>
  <c r="J250" i="2"/>
  <c r="J215" i="2"/>
  <c r="J207" i="2"/>
  <c r="Q204" i="2"/>
  <c r="J194" i="2"/>
  <c r="J150" i="2"/>
  <c r="R100" i="2"/>
  <c r="R99" i="2" s="1"/>
  <c r="R98" i="2" s="1"/>
  <c r="N100" i="2"/>
  <c r="N99" i="2" s="1"/>
  <c r="N98" i="2" s="1"/>
  <c r="J75" i="2"/>
  <c r="J28" i="2"/>
  <c r="J129" i="2"/>
  <c r="J118" i="2"/>
  <c r="J103" i="2"/>
  <c r="J93" i="2"/>
  <c r="J78" i="2"/>
  <c r="J61" i="2"/>
  <c r="J49" i="2"/>
  <c r="J38" i="2"/>
  <c r="J20" i="2"/>
  <c r="N14" i="2"/>
  <c r="J15" i="2"/>
  <c r="J10" i="2"/>
  <c r="J124" i="2"/>
  <c r="J113" i="2"/>
  <c r="J101" i="2"/>
  <c r="J91" i="2"/>
  <c r="J64" i="2"/>
  <c r="J52" i="2"/>
  <c r="J40" i="2"/>
  <c r="J30" i="2"/>
  <c r="T27" i="2"/>
  <c r="P27" i="2"/>
  <c r="L27" i="2"/>
  <c r="J23" i="2"/>
  <c r="J108" i="2"/>
  <c r="J96" i="2"/>
  <c r="J86" i="2"/>
  <c r="J81" i="2"/>
  <c r="J67" i="2"/>
  <c r="J55" i="2"/>
  <c r="J43" i="2"/>
  <c r="J33" i="2"/>
  <c r="J25" i="2"/>
  <c r="J17" i="2"/>
  <c r="R14" i="2"/>
  <c r="J12" i="2"/>
  <c r="T384" i="2"/>
  <c r="S396" i="2"/>
  <c r="O396" i="2"/>
  <c r="K396" i="2"/>
  <c r="R396" i="2"/>
  <c r="N396" i="2"/>
  <c r="U396" i="2"/>
  <c r="Q396" i="2"/>
  <c r="M396" i="2"/>
  <c r="U384" i="2"/>
  <c r="S376" i="2"/>
  <c r="S375" i="2" s="1"/>
  <c r="O376" i="2"/>
  <c r="O375" i="2" s="1"/>
  <c r="K376" i="2"/>
  <c r="K375" i="2" s="1"/>
  <c r="S367" i="2"/>
  <c r="S366" i="2" s="1"/>
  <c r="S365" i="2" s="1"/>
  <c r="O367" i="2"/>
  <c r="O366" i="2" s="1"/>
  <c r="O365" i="2" s="1"/>
  <c r="K367" i="2"/>
  <c r="K366" i="2" s="1"/>
  <c r="K365" i="2" s="1"/>
  <c r="S345" i="2"/>
  <c r="S344" i="2" s="1"/>
  <c r="O345" i="2"/>
  <c r="O344" i="2" s="1"/>
  <c r="K345" i="2"/>
  <c r="K344" i="2" s="1"/>
  <c r="R367" i="2"/>
  <c r="R366" i="2" s="1"/>
  <c r="R365" i="2" s="1"/>
  <c r="N367" i="2"/>
  <c r="N366" i="2" s="1"/>
  <c r="N365" i="2" s="1"/>
  <c r="R345" i="2"/>
  <c r="R344" i="2" s="1"/>
  <c r="N345" i="2"/>
  <c r="N344" i="2" s="1"/>
  <c r="U376" i="2"/>
  <c r="U375" i="2" s="1"/>
  <c r="Q376" i="2"/>
  <c r="Q375" i="2" s="1"/>
  <c r="M376" i="2"/>
  <c r="M375" i="2" s="1"/>
  <c r="U367" i="2"/>
  <c r="U366" i="2" s="1"/>
  <c r="U365" i="2" s="1"/>
  <c r="Q367" i="2"/>
  <c r="Q366" i="2" s="1"/>
  <c r="Q365" i="2" s="1"/>
  <c r="M367" i="2"/>
  <c r="M366" i="2" s="1"/>
  <c r="M365" i="2" s="1"/>
  <c r="U345" i="2"/>
  <c r="U344" i="2" s="1"/>
  <c r="Q345" i="2"/>
  <c r="Q344" i="2" s="1"/>
  <c r="M345" i="2"/>
  <c r="M344" i="2" s="1"/>
  <c r="T287" i="2"/>
  <c r="P287" i="2"/>
  <c r="T376" i="2"/>
  <c r="T375" i="2" s="1"/>
  <c r="P376" i="2"/>
  <c r="P375" i="2" s="1"/>
  <c r="T345" i="2"/>
  <c r="T344" i="2" s="1"/>
  <c r="P345" i="2"/>
  <c r="P344" i="2" s="1"/>
  <c r="L345" i="2"/>
  <c r="L344" i="2" s="1"/>
  <c r="R287" i="2"/>
  <c r="N287" i="2"/>
  <c r="R279" i="2"/>
  <c r="N279" i="2"/>
  <c r="O259" i="2"/>
  <c r="O260" i="2"/>
  <c r="K259" i="2"/>
  <c r="K260" i="2"/>
  <c r="S259" i="2"/>
  <c r="S260" i="2"/>
  <c r="O254" i="2"/>
  <c r="U287" i="2"/>
  <c r="Q287" i="2"/>
  <c r="M287" i="2"/>
  <c r="U279" i="2"/>
  <c r="Q279" i="2"/>
  <c r="M279" i="2"/>
  <c r="R259" i="2"/>
  <c r="R260" i="2"/>
  <c r="T279" i="2"/>
  <c r="P279" i="2"/>
  <c r="L279" i="2"/>
  <c r="U259" i="2"/>
  <c r="U260" i="2"/>
  <c r="Q259" i="2"/>
  <c r="Q260" i="2"/>
  <c r="M259" i="2"/>
  <c r="M260" i="2"/>
  <c r="N259" i="2"/>
  <c r="N260" i="2"/>
  <c r="S287" i="2"/>
  <c r="O287" i="2"/>
  <c r="K287" i="2"/>
  <c r="S279" i="2"/>
  <c r="O279" i="2"/>
  <c r="S225" i="2"/>
  <c r="S226" i="2"/>
  <c r="O225" i="2"/>
  <c r="O226" i="2"/>
  <c r="K225" i="2"/>
  <c r="K226" i="2"/>
  <c r="T209" i="2"/>
  <c r="P209" i="2"/>
  <c r="L209" i="2"/>
  <c r="R225" i="2"/>
  <c r="R226" i="2"/>
  <c r="N225" i="2"/>
  <c r="N226" i="2"/>
  <c r="S209" i="2"/>
  <c r="O209" i="2"/>
  <c r="K209" i="2"/>
  <c r="T259" i="2"/>
  <c r="T260" i="2"/>
  <c r="P259" i="2"/>
  <c r="P260" i="2"/>
  <c r="L259" i="2"/>
  <c r="L260" i="2"/>
  <c r="T254" i="2"/>
  <c r="P254" i="2"/>
  <c r="L254" i="2"/>
  <c r="U225" i="2"/>
  <c r="U226" i="2"/>
  <c r="Q225" i="2"/>
  <c r="Q226" i="2"/>
  <c r="M225" i="2"/>
  <c r="M226" i="2"/>
  <c r="R209" i="2"/>
  <c r="N209" i="2"/>
  <c r="T225" i="2"/>
  <c r="T226" i="2"/>
  <c r="P225" i="2"/>
  <c r="P226" i="2"/>
  <c r="L225" i="2"/>
  <c r="L226" i="2"/>
  <c r="U209" i="2"/>
  <c r="Q209" i="2"/>
  <c r="M209" i="2"/>
  <c r="S204" i="2"/>
  <c r="S197" i="2" s="1"/>
  <c r="O204" i="2"/>
  <c r="O197" i="2" s="1"/>
  <c r="S116" i="2"/>
  <c r="S115" i="2" s="1"/>
  <c r="K116" i="2"/>
  <c r="K115" i="2" s="1"/>
  <c r="R116" i="2"/>
  <c r="R115" i="2" s="1"/>
  <c r="N116" i="2"/>
  <c r="N115" i="2" s="1"/>
  <c r="R204" i="2"/>
  <c r="N204" i="2"/>
  <c r="Q116" i="2"/>
  <c r="Q115" i="2" s="1"/>
  <c r="M116" i="2"/>
  <c r="M115" i="2" s="1"/>
  <c r="U116" i="2"/>
  <c r="U115" i="2" s="1"/>
  <c r="O116" i="2"/>
  <c r="O115" i="2" s="1"/>
  <c r="T116" i="2"/>
  <c r="T115" i="2" s="1"/>
  <c r="P116" i="2"/>
  <c r="P115" i="2" s="1"/>
  <c r="L116" i="2"/>
  <c r="L115" i="2" s="1"/>
  <c r="U100" i="2"/>
  <c r="U99" i="2" s="1"/>
  <c r="U98" i="2" s="1"/>
  <c r="M100" i="2"/>
  <c r="M99" i="2" s="1"/>
  <c r="M98" i="2" s="1"/>
  <c r="Q100" i="2"/>
  <c r="Q99" i="2" s="1"/>
  <c r="Q98" i="2" s="1"/>
  <c r="N69" i="2"/>
  <c r="S69" i="2"/>
  <c r="S100" i="2"/>
  <c r="S99" i="2" s="1"/>
  <c r="S98" i="2" s="1"/>
  <c r="O100" i="2"/>
  <c r="O99" i="2" s="1"/>
  <c r="O98" i="2" s="1"/>
  <c r="K100" i="2"/>
  <c r="K99" i="2" s="1"/>
  <c r="K98" i="2" s="1"/>
  <c r="O69" i="2"/>
  <c r="R35" i="2"/>
  <c r="N35" i="2"/>
  <c r="U27" i="2"/>
  <c r="Q27" i="2"/>
  <c r="M27" i="2"/>
  <c r="U22" i="2"/>
  <c r="Q22" i="2"/>
  <c r="M22" i="2"/>
  <c r="U35" i="2"/>
  <c r="Q35" i="2"/>
  <c r="M35" i="2"/>
  <c r="T22" i="2"/>
  <c r="P22" i="2"/>
  <c r="L22" i="2"/>
  <c r="T69" i="2"/>
  <c r="L14" i="2"/>
  <c r="S35" i="2"/>
  <c r="O35" i="2"/>
  <c r="K35" i="2"/>
  <c r="P14" i="2"/>
  <c r="R9" i="2"/>
  <c r="R27" i="2"/>
  <c r="N27" i="2"/>
  <c r="R22" i="2"/>
  <c r="N22" i="2"/>
  <c r="T14" i="2"/>
  <c r="N9" i="2"/>
  <c r="L9" i="2"/>
  <c r="U14" i="2"/>
  <c r="Q14" i="2"/>
  <c r="M14" i="2"/>
  <c r="U9" i="2"/>
  <c r="Q9" i="2"/>
  <c r="M9" i="2"/>
  <c r="K370" i="50"/>
  <c r="L312" i="50"/>
  <c r="L311" i="50" s="1"/>
  <c r="K312" i="50"/>
  <c r="K311" i="50" s="1"/>
  <c r="L288" i="50"/>
  <c r="K288" i="50"/>
  <c r="L283" i="50"/>
  <c r="K283" i="50"/>
  <c r="K259" i="50"/>
  <c r="L165" i="50"/>
  <c r="K165" i="50"/>
  <c r="L141" i="50"/>
  <c r="K141" i="50"/>
  <c r="L122" i="50"/>
  <c r="L121" i="50" s="1"/>
  <c r="L120" i="50" s="1"/>
  <c r="K122" i="50"/>
  <c r="K121" i="50" s="1"/>
  <c r="K120" i="50" s="1"/>
  <c r="K97" i="50"/>
  <c r="L97" i="50"/>
  <c r="K111" i="50"/>
  <c r="J111" i="50"/>
  <c r="K76" i="50"/>
  <c r="K75" i="50" s="1"/>
  <c r="L40" i="50"/>
  <c r="K40" i="50"/>
  <c r="L27" i="50"/>
  <c r="K27" i="50"/>
  <c r="L19" i="50"/>
  <c r="K19" i="50"/>
  <c r="L8" i="50"/>
  <c r="L7" i="50" s="1"/>
  <c r="K8" i="50"/>
  <c r="K7" i="50" s="1"/>
  <c r="L136" i="47"/>
  <c r="L303" i="47"/>
  <c r="K36" i="47"/>
  <c r="L295" i="47"/>
  <c r="L294" i="47" s="1"/>
  <c r="L385" i="47"/>
  <c r="L384" i="47" s="1"/>
  <c r="L383" i="47" s="1"/>
  <c r="J287" i="47"/>
  <c r="J310" i="47"/>
  <c r="J181" i="47"/>
  <c r="J226" i="47"/>
  <c r="J141" i="47"/>
  <c r="J250" i="47"/>
  <c r="J275" i="47"/>
  <c r="K92" i="47"/>
  <c r="J28" i="47"/>
  <c r="J15" i="47"/>
  <c r="J232" i="47"/>
  <c r="J210" i="47"/>
  <c r="J235" i="47"/>
  <c r="J257" i="47"/>
  <c r="J483" i="2" s="1"/>
  <c r="J326" i="47"/>
  <c r="J335" i="47"/>
  <c r="J372" i="47"/>
  <c r="J10" i="47"/>
  <c r="J23" i="47"/>
  <c r="J150" i="47"/>
  <c r="J158" i="47"/>
  <c r="J229" i="47"/>
  <c r="J263" i="47"/>
  <c r="J300" i="47"/>
  <c r="J350" i="47"/>
  <c r="J349" i="47" s="1"/>
  <c r="J378" i="47"/>
  <c r="J93" i="47"/>
  <c r="J161" i="47"/>
  <c r="J178" i="47"/>
  <c r="J197" i="47"/>
  <c r="J269" i="47"/>
  <c r="J278" i="47"/>
  <c r="J487" i="2" s="1"/>
  <c r="J81" i="47"/>
  <c r="J303" i="47"/>
  <c r="J295" i="47"/>
  <c r="J385" i="47"/>
  <c r="K383" i="2" l="1"/>
  <c r="Q383" i="2"/>
  <c r="O383" i="2"/>
  <c r="L383" i="2"/>
  <c r="N383" i="2"/>
  <c r="P383" i="2"/>
  <c r="R383" i="2"/>
  <c r="M383" i="2"/>
  <c r="J240" i="47"/>
  <c r="J9" i="47"/>
  <c r="K137" i="47"/>
  <c r="J294" i="47"/>
  <c r="L132" i="2"/>
  <c r="L131" i="2" s="1"/>
  <c r="K250" i="50"/>
  <c r="K182" i="50" s="1"/>
  <c r="L9" i="47"/>
  <c r="L8" i="47" s="1"/>
  <c r="J137" i="47"/>
  <c r="K9" i="47"/>
  <c r="L13" i="50"/>
  <c r="K13" i="50"/>
  <c r="L168" i="47"/>
  <c r="L167" i="47" s="1"/>
  <c r="K112" i="47"/>
  <c r="K481" i="2"/>
  <c r="K482" i="2"/>
  <c r="L471" i="2"/>
  <c r="R470" i="2"/>
  <c r="L270" i="50"/>
  <c r="L269" i="50" s="1"/>
  <c r="N471" i="2"/>
  <c r="M481" i="2"/>
  <c r="M482" i="2"/>
  <c r="R197" i="2"/>
  <c r="R196" i="2" s="1"/>
  <c r="R185" i="2" s="1"/>
  <c r="L481" i="2"/>
  <c r="L482" i="2"/>
  <c r="K470" i="2"/>
  <c r="K468" i="2" s="1"/>
  <c r="M470" i="2"/>
  <c r="L69" i="2"/>
  <c r="P70" i="2"/>
  <c r="P69" i="2" s="1"/>
  <c r="N197" i="2"/>
  <c r="N196" i="2" s="1"/>
  <c r="N185" i="2" s="1"/>
  <c r="T197" i="2"/>
  <c r="T196" i="2" s="1"/>
  <c r="T185" i="2" s="1"/>
  <c r="U197" i="2"/>
  <c r="U196" i="2" s="1"/>
  <c r="U185" i="2" s="1"/>
  <c r="P295" i="2"/>
  <c r="P294" i="2" s="1"/>
  <c r="K197" i="2"/>
  <c r="K196" i="2" s="1"/>
  <c r="K185" i="2" s="1"/>
  <c r="P197" i="2"/>
  <c r="P196" i="2" s="1"/>
  <c r="P185" i="2" s="1"/>
  <c r="Q197" i="2"/>
  <c r="M197" i="2"/>
  <c r="M196" i="2" s="1"/>
  <c r="M185" i="2" s="1"/>
  <c r="L295" i="2"/>
  <c r="L294" i="2" s="1"/>
  <c r="T295" i="2"/>
  <c r="T294" i="2" s="1"/>
  <c r="K270" i="50"/>
  <c r="K269" i="50" s="1"/>
  <c r="K314" i="47"/>
  <c r="J168" i="47"/>
  <c r="K168" i="47"/>
  <c r="Q353" i="2"/>
  <c r="Q352" i="2" s="1"/>
  <c r="O353" i="2"/>
  <c r="O352" i="2" s="1"/>
  <c r="J334" i="47"/>
  <c r="R353" i="2"/>
  <c r="R352" i="2" s="1"/>
  <c r="P353" i="2"/>
  <c r="P352" i="2" s="1"/>
  <c r="N482" i="2"/>
  <c r="K253" i="47"/>
  <c r="J253" i="47"/>
  <c r="K385" i="47"/>
  <c r="K384" i="47" s="1"/>
  <c r="K334" i="47"/>
  <c r="K219" i="47"/>
  <c r="L347" i="47"/>
  <c r="N481" i="2"/>
  <c r="L252" i="2"/>
  <c r="L246" i="2" s="1"/>
  <c r="Q278" i="2"/>
  <c r="Q277" i="2" s="1"/>
  <c r="J219" i="47"/>
  <c r="K71" i="47"/>
  <c r="J314" i="47"/>
  <c r="U353" i="2"/>
  <c r="U352" i="2" s="1"/>
  <c r="N353" i="2"/>
  <c r="N352" i="2" s="1"/>
  <c r="T353" i="2"/>
  <c r="T352" i="2" s="1"/>
  <c r="K353" i="2"/>
  <c r="K352" i="2" s="1"/>
  <c r="J112" i="47"/>
  <c r="M353" i="2"/>
  <c r="M352" i="2" s="1"/>
  <c r="L353" i="2"/>
  <c r="L352" i="2" s="1"/>
  <c r="S353" i="2"/>
  <c r="S352" i="2" s="1"/>
  <c r="Q364" i="2"/>
  <c r="K154" i="47"/>
  <c r="M278" i="2"/>
  <c r="M277" i="2" s="1"/>
  <c r="J154" i="47"/>
  <c r="J153" i="47" s="1"/>
  <c r="M364" i="2"/>
  <c r="S294" i="2"/>
  <c r="M294" i="2"/>
  <c r="R294" i="2"/>
  <c r="K294" i="2"/>
  <c r="U294" i="2"/>
  <c r="Q294" i="2"/>
  <c r="O294" i="2"/>
  <c r="N294" i="2"/>
  <c r="P252" i="2"/>
  <c r="P246" i="2" s="1"/>
  <c r="J247" i="50"/>
  <c r="J24" i="50"/>
  <c r="J137" i="50"/>
  <c r="T253" i="2"/>
  <c r="T252" i="2" s="1"/>
  <c r="T246" i="2" s="1"/>
  <c r="J349" i="2"/>
  <c r="J19" i="2"/>
  <c r="J163" i="2"/>
  <c r="J90" i="2"/>
  <c r="U364" i="2"/>
  <c r="P157" i="2"/>
  <c r="L157" i="2"/>
  <c r="J76" i="50"/>
  <c r="J104" i="47"/>
  <c r="J108" i="47"/>
  <c r="L140" i="2"/>
  <c r="L139" i="2" s="1"/>
  <c r="J67" i="47"/>
  <c r="J330" i="47"/>
  <c r="J200" i="47"/>
  <c r="J367" i="47"/>
  <c r="J84" i="47"/>
  <c r="K233" i="2"/>
  <c r="K232" i="2" s="1"/>
  <c r="K231" i="2" s="1"/>
  <c r="L233" i="2"/>
  <c r="L232" i="2" s="1"/>
  <c r="L231" i="2" s="1"/>
  <c r="S196" i="2"/>
  <c r="S185" i="2" s="1"/>
  <c r="K9" i="2"/>
  <c r="K8" i="2" s="1"/>
  <c r="K7" i="2" s="1"/>
  <c r="J19" i="50"/>
  <c r="J115" i="50"/>
  <c r="K367" i="47"/>
  <c r="K104" i="47"/>
  <c r="K325" i="47"/>
  <c r="K144" i="47"/>
  <c r="K84" i="47"/>
  <c r="K371" i="47"/>
  <c r="K358" i="47"/>
  <c r="K330" i="47"/>
  <c r="K200" i="47"/>
  <c r="K122" i="47"/>
  <c r="K67" i="47"/>
  <c r="K377" i="47"/>
  <c r="K91" i="47"/>
  <c r="K290" i="47"/>
  <c r="K149" i="47"/>
  <c r="K205" i="47"/>
  <c r="J122" i="47"/>
  <c r="K254" i="2"/>
  <c r="J144" i="47"/>
  <c r="J283" i="50"/>
  <c r="J22" i="2"/>
  <c r="U278" i="2"/>
  <c r="U277" i="2" s="1"/>
  <c r="L239" i="47"/>
  <c r="L238" i="47" s="1"/>
  <c r="O196" i="2"/>
  <c r="O185" i="2" s="1"/>
  <c r="P131" i="2"/>
  <c r="S27" i="2"/>
  <c r="T364" i="2"/>
  <c r="S22" i="2"/>
  <c r="L182" i="50"/>
  <c r="P35" i="2"/>
  <c r="P8" i="2" s="1"/>
  <c r="P7" i="2" s="1"/>
  <c r="K132" i="50"/>
  <c r="J14" i="50"/>
  <c r="J251" i="50"/>
  <c r="P364" i="2"/>
  <c r="L204" i="2"/>
  <c r="L103" i="47"/>
  <c r="K306" i="50"/>
  <c r="J8" i="50"/>
  <c r="J122" i="50"/>
  <c r="J100" i="2"/>
  <c r="K279" i="2"/>
  <c r="K278" i="2" s="1"/>
  <c r="K277" i="2" s="1"/>
  <c r="L364" i="2"/>
  <c r="K334" i="50"/>
  <c r="J259" i="50"/>
  <c r="P278" i="2"/>
  <c r="P277" i="2" s="1"/>
  <c r="J9" i="2"/>
  <c r="Q252" i="2"/>
  <c r="Q246" i="2" s="1"/>
  <c r="O9" i="2"/>
  <c r="O8" i="2" s="1"/>
  <c r="O7" i="2" s="1"/>
  <c r="L35" i="2"/>
  <c r="L8" i="2" s="1"/>
  <c r="L7" i="2" s="1"/>
  <c r="L132" i="50"/>
  <c r="M8" i="2"/>
  <c r="M7" i="2" s="1"/>
  <c r="S278" i="2"/>
  <c r="S277" i="2" s="1"/>
  <c r="O252" i="2"/>
  <c r="O246" i="2" s="1"/>
  <c r="J209" i="2"/>
  <c r="J312" i="50"/>
  <c r="L278" i="2"/>
  <c r="L277" i="2" s="1"/>
  <c r="R252" i="2"/>
  <c r="R246" i="2" s="1"/>
  <c r="J288" i="50"/>
  <c r="S253" i="2"/>
  <c r="S252" i="2" s="1"/>
  <c r="S246" i="2" s="1"/>
  <c r="N278" i="2"/>
  <c r="N277" i="2" s="1"/>
  <c r="J279" i="2"/>
  <c r="S14" i="2"/>
  <c r="J40" i="50"/>
  <c r="U253" i="2"/>
  <c r="U252" i="2" s="1"/>
  <c r="U246" i="2" s="1"/>
  <c r="U8" i="2"/>
  <c r="U7" i="2" s="1"/>
  <c r="R278" i="2"/>
  <c r="R277" i="2" s="1"/>
  <c r="L306" i="50"/>
  <c r="J27" i="50"/>
  <c r="J367" i="2"/>
  <c r="J204" i="2"/>
  <c r="J287" i="2"/>
  <c r="J35" i="2"/>
  <c r="J32" i="50"/>
  <c r="J56" i="50"/>
  <c r="J68" i="50"/>
  <c r="J81" i="50"/>
  <c r="J84" i="50"/>
  <c r="J90" i="50"/>
  <c r="J50" i="50"/>
  <c r="J65" i="50"/>
  <c r="J145" i="50"/>
  <c r="J155" i="50"/>
  <c r="J159" i="50"/>
  <c r="J158" i="50" s="1"/>
  <c r="J107" i="50"/>
  <c r="J331" i="50"/>
  <c r="J303" i="50"/>
  <c r="J339" i="50"/>
  <c r="J361" i="50"/>
  <c r="J364" i="50"/>
  <c r="J372" i="50"/>
  <c r="J293" i="50"/>
  <c r="J308" i="50"/>
  <c r="M252" i="2"/>
  <c r="M246" i="2" s="1"/>
  <c r="J27" i="2"/>
  <c r="J47" i="50"/>
  <c r="J187" i="50"/>
  <c r="J274" i="50"/>
  <c r="J190" i="50"/>
  <c r="J197" i="50"/>
  <c r="J206" i="50"/>
  <c r="J212" i="50"/>
  <c r="J221" i="50"/>
  <c r="J98" i="50"/>
  <c r="J256" i="50"/>
  <c r="J170" i="50"/>
  <c r="J184" i="50"/>
  <c r="J227" i="50"/>
  <c r="J342" i="50"/>
  <c r="O278" i="2"/>
  <c r="O277" i="2" s="1"/>
  <c r="J37" i="50"/>
  <c r="J62" i="50"/>
  <c r="J87" i="50"/>
  <c r="J59" i="50"/>
  <c r="J53" i="50"/>
  <c r="J142" i="50"/>
  <c r="J148" i="50"/>
  <c r="J104" i="50"/>
  <c r="J134" i="50"/>
  <c r="J129" i="50"/>
  <c r="J320" i="50"/>
  <c r="J345" i="50"/>
  <c r="J351" i="50"/>
  <c r="J296" i="50"/>
  <c r="J317" i="50"/>
  <c r="J311" i="50" s="1"/>
  <c r="J358" i="50"/>
  <c r="J367" i="50"/>
  <c r="J376" i="50"/>
  <c r="J299" i="50"/>
  <c r="J323" i="50"/>
  <c r="J354" i="50"/>
  <c r="Q196" i="2"/>
  <c r="Q185" i="2" s="1"/>
  <c r="U383" i="2"/>
  <c r="N364" i="2"/>
  <c r="J72" i="50"/>
  <c r="J237" i="50"/>
  <c r="J266" i="50"/>
  <c r="J277" i="50"/>
  <c r="J174" i="50"/>
  <c r="J193" i="50"/>
  <c r="J200" i="50"/>
  <c r="J209" i="50"/>
  <c r="J218" i="50"/>
  <c r="J243" i="50"/>
  <c r="J271" i="50"/>
  <c r="J94" i="50"/>
  <c r="J101" i="50"/>
  <c r="J179" i="50"/>
  <c r="J230" i="50"/>
  <c r="J280" i="50"/>
  <c r="J167" i="50"/>
  <c r="J203" i="50"/>
  <c r="J240" i="50"/>
  <c r="J348" i="50"/>
  <c r="J326" i="50"/>
  <c r="T8" i="2"/>
  <c r="T7" i="2" s="1"/>
  <c r="N8" i="2"/>
  <c r="N7" i="2" s="1"/>
  <c r="T278" i="2"/>
  <c r="T277" i="2" s="1"/>
  <c r="R364" i="2"/>
  <c r="S364" i="2"/>
  <c r="K364" i="2"/>
  <c r="O364" i="2"/>
  <c r="N252" i="2"/>
  <c r="N246" i="2" s="1"/>
  <c r="J95" i="2"/>
  <c r="J274" i="2"/>
  <c r="J198" i="2"/>
  <c r="J296" i="2"/>
  <c r="J360" i="2"/>
  <c r="J299" i="2"/>
  <c r="J136" i="2"/>
  <c r="J262" i="2"/>
  <c r="J380" i="2"/>
  <c r="J32" i="2"/>
  <c r="J54" i="2"/>
  <c r="J112" i="2"/>
  <c r="J48" i="2"/>
  <c r="J77" i="2"/>
  <c r="J128" i="2"/>
  <c r="J149" i="2"/>
  <c r="J214" i="2"/>
  <c r="J228" i="2"/>
  <c r="J240" i="2"/>
  <c r="J400" i="2"/>
  <c r="J311" i="2"/>
  <c r="J377" i="2"/>
  <c r="J372" i="2"/>
  <c r="J51" i="2"/>
  <c r="J268" i="2"/>
  <c r="J45" i="2"/>
  <c r="J357" i="2"/>
  <c r="J403" i="2"/>
  <c r="J354" i="2"/>
  <c r="T383" i="2"/>
  <c r="J334" i="2"/>
  <c r="J80" i="2"/>
  <c r="J85" i="2"/>
  <c r="J107" i="2"/>
  <c r="J63" i="2"/>
  <c r="J305" i="2"/>
  <c r="J71" i="2"/>
  <c r="J120" i="2"/>
  <c r="J284" i="2"/>
  <c r="J329" i="2"/>
  <c r="J144" i="2"/>
  <c r="J201" i="2"/>
  <c r="J217" i="2"/>
  <c r="J346" i="2"/>
  <c r="J154" i="2"/>
  <c r="J341" i="2"/>
  <c r="J133" i="2"/>
  <c r="J193" i="2"/>
  <c r="J249" i="2"/>
  <c r="J57" i="2"/>
  <c r="J271" i="2"/>
  <c r="J320" i="2"/>
  <c r="J254" i="2"/>
  <c r="J188" i="2"/>
  <c r="Q8" i="2"/>
  <c r="Q7" i="2" s="1"/>
  <c r="J42" i="2"/>
  <c r="J66" i="2"/>
  <c r="J123" i="2"/>
  <c r="J14" i="2"/>
  <c r="J60" i="2"/>
  <c r="J117" i="2"/>
  <c r="J74" i="2"/>
  <c r="J397" i="2"/>
  <c r="J243" i="2"/>
  <c r="J222" i="2"/>
  <c r="J314" i="2"/>
  <c r="J391" i="2"/>
  <c r="J302" i="2"/>
  <c r="J387" i="2"/>
  <c r="J384" i="2" s="1"/>
  <c r="S383" i="2"/>
  <c r="R8" i="2"/>
  <c r="R7" i="2" s="1"/>
  <c r="L334" i="50"/>
  <c r="J371" i="47"/>
  <c r="J149" i="47"/>
  <c r="J325" i="47"/>
  <c r="J92" i="47"/>
  <c r="J377" i="47"/>
  <c r="J384" i="47"/>
  <c r="J71" i="47"/>
  <c r="J183" i="50" l="1"/>
  <c r="J132" i="2"/>
  <c r="J250" i="50"/>
  <c r="K167" i="47"/>
  <c r="J13" i="50"/>
  <c r="K8" i="47"/>
  <c r="K313" i="47"/>
  <c r="J75" i="50"/>
  <c r="J166" i="50"/>
  <c r="M468" i="2"/>
  <c r="M467" i="2" s="1"/>
  <c r="R468" i="2"/>
  <c r="R467" i="2" s="1"/>
  <c r="U6" i="2"/>
  <c r="R6" i="2"/>
  <c r="T6" i="2"/>
  <c r="K467" i="2"/>
  <c r="N470" i="2"/>
  <c r="L6" i="50"/>
  <c r="J481" i="2"/>
  <c r="J482" i="2"/>
  <c r="K348" i="47"/>
  <c r="J470" i="2"/>
  <c r="Q6" i="2"/>
  <c r="J8" i="47"/>
  <c r="U265" i="2"/>
  <c r="K6" i="50"/>
  <c r="K379" i="50" s="1"/>
  <c r="L470" i="2"/>
  <c r="N6" i="2"/>
  <c r="M6" i="2"/>
  <c r="O6" i="2"/>
  <c r="P6" i="2"/>
  <c r="J70" i="2"/>
  <c r="O265" i="2"/>
  <c r="R265" i="2"/>
  <c r="S265" i="2"/>
  <c r="T265" i="2"/>
  <c r="N265" i="2"/>
  <c r="K265" i="2"/>
  <c r="P265" i="2"/>
  <c r="M265" i="2"/>
  <c r="Q265" i="2"/>
  <c r="J197" i="2"/>
  <c r="L265" i="2"/>
  <c r="L197" i="2"/>
  <c r="L196" i="2" s="1"/>
  <c r="L185" i="2" s="1"/>
  <c r="L6" i="2" s="1"/>
  <c r="J295" i="2"/>
  <c r="J196" i="50"/>
  <c r="J270" i="50"/>
  <c r="J357" i="50"/>
  <c r="J136" i="47"/>
  <c r="K136" i="47"/>
  <c r="J267" i="2"/>
  <c r="J266" i="2" s="1"/>
  <c r="J233" i="50"/>
  <c r="J335" i="50"/>
  <c r="L7" i="47"/>
  <c r="L395" i="47" s="1"/>
  <c r="J8" i="2"/>
  <c r="J7" i="2" s="1"/>
  <c r="J7" i="50"/>
  <c r="J173" i="50"/>
  <c r="J114" i="50"/>
  <c r="J113" i="50" s="1"/>
  <c r="J151" i="50"/>
  <c r="J345" i="2"/>
  <c r="J344" i="2" s="1"/>
  <c r="J140" i="2"/>
  <c r="J162" i="2"/>
  <c r="J91" i="47"/>
  <c r="K252" i="2"/>
  <c r="K246" i="2" s="1"/>
  <c r="K6" i="2" s="1"/>
  <c r="J167" i="47"/>
  <c r="J348" i="47"/>
  <c r="J218" i="47"/>
  <c r="J233" i="2"/>
  <c r="K218" i="47"/>
  <c r="K376" i="47"/>
  <c r="K329" i="47"/>
  <c r="K366" i="47"/>
  <c r="K148" i="47"/>
  <c r="S8" i="2"/>
  <c r="S7" i="2" s="1"/>
  <c r="S6" i="2" s="1"/>
  <c r="K103" i="47"/>
  <c r="K153" i="47"/>
  <c r="K383" i="47"/>
  <c r="J103" i="47"/>
  <c r="J239" i="47"/>
  <c r="J121" i="50"/>
  <c r="J278" i="2"/>
  <c r="J178" i="50"/>
  <c r="J93" i="50"/>
  <c r="J133" i="50"/>
  <c r="J246" i="50"/>
  <c r="J302" i="50"/>
  <c r="J375" i="50"/>
  <c r="J97" i="50"/>
  <c r="J141" i="50"/>
  <c r="J71" i="50"/>
  <c r="J307" i="50"/>
  <c r="J371" i="50"/>
  <c r="J153" i="2"/>
  <c r="J148" i="2"/>
  <c r="J390" i="2"/>
  <c r="J383" i="2" s="1"/>
  <c r="J396" i="2"/>
  <c r="J116" i="2"/>
  <c r="J192" i="2"/>
  <c r="J353" i="2"/>
  <c r="J89" i="2"/>
  <c r="J99" i="2"/>
  <c r="J84" i="2"/>
  <c r="J333" i="2"/>
  <c r="J376" i="2"/>
  <c r="J261" i="2"/>
  <c r="J221" i="2"/>
  <c r="J187" i="2"/>
  <c r="J186" i="2" s="1"/>
  <c r="J248" i="2"/>
  <c r="J340" i="2"/>
  <c r="J366" i="2"/>
  <c r="J227" i="2"/>
  <c r="J127" i="2"/>
  <c r="J111" i="2"/>
  <c r="J376" i="47"/>
  <c r="J313" i="47"/>
  <c r="J366" i="47"/>
  <c r="J383" i="47"/>
  <c r="J148" i="47"/>
  <c r="J329" i="47"/>
  <c r="J165" i="50" l="1"/>
  <c r="L379" i="50"/>
  <c r="J468" i="2"/>
  <c r="J467" i="2" s="1"/>
  <c r="L468" i="2"/>
  <c r="L467" i="2" s="1"/>
  <c r="N468" i="2"/>
  <c r="N467" i="2" s="1"/>
  <c r="J6" i="50"/>
  <c r="Q406" i="2"/>
  <c r="Q407" i="2" s="1"/>
  <c r="M406" i="2"/>
  <c r="U406" i="2"/>
  <c r="U407" i="2" s="1"/>
  <c r="U4" i="2" s="1"/>
  <c r="R406" i="2"/>
  <c r="R407" i="2" s="1"/>
  <c r="S406" i="2"/>
  <c r="S407" i="2" s="1"/>
  <c r="S4" i="2" s="1"/>
  <c r="O406" i="2"/>
  <c r="O407" i="2" s="1"/>
  <c r="P406" i="2"/>
  <c r="P407" i="2" s="1"/>
  <c r="N406" i="2"/>
  <c r="J120" i="50"/>
  <c r="J277" i="2"/>
  <c r="J232" i="2"/>
  <c r="J375" i="47"/>
  <c r="T406" i="2"/>
  <c r="T407" i="2" s="1"/>
  <c r="T4" i="2" s="1"/>
  <c r="K347" i="47"/>
  <c r="K375" i="47"/>
  <c r="K7" i="47"/>
  <c r="K239" i="47"/>
  <c r="K406" i="2"/>
  <c r="L406" i="2"/>
  <c r="J7" i="47"/>
  <c r="J238" i="47"/>
  <c r="J182" i="50"/>
  <c r="J132" i="50"/>
  <c r="J177" i="50"/>
  <c r="J334" i="50"/>
  <c r="J370" i="50"/>
  <c r="J269" i="50"/>
  <c r="J306" i="50"/>
  <c r="J339" i="2"/>
  <c r="J259" i="2"/>
  <c r="J260" i="2"/>
  <c r="J375" i="2"/>
  <c r="J332" i="2"/>
  <c r="J147" i="2"/>
  <c r="J126" i="2"/>
  <c r="J131" i="2"/>
  <c r="J88" i="2"/>
  <c r="J115" i="2"/>
  <c r="J196" i="2"/>
  <c r="J220" i="2"/>
  <c r="J365" i="2"/>
  <c r="J139" i="2"/>
  <c r="J247" i="2"/>
  <c r="J83" i="2"/>
  <c r="J98" i="2"/>
  <c r="J191" i="2"/>
  <c r="J152" i="2"/>
  <c r="J252" i="2"/>
  <c r="J110" i="2"/>
  <c r="J226" i="2"/>
  <c r="J225" i="2"/>
  <c r="J69" i="2"/>
  <c r="J294" i="2"/>
  <c r="J352" i="2"/>
  <c r="J157" i="2"/>
  <c r="J347" i="47"/>
  <c r="J185" i="2" l="1"/>
  <c r="J265" i="2"/>
  <c r="J231" i="2"/>
  <c r="M407" i="2"/>
  <c r="K238" i="47"/>
  <c r="J379" i="50"/>
  <c r="J364" i="2"/>
  <c r="J246" i="2"/>
  <c r="J395" i="47"/>
  <c r="J6" i="2" l="1"/>
  <c r="L407" i="2"/>
  <c r="K395" i="47"/>
  <c r="K407" i="2" l="1"/>
  <c r="N407" i="2"/>
  <c r="J406" i="2"/>
  <c r="J407" i="2" s="1"/>
</calcChain>
</file>

<file path=xl/sharedStrings.xml><?xml version="1.0" encoding="utf-8"?>
<sst xmlns="http://schemas.openxmlformats.org/spreadsheetml/2006/main" count="5556" uniqueCount="505">
  <si>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</si>
  <si>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</si>
  <si>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</si>
  <si>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</si>
  <si>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</si>
  <si>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</si>
  <si>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</si>
  <si>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</si>
  <si>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</si>
  <si>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</si>
  <si>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</si>
  <si>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</si>
  <si>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</si>
  <si>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</si>
  <si>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</si>
  <si>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</si>
  <si>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</si>
  <si>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</si>
  <si>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</si>
  <si>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</si>
  <si>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</si>
  <si>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</si>
  <si>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</si>
  <si>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</si>
  <si>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</si>
  <si>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</si>
  <si>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</si>
  <si>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</si>
  <si>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</si>
  <si>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</si>
  <si>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</si>
  <si>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</si>
  <si>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</si>
  <si>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</si>
  <si>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</si>
  <si>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</si>
  <si>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</si>
  <si>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</si>
  <si>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</si>
  <si>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</si>
  <si>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</si>
  <si>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</si>
  <si>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</si>
  <si>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</si>
  <si>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</si>
  <si>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</si>
  <si>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</si>
  <si>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</si>
  <si>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</si>
  <si>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</si>
  <si>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</si>
  <si>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</si>
  <si>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</si>
  <si>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</si>
  <si>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</si>
  <si>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</si>
  <si>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</si>
  <si>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</si>
  <si>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</si>
  <si>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</si>
  <si>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</si>
  <si>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</si>
  <si>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</si>
  <si>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</si>
  <si>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</si>
  <si>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</si>
  <si>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</si>
  <si>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</si>
  <si>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</si>
  <si>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</si>
  <si>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</si>
  <si>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</si>
  <si>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</si>
  <si>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</si>
  <si>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</si>
  <si>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</si>
  <si>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</si>
  <si>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</si>
  <si>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</si>
  <si>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</si>
  <si>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</si>
  <si>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</si>
  <si>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</si>
  <si>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</si>
  <si>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</si>
  <si>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</si>
  <si>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</si>
  <si>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</si>
  <si>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</si>
  <si>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</si>
  <si>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</si>
  <si>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</si>
  <si>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</si>
  <si>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</si>
  <si>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</si>
  <si>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</si>
  <si>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</si>
  <si>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</si>
  <si>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</si>
  <si>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</si>
  <si>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</si>
  <si>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</si>
  <si>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</si>
  <si>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</si>
  <si>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</si>
  <si>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</si>
  <si>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</si>
  <si>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</si>
  <si>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</si>
  <si>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</si>
  <si>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</si>
  <si>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</si>
  <si>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</si>
  <si>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</si>
  <si>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</si>
  <si>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</si>
  <si>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</si>
  <si>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</si>
  <si>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</si>
  <si>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</si>
  <si>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</si>
  <si>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</si>
  <si>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</si>
  <si>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</si>
  <si>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</si>
  <si>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</si>
  <si>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</si>
  <si>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</si>
  <si>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</si>
  <si>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</si>
  <si>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</si>
  <si>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</si>
  <si>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</si>
  <si>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</si>
  <si>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</si>
  <si>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</si>
  <si>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</si>
  <si>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</si>
  <si>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</si>
  <si>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</si>
  <si>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</si>
  <si>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</si>
  <si>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</si>
  <si>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</si>
  <si>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</si>
  <si>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</si>
  <si>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</si>
  <si>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</si>
  <si>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</si>
  <si>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</si>
  <si>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</si>
  <si>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</si>
  <si>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</si>
  <si>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</si>
  <si>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</si>
  <si>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</si>
  <si>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</si>
  <si>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</si>
  <si>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</si>
  <si>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</si>
  <si>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</si>
  <si>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</si>
  <si>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</si>
  <si>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</si>
  <si>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</si>
  <si>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</si>
  <si>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</si>
  <si>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</si>
  <si>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</si>
  <si>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</si>
  <si>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</si>
  <si>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</si>
  <si>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</si>
  <si>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</si>
  <si>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</si>
  <si>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</si>
  <si>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</si>
  <si>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</si>
  <si>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</si>
  <si>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</si>
  <si>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</si>
  <si>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</si>
  <si>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</si>
  <si>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</si>
  <si>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81830</t>
  </si>
  <si>
    <t>83760</t>
  </si>
  <si>
    <t>81680</t>
  </si>
  <si>
    <t>80450</t>
  </si>
  <si>
    <t>80480</t>
  </si>
  <si>
    <t>84260</t>
  </si>
  <si>
    <t>82400</t>
  </si>
  <si>
    <t>81150</t>
  </si>
  <si>
    <t>82450</t>
  </si>
  <si>
    <t>82300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</si>
  <si>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</si>
  <si>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</si>
  <si>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</si>
  <si>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</si>
  <si>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</si>
  <si>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</si>
  <si>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</si>
  <si>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</si>
  <si>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</si>
  <si>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</si>
  <si>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</si>
  <si>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</si>
  <si>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</si>
  <si>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</si>
  <si>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</si>
  <si>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</si>
  <si>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</si>
  <si>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</si>
  <si>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 xml:space="preserve">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</si>
  <si>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16721</t>
  </si>
  <si>
    <t>16722</t>
  </si>
  <si>
    <t>16723</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</si>
  <si>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</si>
  <si>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</si>
  <si>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</si>
  <si>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</si>
  <si>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</si>
  <si>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</si>
  <si>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</si>
  <si>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</si>
  <si>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</si>
  <si>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</si>
  <si>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</si>
  <si>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</si>
  <si>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</si>
  <si>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</si>
  <si>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</si>
  <si>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</si>
  <si>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</si>
  <si>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</si>
  <si>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</si>
  <si>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</si>
  <si>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</si>
  <si>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</si>
  <si>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</si>
  <si>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</si>
  <si>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</si>
  <si>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</si>
  <si>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</si>
  <si>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851</t>
  </si>
  <si>
    <t>Региональный проект "Чистая вода"</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</si>
  <si>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</si>
  <si>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</si>
  <si>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</si>
  <si>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</si>
  <si>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Уплата налогов, сборов и иных обязательных платежей</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</si>
  <si>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</si>
  <si>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</si>
  <si>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</si>
  <si>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</si>
  <si>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</si>
  <si>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</si>
  <si>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ОБ</t>
  </si>
  <si>
    <t>МБ</t>
  </si>
  <si>
    <t>ПБ</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</si>
  <si>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</si>
  <si>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</si>
  <si>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</si>
  <si>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</si>
  <si>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</si>
  <si>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</si>
  <si>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</si>
  <si>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</si>
  <si>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</si>
  <si>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</si>
  <si>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</si>
  <si>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</si>
  <si>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</si>
  <si>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</si>
  <si>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</si>
  <si>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</si>
  <si>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852</t>
  </si>
  <si>
    <t>А2</t>
  </si>
  <si>
    <t>Региональный проект "Творческие люди (Брянская область)"</t>
  </si>
  <si>
    <t>F5</t>
  </si>
  <si>
    <t>Региональный проект "Чистая вода (Брянская область)"</t>
  </si>
  <si>
    <t>Развитие материально-технической базы муниципальных образовательных организаций в сфере физической культуры и спорта</t>
  </si>
  <si>
    <t>S7670</t>
  </si>
  <si>
    <t>Подпрограмма "Обеспечение жильем тренеров, тренеров-преподавателей муниципальных учреждений физической культуры и спорта Клетнянского района"</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</si>
  <si>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</si>
  <si>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</si>
  <si>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</si>
  <si>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</si>
  <si>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</si>
  <si>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</si>
  <si>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</si>
  <si>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</si>
  <si>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</si>
  <si>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</si>
  <si>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</si>
  <si>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</si>
  <si>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</si>
  <si>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</si>
  <si>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</si>
  <si>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</si>
  <si>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</si>
  <si>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</si>
  <si>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</si>
  <si>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</si>
  <si>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</si>
  <si>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</si>
  <si>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</si>
  <si>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</si>
  <si>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</si>
  <si>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</si>
  <si>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</si>
  <si>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</si>
  <si>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</si>
  <si>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</si>
  <si>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</si>
  <si>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</si>
  <si>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</si>
  <si>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</si>
  <si>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</si>
  <si>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</si>
  <si>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</si>
  <si>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</si>
  <si>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</si>
  <si>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</si>
  <si>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</si>
  <si>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</si>
  <si>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</si>
  <si>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</si>
  <si>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</si>
  <si>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</si>
  <si>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</si>
  <si>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</si>
  <si>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</si>
  <si>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</si>
  <si>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</si>
  <si>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</si>
  <si>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</si>
  <si>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</si>
  <si>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</si>
  <si>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</si>
  <si>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</si>
  <si>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</si>
  <si>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</si>
  <si>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</si>
  <si>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</si>
  <si>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Обеспечение реализации отдельных государственных полгомочий, включая переданные на муниципальный уровень полномочия</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</si>
  <si>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</si>
  <si>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</si>
  <si>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</si>
  <si>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</si>
  <si>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</si>
  <si>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</si>
  <si>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</si>
  <si>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</si>
  <si>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</si>
  <si>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</si>
  <si>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</si>
  <si>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</si>
  <si>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</si>
  <si>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</si>
  <si>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</si>
  <si>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</si>
  <si>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</si>
  <si>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</si>
  <si>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</si>
  <si>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Региональный проект "Культурная среда (Брянская область)"</t>
  </si>
  <si>
    <t>А1</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</si>
  <si>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</si>
  <si>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</si>
  <si>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</si>
  <si>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</si>
  <si>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</si>
  <si>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</si>
  <si>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</si>
  <si>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</si>
  <si>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</si>
  <si>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</si>
  <si>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</si>
  <si>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</si>
  <si>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</si>
  <si>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</si>
  <si>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</si>
  <si>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</si>
  <si>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</si>
  <si>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</si>
  <si>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</si>
  <si>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</si>
  <si>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</si>
  <si>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</si>
  <si>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</si>
  <si>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</si>
  <si>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</si>
  <si>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</si>
  <si>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</si>
  <si>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</si>
  <si>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</si>
  <si>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</si>
  <si>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</si>
  <si>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</si>
  <si>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414</t>
  </si>
  <si>
    <t>Мероприятия по обеспечению функционирования комплекса "Безопасный город"</t>
  </si>
  <si>
    <t>81190</t>
  </si>
  <si>
    <t>51 4 07 81190</t>
  </si>
  <si>
    <t>Эксплуатация и содержание имущества, находящегося в муниципальной собственности, арендованного недвижимого имущества</t>
  </si>
  <si>
    <t>80930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</si>
  <si>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</si>
  <si>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</si>
  <si>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</si>
  <si>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</si>
  <si>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</si>
  <si>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</si>
  <si>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</si>
  <si>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</si>
  <si>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</si>
  <si>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</si>
  <si>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</si>
  <si>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</si>
  <si>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</si>
  <si>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</si>
  <si>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</si>
  <si>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</si>
  <si>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</si>
  <si>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</si>
  <si>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</si>
  <si>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</si>
  <si>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</si>
  <si>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</si>
  <si>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51 4 18 А0820</t>
  </si>
  <si>
    <t>А0820</t>
  </si>
  <si>
    <t>Повышение эффективности государственного управления в сфере архитектуры и градостроительства</t>
  </si>
  <si>
    <t>24</t>
  </si>
  <si>
    <t>0</t>
  </si>
  <si>
    <t>Бюджетные инвестиции в объекты капитального строительства муниципальной собственности</t>
  </si>
  <si>
    <t>51180</t>
  </si>
  <si>
    <t>2</t>
  </si>
  <si>
    <t>6</t>
  </si>
  <si>
    <t>Мероприятия в сфере архитектуры и градостроительства</t>
  </si>
  <si>
    <t>51 4 20 81680</t>
  </si>
  <si>
    <t>к Решению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t>
  </si>
  <si>
    <t>Ведомственная структура расходов бюджета Клетнянского муниципального района Брянской области на 2025 год и на плановый период 2026 и 2027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</si>
  <si>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2025 год и на плановый период 2026 и 2027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</si>
  <si>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2025 год и на плановый период 2026 и 2027 годов</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</si>
  <si>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</si>
  <si>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</si>
  <si>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</si>
  <si>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</si>
  <si>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</si>
  <si>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</si>
  <si>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</si>
  <si>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</si>
  <si>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</si>
  <si>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</si>
  <si>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</si>
  <si>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</si>
  <si>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</si>
  <si>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</si>
  <si>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</si>
  <si>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</si>
  <si>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</si>
  <si>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Приложение 5</t>
  </si>
  <si>
    <t>52 4 02 82370</t>
  </si>
  <si>
    <t xml:space="preserve">Организация временного трудоустройства несовершеннолетних граждан в возрасте от 14 до 18 лет </t>
  </si>
  <si>
    <t>82370</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</si>
  <si>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</si>
  <si>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</si>
  <si>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</si>
  <si>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</si>
  <si>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</si>
  <si>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</si>
  <si>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</si>
  <si>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</si>
  <si>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51 2 27 L3720</t>
  </si>
  <si>
    <t>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</si>
  <si>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 1 Я5 55191</t>
  </si>
  <si>
    <t>Модернизация региональных и муниципальных библиотек</t>
  </si>
  <si>
    <t>51 1 Я5 53480</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</si>
  <si>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</si>
  <si>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</si>
  <si>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</si>
  <si>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</si>
  <si>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612</t>
  </si>
  <si>
    <t>Организация транспортного обслуживания населения по муниципальным маршрутам регулярных перевозок по регулируемым тарифам</t>
  </si>
  <si>
    <t>51 4 07 81990</t>
  </si>
  <si>
    <t>811</t>
  </si>
  <si>
    <t>244</t>
  </si>
  <si>
    <t>81990</t>
  </si>
  <si>
    <t>611</t>
  </si>
  <si>
    <t>313</t>
  </si>
  <si>
    <t>Всего по ГРБС</t>
  </si>
  <si>
    <t>243</t>
  </si>
  <si>
    <t>L7530</t>
  </si>
  <si>
    <t>Закупка и монтаж оборудования для создания "умных" спортивных площадок</t>
  </si>
  <si>
    <t>51 2 26 L7530</t>
  </si>
  <si>
    <t>Я5</t>
  </si>
  <si>
    <t>55191</t>
  </si>
  <si>
    <t>Региональный проект "Семейные ценности и инфраструктура культуры" (Брянская область)</t>
  </si>
  <si>
    <t>53480</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</si>
  <si>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</si>
  <si>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</si>
  <si>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</si>
  <si>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52</t>
  </si>
  <si>
    <t>50500</t>
  </si>
  <si>
    <t>70</t>
  </si>
  <si>
    <t>Всего по непрограммной деятельности</t>
  </si>
  <si>
    <t>***</t>
  </si>
  <si>
    <t>Изменения 2-е чтение</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</si>
</sst>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0"/>
      <name val="Times New Roman"/>
      <family val="1"/>
      <charset val="204"/>
    </font>
    <font>
      <b/>
      <sz val="10"/>
      <name val="Times New Roman"/>
      <family val="1"/>
      <charset val="204"/>
    </font>
    <font>
      <sz val="8"/>
      <color rgb="FF000000"/>
      <name val="Arial"/>
      <family val="2"/>
      <charset val="204"/>
    </font>
    <font>
      <sz val="10"/>
      <color rgb="FF000000"/>
      <name val="Times New Roman"/>
      <family val="1"/>
      <charset val="204"/>
    </font>
    <font>
      <b/>
      <u/>
      <sz val="10"/>
      <name val="Times New Roman"/>
      <family val="1"/>
      <charset val="204"/>
    </font>
    <font>
      <sz val="12"/>
      <name val="Times New Roman"/>
      <family val="1"/>
      <charset val="204"/>
    </font>
    <font>
      <sz val="11"/>
      <name val="Calibri"/>
      <family val="2"/>
    </font>
    <font>
      <b/>
      <sz val="10"/>
      <color rgb="FF000000"/>
      <name val="Arial Cyr"/>
    </font>
    <font>
      <b/>
      <sz val="11"/>
      <color rgb="FF000000"/>
      <name val="Times New Roman"/>
      <family val="1"/>
      <charset val="204"/>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9" fillId="0" borderId="9">
      <alignment horizontal="left" wrapText="1" indent="2"/>
    </xf>
    <xf numFmtId="49" fontId="9" fillId="0" borderId="6">
      <alignment horizontal="center"/>
    </xf>
    <xf numFmtId="0" fontId="13" fillId="0" borderId="0"/>
    <xf numFmtId="0" fontId="14" fillId="0" borderId="6">
      <alignment vertical="top" wrapText="1"/>
    </xf>
  </cellStyleXfs>
  <cellXfs count="130">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4" fontId="3" fillId="0" borderId="2" xfId="0" applyNumberFormat="1" applyFont="1" applyFill="1" applyBorder="1" applyAlignment="1">
      <alignment vertical="top" wrapText="1"/>
    </xf>
    <xf numFmtId="4" fontId="5" fillId="0" borderId="2" xfId="0" applyNumberFormat="1"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0" fontId="3" fillId="0" borderId="0" xfId="0" applyFont="1" applyFill="1" applyAlignment="1">
      <alignment horizontal="center"/>
    </xf>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0" fontId="2" fillId="0" borderId="3" xfId="0" applyFont="1" applyFill="1" applyBorder="1" applyAlignment="1">
      <alignment vertical="top" wrapText="1"/>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4" fontId="5" fillId="0" borderId="2" xfId="0" applyNumberFormat="1"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2" fillId="0" borderId="0" xfId="0" applyFont="1" applyFill="1" applyBorder="1" applyAlignment="1">
      <alignment vertical="top"/>
    </xf>
    <xf numFmtId="0" fontId="5" fillId="0" borderId="2"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0" fontId="3" fillId="0" borderId="5" xfId="0" applyFont="1" applyFill="1" applyBorder="1" applyAlignment="1">
      <alignment vertical="top" wrapText="1"/>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3" fillId="0" borderId="0" xfId="0" applyNumberFormat="1" applyFont="1" applyFill="1" applyAlignment="1">
      <alignment horizontal="center" vertical="top" wrapText="1"/>
    </xf>
    <xf numFmtId="49" fontId="7" fillId="0" borderId="2" xfId="0" applyNumberFormat="1" applyFont="1" applyFill="1" applyBorder="1" applyAlignment="1">
      <alignment horizontal="center" vertical="top" wrapText="1"/>
    </xf>
    <xf numFmtId="0" fontId="7" fillId="0" borderId="2" xfId="0" applyFont="1" applyFill="1" applyBorder="1" applyAlignment="1">
      <alignment horizontal="left" vertical="top" wrapText="1"/>
    </xf>
    <xf numFmtId="0" fontId="5" fillId="0" borderId="2" xfId="0" applyFont="1" applyFill="1" applyBorder="1" applyAlignment="1">
      <alignment horizontal="center" vertical="top" wrapText="1"/>
    </xf>
    <xf numFmtId="0" fontId="8" fillId="0" borderId="2" xfId="0" applyFont="1" applyFill="1" applyBorder="1" applyAlignment="1">
      <alignment vertical="top" wrapText="1"/>
    </xf>
    <xf numFmtId="0" fontId="3" fillId="0" borderId="6" xfId="0" applyFont="1" applyFill="1" applyBorder="1" applyAlignment="1">
      <alignment horizontal="left" vertical="top" wrapText="1"/>
    </xf>
    <xf numFmtId="4" fontId="7" fillId="0" borderId="2" xfId="0" applyNumberFormat="1" applyFont="1" applyFill="1" applyBorder="1" applyAlignment="1">
      <alignment vertical="top"/>
    </xf>
    <xf numFmtId="0" fontId="3" fillId="0" borderId="2" xfId="0" applyFont="1" applyFill="1" applyBorder="1" applyAlignment="1">
      <alignment horizontal="left" vertical="top"/>
    </xf>
    <xf numFmtId="0" fontId="7" fillId="0" borderId="0" xfId="0" applyFont="1" applyFill="1" applyAlignment="1">
      <alignment vertical="top"/>
    </xf>
    <xf numFmtId="0" fontId="8" fillId="0" borderId="2" xfId="0" applyFont="1" applyFill="1" applyBorder="1" applyAlignment="1">
      <alignment horizontal="left" vertical="top" wrapText="1"/>
    </xf>
    <xf numFmtId="0" fontId="7" fillId="0" borderId="2" xfId="0" applyFont="1" applyFill="1" applyBorder="1" applyAlignment="1">
      <alignment vertical="top" wrapText="1"/>
    </xf>
    <xf numFmtId="0" fontId="8" fillId="0" borderId="2" xfId="0" applyFont="1" applyFill="1" applyBorder="1" applyAlignment="1">
      <alignment horizontal="center" vertical="top" wrapText="1"/>
    </xf>
    <xf numFmtId="0" fontId="5" fillId="0" borderId="2" xfId="0" applyFont="1" applyFill="1" applyBorder="1" applyAlignment="1">
      <alignment horizontal="center" vertical="top"/>
    </xf>
    <xf numFmtId="0" fontId="3" fillId="0" borderId="6" xfId="0" applyFont="1" applyFill="1" applyBorder="1" applyAlignment="1">
      <alignment vertical="top" wrapText="1"/>
    </xf>
    <xf numFmtId="0" fontId="3" fillId="0" borderId="8" xfId="0" applyFont="1" applyFill="1" applyBorder="1" applyAlignment="1">
      <alignment horizontal="left" vertical="top" wrapText="1"/>
    </xf>
    <xf numFmtId="0" fontId="2" fillId="0" borderId="2" xfId="0" applyFont="1" applyFill="1" applyBorder="1" applyAlignment="1">
      <alignment horizontal="center" vertical="top" wrapText="1"/>
    </xf>
    <xf numFmtId="0" fontId="7" fillId="0" borderId="3" xfId="0" applyFont="1" applyFill="1" applyBorder="1" applyAlignment="1">
      <alignment horizontal="left" vertical="top" wrapText="1"/>
    </xf>
    <xf numFmtId="4" fontId="5" fillId="0" borderId="2" xfId="0" applyNumberFormat="1" applyFont="1" applyFill="1" applyBorder="1" applyAlignment="1">
      <alignment horizontal="right"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4" fontId="3" fillId="0" borderId="2" xfId="0" applyNumberFormat="1" applyFont="1" applyFill="1" applyBorder="1" applyAlignment="1">
      <alignment horizontal="right" vertical="top"/>
    </xf>
    <xf numFmtId="0" fontId="4" fillId="0" borderId="0" xfId="0" applyFont="1" applyFill="1" applyAlignment="1">
      <alignment vertical="top"/>
    </xf>
    <xf numFmtId="49" fontId="3" fillId="0" borderId="2" xfId="0" applyNumberFormat="1" applyFont="1" applyFill="1" applyBorder="1" applyAlignment="1">
      <alignment horizontal="left" vertical="top" wrapText="1"/>
    </xf>
    <xf numFmtId="0" fontId="7" fillId="0" borderId="2" xfId="0" applyFont="1" applyFill="1" applyBorder="1" applyAlignment="1">
      <alignment vertical="top"/>
    </xf>
    <xf numFmtId="0" fontId="3" fillId="0" borderId="3" xfId="0" applyFont="1" applyFill="1" applyBorder="1" applyAlignment="1">
      <alignment horizontal="center" vertical="top" wrapText="1"/>
    </xf>
    <xf numFmtId="4" fontId="2" fillId="0" borderId="2" xfId="0" applyNumberFormat="1" applyFont="1" applyFill="1" applyBorder="1" applyAlignment="1">
      <alignment vertical="center"/>
    </xf>
    <xf numFmtId="0" fontId="1" fillId="0" borderId="6" xfId="0" applyFont="1" applyFill="1" applyBorder="1" applyAlignment="1">
      <alignment horizontal="left" vertical="top" wrapText="1"/>
    </xf>
    <xf numFmtId="0" fontId="3" fillId="0" borderId="0" xfId="0" applyFont="1" applyFill="1" applyAlignment="1">
      <alignment horizontal="center" vertical="top" wrapText="1"/>
    </xf>
    <xf numFmtId="49" fontId="3" fillId="0" borderId="4"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2" fillId="0" borderId="0" xfId="0" applyFont="1" applyFill="1" applyAlignment="1">
      <alignment vertical="center"/>
    </xf>
    <xf numFmtId="49" fontId="8" fillId="0" borderId="2" xfId="0" applyNumberFormat="1" applyFont="1" applyFill="1" applyBorder="1" applyAlignment="1">
      <alignment horizontal="center" vertical="top" wrapText="1"/>
    </xf>
    <xf numFmtId="4" fontId="3" fillId="0" borderId="0" xfId="0" applyNumberFormat="1" applyFont="1" applyFill="1" applyBorder="1" applyAlignment="1">
      <alignment vertical="top"/>
    </xf>
    <xf numFmtId="0" fontId="2" fillId="0" borderId="3" xfId="0" applyFont="1" applyFill="1" applyBorder="1" applyAlignment="1">
      <alignment horizontal="left" vertical="top" wrapText="1"/>
    </xf>
    <xf numFmtId="0" fontId="2" fillId="0" borderId="0" xfId="0" applyFont="1" applyFill="1" applyAlignment="1">
      <alignmen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xf>
    <xf numFmtId="4" fontId="3" fillId="0" borderId="1"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vertical="top"/>
    </xf>
    <xf numFmtId="4" fontId="2" fillId="2" borderId="2" xfId="0" applyNumberFormat="1" applyFont="1" applyFill="1" applyBorder="1" applyAlignment="1">
      <alignment vertical="top"/>
    </xf>
    <xf numFmtId="0" fontId="2" fillId="3" borderId="2" xfId="0" applyFont="1" applyFill="1" applyBorder="1" applyAlignment="1">
      <alignment vertical="top"/>
    </xf>
    <xf numFmtId="49" fontId="2" fillId="3" borderId="2" xfId="0" applyNumberFormat="1" applyFont="1" applyFill="1" applyBorder="1" applyAlignment="1">
      <alignment vertical="top"/>
    </xf>
    <xf numFmtId="49" fontId="2" fillId="3" borderId="2" xfId="0" applyNumberFormat="1" applyFont="1" applyFill="1" applyBorder="1" applyAlignment="1">
      <alignment vertical="top" wrapText="1"/>
    </xf>
    <xf numFmtId="0" fontId="2" fillId="2" borderId="2" xfId="0" applyFont="1" applyFill="1" applyBorder="1" applyAlignment="1">
      <alignment vertical="top"/>
    </xf>
    <xf numFmtId="49" fontId="2" fillId="2" borderId="2" xfId="0" applyNumberFormat="1" applyFont="1" applyFill="1" applyBorder="1" applyAlignment="1">
      <alignment vertical="top"/>
    </xf>
    <xf numFmtId="49" fontId="2" fillId="2" borderId="2" xfId="0" applyNumberFormat="1" applyFont="1" applyFill="1" applyBorder="1" applyAlignment="1">
      <alignment vertical="top" wrapText="1"/>
    </xf>
    <xf numFmtId="4" fontId="2" fillId="3" borderId="2" xfId="0" applyNumberFormat="1" applyFont="1" applyFill="1" applyBorder="1" applyAlignment="1">
      <alignment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0" xfId="0" applyFont="1" applyFill="1" applyBorder="1" applyAlignment="1">
      <alignment horizontal="center" vertical="top" wrapText="1"/>
    </xf>
    <xf numFmtId="0" fontId="3" fillId="0" borderId="2" xfId="0" applyFont="1" applyFill="1" applyBorder="1" applyAlignment="1">
      <alignment vertical="top" wrapText="1"/>
    </xf>
    <xf numFmtId="0" fontId="7"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15" fillId="0" borderId="12" xfId="0" applyFont="1" applyFill="1" applyBorder="1" applyAlignment="1">
      <alignment vertical="center" wrapText="1"/>
    </xf>
    <xf numFmtId="0" fontId="1" fillId="0" borderId="12" xfId="0" applyFont="1" applyFill="1" applyBorder="1" applyAlignment="1">
      <alignment vertical="center" wrapText="1"/>
    </xf>
    <xf numFmtId="0" fontId="1" fillId="0" borderId="6" xfId="0" applyFont="1" applyFill="1" applyBorder="1" applyAlignment="1">
      <alignment horizontal="left" vertical="center" wrapText="1"/>
    </xf>
    <xf numFmtId="49" fontId="7" fillId="0" borderId="1" xfId="0" applyNumberFormat="1" applyFont="1" applyFill="1" applyBorder="1" applyAlignment="1">
      <alignment vertical="top"/>
    </xf>
    <xf numFmtId="0" fontId="11" fillId="0" borderId="2" xfId="0" applyFont="1" applyFill="1" applyBorder="1" applyAlignment="1">
      <alignment vertical="top" wrapText="1"/>
    </xf>
    <xf numFmtId="0" fontId="7"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49" fontId="3" fillId="0" borderId="2" xfId="0" applyNumberFormat="1" applyFont="1" applyFill="1" applyBorder="1" applyAlignment="1">
      <alignment vertical="top" wrapText="1"/>
    </xf>
    <xf numFmtId="0" fontId="7" fillId="0" borderId="3" xfId="0" applyFont="1" applyFill="1" applyBorder="1" applyAlignment="1">
      <alignment vertical="top" wrapText="1"/>
    </xf>
    <xf numFmtId="0" fontId="7" fillId="0" borderId="10" xfId="0" applyFont="1" applyFill="1" applyBorder="1" applyAlignment="1">
      <alignment vertical="top" wrapText="1"/>
    </xf>
    <xf numFmtId="0" fontId="7" fillId="0" borderId="7" xfId="0" applyFont="1" applyFill="1" applyBorder="1" applyAlignment="1">
      <alignment horizontal="left" vertical="top" wrapText="1"/>
    </xf>
    <xf numFmtId="0" fontId="7" fillId="0" borderId="7" xfId="0" applyFont="1" applyFill="1" applyBorder="1" applyAlignment="1">
      <alignment vertical="top" wrapText="1"/>
    </xf>
    <xf numFmtId="0" fontId="1" fillId="0" borderId="7" xfId="0" applyFont="1" applyFill="1" applyBorder="1" applyAlignment="1">
      <alignment horizontal="left" vertical="top" wrapText="1"/>
    </xf>
    <xf numFmtId="0" fontId="10" fillId="0" borderId="11" xfId="0" applyFont="1" applyFill="1" applyBorder="1" applyAlignment="1">
      <alignment horizontal="left" vertical="top" wrapText="1"/>
    </xf>
    <xf numFmtId="0" fontId="8" fillId="3" borderId="3" xfId="0" applyFont="1" applyFill="1" applyBorder="1" applyAlignment="1">
      <alignment vertical="top"/>
    </xf>
    <xf numFmtId="0" fontId="2" fillId="3" borderId="0" xfId="0" applyFont="1" applyFill="1" applyAlignment="1">
      <alignment vertical="top"/>
    </xf>
    <xf numFmtId="0" fontId="3" fillId="0" borderId="2" xfId="0" applyFont="1" applyFill="1" applyBorder="1" applyAlignment="1">
      <alignment vertical="top" wrapText="1"/>
    </xf>
    <xf numFmtId="0" fontId="7"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top" wrapText="1"/>
    </xf>
  </cellXfs>
  <cellStyles count="5">
    <cellStyle name="xl31" xfId="1"/>
    <cellStyle name="xl32" xfId="4"/>
    <cellStyle name="xl43" xfId="2"/>
    <cellStyle name="Обычный" xfId="0" builtinId="0"/>
    <cellStyle name="Обычный 2" xfId="3"/>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15"/>
  <sheetViews>
    <sheetView zoomScale="70" zoomScaleNormal="70" workbookViewId="0">
      <pane xSplit="9" ySplit="5" topLeftCell="J6" activePane="bottomRight" state="frozen"/>
      <selection activeCell="U74" sqref="U74"/>
      <selection pane="topRight" activeCell="U74" sqref="U74"/>
      <selection pane="bottomLeft" activeCell="U74" sqref="U74"/>
      <selection pane="bottomRight" activeCell="Q7" sqref="Q7"/>
    </sheetView>
  </sheetViews>
  <sheetFormatPr defaultRowHeight="15" x14ac:dyDescent="0.25"/>
  <cols>
    <col min="1" max="1" width="37.7109375" style="1" customWidth="1"/>
    <col min="2" max="4" width="4" style="10" hidden="1" customWidth="1"/>
    <col min="5" max="7" width="4.5703125" style="62" customWidth="1"/>
    <col min="8" max="8" width="14.5703125" style="13" customWidth="1"/>
    <col min="9" max="9" width="4.7109375" style="62" customWidth="1"/>
    <col min="10" max="10" width="16" style="62" customWidth="1"/>
    <col min="11" max="12" width="14.7109375" style="62" customWidth="1"/>
    <col min="13" max="175" width="9.140625" style="10"/>
    <col min="176" max="176" width="1.42578125" style="10" customWidth="1"/>
    <col min="177" max="177" width="59.5703125" style="10" customWidth="1"/>
    <col min="178" max="178" width="9.140625" style="10" customWidth="1"/>
    <col min="179" max="180" width="3.85546875" style="10" customWidth="1"/>
    <col min="181" max="181" width="10.5703125" style="10" customWidth="1"/>
    <col min="182" max="182" width="3.85546875" style="10" customWidth="1"/>
    <col min="183" max="185" width="14.42578125" style="10" customWidth="1"/>
    <col min="186" max="186" width="4.140625" style="10" customWidth="1"/>
    <col min="187" max="187" width="15" style="10" customWidth="1"/>
    <col min="188" max="189" width="9.140625" style="10" customWidth="1"/>
    <col min="190" max="190" width="11.5703125" style="10" customWidth="1"/>
    <col min="191" max="191" width="18.140625" style="10" customWidth="1"/>
    <col min="192" max="192" width="13.140625" style="10" customWidth="1"/>
    <col min="193" max="193" width="12.28515625" style="10" customWidth="1"/>
    <col min="194" max="431" width="9.140625" style="10"/>
    <col min="432" max="432" width="1.42578125" style="10" customWidth="1"/>
    <col min="433" max="433" width="59.5703125" style="10" customWidth="1"/>
    <col min="434" max="434" width="9.140625" style="10" customWidth="1"/>
    <col min="435" max="436" width="3.85546875" style="10" customWidth="1"/>
    <col min="437" max="437" width="10.5703125" style="10" customWidth="1"/>
    <col min="438" max="438" width="3.85546875" style="10" customWidth="1"/>
    <col min="439" max="441" width="14.42578125" style="10" customWidth="1"/>
    <col min="442" max="442" width="4.140625" style="10" customWidth="1"/>
    <col min="443" max="443" width="15" style="10" customWidth="1"/>
    <col min="444" max="445" width="9.140625" style="10" customWidth="1"/>
    <col min="446" max="446" width="11.5703125" style="10" customWidth="1"/>
    <col min="447" max="447" width="18.140625" style="10" customWidth="1"/>
    <col min="448" max="448" width="13.140625" style="10" customWidth="1"/>
    <col min="449" max="449" width="12.28515625" style="10" customWidth="1"/>
    <col min="450" max="687" width="9.140625" style="10"/>
    <col min="688" max="688" width="1.42578125" style="10" customWidth="1"/>
    <col min="689" max="689" width="59.5703125" style="10" customWidth="1"/>
    <col min="690" max="690" width="9.140625" style="10" customWidth="1"/>
    <col min="691" max="692" width="3.85546875" style="10" customWidth="1"/>
    <col min="693" max="693" width="10.5703125" style="10" customWidth="1"/>
    <col min="694" max="694" width="3.85546875" style="10" customWidth="1"/>
    <col min="695" max="697" width="14.42578125" style="10" customWidth="1"/>
    <col min="698" max="698" width="4.140625" style="10" customWidth="1"/>
    <col min="699" max="699" width="15" style="10" customWidth="1"/>
    <col min="700" max="701" width="9.140625" style="10" customWidth="1"/>
    <col min="702" max="702" width="11.5703125" style="10" customWidth="1"/>
    <col min="703" max="703" width="18.140625" style="10" customWidth="1"/>
    <col min="704" max="704" width="13.140625" style="10" customWidth="1"/>
    <col min="705" max="705" width="12.28515625" style="10" customWidth="1"/>
    <col min="706" max="943" width="9.140625" style="10"/>
    <col min="944" max="944" width="1.42578125" style="10" customWidth="1"/>
    <col min="945" max="945" width="59.5703125" style="10" customWidth="1"/>
    <col min="946" max="946" width="9.140625" style="10" customWidth="1"/>
    <col min="947" max="948" width="3.85546875" style="10" customWidth="1"/>
    <col min="949" max="949" width="10.5703125" style="10" customWidth="1"/>
    <col min="950" max="950" width="3.85546875" style="10" customWidth="1"/>
    <col min="951" max="953" width="14.42578125" style="10" customWidth="1"/>
    <col min="954" max="954" width="4.140625" style="10" customWidth="1"/>
    <col min="955" max="955" width="15" style="10" customWidth="1"/>
    <col min="956" max="957" width="9.140625" style="10" customWidth="1"/>
    <col min="958" max="958" width="11.5703125" style="10" customWidth="1"/>
    <col min="959" max="959" width="18.140625" style="10" customWidth="1"/>
    <col min="960" max="960" width="13.140625" style="10" customWidth="1"/>
    <col min="961" max="961" width="12.28515625" style="10" customWidth="1"/>
    <col min="962" max="1199" width="9.140625" style="10"/>
    <col min="1200" max="1200" width="1.42578125" style="10" customWidth="1"/>
    <col min="1201" max="1201" width="59.5703125" style="10" customWidth="1"/>
    <col min="1202" max="1202" width="9.140625" style="10" customWidth="1"/>
    <col min="1203" max="1204" width="3.85546875" style="10" customWidth="1"/>
    <col min="1205" max="1205" width="10.5703125" style="10" customWidth="1"/>
    <col min="1206" max="1206" width="3.85546875" style="10" customWidth="1"/>
    <col min="1207" max="1209" width="14.42578125" style="10" customWidth="1"/>
    <col min="1210" max="1210" width="4.140625" style="10" customWidth="1"/>
    <col min="1211" max="1211" width="15" style="10" customWidth="1"/>
    <col min="1212" max="1213" width="9.140625" style="10" customWidth="1"/>
    <col min="1214" max="1214" width="11.5703125" style="10" customWidth="1"/>
    <col min="1215" max="1215" width="18.140625" style="10" customWidth="1"/>
    <col min="1216" max="1216" width="13.140625" style="10" customWidth="1"/>
    <col min="1217" max="1217" width="12.28515625" style="10" customWidth="1"/>
    <col min="1218" max="1455" width="9.140625" style="10"/>
    <col min="1456" max="1456" width="1.42578125" style="10" customWidth="1"/>
    <col min="1457" max="1457" width="59.5703125" style="10" customWidth="1"/>
    <col min="1458" max="1458" width="9.140625" style="10" customWidth="1"/>
    <col min="1459" max="1460" width="3.85546875" style="10" customWidth="1"/>
    <col min="1461" max="1461" width="10.5703125" style="10" customWidth="1"/>
    <col min="1462" max="1462" width="3.85546875" style="10" customWidth="1"/>
    <col min="1463" max="1465" width="14.42578125" style="10" customWidth="1"/>
    <col min="1466" max="1466" width="4.140625" style="10" customWidth="1"/>
    <col min="1467" max="1467" width="15" style="10" customWidth="1"/>
    <col min="1468" max="1469" width="9.140625" style="10" customWidth="1"/>
    <col min="1470" max="1470" width="11.5703125" style="10" customWidth="1"/>
    <col min="1471" max="1471" width="18.140625" style="10" customWidth="1"/>
    <col min="1472" max="1472" width="13.140625" style="10" customWidth="1"/>
    <col min="1473" max="1473" width="12.28515625" style="10" customWidth="1"/>
    <col min="1474" max="1711" width="9.140625" style="10"/>
    <col min="1712" max="1712" width="1.42578125" style="10" customWidth="1"/>
    <col min="1713" max="1713" width="59.5703125" style="10" customWidth="1"/>
    <col min="1714" max="1714" width="9.140625" style="10" customWidth="1"/>
    <col min="1715" max="1716" width="3.85546875" style="10" customWidth="1"/>
    <col min="1717" max="1717" width="10.5703125" style="10" customWidth="1"/>
    <col min="1718" max="1718" width="3.85546875" style="10" customWidth="1"/>
    <col min="1719" max="1721" width="14.42578125" style="10" customWidth="1"/>
    <col min="1722" max="1722" width="4.140625" style="10" customWidth="1"/>
    <col min="1723" max="1723" width="15" style="10" customWidth="1"/>
    <col min="1724" max="1725" width="9.140625" style="10" customWidth="1"/>
    <col min="1726" max="1726" width="11.5703125" style="10" customWidth="1"/>
    <col min="1727" max="1727" width="18.140625" style="10" customWidth="1"/>
    <col min="1728" max="1728" width="13.140625" style="10" customWidth="1"/>
    <col min="1729" max="1729" width="12.28515625" style="10" customWidth="1"/>
    <col min="1730" max="1967" width="9.140625" style="10"/>
    <col min="1968" max="1968" width="1.42578125" style="10" customWidth="1"/>
    <col min="1969" max="1969" width="59.5703125" style="10" customWidth="1"/>
    <col min="1970" max="1970" width="9.140625" style="10" customWidth="1"/>
    <col min="1971" max="1972" width="3.85546875" style="10" customWidth="1"/>
    <col min="1973" max="1973" width="10.5703125" style="10" customWidth="1"/>
    <col min="1974" max="1974" width="3.85546875" style="10" customWidth="1"/>
    <col min="1975" max="1977" width="14.42578125" style="10" customWidth="1"/>
    <col min="1978" max="1978" width="4.140625" style="10" customWidth="1"/>
    <col min="1979" max="1979" width="15" style="10" customWidth="1"/>
    <col min="1980" max="1981" width="9.140625" style="10" customWidth="1"/>
    <col min="1982" max="1982" width="11.5703125" style="10" customWidth="1"/>
    <col min="1983" max="1983" width="18.140625" style="10" customWidth="1"/>
    <col min="1984" max="1984" width="13.140625" style="10" customWidth="1"/>
    <col min="1985" max="1985" width="12.28515625" style="10" customWidth="1"/>
    <col min="1986" max="2223" width="9.140625" style="10"/>
    <col min="2224" max="2224" width="1.42578125" style="10" customWidth="1"/>
    <col min="2225" max="2225" width="59.5703125" style="10" customWidth="1"/>
    <col min="2226" max="2226" width="9.140625" style="10" customWidth="1"/>
    <col min="2227" max="2228" width="3.85546875" style="10" customWidth="1"/>
    <col min="2229" max="2229" width="10.5703125" style="10" customWidth="1"/>
    <col min="2230" max="2230" width="3.85546875" style="10" customWidth="1"/>
    <col min="2231" max="2233" width="14.42578125" style="10" customWidth="1"/>
    <col min="2234" max="2234" width="4.140625" style="10" customWidth="1"/>
    <col min="2235" max="2235" width="15" style="10" customWidth="1"/>
    <col min="2236" max="2237" width="9.140625" style="10" customWidth="1"/>
    <col min="2238" max="2238" width="11.5703125" style="10" customWidth="1"/>
    <col min="2239" max="2239" width="18.140625" style="10" customWidth="1"/>
    <col min="2240" max="2240" width="13.140625" style="10" customWidth="1"/>
    <col min="2241" max="2241" width="12.28515625" style="10" customWidth="1"/>
    <col min="2242" max="2479" width="9.140625" style="10"/>
    <col min="2480" max="2480" width="1.42578125" style="10" customWidth="1"/>
    <col min="2481" max="2481" width="59.5703125" style="10" customWidth="1"/>
    <col min="2482" max="2482" width="9.140625" style="10" customWidth="1"/>
    <col min="2483" max="2484" width="3.85546875" style="10" customWidth="1"/>
    <col min="2485" max="2485" width="10.5703125" style="10" customWidth="1"/>
    <col min="2486" max="2486" width="3.85546875" style="10" customWidth="1"/>
    <col min="2487" max="2489" width="14.42578125" style="10" customWidth="1"/>
    <col min="2490" max="2490" width="4.140625" style="10" customWidth="1"/>
    <col min="2491" max="2491" width="15" style="10" customWidth="1"/>
    <col min="2492" max="2493" width="9.140625" style="10" customWidth="1"/>
    <col min="2494" max="2494" width="11.5703125" style="10" customWidth="1"/>
    <col min="2495" max="2495" width="18.140625" style="10" customWidth="1"/>
    <col min="2496" max="2496" width="13.140625" style="10" customWidth="1"/>
    <col min="2497" max="2497" width="12.28515625" style="10" customWidth="1"/>
    <col min="2498" max="2735" width="9.140625" style="10"/>
    <col min="2736" max="2736" width="1.42578125" style="10" customWidth="1"/>
    <col min="2737" max="2737" width="59.5703125" style="10" customWidth="1"/>
    <col min="2738" max="2738" width="9.140625" style="10" customWidth="1"/>
    <col min="2739" max="2740" width="3.85546875" style="10" customWidth="1"/>
    <col min="2741" max="2741" width="10.5703125" style="10" customWidth="1"/>
    <col min="2742" max="2742" width="3.85546875" style="10" customWidth="1"/>
    <col min="2743" max="2745" width="14.42578125" style="10" customWidth="1"/>
    <col min="2746" max="2746" width="4.140625" style="10" customWidth="1"/>
    <col min="2747" max="2747" width="15" style="10" customWidth="1"/>
    <col min="2748" max="2749" width="9.140625" style="10" customWidth="1"/>
    <col min="2750" max="2750" width="11.5703125" style="10" customWidth="1"/>
    <col min="2751" max="2751" width="18.140625" style="10" customWidth="1"/>
    <col min="2752" max="2752" width="13.140625" style="10" customWidth="1"/>
    <col min="2753" max="2753" width="12.28515625" style="10" customWidth="1"/>
    <col min="2754" max="2991" width="9.140625" style="10"/>
    <col min="2992" max="2992" width="1.42578125" style="10" customWidth="1"/>
    <col min="2993" max="2993" width="59.5703125" style="10" customWidth="1"/>
    <col min="2994" max="2994" width="9.140625" style="10" customWidth="1"/>
    <col min="2995" max="2996" width="3.85546875" style="10" customWidth="1"/>
    <col min="2997" max="2997" width="10.5703125" style="10" customWidth="1"/>
    <col min="2998" max="2998" width="3.85546875" style="10" customWidth="1"/>
    <col min="2999" max="3001" width="14.42578125" style="10" customWidth="1"/>
    <col min="3002" max="3002" width="4.140625" style="10" customWidth="1"/>
    <col min="3003" max="3003" width="15" style="10" customWidth="1"/>
    <col min="3004" max="3005" width="9.140625" style="10" customWidth="1"/>
    <col min="3006" max="3006" width="11.5703125" style="10" customWidth="1"/>
    <col min="3007" max="3007" width="18.140625" style="10" customWidth="1"/>
    <col min="3008" max="3008" width="13.140625" style="10" customWidth="1"/>
    <col min="3009" max="3009" width="12.28515625" style="10" customWidth="1"/>
    <col min="3010" max="3247" width="9.140625" style="10"/>
    <col min="3248" max="3248" width="1.42578125" style="10" customWidth="1"/>
    <col min="3249" max="3249" width="59.5703125" style="10" customWidth="1"/>
    <col min="3250" max="3250" width="9.140625" style="10" customWidth="1"/>
    <col min="3251" max="3252" width="3.85546875" style="10" customWidth="1"/>
    <col min="3253" max="3253" width="10.5703125" style="10" customWidth="1"/>
    <col min="3254" max="3254" width="3.85546875" style="10" customWidth="1"/>
    <col min="3255" max="3257" width="14.42578125" style="10" customWidth="1"/>
    <col min="3258" max="3258" width="4.140625" style="10" customWidth="1"/>
    <col min="3259" max="3259" width="15" style="10" customWidth="1"/>
    <col min="3260" max="3261" width="9.140625" style="10" customWidth="1"/>
    <col min="3262" max="3262" width="11.5703125" style="10" customWidth="1"/>
    <col min="3263" max="3263" width="18.140625" style="10" customWidth="1"/>
    <col min="3264" max="3264" width="13.140625" style="10" customWidth="1"/>
    <col min="3265" max="3265" width="12.28515625" style="10" customWidth="1"/>
    <col min="3266" max="3503" width="9.140625" style="10"/>
    <col min="3504" max="3504" width="1.42578125" style="10" customWidth="1"/>
    <col min="3505" max="3505" width="59.5703125" style="10" customWidth="1"/>
    <col min="3506" max="3506" width="9.140625" style="10" customWidth="1"/>
    <col min="3507" max="3508" width="3.85546875" style="10" customWidth="1"/>
    <col min="3509" max="3509" width="10.5703125" style="10" customWidth="1"/>
    <col min="3510" max="3510" width="3.85546875" style="10" customWidth="1"/>
    <col min="3511" max="3513" width="14.42578125" style="10" customWidth="1"/>
    <col min="3514" max="3514" width="4.140625" style="10" customWidth="1"/>
    <col min="3515" max="3515" width="15" style="10" customWidth="1"/>
    <col min="3516" max="3517" width="9.140625" style="10" customWidth="1"/>
    <col min="3518" max="3518" width="11.5703125" style="10" customWidth="1"/>
    <col min="3519" max="3519" width="18.140625" style="10" customWidth="1"/>
    <col min="3520" max="3520" width="13.140625" style="10" customWidth="1"/>
    <col min="3521" max="3521" width="12.28515625" style="10" customWidth="1"/>
    <col min="3522" max="3759" width="9.140625" style="10"/>
    <col min="3760" max="3760" width="1.42578125" style="10" customWidth="1"/>
    <col min="3761" max="3761" width="59.5703125" style="10" customWidth="1"/>
    <col min="3762" max="3762" width="9.140625" style="10" customWidth="1"/>
    <col min="3763" max="3764" width="3.85546875" style="10" customWidth="1"/>
    <col min="3765" max="3765" width="10.5703125" style="10" customWidth="1"/>
    <col min="3766" max="3766" width="3.85546875" style="10" customWidth="1"/>
    <col min="3767" max="3769" width="14.42578125" style="10" customWidth="1"/>
    <col min="3770" max="3770" width="4.140625" style="10" customWidth="1"/>
    <col min="3771" max="3771" width="15" style="10" customWidth="1"/>
    <col min="3772" max="3773" width="9.140625" style="10" customWidth="1"/>
    <col min="3774" max="3774" width="11.5703125" style="10" customWidth="1"/>
    <col min="3775" max="3775" width="18.140625" style="10" customWidth="1"/>
    <col min="3776" max="3776" width="13.140625" style="10" customWidth="1"/>
    <col min="3777" max="3777" width="12.28515625" style="10" customWidth="1"/>
    <col min="3778" max="4015" width="9.140625" style="10"/>
    <col min="4016" max="4016" width="1.42578125" style="10" customWidth="1"/>
    <col min="4017" max="4017" width="59.5703125" style="10" customWidth="1"/>
    <col min="4018" max="4018" width="9.140625" style="10" customWidth="1"/>
    <col min="4019" max="4020" width="3.85546875" style="10" customWidth="1"/>
    <col min="4021" max="4021" width="10.5703125" style="10" customWidth="1"/>
    <col min="4022" max="4022" width="3.85546875" style="10" customWidth="1"/>
    <col min="4023" max="4025" width="14.42578125" style="10" customWidth="1"/>
    <col min="4026" max="4026" width="4.140625" style="10" customWidth="1"/>
    <col min="4027" max="4027" width="15" style="10" customWidth="1"/>
    <col min="4028" max="4029" width="9.140625" style="10" customWidth="1"/>
    <col min="4030" max="4030" width="11.5703125" style="10" customWidth="1"/>
    <col min="4031" max="4031" width="18.140625" style="10" customWidth="1"/>
    <col min="4032" max="4032" width="13.140625" style="10" customWidth="1"/>
    <col min="4033" max="4033" width="12.28515625" style="10" customWidth="1"/>
    <col min="4034" max="4271" width="9.140625" style="10"/>
    <col min="4272" max="4272" width="1.42578125" style="10" customWidth="1"/>
    <col min="4273" max="4273" width="59.5703125" style="10" customWidth="1"/>
    <col min="4274" max="4274" width="9.140625" style="10" customWidth="1"/>
    <col min="4275" max="4276" width="3.85546875" style="10" customWidth="1"/>
    <col min="4277" max="4277" width="10.5703125" style="10" customWidth="1"/>
    <col min="4278" max="4278" width="3.85546875" style="10" customWidth="1"/>
    <col min="4279" max="4281" width="14.42578125" style="10" customWidth="1"/>
    <col min="4282" max="4282" width="4.140625" style="10" customWidth="1"/>
    <col min="4283" max="4283" width="15" style="10" customWidth="1"/>
    <col min="4284" max="4285" width="9.140625" style="10" customWidth="1"/>
    <col min="4286" max="4286" width="11.5703125" style="10" customWidth="1"/>
    <col min="4287" max="4287" width="18.140625" style="10" customWidth="1"/>
    <col min="4288" max="4288" width="13.140625" style="10" customWidth="1"/>
    <col min="4289" max="4289" width="12.28515625" style="10" customWidth="1"/>
    <col min="4290" max="4527" width="9.140625" style="10"/>
    <col min="4528" max="4528" width="1.42578125" style="10" customWidth="1"/>
    <col min="4529" max="4529" width="59.5703125" style="10" customWidth="1"/>
    <col min="4530" max="4530" width="9.140625" style="10" customWidth="1"/>
    <col min="4531" max="4532" width="3.85546875" style="10" customWidth="1"/>
    <col min="4533" max="4533" width="10.5703125" style="10" customWidth="1"/>
    <col min="4534" max="4534" width="3.85546875" style="10" customWidth="1"/>
    <col min="4535" max="4537" width="14.42578125" style="10" customWidth="1"/>
    <col min="4538" max="4538" width="4.140625" style="10" customWidth="1"/>
    <col min="4539" max="4539" width="15" style="10" customWidth="1"/>
    <col min="4540" max="4541" width="9.140625" style="10" customWidth="1"/>
    <col min="4542" max="4542" width="11.5703125" style="10" customWidth="1"/>
    <col min="4543" max="4543" width="18.140625" style="10" customWidth="1"/>
    <col min="4544" max="4544" width="13.140625" style="10" customWidth="1"/>
    <col min="4545" max="4545" width="12.28515625" style="10" customWidth="1"/>
    <col min="4546" max="4783" width="9.140625" style="10"/>
    <col min="4784" max="4784" width="1.42578125" style="10" customWidth="1"/>
    <col min="4785" max="4785" width="59.5703125" style="10" customWidth="1"/>
    <col min="4786" max="4786" width="9.140625" style="10" customWidth="1"/>
    <col min="4787" max="4788" width="3.85546875" style="10" customWidth="1"/>
    <col min="4789" max="4789" width="10.5703125" style="10" customWidth="1"/>
    <col min="4790" max="4790" width="3.85546875" style="10" customWidth="1"/>
    <col min="4791" max="4793" width="14.42578125" style="10" customWidth="1"/>
    <col min="4794" max="4794" width="4.140625" style="10" customWidth="1"/>
    <col min="4795" max="4795" width="15" style="10" customWidth="1"/>
    <col min="4796" max="4797" width="9.140625" style="10" customWidth="1"/>
    <col min="4798" max="4798" width="11.5703125" style="10" customWidth="1"/>
    <col min="4799" max="4799" width="18.140625" style="10" customWidth="1"/>
    <col min="4800" max="4800" width="13.140625" style="10" customWidth="1"/>
    <col min="4801" max="4801" width="12.28515625" style="10" customWidth="1"/>
    <col min="4802" max="5039" width="9.140625" style="10"/>
    <col min="5040" max="5040" width="1.42578125" style="10" customWidth="1"/>
    <col min="5041" max="5041" width="59.5703125" style="10" customWidth="1"/>
    <col min="5042" max="5042" width="9.140625" style="10" customWidth="1"/>
    <col min="5043" max="5044" width="3.85546875" style="10" customWidth="1"/>
    <col min="5045" max="5045" width="10.5703125" style="10" customWidth="1"/>
    <col min="5046" max="5046" width="3.85546875" style="10" customWidth="1"/>
    <col min="5047" max="5049" width="14.42578125" style="10" customWidth="1"/>
    <col min="5050" max="5050" width="4.140625" style="10" customWidth="1"/>
    <col min="5051" max="5051" width="15" style="10" customWidth="1"/>
    <col min="5052" max="5053" width="9.140625" style="10" customWidth="1"/>
    <col min="5054" max="5054" width="11.5703125" style="10" customWidth="1"/>
    <col min="5055" max="5055" width="18.140625" style="10" customWidth="1"/>
    <col min="5056" max="5056" width="13.140625" style="10" customWidth="1"/>
    <col min="5057" max="5057" width="12.28515625" style="10" customWidth="1"/>
    <col min="5058" max="5295" width="9.140625" style="10"/>
    <col min="5296" max="5296" width="1.42578125" style="10" customWidth="1"/>
    <col min="5297" max="5297" width="59.5703125" style="10" customWidth="1"/>
    <col min="5298" max="5298" width="9.140625" style="10" customWidth="1"/>
    <col min="5299" max="5300" width="3.85546875" style="10" customWidth="1"/>
    <col min="5301" max="5301" width="10.5703125" style="10" customWidth="1"/>
    <col min="5302" max="5302" width="3.85546875" style="10" customWidth="1"/>
    <col min="5303" max="5305" width="14.42578125" style="10" customWidth="1"/>
    <col min="5306" max="5306" width="4.140625" style="10" customWidth="1"/>
    <col min="5307" max="5307" width="15" style="10" customWidth="1"/>
    <col min="5308" max="5309" width="9.140625" style="10" customWidth="1"/>
    <col min="5310" max="5310" width="11.5703125" style="10" customWidth="1"/>
    <col min="5311" max="5311" width="18.140625" style="10" customWidth="1"/>
    <col min="5312" max="5312" width="13.140625" style="10" customWidth="1"/>
    <col min="5313" max="5313" width="12.28515625" style="10" customWidth="1"/>
    <col min="5314" max="5551" width="9.140625" style="10"/>
    <col min="5552" max="5552" width="1.42578125" style="10" customWidth="1"/>
    <col min="5553" max="5553" width="59.5703125" style="10" customWidth="1"/>
    <col min="5554" max="5554" width="9.140625" style="10" customWidth="1"/>
    <col min="5555" max="5556" width="3.85546875" style="10" customWidth="1"/>
    <col min="5557" max="5557" width="10.5703125" style="10" customWidth="1"/>
    <col min="5558" max="5558" width="3.85546875" style="10" customWidth="1"/>
    <col min="5559" max="5561" width="14.42578125" style="10" customWidth="1"/>
    <col min="5562" max="5562" width="4.140625" style="10" customWidth="1"/>
    <col min="5563" max="5563" width="15" style="10" customWidth="1"/>
    <col min="5564" max="5565" width="9.140625" style="10" customWidth="1"/>
    <col min="5566" max="5566" width="11.5703125" style="10" customWidth="1"/>
    <col min="5567" max="5567" width="18.140625" style="10" customWidth="1"/>
    <col min="5568" max="5568" width="13.140625" style="10" customWidth="1"/>
    <col min="5569" max="5569" width="12.28515625" style="10" customWidth="1"/>
    <col min="5570" max="5807" width="9.140625" style="10"/>
    <col min="5808" max="5808" width="1.42578125" style="10" customWidth="1"/>
    <col min="5809" max="5809" width="59.5703125" style="10" customWidth="1"/>
    <col min="5810" max="5810" width="9.140625" style="10" customWidth="1"/>
    <col min="5811" max="5812" width="3.85546875" style="10" customWidth="1"/>
    <col min="5813" max="5813" width="10.5703125" style="10" customWidth="1"/>
    <col min="5814" max="5814" width="3.85546875" style="10" customWidth="1"/>
    <col min="5815" max="5817" width="14.42578125" style="10" customWidth="1"/>
    <col min="5818" max="5818" width="4.140625" style="10" customWidth="1"/>
    <col min="5819" max="5819" width="15" style="10" customWidth="1"/>
    <col min="5820" max="5821" width="9.140625" style="10" customWidth="1"/>
    <col min="5822" max="5822" width="11.5703125" style="10" customWidth="1"/>
    <col min="5823" max="5823" width="18.140625" style="10" customWidth="1"/>
    <col min="5824" max="5824" width="13.140625" style="10" customWidth="1"/>
    <col min="5825" max="5825" width="12.28515625" style="10" customWidth="1"/>
    <col min="5826" max="6063" width="9.140625" style="10"/>
    <col min="6064" max="6064" width="1.42578125" style="10" customWidth="1"/>
    <col min="6065" max="6065" width="59.5703125" style="10" customWidth="1"/>
    <col min="6066" max="6066" width="9.140625" style="10" customWidth="1"/>
    <col min="6067" max="6068" width="3.85546875" style="10" customWidth="1"/>
    <col min="6069" max="6069" width="10.5703125" style="10" customWidth="1"/>
    <col min="6070" max="6070" width="3.85546875" style="10" customWidth="1"/>
    <col min="6071" max="6073" width="14.42578125" style="10" customWidth="1"/>
    <col min="6074" max="6074" width="4.140625" style="10" customWidth="1"/>
    <col min="6075" max="6075" width="15" style="10" customWidth="1"/>
    <col min="6076" max="6077" width="9.140625" style="10" customWidth="1"/>
    <col min="6078" max="6078" width="11.5703125" style="10" customWidth="1"/>
    <col min="6079" max="6079" width="18.140625" style="10" customWidth="1"/>
    <col min="6080" max="6080" width="13.140625" style="10" customWidth="1"/>
    <col min="6081" max="6081" width="12.28515625" style="10" customWidth="1"/>
    <col min="6082" max="6319" width="9.140625" style="10"/>
    <col min="6320" max="6320" width="1.42578125" style="10" customWidth="1"/>
    <col min="6321" max="6321" width="59.5703125" style="10" customWidth="1"/>
    <col min="6322" max="6322" width="9.140625" style="10" customWidth="1"/>
    <col min="6323" max="6324" width="3.85546875" style="10" customWidth="1"/>
    <col min="6325" max="6325" width="10.5703125" style="10" customWidth="1"/>
    <col min="6326" max="6326" width="3.85546875" style="10" customWidth="1"/>
    <col min="6327" max="6329" width="14.42578125" style="10" customWidth="1"/>
    <col min="6330" max="6330" width="4.140625" style="10" customWidth="1"/>
    <col min="6331" max="6331" width="15" style="10" customWidth="1"/>
    <col min="6332" max="6333" width="9.140625" style="10" customWidth="1"/>
    <col min="6334" max="6334" width="11.5703125" style="10" customWidth="1"/>
    <col min="6335" max="6335" width="18.140625" style="10" customWidth="1"/>
    <col min="6336" max="6336" width="13.140625" style="10" customWidth="1"/>
    <col min="6337" max="6337" width="12.28515625" style="10" customWidth="1"/>
    <col min="6338" max="6575" width="9.140625" style="10"/>
    <col min="6576" max="6576" width="1.42578125" style="10" customWidth="1"/>
    <col min="6577" max="6577" width="59.5703125" style="10" customWidth="1"/>
    <col min="6578" max="6578" width="9.140625" style="10" customWidth="1"/>
    <col min="6579" max="6580" width="3.85546875" style="10" customWidth="1"/>
    <col min="6581" max="6581" width="10.5703125" style="10" customWidth="1"/>
    <col min="6582" max="6582" width="3.85546875" style="10" customWidth="1"/>
    <col min="6583" max="6585" width="14.42578125" style="10" customWidth="1"/>
    <col min="6586" max="6586" width="4.140625" style="10" customWidth="1"/>
    <col min="6587" max="6587" width="15" style="10" customWidth="1"/>
    <col min="6588" max="6589" width="9.140625" style="10" customWidth="1"/>
    <col min="6590" max="6590" width="11.5703125" style="10" customWidth="1"/>
    <col min="6591" max="6591" width="18.140625" style="10" customWidth="1"/>
    <col min="6592" max="6592" width="13.140625" style="10" customWidth="1"/>
    <col min="6593" max="6593" width="12.28515625" style="10" customWidth="1"/>
    <col min="6594" max="6831" width="9.140625" style="10"/>
    <col min="6832" max="6832" width="1.42578125" style="10" customWidth="1"/>
    <col min="6833" max="6833" width="59.5703125" style="10" customWidth="1"/>
    <col min="6834" max="6834" width="9.140625" style="10" customWidth="1"/>
    <col min="6835" max="6836" width="3.85546875" style="10" customWidth="1"/>
    <col min="6837" max="6837" width="10.5703125" style="10" customWidth="1"/>
    <col min="6838" max="6838" width="3.85546875" style="10" customWidth="1"/>
    <col min="6839" max="6841" width="14.42578125" style="10" customWidth="1"/>
    <col min="6842" max="6842" width="4.140625" style="10" customWidth="1"/>
    <col min="6843" max="6843" width="15" style="10" customWidth="1"/>
    <col min="6844" max="6845" width="9.140625" style="10" customWidth="1"/>
    <col min="6846" max="6846" width="11.5703125" style="10" customWidth="1"/>
    <col min="6847" max="6847" width="18.140625" style="10" customWidth="1"/>
    <col min="6848" max="6848" width="13.140625" style="10" customWidth="1"/>
    <col min="6849" max="6849" width="12.28515625" style="10" customWidth="1"/>
    <col min="6850" max="7087" width="9.140625" style="10"/>
    <col min="7088" max="7088" width="1.42578125" style="10" customWidth="1"/>
    <col min="7089" max="7089" width="59.5703125" style="10" customWidth="1"/>
    <col min="7090" max="7090" width="9.140625" style="10" customWidth="1"/>
    <col min="7091" max="7092" width="3.85546875" style="10" customWidth="1"/>
    <col min="7093" max="7093" width="10.5703125" style="10" customWidth="1"/>
    <col min="7094" max="7094" width="3.85546875" style="10" customWidth="1"/>
    <col min="7095" max="7097" width="14.42578125" style="10" customWidth="1"/>
    <col min="7098" max="7098" width="4.140625" style="10" customWidth="1"/>
    <col min="7099" max="7099" width="15" style="10" customWidth="1"/>
    <col min="7100" max="7101" width="9.140625" style="10" customWidth="1"/>
    <col min="7102" max="7102" width="11.5703125" style="10" customWidth="1"/>
    <col min="7103" max="7103" width="18.140625" style="10" customWidth="1"/>
    <col min="7104" max="7104" width="13.140625" style="10" customWidth="1"/>
    <col min="7105" max="7105" width="12.28515625" style="10" customWidth="1"/>
    <col min="7106" max="7343" width="9.140625" style="10"/>
    <col min="7344" max="7344" width="1.42578125" style="10" customWidth="1"/>
    <col min="7345" max="7345" width="59.5703125" style="10" customWidth="1"/>
    <col min="7346" max="7346" width="9.140625" style="10" customWidth="1"/>
    <col min="7347" max="7348" width="3.85546875" style="10" customWidth="1"/>
    <col min="7349" max="7349" width="10.5703125" style="10" customWidth="1"/>
    <col min="7350" max="7350" width="3.85546875" style="10" customWidth="1"/>
    <col min="7351" max="7353" width="14.42578125" style="10" customWidth="1"/>
    <col min="7354" max="7354" width="4.140625" style="10" customWidth="1"/>
    <col min="7355" max="7355" width="15" style="10" customWidth="1"/>
    <col min="7356" max="7357" width="9.140625" style="10" customWidth="1"/>
    <col min="7358" max="7358" width="11.5703125" style="10" customWidth="1"/>
    <col min="7359" max="7359" width="18.140625" style="10" customWidth="1"/>
    <col min="7360" max="7360" width="13.140625" style="10" customWidth="1"/>
    <col min="7361" max="7361" width="12.28515625" style="10" customWidth="1"/>
    <col min="7362" max="7599" width="9.140625" style="10"/>
    <col min="7600" max="7600" width="1.42578125" style="10" customWidth="1"/>
    <col min="7601" max="7601" width="59.5703125" style="10" customWidth="1"/>
    <col min="7602" max="7602" width="9.140625" style="10" customWidth="1"/>
    <col min="7603" max="7604" width="3.85546875" style="10" customWidth="1"/>
    <col min="7605" max="7605" width="10.5703125" style="10" customWidth="1"/>
    <col min="7606" max="7606" width="3.85546875" style="10" customWidth="1"/>
    <col min="7607" max="7609" width="14.42578125" style="10" customWidth="1"/>
    <col min="7610" max="7610" width="4.140625" style="10" customWidth="1"/>
    <col min="7611" max="7611" width="15" style="10" customWidth="1"/>
    <col min="7612" max="7613" width="9.140625" style="10" customWidth="1"/>
    <col min="7614" max="7614" width="11.5703125" style="10" customWidth="1"/>
    <col min="7615" max="7615" width="18.140625" style="10" customWidth="1"/>
    <col min="7616" max="7616" width="13.140625" style="10" customWidth="1"/>
    <col min="7617" max="7617" width="12.28515625" style="10" customWidth="1"/>
    <col min="7618" max="7855" width="9.140625" style="10"/>
    <col min="7856" max="7856" width="1.42578125" style="10" customWidth="1"/>
    <col min="7857" max="7857" width="59.5703125" style="10" customWidth="1"/>
    <col min="7858" max="7858" width="9.140625" style="10" customWidth="1"/>
    <col min="7859" max="7860" width="3.85546875" style="10" customWidth="1"/>
    <col min="7861" max="7861" width="10.5703125" style="10" customWidth="1"/>
    <col min="7862" max="7862" width="3.85546875" style="10" customWidth="1"/>
    <col min="7863" max="7865" width="14.42578125" style="10" customWidth="1"/>
    <col min="7866" max="7866" width="4.140625" style="10" customWidth="1"/>
    <col min="7867" max="7867" width="15" style="10" customWidth="1"/>
    <col min="7868" max="7869" width="9.140625" style="10" customWidth="1"/>
    <col min="7870" max="7870" width="11.5703125" style="10" customWidth="1"/>
    <col min="7871" max="7871" width="18.140625" style="10" customWidth="1"/>
    <col min="7872" max="7872" width="13.140625" style="10" customWidth="1"/>
    <col min="7873" max="7873" width="12.28515625" style="10" customWidth="1"/>
    <col min="7874" max="8111" width="9.140625" style="10"/>
    <col min="8112" max="8112" width="1.42578125" style="10" customWidth="1"/>
    <col min="8113" max="8113" width="59.5703125" style="10" customWidth="1"/>
    <col min="8114" max="8114" width="9.140625" style="10" customWidth="1"/>
    <col min="8115" max="8116" width="3.85546875" style="10" customWidth="1"/>
    <col min="8117" max="8117" width="10.5703125" style="10" customWidth="1"/>
    <col min="8118" max="8118" width="3.85546875" style="10" customWidth="1"/>
    <col min="8119" max="8121" width="14.42578125" style="10" customWidth="1"/>
    <col min="8122" max="8122" width="4.140625" style="10" customWidth="1"/>
    <col min="8123" max="8123" width="15" style="10" customWidth="1"/>
    <col min="8124" max="8125" width="9.140625" style="10" customWidth="1"/>
    <col min="8126" max="8126" width="11.5703125" style="10" customWidth="1"/>
    <col min="8127" max="8127" width="18.140625" style="10" customWidth="1"/>
    <col min="8128" max="8128" width="13.140625" style="10" customWidth="1"/>
    <col min="8129" max="8129" width="12.28515625" style="10" customWidth="1"/>
    <col min="8130" max="8367" width="9.140625" style="10"/>
    <col min="8368" max="8368" width="1.42578125" style="10" customWidth="1"/>
    <col min="8369" max="8369" width="59.5703125" style="10" customWidth="1"/>
    <col min="8370" max="8370" width="9.140625" style="10" customWidth="1"/>
    <col min="8371" max="8372" width="3.85546875" style="10" customWidth="1"/>
    <col min="8373" max="8373" width="10.5703125" style="10" customWidth="1"/>
    <col min="8374" max="8374" width="3.85546875" style="10" customWidth="1"/>
    <col min="8375" max="8377" width="14.42578125" style="10" customWidth="1"/>
    <col min="8378" max="8378" width="4.140625" style="10" customWidth="1"/>
    <col min="8379" max="8379" width="15" style="10" customWidth="1"/>
    <col min="8380" max="8381" width="9.140625" style="10" customWidth="1"/>
    <col min="8382" max="8382" width="11.5703125" style="10" customWidth="1"/>
    <col min="8383" max="8383" width="18.140625" style="10" customWidth="1"/>
    <col min="8384" max="8384" width="13.140625" style="10" customWidth="1"/>
    <col min="8385" max="8385" width="12.28515625" style="10" customWidth="1"/>
    <col min="8386" max="8623" width="9.140625" style="10"/>
    <col min="8624" max="8624" width="1.42578125" style="10" customWidth="1"/>
    <col min="8625" max="8625" width="59.5703125" style="10" customWidth="1"/>
    <col min="8626" max="8626" width="9.140625" style="10" customWidth="1"/>
    <col min="8627" max="8628" width="3.85546875" style="10" customWidth="1"/>
    <col min="8629" max="8629" width="10.5703125" style="10" customWidth="1"/>
    <col min="8630" max="8630" width="3.85546875" style="10" customWidth="1"/>
    <col min="8631" max="8633" width="14.42578125" style="10" customWidth="1"/>
    <col min="8634" max="8634" width="4.140625" style="10" customWidth="1"/>
    <col min="8635" max="8635" width="15" style="10" customWidth="1"/>
    <col min="8636" max="8637" width="9.140625" style="10" customWidth="1"/>
    <col min="8638" max="8638" width="11.5703125" style="10" customWidth="1"/>
    <col min="8639" max="8639" width="18.140625" style="10" customWidth="1"/>
    <col min="8640" max="8640" width="13.140625" style="10" customWidth="1"/>
    <col min="8641" max="8641" width="12.28515625" style="10" customWidth="1"/>
    <col min="8642" max="8879" width="9.140625" style="10"/>
    <col min="8880" max="8880" width="1.42578125" style="10" customWidth="1"/>
    <col min="8881" max="8881" width="59.5703125" style="10" customWidth="1"/>
    <col min="8882" max="8882" width="9.140625" style="10" customWidth="1"/>
    <col min="8883" max="8884" width="3.85546875" style="10" customWidth="1"/>
    <col min="8885" max="8885" width="10.5703125" style="10" customWidth="1"/>
    <col min="8886" max="8886" width="3.85546875" style="10" customWidth="1"/>
    <col min="8887" max="8889" width="14.42578125" style="10" customWidth="1"/>
    <col min="8890" max="8890" width="4.140625" style="10" customWidth="1"/>
    <col min="8891" max="8891" width="15" style="10" customWidth="1"/>
    <col min="8892" max="8893" width="9.140625" style="10" customWidth="1"/>
    <col min="8894" max="8894" width="11.5703125" style="10" customWidth="1"/>
    <col min="8895" max="8895" width="18.140625" style="10" customWidth="1"/>
    <col min="8896" max="8896" width="13.140625" style="10" customWidth="1"/>
    <col min="8897" max="8897" width="12.28515625" style="10" customWidth="1"/>
    <col min="8898" max="9135" width="9.140625" style="10"/>
    <col min="9136" max="9136" width="1.42578125" style="10" customWidth="1"/>
    <col min="9137" max="9137" width="59.5703125" style="10" customWidth="1"/>
    <col min="9138" max="9138" width="9.140625" style="10" customWidth="1"/>
    <col min="9139" max="9140" width="3.85546875" style="10" customWidth="1"/>
    <col min="9141" max="9141" width="10.5703125" style="10" customWidth="1"/>
    <col min="9142" max="9142" width="3.85546875" style="10" customWidth="1"/>
    <col min="9143" max="9145" width="14.42578125" style="10" customWidth="1"/>
    <col min="9146" max="9146" width="4.140625" style="10" customWidth="1"/>
    <col min="9147" max="9147" width="15" style="10" customWidth="1"/>
    <col min="9148" max="9149" width="9.140625" style="10" customWidth="1"/>
    <col min="9150" max="9150" width="11.5703125" style="10" customWidth="1"/>
    <col min="9151" max="9151" width="18.140625" style="10" customWidth="1"/>
    <col min="9152" max="9152" width="13.140625" style="10" customWidth="1"/>
    <col min="9153" max="9153" width="12.28515625" style="10" customWidth="1"/>
    <col min="9154" max="9391" width="9.140625" style="10"/>
    <col min="9392" max="9392" width="1.42578125" style="10" customWidth="1"/>
    <col min="9393" max="9393" width="59.5703125" style="10" customWidth="1"/>
    <col min="9394" max="9394" width="9.140625" style="10" customWidth="1"/>
    <col min="9395" max="9396" width="3.85546875" style="10" customWidth="1"/>
    <col min="9397" max="9397" width="10.5703125" style="10" customWidth="1"/>
    <col min="9398" max="9398" width="3.85546875" style="10" customWidth="1"/>
    <col min="9399" max="9401" width="14.42578125" style="10" customWidth="1"/>
    <col min="9402" max="9402" width="4.140625" style="10" customWidth="1"/>
    <col min="9403" max="9403" width="15" style="10" customWidth="1"/>
    <col min="9404" max="9405" width="9.140625" style="10" customWidth="1"/>
    <col min="9406" max="9406" width="11.5703125" style="10" customWidth="1"/>
    <col min="9407" max="9407" width="18.140625" style="10" customWidth="1"/>
    <col min="9408" max="9408" width="13.140625" style="10" customWidth="1"/>
    <col min="9409" max="9409" width="12.28515625" style="10" customWidth="1"/>
    <col min="9410" max="9647" width="9.140625" style="10"/>
    <col min="9648" max="9648" width="1.42578125" style="10" customWidth="1"/>
    <col min="9649" max="9649" width="59.5703125" style="10" customWidth="1"/>
    <col min="9650" max="9650" width="9.140625" style="10" customWidth="1"/>
    <col min="9651" max="9652" width="3.85546875" style="10" customWidth="1"/>
    <col min="9653" max="9653" width="10.5703125" style="10" customWidth="1"/>
    <col min="9654" max="9654" width="3.85546875" style="10" customWidth="1"/>
    <col min="9655" max="9657" width="14.42578125" style="10" customWidth="1"/>
    <col min="9658" max="9658" width="4.140625" style="10" customWidth="1"/>
    <col min="9659" max="9659" width="15" style="10" customWidth="1"/>
    <col min="9660" max="9661" width="9.140625" style="10" customWidth="1"/>
    <col min="9662" max="9662" width="11.5703125" style="10" customWidth="1"/>
    <col min="9663" max="9663" width="18.140625" style="10" customWidth="1"/>
    <col min="9664" max="9664" width="13.140625" style="10" customWidth="1"/>
    <col min="9665" max="9665" width="12.28515625" style="10" customWidth="1"/>
    <col min="9666" max="9903" width="9.140625" style="10"/>
    <col min="9904" max="9904" width="1.42578125" style="10" customWidth="1"/>
    <col min="9905" max="9905" width="59.5703125" style="10" customWidth="1"/>
    <col min="9906" max="9906" width="9.140625" style="10" customWidth="1"/>
    <col min="9907" max="9908" width="3.85546875" style="10" customWidth="1"/>
    <col min="9909" max="9909" width="10.5703125" style="10" customWidth="1"/>
    <col min="9910" max="9910" width="3.85546875" style="10" customWidth="1"/>
    <col min="9911" max="9913" width="14.42578125" style="10" customWidth="1"/>
    <col min="9914" max="9914" width="4.140625" style="10" customWidth="1"/>
    <col min="9915" max="9915" width="15" style="10" customWidth="1"/>
    <col min="9916" max="9917" width="9.140625" style="10" customWidth="1"/>
    <col min="9918" max="9918" width="11.5703125" style="10" customWidth="1"/>
    <col min="9919" max="9919" width="18.140625" style="10" customWidth="1"/>
    <col min="9920" max="9920" width="13.140625" style="10" customWidth="1"/>
    <col min="9921" max="9921" width="12.28515625" style="10" customWidth="1"/>
    <col min="9922" max="10159" width="9.140625" style="10"/>
    <col min="10160" max="10160" width="1.42578125" style="10" customWidth="1"/>
    <col min="10161" max="10161" width="59.5703125" style="10" customWidth="1"/>
    <col min="10162" max="10162" width="9.140625" style="10" customWidth="1"/>
    <col min="10163" max="10164" width="3.85546875" style="10" customWidth="1"/>
    <col min="10165" max="10165" width="10.5703125" style="10" customWidth="1"/>
    <col min="10166" max="10166" width="3.85546875" style="10" customWidth="1"/>
    <col min="10167" max="10169" width="14.42578125" style="10" customWidth="1"/>
    <col min="10170" max="10170" width="4.140625" style="10" customWidth="1"/>
    <col min="10171" max="10171" width="15" style="10" customWidth="1"/>
    <col min="10172" max="10173" width="9.140625" style="10" customWidth="1"/>
    <col min="10174" max="10174" width="11.5703125" style="10" customWidth="1"/>
    <col min="10175" max="10175" width="18.140625" style="10" customWidth="1"/>
    <col min="10176" max="10176" width="13.140625" style="10" customWidth="1"/>
    <col min="10177" max="10177" width="12.28515625" style="10" customWidth="1"/>
    <col min="10178" max="10415" width="9.140625" style="10"/>
    <col min="10416" max="10416" width="1.42578125" style="10" customWidth="1"/>
    <col min="10417" max="10417" width="59.5703125" style="10" customWidth="1"/>
    <col min="10418" max="10418" width="9.140625" style="10" customWidth="1"/>
    <col min="10419" max="10420" width="3.85546875" style="10" customWidth="1"/>
    <col min="10421" max="10421" width="10.5703125" style="10" customWidth="1"/>
    <col min="10422" max="10422" width="3.85546875" style="10" customWidth="1"/>
    <col min="10423" max="10425" width="14.42578125" style="10" customWidth="1"/>
    <col min="10426" max="10426" width="4.140625" style="10" customWidth="1"/>
    <col min="10427" max="10427" width="15" style="10" customWidth="1"/>
    <col min="10428" max="10429" width="9.140625" style="10" customWidth="1"/>
    <col min="10430" max="10430" width="11.5703125" style="10" customWidth="1"/>
    <col min="10431" max="10431" width="18.140625" style="10" customWidth="1"/>
    <col min="10432" max="10432" width="13.140625" style="10" customWidth="1"/>
    <col min="10433" max="10433" width="12.28515625" style="10" customWidth="1"/>
    <col min="10434" max="10671" width="9.140625" style="10"/>
    <col min="10672" max="10672" width="1.42578125" style="10" customWidth="1"/>
    <col min="10673" max="10673" width="59.5703125" style="10" customWidth="1"/>
    <col min="10674" max="10674" width="9.140625" style="10" customWidth="1"/>
    <col min="10675" max="10676" width="3.85546875" style="10" customWidth="1"/>
    <col min="10677" max="10677" width="10.5703125" style="10" customWidth="1"/>
    <col min="10678" max="10678" width="3.85546875" style="10" customWidth="1"/>
    <col min="10679" max="10681" width="14.42578125" style="10" customWidth="1"/>
    <col min="10682" max="10682" width="4.140625" style="10" customWidth="1"/>
    <col min="10683" max="10683" width="15" style="10" customWidth="1"/>
    <col min="10684" max="10685" width="9.140625" style="10" customWidth="1"/>
    <col min="10686" max="10686" width="11.5703125" style="10" customWidth="1"/>
    <col min="10687" max="10687" width="18.140625" style="10" customWidth="1"/>
    <col min="10688" max="10688" width="13.140625" style="10" customWidth="1"/>
    <col min="10689" max="10689" width="12.28515625" style="10" customWidth="1"/>
    <col min="10690" max="10927" width="9.140625" style="10"/>
    <col min="10928" max="10928" width="1.42578125" style="10" customWidth="1"/>
    <col min="10929" max="10929" width="59.5703125" style="10" customWidth="1"/>
    <col min="10930" max="10930" width="9.140625" style="10" customWidth="1"/>
    <col min="10931" max="10932" width="3.85546875" style="10" customWidth="1"/>
    <col min="10933" max="10933" width="10.5703125" style="10" customWidth="1"/>
    <col min="10934" max="10934" width="3.85546875" style="10" customWidth="1"/>
    <col min="10935" max="10937" width="14.42578125" style="10" customWidth="1"/>
    <col min="10938" max="10938" width="4.140625" style="10" customWidth="1"/>
    <col min="10939" max="10939" width="15" style="10" customWidth="1"/>
    <col min="10940" max="10941" width="9.140625" style="10" customWidth="1"/>
    <col min="10942" max="10942" width="11.5703125" style="10" customWidth="1"/>
    <col min="10943" max="10943" width="18.140625" style="10" customWidth="1"/>
    <col min="10944" max="10944" width="13.140625" style="10" customWidth="1"/>
    <col min="10945" max="10945" width="12.28515625" style="10" customWidth="1"/>
    <col min="10946" max="11183" width="9.140625" style="10"/>
    <col min="11184" max="11184" width="1.42578125" style="10" customWidth="1"/>
    <col min="11185" max="11185" width="59.5703125" style="10" customWidth="1"/>
    <col min="11186" max="11186" width="9.140625" style="10" customWidth="1"/>
    <col min="11187" max="11188" width="3.85546875" style="10" customWidth="1"/>
    <col min="11189" max="11189" width="10.5703125" style="10" customWidth="1"/>
    <col min="11190" max="11190" width="3.85546875" style="10" customWidth="1"/>
    <col min="11191" max="11193" width="14.42578125" style="10" customWidth="1"/>
    <col min="11194" max="11194" width="4.140625" style="10" customWidth="1"/>
    <col min="11195" max="11195" width="15" style="10" customWidth="1"/>
    <col min="11196" max="11197" width="9.140625" style="10" customWidth="1"/>
    <col min="11198" max="11198" width="11.5703125" style="10" customWidth="1"/>
    <col min="11199" max="11199" width="18.140625" style="10" customWidth="1"/>
    <col min="11200" max="11200" width="13.140625" style="10" customWidth="1"/>
    <col min="11201" max="11201" width="12.28515625" style="10" customWidth="1"/>
    <col min="11202" max="11439" width="9.140625" style="10"/>
    <col min="11440" max="11440" width="1.42578125" style="10" customWidth="1"/>
    <col min="11441" max="11441" width="59.5703125" style="10" customWidth="1"/>
    <col min="11442" max="11442" width="9.140625" style="10" customWidth="1"/>
    <col min="11443" max="11444" width="3.85546875" style="10" customWidth="1"/>
    <col min="11445" max="11445" width="10.5703125" style="10" customWidth="1"/>
    <col min="11446" max="11446" width="3.85546875" style="10" customWidth="1"/>
    <col min="11447" max="11449" width="14.42578125" style="10" customWidth="1"/>
    <col min="11450" max="11450" width="4.140625" style="10" customWidth="1"/>
    <col min="11451" max="11451" width="15" style="10" customWidth="1"/>
    <col min="11452" max="11453" width="9.140625" style="10" customWidth="1"/>
    <col min="11454" max="11454" width="11.5703125" style="10" customWidth="1"/>
    <col min="11455" max="11455" width="18.140625" style="10" customWidth="1"/>
    <col min="11456" max="11456" width="13.140625" style="10" customWidth="1"/>
    <col min="11457" max="11457" width="12.28515625" style="10" customWidth="1"/>
    <col min="11458" max="11695" width="9.140625" style="10"/>
    <col min="11696" max="11696" width="1.42578125" style="10" customWidth="1"/>
    <col min="11697" max="11697" width="59.5703125" style="10" customWidth="1"/>
    <col min="11698" max="11698" width="9.140625" style="10" customWidth="1"/>
    <col min="11699" max="11700" width="3.85546875" style="10" customWidth="1"/>
    <col min="11701" max="11701" width="10.5703125" style="10" customWidth="1"/>
    <col min="11702" max="11702" width="3.85546875" style="10" customWidth="1"/>
    <col min="11703" max="11705" width="14.42578125" style="10" customWidth="1"/>
    <col min="11706" max="11706" width="4.140625" style="10" customWidth="1"/>
    <col min="11707" max="11707" width="15" style="10" customWidth="1"/>
    <col min="11708" max="11709" width="9.140625" style="10" customWidth="1"/>
    <col min="11710" max="11710" width="11.5703125" style="10" customWidth="1"/>
    <col min="11711" max="11711" width="18.140625" style="10" customWidth="1"/>
    <col min="11712" max="11712" width="13.140625" style="10" customWidth="1"/>
    <col min="11713" max="11713" width="12.28515625" style="10" customWidth="1"/>
    <col min="11714" max="11951" width="9.140625" style="10"/>
    <col min="11952" max="11952" width="1.42578125" style="10" customWidth="1"/>
    <col min="11953" max="11953" width="59.5703125" style="10" customWidth="1"/>
    <col min="11954" max="11954" width="9.140625" style="10" customWidth="1"/>
    <col min="11955" max="11956" width="3.85546875" style="10" customWidth="1"/>
    <col min="11957" max="11957" width="10.5703125" style="10" customWidth="1"/>
    <col min="11958" max="11958" width="3.85546875" style="10" customWidth="1"/>
    <col min="11959" max="11961" width="14.42578125" style="10" customWidth="1"/>
    <col min="11962" max="11962" width="4.140625" style="10" customWidth="1"/>
    <col min="11963" max="11963" width="15" style="10" customWidth="1"/>
    <col min="11964" max="11965" width="9.140625" style="10" customWidth="1"/>
    <col min="11966" max="11966" width="11.5703125" style="10" customWidth="1"/>
    <col min="11967" max="11967" width="18.140625" style="10" customWidth="1"/>
    <col min="11968" max="11968" width="13.140625" style="10" customWidth="1"/>
    <col min="11969" max="11969" width="12.28515625" style="10" customWidth="1"/>
    <col min="11970" max="12207" width="9.140625" style="10"/>
    <col min="12208" max="12208" width="1.42578125" style="10" customWidth="1"/>
    <col min="12209" max="12209" width="59.5703125" style="10" customWidth="1"/>
    <col min="12210" max="12210" width="9.140625" style="10" customWidth="1"/>
    <col min="12211" max="12212" width="3.85546875" style="10" customWidth="1"/>
    <col min="12213" max="12213" width="10.5703125" style="10" customWidth="1"/>
    <col min="12214" max="12214" width="3.85546875" style="10" customWidth="1"/>
    <col min="12215" max="12217" width="14.42578125" style="10" customWidth="1"/>
    <col min="12218" max="12218" width="4.140625" style="10" customWidth="1"/>
    <col min="12219" max="12219" width="15" style="10" customWidth="1"/>
    <col min="12220" max="12221" width="9.140625" style="10" customWidth="1"/>
    <col min="12222" max="12222" width="11.5703125" style="10" customWidth="1"/>
    <col min="12223" max="12223" width="18.140625" style="10" customWidth="1"/>
    <col min="12224" max="12224" width="13.140625" style="10" customWidth="1"/>
    <col min="12225" max="12225" width="12.28515625" style="10" customWidth="1"/>
    <col min="12226" max="12463" width="9.140625" style="10"/>
    <col min="12464" max="12464" width="1.42578125" style="10" customWidth="1"/>
    <col min="12465" max="12465" width="59.5703125" style="10" customWidth="1"/>
    <col min="12466" max="12466" width="9.140625" style="10" customWidth="1"/>
    <col min="12467" max="12468" width="3.85546875" style="10" customWidth="1"/>
    <col min="12469" max="12469" width="10.5703125" style="10" customWidth="1"/>
    <col min="12470" max="12470" width="3.85546875" style="10" customWidth="1"/>
    <col min="12471" max="12473" width="14.42578125" style="10" customWidth="1"/>
    <col min="12474" max="12474" width="4.140625" style="10" customWidth="1"/>
    <col min="12475" max="12475" width="15" style="10" customWidth="1"/>
    <col min="12476" max="12477" width="9.140625" style="10" customWidth="1"/>
    <col min="12478" max="12478" width="11.5703125" style="10" customWidth="1"/>
    <col min="12479" max="12479" width="18.140625" style="10" customWidth="1"/>
    <col min="12480" max="12480" width="13.140625" style="10" customWidth="1"/>
    <col min="12481" max="12481" width="12.28515625" style="10" customWidth="1"/>
    <col min="12482" max="12719" width="9.140625" style="10"/>
    <col min="12720" max="12720" width="1.42578125" style="10" customWidth="1"/>
    <col min="12721" max="12721" width="59.5703125" style="10" customWidth="1"/>
    <col min="12722" max="12722" width="9.140625" style="10" customWidth="1"/>
    <col min="12723" max="12724" width="3.85546875" style="10" customWidth="1"/>
    <col min="12725" max="12725" width="10.5703125" style="10" customWidth="1"/>
    <col min="12726" max="12726" width="3.85546875" style="10" customWidth="1"/>
    <col min="12727" max="12729" width="14.42578125" style="10" customWidth="1"/>
    <col min="12730" max="12730" width="4.140625" style="10" customWidth="1"/>
    <col min="12731" max="12731" width="15" style="10" customWidth="1"/>
    <col min="12732" max="12733" width="9.140625" style="10" customWidth="1"/>
    <col min="12734" max="12734" width="11.5703125" style="10" customWidth="1"/>
    <col min="12735" max="12735" width="18.140625" style="10" customWidth="1"/>
    <col min="12736" max="12736" width="13.140625" style="10" customWidth="1"/>
    <col min="12737" max="12737" width="12.28515625" style="10" customWidth="1"/>
    <col min="12738" max="12975" width="9.140625" style="10"/>
    <col min="12976" max="12976" width="1.42578125" style="10" customWidth="1"/>
    <col min="12977" max="12977" width="59.5703125" style="10" customWidth="1"/>
    <col min="12978" max="12978" width="9.140625" style="10" customWidth="1"/>
    <col min="12979" max="12980" width="3.85546875" style="10" customWidth="1"/>
    <col min="12981" max="12981" width="10.5703125" style="10" customWidth="1"/>
    <col min="12982" max="12982" width="3.85546875" style="10" customWidth="1"/>
    <col min="12983" max="12985" width="14.42578125" style="10" customWidth="1"/>
    <col min="12986" max="12986" width="4.140625" style="10" customWidth="1"/>
    <col min="12987" max="12987" width="15" style="10" customWidth="1"/>
    <col min="12988" max="12989" width="9.140625" style="10" customWidth="1"/>
    <col min="12990" max="12990" width="11.5703125" style="10" customWidth="1"/>
    <col min="12991" max="12991" width="18.140625" style="10" customWidth="1"/>
    <col min="12992" max="12992" width="13.140625" style="10" customWidth="1"/>
    <col min="12993" max="12993" width="12.28515625" style="10" customWidth="1"/>
    <col min="12994" max="13231" width="9.140625" style="10"/>
    <col min="13232" max="13232" width="1.42578125" style="10" customWidth="1"/>
    <col min="13233" max="13233" width="59.5703125" style="10" customWidth="1"/>
    <col min="13234" max="13234" width="9.140625" style="10" customWidth="1"/>
    <col min="13235" max="13236" width="3.85546875" style="10" customWidth="1"/>
    <col min="13237" max="13237" width="10.5703125" style="10" customWidth="1"/>
    <col min="13238" max="13238" width="3.85546875" style="10" customWidth="1"/>
    <col min="13239" max="13241" width="14.42578125" style="10" customWidth="1"/>
    <col min="13242" max="13242" width="4.140625" style="10" customWidth="1"/>
    <col min="13243" max="13243" width="15" style="10" customWidth="1"/>
    <col min="13244" max="13245" width="9.140625" style="10" customWidth="1"/>
    <col min="13246" max="13246" width="11.5703125" style="10" customWidth="1"/>
    <col min="13247" max="13247" width="18.140625" style="10" customWidth="1"/>
    <col min="13248" max="13248" width="13.140625" style="10" customWidth="1"/>
    <col min="13249" max="13249" width="12.28515625" style="10" customWidth="1"/>
    <col min="13250" max="13487" width="9.140625" style="10"/>
    <col min="13488" max="13488" width="1.42578125" style="10" customWidth="1"/>
    <col min="13489" max="13489" width="59.5703125" style="10" customWidth="1"/>
    <col min="13490" max="13490" width="9.140625" style="10" customWidth="1"/>
    <col min="13491" max="13492" width="3.85546875" style="10" customWidth="1"/>
    <col min="13493" max="13493" width="10.5703125" style="10" customWidth="1"/>
    <col min="13494" max="13494" width="3.85546875" style="10" customWidth="1"/>
    <col min="13495" max="13497" width="14.42578125" style="10" customWidth="1"/>
    <col min="13498" max="13498" width="4.140625" style="10" customWidth="1"/>
    <col min="13499" max="13499" width="15" style="10" customWidth="1"/>
    <col min="13500" max="13501" width="9.140625" style="10" customWidth="1"/>
    <col min="13502" max="13502" width="11.5703125" style="10" customWidth="1"/>
    <col min="13503" max="13503" width="18.140625" style="10" customWidth="1"/>
    <col min="13504" max="13504" width="13.140625" style="10" customWidth="1"/>
    <col min="13505" max="13505" width="12.28515625" style="10" customWidth="1"/>
    <col min="13506" max="13743" width="9.140625" style="10"/>
    <col min="13744" max="13744" width="1.42578125" style="10" customWidth="1"/>
    <col min="13745" max="13745" width="59.5703125" style="10" customWidth="1"/>
    <col min="13746" max="13746" width="9.140625" style="10" customWidth="1"/>
    <col min="13747" max="13748" width="3.85546875" style="10" customWidth="1"/>
    <col min="13749" max="13749" width="10.5703125" style="10" customWidth="1"/>
    <col min="13750" max="13750" width="3.85546875" style="10" customWidth="1"/>
    <col min="13751" max="13753" width="14.42578125" style="10" customWidth="1"/>
    <col min="13754" max="13754" width="4.140625" style="10" customWidth="1"/>
    <col min="13755" max="13755" width="15" style="10" customWidth="1"/>
    <col min="13756" max="13757" width="9.140625" style="10" customWidth="1"/>
    <col min="13758" max="13758" width="11.5703125" style="10" customWidth="1"/>
    <col min="13759" max="13759" width="18.140625" style="10" customWidth="1"/>
    <col min="13760" max="13760" width="13.140625" style="10" customWidth="1"/>
    <col min="13761" max="13761" width="12.28515625" style="10" customWidth="1"/>
    <col min="13762" max="13999" width="9.140625" style="10"/>
    <col min="14000" max="14000" width="1.42578125" style="10" customWidth="1"/>
    <col min="14001" max="14001" width="59.5703125" style="10" customWidth="1"/>
    <col min="14002" max="14002" width="9.140625" style="10" customWidth="1"/>
    <col min="14003" max="14004" width="3.85546875" style="10" customWidth="1"/>
    <col min="14005" max="14005" width="10.5703125" style="10" customWidth="1"/>
    <col min="14006" max="14006" width="3.85546875" style="10" customWidth="1"/>
    <col min="14007" max="14009" width="14.42578125" style="10" customWidth="1"/>
    <col min="14010" max="14010" width="4.140625" style="10" customWidth="1"/>
    <col min="14011" max="14011" width="15" style="10" customWidth="1"/>
    <col min="14012" max="14013" width="9.140625" style="10" customWidth="1"/>
    <col min="14014" max="14014" width="11.5703125" style="10" customWidth="1"/>
    <col min="14015" max="14015" width="18.140625" style="10" customWidth="1"/>
    <col min="14016" max="14016" width="13.140625" style="10" customWidth="1"/>
    <col min="14017" max="14017" width="12.28515625" style="10" customWidth="1"/>
    <col min="14018" max="14255" width="9.140625" style="10"/>
    <col min="14256" max="14256" width="1.42578125" style="10" customWidth="1"/>
    <col min="14257" max="14257" width="59.5703125" style="10" customWidth="1"/>
    <col min="14258" max="14258" width="9.140625" style="10" customWidth="1"/>
    <col min="14259" max="14260" width="3.85546875" style="10" customWidth="1"/>
    <col min="14261" max="14261" width="10.5703125" style="10" customWidth="1"/>
    <col min="14262" max="14262" width="3.85546875" style="10" customWidth="1"/>
    <col min="14263" max="14265" width="14.42578125" style="10" customWidth="1"/>
    <col min="14266" max="14266" width="4.140625" style="10" customWidth="1"/>
    <col min="14267" max="14267" width="15" style="10" customWidth="1"/>
    <col min="14268" max="14269" width="9.140625" style="10" customWidth="1"/>
    <col min="14270" max="14270" width="11.5703125" style="10" customWidth="1"/>
    <col min="14271" max="14271" width="18.140625" style="10" customWidth="1"/>
    <col min="14272" max="14272" width="13.140625" style="10" customWidth="1"/>
    <col min="14273" max="14273" width="12.28515625" style="10" customWidth="1"/>
    <col min="14274" max="14511" width="9.140625" style="10"/>
    <col min="14512" max="14512" width="1.42578125" style="10" customWidth="1"/>
    <col min="14513" max="14513" width="59.5703125" style="10" customWidth="1"/>
    <col min="14514" max="14514" width="9.140625" style="10" customWidth="1"/>
    <col min="14515" max="14516" width="3.85546875" style="10" customWidth="1"/>
    <col min="14517" max="14517" width="10.5703125" style="10" customWidth="1"/>
    <col min="14518" max="14518" width="3.85546875" style="10" customWidth="1"/>
    <col min="14519" max="14521" width="14.42578125" style="10" customWidth="1"/>
    <col min="14522" max="14522" width="4.140625" style="10" customWidth="1"/>
    <col min="14523" max="14523" width="15" style="10" customWidth="1"/>
    <col min="14524" max="14525" width="9.140625" style="10" customWidth="1"/>
    <col min="14526" max="14526" width="11.5703125" style="10" customWidth="1"/>
    <col min="14527" max="14527" width="18.140625" style="10" customWidth="1"/>
    <col min="14528" max="14528" width="13.140625" style="10" customWidth="1"/>
    <col min="14529" max="14529" width="12.28515625" style="10" customWidth="1"/>
    <col min="14530" max="14767" width="9.140625" style="10"/>
    <col min="14768" max="14768" width="1.42578125" style="10" customWidth="1"/>
    <col min="14769" max="14769" width="59.5703125" style="10" customWidth="1"/>
    <col min="14770" max="14770" width="9.140625" style="10" customWidth="1"/>
    <col min="14771" max="14772" width="3.85546875" style="10" customWidth="1"/>
    <col min="14773" max="14773" width="10.5703125" style="10" customWidth="1"/>
    <col min="14774" max="14774" width="3.85546875" style="10" customWidth="1"/>
    <col min="14775" max="14777" width="14.42578125" style="10" customWidth="1"/>
    <col min="14778" max="14778" width="4.140625" style="10" customWidth="1"/>
    <col min="14779" max="14779" width="15" style="10" customWidth="1"/>
    <col min="14780" max="14781" width="9.140625" style="10" customWidth="1"/>
    <col min="14782" max="14782" width="11.5703125" style="10" customWidth="1"/>
    <col min="14783" max="14783" width="18.140625" style="10" customWidth="1"/>
    <col min="14784" max="14784" width="13.140625" style="10" customWidth="1"/>
    <col min="14785" max="14785" width="12.28515625" style="10" customWidth="1"/>
    <col min="14786" max="15023" width="9.140625" style="10"/>
    <col min="15024" max="15024" width="1.42578125" style="10" customWidth="1"/>
    <col min="15025" max="15025" width="59.5703125" style="10" customWidth="1"/>
    <col min="15026" max="15026" width="9.140625" style="10" customWidth="1"/>
    <col min="15027" max="15028" width="3.85546875" style="10" customWidth="1"/>
    <col min="15029" max="15029" width="10.5703125" style="10" customWidth="1"/>
    <col min="15030" max="15030" width="3.85546875" style="10" customWidth="1"/>
    <col min="15031" max="15033" width="14.42578125" style="10" customWidth="1"/>
    <col min="15034" max="15034" width="4.140625" style="10" customWidth="1"/>
    <col min="15035" max="15035" width="15" style="10" customWidth="1"/>
    <col min="15036" max="15037" width="9.140625" style="10" customWidth="1"/>
    <col min="15038" max="15038" width="11.5703125" style="10" customWidth="1"/>
    <col min="15039" max="15039" width="18.140625" style="10" customWidth="1"/>
    <col min="15040" max="15040" width="13.140625" style="10" customWidth="1"/>
    <col min="15041" max="15041" width="12.28515625" style="10" customWidth="1"/>
    <col min="15042" max="15279" width="9.140625" style="10"/>
    <col min="15280" max="15280" width="1.42578125" style="10" customWidth="1"/>
    <col min="15281" max="15281" width="59.5703125" style="10" customWidth="1"/>
    <col min="15282" max="15282" width="9.140625" style="10" customWidth="1"/>
    <col min="15283" max="15284" width="3.85546875" style="10" customWidth="1"/>
    <col min="15285" max="15285" width="10.5703125" style="10" customWidth="1"/>
    <col min="15286" max="15286" width="3.85546875" style="10" customWidth="1"/>
    <col min="15287" max="15289" width="14.42578125" style="10" customWidth="1"/>
    <col min="15290" max="15290" width="4.140625" style="10" customWidth="1"/>
    <col min="15291" max="15291" width="15" style="10" customWidth="1"/>
    <col min="15292" max="15293" width="9.140625" style="10" customWidth="1"/>
    <col min="15294" max="15294" width="11.5703125" style="10" customWidth="1"/>
    <col min="15295" max="15295" width="18.140625" style="10" customWidth="1"/>
    <col min="15296" max="15296" width="13.140625" style="10" customWidth="1"/>
    <col min="15297" max="15297" width="12.28515625" style="10" customWidth="1"/>
    <col min="15298" max="15535" width="9.140625" style="10"/>
    <col min="15536" max="15536" width="1.42578125" style="10" customWidth="1"/>
    <col min="15537" max="15537" width="59.5703125" style="10" customWidth="1"/>
    <col min="15538" max="15538" width="9.140625" style="10" customWidth="1"/>
    <col min="15539" max="15540" width="3.85546875" style="10" customWidth="1"/>
    <col min="15541" max="15541" width="10.5703125" style="10" customWidth="1"/>
    <col min="15542" max="15542" width="3.85546875" style="10" customWidth="1"/>
    <col min="15543" max="15545" width="14.42578125" style="10" customWidth="1"/>
    <col min="15546" max="15546" width="4.140625" style="10" customWidth="1"/>
    <col min="15547" max="15547" width="15" style="10" customWidth="1"/>
    <col min="15548" max="15549" width="9.140625" style="10" customWidth="1"/>
    <col min="15550" max="15550" width="11.5703125" style="10" customWidth="1"/>
    <col min="15551" max="15551" width="18.140625" style="10" customWidth="1"/>
    <col min="15552" max="15552" width="13.140625" style="10" customWidth="1"/>
    <col min="15553" max="15553" width="12.28515625" style="10" customWidth="1"/>
    <col min="15554" max="15791" width="9.140625" style="10"/>
    <col min="15792" max="15792" width="1.42578125" style="10" customWidth="1"/>
    <col min="15793" max="15793" width="59.5703125" style="10" customWidth="1"/>
    <col min="15794" max="15794" width="9.140625" style="10" customWidth="1"/>
    <col min="15795" max="15796" width="3.85546875" style="10" customWidth="1"/>
    <col min="15797" max="15797" width="10.5703125" style="10" customWidth="1"/>
    <col min="15798" max="15798" width="3.85546875" style="10" customWidth="1"/>
    <col min="15799" max="15801" width="14.42578125" style="10" customWidth="1"/>
    <col min="15802" max="15802" width="4.140625" style="10" customWidth="1"/>
    <col min="15803" max="15803" width="15" style="10" customWidth="1"/>
    <col min="15804" max="15805" width="9.140625" style="10" customWidth="1"/>
    <col min="15806" max="15806" width="11.5703125" style="10" customWidth="1"/>
    <col min="15807" max="15807" width="18.140625" style="10" customWidth="1"/>
    <col min="15808" max="15808" width="13.140625" style="10" customWidth="1"/>
    <col min="15809" max="15809" width="12.28515625" style="10" customWidth="1"/>
    <col min="15810" max="16038" width="9.140625" style="10"/>
    <col min="16039" max="16063" width="9.140625" style="10" customWidth="1"/>
    <col min="16064" max="16384" width="9.140625" style="10"/>
  </cols>
  <sheetData>
    <row r="1" spans="1:12" ht="18.75" customHeight="1" x14ac:dyDescent="0.25">
      <c r="A1" s="88"/>
      <c r="E1" s="30"/>
      <c r="F1" s="30"/>
      <c r="G1" s="30"/>
      <c r="H1" s="126" t="s">
        <v>382</v>
      </c>
      <c r="I1" s="126"/>
      <c r="J1" s="126"/>
      <c r="K1" s="126"/>
      <c r="L1" s="126"/>
    </row>
    <row r="2" spans="1:12" ht="51" customHeight="1" x14ac:dyDescent="0.25">
      <c r="E2" s="30"/>
      <c r="F2" s="13"/>
      <c r="G2" s="13"/>
      <c r="H2" s="126" t="s">
        <v>437</v>
      </c>
      <c r="I2" s="126"/>
      <c r="J2" s="126"/>
      <c r="K2" s="126"/>
      <c r="L2" s="126"/>
    </row>
    <row r="3" spans="1:12" ht="38.25" customHeight="1" x14ac:dyDescent="0.25">
      <c r="A3" s="127" t="s">
        <v>438</v>
      </c>
      <c r="B3" s="127"/>
      <c r="C3" s="127"/>
      <c r="D3" s="127"/>
      <c r="E3" s="127"/>
      <c r="F3" s="127"/>
      <c r="G3" s="127"/>
      <c r="H3" s="127"/>
      <c r="I3" s="127"/>
      <c r="J3" s="127"/>
      <c r="K3" s="127"/>
      <c r="L3" s="127"/>
    </row>
    <row r="4" spans="1:12" s="30" customFormat="1" ht="18" customHeight="1" x14ac:dyDescent="0.25">
      <c r="A4" s="39"/>
      <c r="B4" s="28"/>
      <c r="C4" s="28"/>
      <c r="D4" s="28"/>
      <c r="E4" s="29"/>
      <c r="F4" s="29"/>
      <c r="G4" s="29"/>
      <c r="H4" s="85"/>
      <c r="I4" s="29"/>
      <c r="J4" s="99"/>
      <c r="K4" s="99"/>
      <c r="L4" s="99" t="s">
        <v>209</v>
      </c>
    </row>
    <row r="5" spans="1:12" s="1" customFormat="1" x14ac:dyDescent="0.25">
      <c r="A5" s="89" t="s">
        <v>0</v>
      </c>
      <c r="B5" s="89"/>
      <c r="C5" s="89"/>
      <c r="D5" s="89"/>
      <c r="E5" s="3" t="s">
        <v>1</v>
      </c>
      <c r="F5" s="3" t="s">
        <v>2</v>
      </c>
      <c r="G5" s="3" t="s">
        <v>3</v>
      </c>
      <c r="H5" s="3" t="s">
        <v>4</v>
      </c>
      <c r="I5" s="3" t="s">
        <v>5</v>
      </c>
      <c r="J5" s="59" t="s">
        <v>381</v>
      </c>
      <c r="K5" s="59" t="s">
        <v>421</v>
      </c>
      <c r="L5" s="59" t="s">
        <v>444</v>
      </c>
    </row>
    <row r="6" spans="1:12" x14ac:dyDescent="0.25">
      <c r="A6" s="89"/>
      <c r="B6" s="89"/>
      <c r="C6" s="89"/>
      <c r="D6" s="89"/>
      <c r="E6" s="3"/>
      <c r="F6" s="2"/>
      <c r="G6" s="2"/>
      <c r="H6" s="3"/>
      <c r="I6" s="2"/>
      <c r="J6" s="43"/>
      <c r="K6" s="43"/>
      <c r="L6" s="43"/>
    </row>
    <row r="7" spans="1:12" ht="28.5" x14ac:dyDescent="0.25">
      <c r="A7" s="40" t="s">
        <v>6</v>
      </c>
      <c r="B7" s="87"/>
      <c r="C7" s="87"/>
      <c r="D7" s="87"/>
      <c r="E7" s="17">
        <v>851</v>
      </c>
      <c r="F7" s="2"/>
      <c r="G7" s="2"/>
      <c r="H7" s="100" t="s">
        <v>43</v>
      </c>
      <c r="I7" s="2"/>
      <c r="J7" s="18">
        <f>J8+J84+J91+J103+J136+J148+J153+J167+J204+J218</f>
        <v>342823432.13</v>
      </c>
      <c r="K7" s="18">
        <f>K8+K84+K91+K103+K136+K148+K153+K167+K204+K218</f>
        <v>291761936.49000001</v>
      </c>
      <c r="L7" s="18">
        <f>L8+L84+L91+L103+L136+L148+L153+L167+L204+L218</f>
        <v>155889363.34999999</v>
      </c>
    </row>
    <row r="8" spans="1:12" s="21" customFormat="1" x14ac:dyDescent="0.25">
      <c r="A8" s="5" t="s">
        <v>10</v>
      </c>
      <c r="B8" s="40"/>
      <c r="C8" s="40"/>
      <c r="D8" s="40"/>
      <c r="E8" s="3">
        <v>851</v>
      </c>
      <c r="F8" s="17" t="s">
        <v>11</v>
      </c>
      <c r="G8" s="17"/>
      <c r="H8" s="3" t="s">
        <v>43</v>
      </c>
      <c r="I8" s="17"/>
      <c r="J8" s="20">
        <f>J9+J67+J71</f>
        <v>38796949</v>
      </c>
      <c r="K8" s="20">
        <f>K9+K67+K71</f>
        <v>37967614</v>
      </c>
      <c r="L8" s="20">
        <f>L9+L67+L71</f>
        <v>37930734</v>
      </c>
    </row>
    <row r="9" spans="1:12" s="21" customFormat="1" ht="71.25" x14ac:dyDescent="0.25">
      <c r="A9" s="5" t="s">
        <v>498</v>
      </c>
      <c r="B9" s="40"/>
      <c r="C9" s="40"/>
      <c r="D9" s="40"/>
      <c r="E9" s="3">
        <v>851</v>
      </c>
      <c r="F9" s="17" t="s">
        <v>11</v>
      </c>
      <c r="G9" s="17" t="s">
        <v>12</v>
      </c>
      <c r="H9" s="3" t="s">
        <v>43</v>
      </c>
      <c r="I9" s="17"/>
      <c r="J9" s="20">
        <f>J10+J15+J20+J23+J28+J33+J36+J52+J43+J46+J49+J55+J58+J61+J64</f>
        <v>33803999</v>
      </c>
      <c r="K9" s="20">
        <f t="shared" ref="K9:L9" si="0">K10+K15+K20+K23+K28+K33+K36+K52+K43+K46+K49+K55+K58+K61+K64</f>
        <v>33525999</v>
      </c>
      <c r="L9" s="20">
        <f t="shared" si="0"/>
        <v>33525999</v>
      </c>
    </row>
    <row r="10" spans="1:12" ht="240" x14ac:dyDescent="0.25">
      <c r="A10" s="125" t="s">
        <v>373</v>
      </c>
      <c r="B10" s="89"/>
      <c r="C10" s="89"/>
      <c r="D10" s="89"/>
      <c r="E10" s="3">
        <v>851</v>
      </c>
      <c r="F10" s="2" t="s">
        <v>11</v>
      </c>
      <c r="G10" s="2" t="s">
        <v>12</v>
      </c>
      <c r="H10" s="3" t="s">
        <v>367</v>
      </c>
      <c r="I10" s="2"/>
      <c r="J10" s="19">
        <f t="shared" ref="J10" si="1">J11+J13</f>
        <v>641307</v>
      </c>
      <c r="K10" s="19">
        <f t="shared" ref="K10:L10" si="2">K11+K13</f>
        <v>641307</v>
      </c>
      <c r="L10" s="19">
        <f t="shared" si="2"/>
        <v>641307</v>
      </c>
    </row>
    <row r="11" spans="1:12" ht="105" x14ac:dyDescent="0.25">
      <c r="A11" s="125" t="s">
        <v>14</v>
      </c>
      <c r="B11" s="89"/>
      <c r="C11" s="89"/>
      <c r="D11" s="89"/>
      <c r="E11" s="3">
        <v>851</v>
      </c>
      <c r="F11" s="2" t="s">
        <v>11</v>
      </c>
      <c r="G11" s="2" t="s">
        <v>12</v>
      </c>
      <c r="H11" s="3" t="s">
        <v>367</v>
      </c>
      <c r="I11" s="2" t="s">
        <v>16</v>
      </c>
      <c r="J11" s="19">
        <f t="shared" ref="J11:L11" si="3">J12</f>
        <v>576300</v>
      </c>
      <c r="K11" s="19">
        <f t="shared" si="3"/>
        <v>576300</v>
      </c>
      <c r="L11" s="19">
        <f t="shared" si="3"/>
        <v>576300</v>
      </c>
    </row>
    <row r="12" spans="1:12" ht="45" x14ac:dyDescent="0.25">
      <c r="A12" s="125" t="s">
        <v>248</v>
      </c>
      <c r="B12" s="89"/>
      <c r="C12" s="89"/>
      <c r="D12" s="89"/>
      <c r="E12" s="3">
        <v>851</v>
      </c>
      <c r="F12" s="2" t="s">
        <v>11</v>
      </c>
      <c r="G12" s="2" t="s">
        <v>12</v>
      </c>
      <c r="H12" s="3" t="s">
        <v>367</v>
      </c>
      <c r="I12" s="2" t="s">
        <v>17</v>
      </c>
      <c r="J12" s="19">
        <v>576300</v>
      </c>
      <c r="K12" s="19">
        <v>576300</v>
      </c>
      <c r="L12" s="19">
        <v>576300</v>
      </c>
    </row>
    <row r="13" spans="1:12" ht="45" x14ac:dyDescent="0.25">
      <c r="A13" s="125" t="s">
        <v>19</v>
      </c>
      <c r="B13" s="89"/>
      <c r="C13" s="89"/>
      <c r="D13" s="89"/>
      <c r="E13" s="3">
        <v>851</v>
      </c>
      <c r="F13" s="2" t="s">
        <v>11</v>
      </c>
      <c r="G13" s="2" t="s">
        <v>12</v>
      </c>
      <c r="H13" s="3" t="s">
        <v>367</v>
      </c>
      <c r="I13" s="2" t="s">
        <v>20</v>
      </c>
      <c r="J13" s="19">
        <f t="shared" ref="J13:L13" si="4">J14</f>
        <v>65007</v>
      </c>
      <c r="K13" s="19">
        <f t="shared" si="4"/>
        <v>65007</v>
      </c>
      <c r="L13" s="19">
        <f t="shared" si="4"/>
        <v>65007</v>
      </c>
    </row>
    <row r="14" spans="1:12" ht="45" x14ac:dyDescent="0.25">
      <c r="A14" s="125" t="s">
        <v>9</v>
      </c>
      <c r="B14" s="89"/>
      <c r="C14" s="89"/>
      <c r="D14" s="89"/>
      <c r="E14" s="3">
        <v>851</v>
      </c>
      <c r="F14" s="2" t="s">
        <v>11</v>
      </c>
      <c r="G14" s="2" t="s">
        <v>12</v>
      </c>
      <c r="H14" s="3" t="s">
        <v>367</v>
      </c>
      <c r="I14" s="2" t="s">
        <v>21</v>
      </c>
      <c r="J14" s="19">
        <v>65007</v>
      </c>
      <c r="K14" s="19">
        <v>65007</v>
      </c>
      <c r="L14" s="19">
        <v>65007</v>
      </c>
    </row>
    <row r="15" spans="1:12" ht="255" x14ac:dyDescent="0.25">
      <c r="A15" s="125" t="s">
        <v>379</v>
      </c>
      <c r="B15" s="89"/>
      <c r="C15" s="89"/>
      <c r="D15" s="89"/>
      <c r="E15" s="3">
        <v>851</v>
      </c>
      <c r="F15" s="2" t="s">
        <v>11</v>
      </c>
      <c r="G15" s="2" t="s">
        <v>12</v>
      </c>
      <c r="H15" s="3" t="s">
        <v>368</v>
      </c>
      <c r="I15" s="2"/>
      <c r="J15" s="19">
        <f t="shared" ref="J15" si="5">J16+J18</f>
        <v>641307</v>
      </c>
      <c r="K15" s="19">
        <f t="shared" ref="K15:L15" si="6">K16+K18</f>
        <v>641307</v>
      </c>
      <c r="L15" s="19">
        <f t="shared" si="6"/>
        <v>641307</v>
      </c>
    </row>
    <row r="16" spans="1:12" ht="105" x14ac:dyDescent="0.25">
      <c r="A16" s="125" t="s">
        <v>14</v>
      </c>
      <c r="B16" s="89"/>
      <c r="C16" s="89"/>
      <c r="D16" s="89"/>
      <c r="E16" s="3">
        <v>851</v>
      </c>
      <c r="F16" s="2" t="s">
        <v>11</v>
      </c>
      <c r="G16" s="2" t="s">
        <v>12</v>
      </c>
      <c r="H16" s="3" t="s">
        <v>368</v>
      </c>
      <c r="I16" s="2" t="s">
        <v>16</v>
      </c>
      <c r="J16" s="19">
        <f t="shared" ref="J16:L16" si="7">J17</f>
        <v>541700</v>
      </c>
      <c r="K16" s="19">
        <f t="shared" si="7"/>
        <v>541700</v>
      </c>
      <c r="L16" s="19">
        <f t="shared" si="7"/>
        <v>541700</v>
      </c>
    </row>
    <row r="17" spans="1:12" ht="45" x14ac:dyDescent="0.25">
      <c r="A17" s="125" t="s">
        <v>248</v>
      </c>
      <c r="B17" s="89"/>
      <c r="C17" s="89"/>
      <c r="D17" s="89"/>
      <c r="E17" s="3">
        <v>851</v>
      </c>
      <c r="F17" s="2" t="s">
        <v>11</v>
      </c>
      <c r="G17" s="2" t="s">
        <v>12</v>
      </c>
      <c r="H17" s="3" t="s">
        <v>368</v>
      </c>
      <c r="I17" s="2" t="s">
        <v>17</v>
      </c>
      <c r="J17" s="19">
        <v>541700</v>
      </c>
      <c r="K17" s="19">
        <v>541700</v>
      </c>
      <c r="L17" s="19">
        <v>541700</v>
      </c>
    </row>
    <row r="18" spans="1:12" ht="45" x14ac:dyDescent="0.25">
      <c r="A18" s="125" t="s">
        <v>19</v>
      </c>
      <c r="B18" s="89"/>
      <c r="C18" s="89"/>
      <c r="D18" s="89"/>
      <c r="E18" s="3">
        <v>851</v>
      </c>
      <c r="F18" s="2" t="s">
        <v>11</v>
      </c>
      <c r="G18" s="2" t="s">
        <v>12</v>
      </c>
      <c r="H18" s="3" t="s">
        <v>368</v>
      </c>
      <c r="I18" s="2" t="s">
        <v>20</v>
      </c>
      <c r="J18" s="19">
        <f t="shared" ref="J18:L18" si="8">J19</f>
        <v>99607</v>
      </c>
      <c r="K18" s="19">
        <f t="shared" si="8"/>
        <v>99607</v>
      </c>
      <c r="L18" s="19">
        <f t="shared" si="8"/>
        <v>99607</v>
      </c>
    </row>
    <row r="19" spans="1:12" ht="45" x14ac:dyDescent="0.25">
      <c r="A19" s="125" t="s">
        <v>9</v>
      </c>
      <c r="B19" s="89"/>
      <c r="C19" s="89"/>
      <c r="D19" s="89"/>
      <c r="E19" s="3">
        <v>851</v>
      </c>
      <c r="F19" s="2" t="s">
        <v>11</v>
      </c>
      <c r="G19" s="2" t="s">
        <v>12</v>
      </c>
      <c r="H19" s="3" t="s">
        <v>368</v>
      </c>
      <c r="I19" s="2" t="s">
        <v>21</v>
      </c>
      <c r="J19" s="19">
        <v>99607</v>
      </c>
      <c r="K19" s="19">
        <v>99607</v>
      </c>
      <c r="L19" s="19">
        <v>99607</v>
      </c>
    </row>
    <row r="20" spans="1:12" ht="300" x14ac:dyDescent="0.25">
      <c r="A20" s="125" t="s">
        <v>375</v>
      </c>
      <c r="B20" s="89"/>
      <c r="C20" s="89"/>
      <c r="D20" s="89"/>
      <c r="E20" s="3">
        <v>851</v>
      </c>
      <c r="F20" s="2" t="s">
        <v>11</v>
      </c>
      <c r="G20" s="2" t="s">
        <v>12</v>
      </c>
      <c r="H20" s="3" t="s">
        <v>369</v>
      </c>
      <c r="I20" s="2"/>
      <c r="J20" s="19">
        <f>J21</f>
        <v>400</v>
      </c>
      <c r="K20" s="19">
        <f t="shared" ref="K20:L20" si="9">K21</f>
        <v>400</v>
      </c>
      <c r="L20" s="19">
        <f t="shared" si="9"/>
        <v>400</v>
      </c>
    </row>
    <row r="21" spans="1:12" ht="45" x14ac:dyDescent="0.25">
      <c r="A21" s="125" t="s">
        <v>19</v>
      </c>
      <c r="B21" s="89"/>
      <c r="C21" s="89"/>
      <c r="D21" s="89"/>
      <c r="E21" s="3">
        <v>851</v>
      </c>
      <c r="F21" s="2" t="s">
        <v>11</v>
      </c>
      <c r="G21" s="2" t="s">
        <v>12</v>
      </c>
      <c r="H21" s="3" t="s">
        <v>369</v>
      </c>
      <c r="I21" s="2" t="s">
        <v>20</v>
      </c>
      <c r="J21" s="19">
        <f t="shared" ref="J21:L21" si="10">J22</f>
        <v>400</v>
      </c>
      <c r="K21" s="19">
        <f t="shared" si="10"/>
        <v>400</v>
      </c>
      <c r="L21" s="19">
        <f t="shared" si="10"/>
        <v>400</v>
      </c>
    </row>
    <row r="22" spans="1:12" ht="45" x14ac:dyDescent="0.25">
      <c r="A22" s="125" t="s">
        <v>9</v>
      </c>
      <c r="B22" s="89"/>
      <c r="C22" s="89"/>
      <c r="D22" s="89"/>
      <c r="E22" s="3">
        <v>851</v>
      </c>
      <c r="F22" s="2" t="s">
        <v>11</v>
      </c>
      <c r="G22" s="2" t="s">
        <v>12</v>
      </c>
      <c r="H22" s="3" t="s">
        <v>369</v>
      </c>
      <c r="I22" s="2" t="s">
        <v>21</v>
      </c>
      <c r="J22" s="19">
        <v>400</v>
      </c>
      <c r="K22" s="19">
        <v>400</v>
      </c>
      <c r="L22" s="19">
        <v>400</v>
      </c>
    </row>
    <row r="23" spans="1:12" ht="90" x14ac:dyDescent="0.25">
      <c r="A23" s="125" t="s">
        <v>391</v>
      </c>
      <c r="B23" s="125"/>
      <c r="C23" s="125"/>
      <c r="D23" s="125"/>
      <c r="E23" s="3">
        <v>851</v>
      </c>
      <c r="F23" s="2" t="s">
        <v>11</v>
      </c>
      <c r="G23" s="2" t="s">
        <v>12</v>
      </c>
      <c r="H23" s="3" t="s">
        <v>390</v>
      </c>
      <c r="I23" s="3"/>
      <c r="J23" s="19">
        <f t="shared" ref="J23" si="11">J24+J26</f>
        <v>64131</v>
      </c>
      <c r="K23" s="19">
        <f t="shared" ref="K23:L23" si="12">K24+K26</f>
        <v>64131</v>
      </c>
      <c r="L23" s="19">
        <f t="shared" si="12"/>
        <v>64131</v>
      </c>
    </row>
    <row r="24" spans="1:12" ht="105" x14ac:dyDescent="0.25">
      <c r="A24" s="125" t="s">
        <v>14</v>
      </c>
      <c r="B24" s="125"/>
      <c r="C24" s="125"/>
      <c r="D24" s="125"/>
      <c r="E24" s="3">
        <v>851</v>
      </c>
      <c r="F24" s="2" t="s">
        <v>11</v>
      </c>
      <c r="G24" s="2" t="s">
        <v>12</v>
      </c>
      <c r="H24" s="3" t="s">
        <v>390</v>
      </c>
      <c r="I24" s="2" t="s">
        <v>16</v>
      </c>
      <c r="J24" s="19">
        <f t="shared" ref="J24:L24" si="13">J25</f>
        <v>42900</v>
      </c>
      <c r="K24" s="19">
        <f t="shared" si="13"/>
        <v>42900</v>
      </c>
      <c r="L24" s="19">
        <f t="shared" si="13"/>
        <v>42900</v>
      </c>
    </row>
    <row r="25" spans="1:12" ht="45" x14ac:dyDescent="0.25">
      <c r="A25" s="125" t="s">
        <v>248</v>
      </c>
      <c r="B25" s="124"/>
      <c r="C25" s="124"/>
      <c r="D25" s="124"/>
      <c r="E25" s="3">
        <v>851</v>
      </c>
      <c r="F25" s="2" t="s">
        <v>11</v>
      </c>
      <c r="G25" s="2" t="s">
        <v>12</v>
      </c>
      <c r="H25" s="3" t="s">
        <v>390</v>
      </c>
      <c r="I25" s="2" t="s">
        <v>17</v>
      </c>
      <c r="J25" s="19">
        <v>42900</v>
      </c>
      <c r="K25" s="19">
        <v>42900</v>
      </c>
      <c r="L25" s="19">
        <v>42900</v>
      </c>
    </row>
    <row r="26" spans="1:12" ht="45" x14ac:dyDescent="0.25">
      <c r="A26" s="125" t="s">
        <v>19</v>
      </c>
      <c r="B26" s="124"/>
      <c r="C26" s="124"/>
      <c r="D26" s="124"/>
      <c r="E26" s="3">
        <v>851</v>
      </c>
      <c r="F26" s="2" t="s">
        <v>11</v>
      </c>
      <c r="G26" s="2" t="s">
        <v>12</v>
      </c>
      <c r="H26" s="3" t="s">
        <v>390</v>
      </c>
      <c r="I26" s="2" t="s">
        <v>20</v>
      </c>
      <c r="J26" s="19">
        <f t="shared" ref="J26:L26" si="14">J27</f>
        <v>21231</v>
      </c>
      <c r="K26" s="19">
        <f t="shared" si="14"/>
        <v>21231</v>
      </c>
      <c r="L26" s="19">
        <f t="shared" si="14"/>
        <v>21231</v>
      </c>
    </row>
    <row r="27" spans="1:12" ht="45" x14ac:dyDescent="0.25">
      <c r="A27" s="125" t="s">
        <v>9</v>
      </c>
      <c r="B27" s="125"/>
      <c r="C27" s="125"/>
      <c r="D27" s="125"/>
      <c r="E27" s="3">
        <v>851</v>
      </c>
      <c r="F27" s="2" t="s">
        <v>11</v>
      </c>
      <c r="G27" s="2" t="s">
        <v>12</v>
      </c>
      <c r="H27" s="3" t="s">
        <v>390</v>
      </c>
      <c r="I27" s="2" t="s">
        <v>21</v>
      </c>
      <c r="J27" s="19">
        <v>21231</v>
      </c>
      <c r="K27" s="19">
        <v>21231</v>
      </c>
      <c r="L27" s="19">
        <v>21231</v>
      </c>
    </row>
    <row r="28" spans="1:12" ht="75" x14ac:dyDescent="0.25">
      <c r="A28" s="125" t="s">
        <v>58</v>
      </c>
      <c r="B28" s="125"/>
      <c r="C28" s="125"/>
      <c r="D28" s="125"/>
      <c r="E28" s="3">
        <v>851</v>
      </c>
      <c r="F28" s="2" t="s">
        <v>11</v>
      </c>
      <c r="G28" s="2" t="s">
        <v>12</v>
      </c>
      <c r="H28" s="3" t="s">
        <v>298</v>
      </c>
      <c r="I28" s="3"/>
      <c r="J28" s="19">
        <f t="shared" ref="J28" si="15">J29+J31</f>
        <v>320654</v>
      </c>
      <c r="K28" s="19">
        <f t="shared" ref="K28:L28" si="16">K29+K31</f>
        <v>320654</v>
      </c>
      <c r="L28" s="19">
        <f t="shared" si="16"/>
        <v>320654</v>
      </c>
    </row>
    <row r="29" spans="1:12" ht="105" x14ac:dyDescent="0.25">
      <c r="A29" s="125" t="s">
        <v>14</v>
      </c>
      <c r="B29" s="125"/>
      <c r="C29" s="125"/>
      <c r="D29" s="125"/>
      <c r="E29" s="3">
        <v>851</v>
      </c>
      <c r="F29" s="2" t="s">
        <v>11</v>
      </c>
      <c r="G29" s="2" t="s">
        <v>12</v>
      </c>
      <c r="H29" s="3" t="s">
        <v>298</v>
      </c>
      <c r="I29" s="2" t="s">
        <v>16</v>
      </c>
      <c r="J29" s="19">
        <f t="shared" ref="J29:L29" si="17">J30</f>
        <v>225200</v>
      </c>
      <c r="K29" s="19">
        <f t="shared" si="17"/>
        <v>225200</v>
      </c>
      <c r="L29" s="19">
        <f t="shared" si="17"/>
        <v>225200</v>
      </c>
    </row>
    <row r="30" spans="1:12" ht="45" x14ac:dyDescent="0.25">
      <c r="A30" s="125" t="s">
        <v>248</v>
      </c>
      <c r="B30" s="124"/>
      <c r="C30" s="124"/>
      <c r="D30" s="124"/>
      <c r="E30" s="3">
        <v>851</v>
      </c>
      <c r="F30" s="2" t="s">
        <v>11</v>
      </c>
      <c r="G30" s="2" t="s">
        <v>12</v>
      </c>
      <c r="H30" s="3" t="s">
        <v>298</v>
      </c>
      <c r="I30" s="2" t="s">
        <v>17</v>
      </c>
      <c r="J30" s="19">
        <v>225200</v>
      </c>
      <c r="K30" s="19">
        <v>225200</v>
      </c>
      <c r="L30" s="19">
        <v>225200</v>
      </c>
    </row>
    <row r="31" spans="1:12" ht="45" x14ac:dyDescent="0.25">
      <c r="A31" s="125" t="s">
        <v>19</v>
      </c>
      <c r="B31" s="124"/>
      <c r="C31" s="124"/>
      <c r="D31" s="124"/>
      <c r="E31" s="3">
        <v>851</v>
      </c>
      <c r="F31" s="2" t="s">
        <v>11</v>
      </c>
      <c r="G31" s="2" t="s">
        <v>12</v>
      </c>
      <c r="H31" s="3" t="s">
        <v>298</v>
      </c>
      <c r="I31" s="2" t="s">
        <v>20</v>
      </c>
      <c r="J31" s="19">
        <f t="shared" ref="J31:L31" si="18">J32</f>
        <v>95454</v>
      </c>
      <c r="K31" s="19">
        <f t="shared" si="18"/>
        <v>95454</v>
      </c>
      <c r="L31" s="19">
        <f t="shared" si="18"/>
        <v>95454</v>
      </c>
    </row>
    <row r="32" spans="1:12" ht="45" x14ac:dyDescent="0.25">
      <c r="A32" s="125" t="s">
        <v>9</v>
      </c>
      <c r="B32" s="125"/>
      <c r="C32" s="125"/>
      <c r="D32" s="125"/>
      <c r="E32" s="3">
        <v>851</v>
      </c>
      <c r="F32" s="2" t="s">
        <v>11</v>
      </c>
      <c r="G32" s="2" t="s">
        <v>12</v>
      </c>
      <c r="H32" s="3" t="s">
        <v>298</v>
      </c>
      <c r="I32" s="2" t="s">
        <v>21</v>
      </c>
      <c r="J32" s="19">
        <v>95454</v>
      </c>
      <c r="K32" s="19">
        <v>95454</v>
      </c>
      <c r="L32" s="19">
        <v>95454</v>
      </c>
    </row>
    <row r="33" spans="1:12" ht="60" x14ac:dyDescent="0.25">
      <c r="A33" s="125" t="s">
        <v>247</v>
      </c>
      <c r="B33" s="125"/>
      <c r="C33" s="125"/>
      <c r="D33" s="125"/>
      <c r="E33" s="3">
        <v>851</v>
      </c>
      <c r="F33" s="2" t="s">
        <v>11</v>
      </c>
      <c r="G33" s="2" t="s">
        <v>12</v>
      </c>
      <c r="H33" s="3" t="s">
        <v>284</v>
      </c>
      <c r="I33" s="2"/>
      <c r="J33" s="19">
        <f t="shared" ref="J33:L34" si="19">J34</f>
        <v>1985000</v>
      </c>
      <c r="K33" s="19">
        <f t="shared" si="19"/>
        <v>1985000</v>
      </c>
      <c r="L33" s="19">
        <f t="shared" si="19"/>
        <v>1985000</v>
      </c>
    </row>
    <row r="34" spans="1:12" ht="105" x14ac:dyDescent="0.25">
      <c r="A34" s="125" t="s">
        <v>14</v>
      </c>
      <c r="B34" s="125"/>
      <c r="C34" s="125"/>
      <c r="D34" s="125"/>
      <c r="E34" s="3">
        <v>851</v>
      </c>
      <c r="F34" s="2" t="s">
        <v>15</v>
      </c>
      <c r="G34" s="2" t="s">
        <v>12</v>
      </c>
      <c r="H34" s="3" t="s">
        <v>284</v>
      </c>
      <c r="I34" s="2" t="s">
        <v>16</v>
      </c>
      <c r="J34" s="19">
        <f t="shared" si="19"/>
        <v>1985000</v>
      </c>
      <c r="K34" s="19">
        <f t="shared" si="19"/>
        <v>1985000</v>
      </c>
      <c r="L34" s="19">
        <f t="shared" si="19"/>
        <v>1985000</v>
      </c>
    </row>
    <row r="35" spans="1:12" ht="45" x14ac:dyDescent="0.25">
      <c r="A35" s="125" t="s">
        <v>248</v>
      </c>
      <c r="B35" s="124"/>
      <c r="C35" s="124"/>
      <c r="D35" s="124"/>
      <c r="E35" s="3">
        <v>851</v>
      </c>
      <c r="F35" s="2" t="s">
        <v>11</v>
      </c>
      <c r="G35" s="2" t="s">
        <v>12</v>
      </c>
      <c r="H35" s="3" t="s">
        <v>284</v>
      </c>
      <c r="I35" s="2" t="s">
        <v>17</v>
      </c>
      <c r="J35" s="19">
        <v>1985000</v>
      </c>
      <c r="K35" s="19">
        <v>1985000</v>
      </c>
      <c r="L35" s="19">
        <v>1985000</v>
      </c>
    </row>
    <row r="36" spans="1:12" ht="45" x14ac:dyDescent="0.25">
      <c r="A36" s="125" t="s">
        <v>18</v>
      </c>
      <c r="B36" s="124"/>
      <c r="C36" s="89"/>
      <c r="D36" s="89"/>
      <c r="E36" s="3">
        <v>851</v>
      </c>
      <c r="F36" s="2" t="s">
        <v>15</v>
      </c>
      <c r="G36" s="2" t="s">
        <v>12</v>
      </c>
      <c r="H36" s="3" t="s">
        <v>285</v>
      </c>
      <c r="I36" s="2"/>
      <c r="J36" s="19">
        <f t="shared" ref="J36" si="20">J37+J39+J41</f>
        <v>29866800</v>
      </c>
      <c r="K36" s="19">
        <f t="shared" ref="K36:L36" si="21">K37+K39+K41</f>
        <v>29866800</v>
      </c>
      <c r="L36" s="19">
        <f t="shared" si="21"/>
        <v>29866800</v>
      </c>
    </row>
    <row r="37" spans="1:12" ht="105" x14ac:dyDescent="0.25">
      <c r="A37" s="125" t="s">
        <v>14</v>
      </c>
      <c r="B37" s="89"/>
      <c r="C37" s="89"/>
      <c r="D37" s="89"/>
      <c r="E37" s="3">
        <v>851</v>
      </c>
      <c r="F37" s="2" t="s">
        <v>11</v>
      </c>
      <c r="G37" s="2" t="s">
        <v>12</v>
      </c>
      <c r="H37" s="3" t="s">
        <v>285</v>
      </c>
      <c r="I37" s="2" t="s">
        <v>16</v>
      </c>
      <c r="J37" s="19">
        <f t="shared" ref="J37:L37" si="22">J38</f>
        <v>25175100</v>
      </c>
      <c r="K37" s="19">
        <f t="shared" si="22"/>
        <v>25175100</v>
      </c>
      <c r="L37" s="19">
        <f t="shared" si="22"/>
        <v>25175100</v>
      </c>
    </row>
    <row r="38" spans="1:12" ht="45" x14ac:dyDescent="0.25">
      <c r="A38" s="125" t="s">
        <v>248</v>
      </c>
      <c r="B38" s="89"/>
      <c r="C38" s="89"/>
      <c r="D38" s="89"/>
      <c r="E38" s="3">
        <v>851</v>
      </c>
      <c r="F38" s="2" t="s">
        <v>11</v>
      </c>
      <c r="G38" s="2" t="s">
        <v>12</v>
      </c>
      <c r="H38" s="3" t="s">
        <v>285</v>
      </c>
      <c r="I38" s="2" t="s">
        <v>17</v>
      </c>
      <c r="J38" s="19">
        <v>25175100</v>
      </c>
      <c r="K38" s="19">
        <v>25175100</v>
      </c>
      <c r="L38" s="19">
        <v>25175100</v>
      </c>
    </row>
    <row r="39" spans="1:12" ht="45" x14ac:dyDescent="0.25">
      <c r="A39" s="125" t="s">
        <v>19</v>
      </c>
      <c r="B39" s="89"/>
      <c r="C39" s="89"/>
      <c r="D39" s="89"/>
      <c r="E39" s="3">
        <v>851</v>
      </c>
      <c r="F39" s="2" t="s">
        <v>11</v>
      </c>
      <c r="G39" s="2" t="s">
        <v>12</v>
      </c>
      <c r="H39" s="3" t="s">
        <v>285</v>
      </c>
      <c r="I39" s="2" t="s">
        <v>20</v>
      </c>
      <c r="J39" s="19">
        <f t="shared" ref="J39:L39" si="23">J40</f>
        <v>4593400</v>
      </c>
      <c r="K39" s="19">
        <f t="shared" si="23"/>
        <v>4593400</v>
      </c>
      <c r="L39" s="19">
        <f t="shared" si="23"/>
        <v>4593400</v>
      </c>
    </row>
    <row r="40" spans="1:12" ht="45" x14ac:dyDescent="0.25">
      <c r="A40" s="125" t="s">
        <v>9</v>
      </c>
      <c r="B40" s="89"/>
      <c r="C40" s="89"/>
      <c r="D40" s="89"/>
      <c r="E40" s="3">
        <v>851</v>
      </c>
      <c r="F40" s="2" t="s">
        <v>11</v>
      </c>
      <c r="G40" s="2" t="s">
        <v>12</v>
      </c>
      <c r="H40" s="3" t="s">
        <v>285</v>
      </c>
      <c r="I40" s="2" t="s">
        <v>21</v>
      </c>
      <c r="J40" s="19">
        <v>4593400</v>
      </c>
      <c r="K40" s="19">
        <v>4593400</v>
      </c>
      <c r="L40" s="19">
        <v>4593400</v>
      </c>
    </row>
    <row r="41" spans="1:12" x14ac:dyDescent="0.25">
      <c r="A41" s="125" t="s">
        <v>22</v>
      </c>
      <c r="B41" s="89"/>
      <c r="C41" s="89"/>
      <c r="D41" s="89"/>
      <c r="E41" s="3">
        <v>851</v>
      </c>
      <c r="F41" s="2" t="s">
        <v>11</v>
      </c>
      <c r="G41" s="2" t="s">
        <v>12</v>
      </c>
      <c r="H41" s="3" t="s">
        <v>285</v>
      </c>
      <c r="I41" s="2" t="s">
        <v>23</v>
      </c>
      <c r="J41" s="19">
        <f t="shared" ref="J41:L41" si="24">J42</f>
        <v>98300</v>
      </c>
      <c r="K41" s="19">
        <f t="shared" si="24"/>
        <v>98300</v>
      </c>
      <c r="L41" s="19">
        <f t="shared" si="24"/>
        <v>98300</v>
      </c>
    </row>
    <row r="42" spans="1:12" ht="30" x14ac:dyDescent="0.25">
      <c r="A42" s="125" t="s">
        <v>24</v>
      </c>
      <c r="B42" s="89"/>
      <c r="C42" s="89"/>
      <c r="D42" s="89"/>
      <c r="E42" s="3">
        <v>851</v>
      </c>
      <c r="F42" s="2" t="s">
        <v>11</v>
      </c>
      <c r="G42" s="2" t="s">
        <v>12</v>
      </c>
      <c r="H42" s="3" t="s">
        <v>285</v>
      </c>
      <c r="I42" s="2" t="s">
        <v>25</v>
      </c>
      <c r="J42" s="19">
        <v>98300</v>
      </c>
      <c r="K42" s="19">
        <v>98300</v>
      </c>
      <c r="L42" s="19">
        <v>98300</v>
      </c>
    </row>
    <row r="43" spans="1:12" ht="45" x14ac:dyDescent="0.25">
      <c r="A43" s="125" t="s">
        <v>363</v>
      </c>
      <c r="B43" s="124"/>
      <c r="C43" s="125"/>
      <c r="D43" s="125"/>
      <c r="E43" s="3">
        <v>851</v>
      </c>
      <c r="F43" s="2" t="s">
        <v>11</v>
      </c>
      <c r="G43" s="2" t="s">
        <v>12</v>
      </c>
      <c r="H43" s="3" t="s">
        <v>286</v>
      </c>
      <c r="I43" s="2"/>
      <c r="J43" s="19">
        <f t="shared" ref="J43:L44" si="25">J44</f>
        <v>100000</v>
      </c>
      <c r="K43" s="19">
        <f t="shared" si="25"/>
        <v>0</v>
      </c>
      <c r="L43" s="19">
        <f t="shared" si="25"/>
        <v>0</v>
      </c>
    </row>
    <row r="44" spans="1:12" ht="45" x14ac:dyDescent="0.25">
      <c r="A44" s="125" t="s">
        <v>19</v>
      </c>
      <c r="B44" s="125"/>
      <c r="C44" s="125"/>
      <c r="D44" s="125"/>
      <c r="E44" s="3">
        <v>851</v>
      </c>
      <c r="F44" s="2" t="s">
        <v>11</v>
      </c>
      <c r="G44" s="2" t="s">
        <v>12</v>
      </c>
      <c r="H44" s="3" t="s">
        <v>286</v>
      </c>
      <c r="I44" s="2" t="s">
        <v>20</v>
      </c>
      <c r="J44" s="19">
        <f t="shared" si="25"/>
        <v>100000</v>
      </c>
      <c r="K44" s="19">
        <f t="shared" si="25"/>
        <v>0</v>
      </c>
      <c r="L44" s="19">
        <f t="shared" si="25"/>
        <v>0</v>
      </c>
    </row>
    <row r="45" spans="1:12" ht="45" x14ac:dyDescent="0.25">
      <c r="A45" s="125" t="s">
        <v>9</v>
      </c>
      <c r="B45" s="125"/>
      <c r="C45" s="125"/>
      <c r="D45" s="125"/>
      <c r="E45" s="3">
        <v>851</v>
      </c>
      <c r="F45" s="2" t="s">
        <v>11</v>
      </c>
      <c r="G45" s="2" t="s">
        <v>12</v>
      </c>
      <c r="H45" s="3" t="s">
        <v>286</v>
      </c>
      <c r="I45" s="2" t="s">
        <v>21</v>
      </c>
      <c r="J45" s="19">
        <v>100000</v>
      </c>
      <c r="K45" s="19"/>
      <c r="L45" s="19"/>
    </row>
    <row r="46" spans="1:12" ht="45" x14ac:dyDescent="0.25">
      <c r="A46" s="124" t="s">
        <v>274</v>
      </c>
      <c r="B46" s="124"/>
      <c r="C46" s="124"/>
      <c r="D46" s="124"/>
      <c r="E46" s="3">
        <v>851</v>
      </c>
      <c r="F46" s="2" t="s">
        <v>11</v>
      </c>
      <c r="G46" s="2" t="s">
        <v>12</v>
      </c>
      <c r="H46" s="3" t="s">
        <v>287</v>
      </c>
      <c r="I46" s="2"/>
      <c r="J46" s="19">
        <f t="shared" ref="J46:L47" si="26">J47</f>
        <v>100000</v>
      </c>
      <c r="K46" s="19">
        <f t="shared" si="26"/>
        <v>0</v>
      </c>
      <c r="L46" s="19">
        <f t="shared" si="26"/>
        <v>0</v>
      </c>
    </row>
    <row r="47" spans="1:12" ht="45" x14ac:dyDescent="0.25">
      <c r="A47" s="125" t="s">
        <v>19</v>
      </c>
      <c r="B47" s="125"/>
      <c r="C47" s="125"/>
      <c r="D47" s="125"/>
      <c r="E47" s="3">
        <v>851</v>
      </c>
      <c r="F47" s="2" t="s">
        <v>11</v>
      </c>
      <c r="G47" s="2" t="s">
        <v>12</v>
      </c>
      <c r="H47" s="3" t="s">
        <v>287</v>
      </c>
      <c r="I47" s="2" t="s">
        <v>20</v>
      </c>
      <c r="J47" s="19">
        <f t="shared" si="26"/>
        <v>100000</v>
      </c>
      <c r="K47" s="19">
        <f t="shared" si="26"/>
        <v>0</v>
      </c>
      <c r="L47" s="19">
        <f t="shared" si="26"/>
        <v>0</v>
      </c>
    </row>
    <row r="48" spans="1:12" ht="45" x14ac:dyDescent="0.25">
      <c r="A48" s="125" t="s">
        <v>9</v>
      </c>
      <c r="B48" s="125"/>
      <c r="C48" s="125"/>
      <c r="D48" s="125"/>
      <c r="E48" s="3">
        <v>851</v>
      </c>
      <c r="F48" s="2" t="s">
        <v>11</v>
      </c>
      <c r="G48" s="2" t="s">
        <v>12</v>
      </c>
      <c r="H48" s="3" t="s">
        <v>287</v>
      </c>
      <c r="I48" s="2" t="s">
        <v>21</v>
      </c>
      <c r="J48" s="19">
        <v>100000</v>
      </c>
      <c r="K48" s="19"/>
      <c r="L48" s="19"/>
    </row>
    <row r="49" spans="1:12" ht="30" x14ac:dyDescent="0.25">
      <c r="A49" s="125" t="s">
        <v>27</v>
      </c>
      <c r="B49" s="124"/>
      <c r="C49" s="125"/>
      <c r="D49" s="125"/>
      <c r="E49" s="3">
        <v>851</v>
      </c>
      <c r="F49" s="2" t="s">
        <v>11</v>
      </c>
      <c r="G49" s="2" t="s">
        <v>12</v>
      </c>
      <c r="H49" s="3" t="s">
        <v>288</v>
      </c>
      <c r="I49" s="2"/>
      <c r="J49" s="19">
        <f t="shared" ref="J49:L50" si="27">J50</f>
        <v>78000</v>
      </c>
      <c r="K49" s="19">
        <f t="shared" si="27"/>
        <v>0</v>
      </c>
      <c r="L49" s="19">
        <f t="shared" si="27"/>
        <v>0</v>
      </c>
    </row>
    <row r="50" spans="1:12" x14ac:dyDescent="0.25">
      <c r="A50" s="125" t="s">
        <v>22</v>
      </c>
      <c r="B50" s="125"/>
      <c r="C50" s="125"/>
      <c r="D50" s="125"/>
      <c r="E50" s="3">
        <v>851</v>
      </c>
      <c r="F50" s="2" t="s">
        <v>11</v>
      </c>
      <c r="G50" s="2" t="s">
        <v>12</v>
      </c>
      <c r="H50" s="3" t="s">
        <v>288</v>
      </c>
      <c r="I50" s="2" t="s">
        <v>23</v>
      </c>
      <c r="J50" s="19">
        <f t="shared" si="27"/>
        <v>78000</v>
      </c>
      <c r="K50" s="19">
        <f t="shared" si="27"/>
        <v>0</v>
      </c>
      <c r="L50" s="19">
        <f t="shared" si="27"/>
        <v>0</v>
      </c>
    </row>
    <row r="51" spans="1:12" ht="30" x14ac:dyDescent="0.25">
      <c r="A51" s="125" t="s">
        <v>24</v>
      </c>
      <c r="B51" s="125"/>
      <c r="C51" s="125"/>
      <c r="D51" s="125"/>
      <c r="E51" s="3">
        <v>851</v>
      </c>
      <c r="F51" s="2" t="s">
        <v>11</v>
      </c>
      <c r="G51" s="2" t="s">
        <v>12</v>
      </c>
      <c r="H51" s="3" t="s">
        <v>288</v>
      </c>
      <c r="I51" s="2" t="s">
        <v>25</v>
      </c>
      <c r="J51" s="19">
        <v>78000</v>
      </c>
      <c r="K51" s="19"/>
      <c r="L51" s="19"/>
    </row>
    <row r="52" spans="1:12" ht="90" x14ac:dyDescent="0.25">
      <c r="A52" s="125" t="s">
        <v>26</v>
      </c>
      <c r="B52" s="124"/>
      <c r="C52" s="125"/>
      <c r="D52" s="125"/>
      <c r="E52" s="3">
        <v>851</v>
      </c>
      <c r="F52" s="2" t="s">
        <v>11</v>
      </c>
      <c r="G52" s="2" t="s">
        <v>12</v>
      </c>
      <c r="H52" s="3" t="s">
        <v>289</v>
      </c>
      <c r="I52" s="2"/>
      <c r="J52" s="19">
        <f t="shared" ref="J52:L65" si="28">J53</f>
        <v>2500</v>
      </c>
      <c r="K52" s="19">
        <f t="shared" si="28"/>
        <v>2500</v>
      </c>
      <c r="L52" s="19">
        <f t="shared" si="28"/>
        <v>2500</v>
      </c>
    </row>
    <row r="53" spans="1:12" ht="45" x14ac:dyDescent="0.25">
      <c r="A53" s="125" t="s">
        <v>19</v>
      </c>
      <c r="B53" s="124"/>
      <c r="C53" s="124"/>
      <c r="D53" s="124"/>
      <c r="E53" s="3">
        <v>851</v>
      </c>
      <c r="F53" s="2" t="s">
        <v>11</v>
      </c>
      <c r="G53" s="2" t="s">
        <v>12</v>
      </c>
      <c r="H53" s="3" t="s">
        <v>289</v>
      </c>
      <c r="I53" s="2" t="s">
        <v>20</v>
      </c>
      <c r="J53" s="19">
        <f t="shared" si="28"/>
        <v>2500</v>
      </c>
      <c r="K53" s="19">
        <f t="shared" si="28"/>
        <v>2500</v>
      </c>
      <c r="L53" s="19">
        <f t="shared" si="28"/>
        <v>2500</v>
      </c>
    </row>
    <row r="54" spans="1:12" ht="45" x14ac:dyDescent="0.25">
      <c r="A54" s="125" t="s">
        <v>9</v>
      </c>
      <c r="B54" s="125"/>
      <c r="C54" s="125"/>
      <c r="D54" s="125"/>
      <c r="E54" s="3">
        <v>851</v>
      </c>
      <c r="F54" s="2" t="s">
        <v>11</v>
      </c>
      <c r="G54" s="2" t="s">
        <v>12</v>
      </c>
      <c r="H54" s="3" t="s">
        <v>289</v>
      </c>
      <c r="I54" s="2" t="s">
        <v>21</v>
      </c>
      <c r="J54" s="19">
        <v>2500</v>
      </c>
      <c r="K54" s="19">
        <v>2500</v>
      </c>
      <c r="L54" s="19">
        <v>2500</v>
      </c>
    </row>
    <row r="55" spans="1:12" ht="105" x14ac:dyDescent="0.25">
      <c r="A55" s="125" t="s">
        <v>404</v>
      </c>
      <c r="B55" s="124"/>
      <c r="C55" s="125"/>
      <c r="D55" s="125"/>
      <c r="E55" s="3">
        <v>851</v>
      </c>
      <c r="F55" s="2" t="s">
        <v>11</v>
      </c>
      <c r="G55" s="2" t="s">
        <v>12</v>
      </c>
      <c r="H55" s="3" t="s">
        <v>405</v>
      </c>
      <c r="I55" s="2"/>
      <c r="J55" s="19">
        <f t="shared" si="28"/>
        <v>600</v>
      </c>
      <c r="K55" s="19">
        <f t="shared" si="28"/>
        <v>600</v>
      </c>
      <c r="L55" s="19">
        <f t="shared" si="28"/>
        <v>600</v>
      </c>
    </row>
    <row r="56" spans="1:12" ht="45" x14ac:dyDescent="0.25">
      <c r="A56" s="125" t="s">
        <v>19</v>
      </c>
      <c r="B56" s="124"/>
      <c r="C56" s="124"/>
      <c r="D56" s="124"/>
      <c r="E56" s="3">
        <v>851</v>
      </c>
      <c r="F56" s="2" t="s">
        <v>11</v>
      </c>
      <c r="G56" s="2" t="s">
        <v>12</v>
      </c>
      <c r="H56" s="3" t="s">
        <v>405</v>
      </c>
      <c r="I56" s="2" t="s">
        <v>20</v>
      </c>
      <c r="J56" s="19">
        <f t="shared" si="28"/>
        <v>600</v>
      </c>
      <c r="K56" s="19">
        <f t="shared" si="28"/>
        <v>600</v>
      </c>
      <c r="L56" s="19">
        <f t="shared" si="28"/>
        <v>600</v>
      </c>
    </row>
    <row r="57" spans="1:12" ht="45" x14ac:dyDescent="0.25">
      <c r="A57" s="125" t="s">
        <v>9</v>
      </c>
      <c r="B57" s="125"/>
      <c r="C57" s="125"/>
      <c r="D57" s="125"/>
      <c r="E57" s="3">
        <v>851</v>
      </c>
      <c r="F57" s="2" t="s">
        <v>11</v>
      </c>
      <c r="G57" s="2" t="s">
        <v>12</v>
      </c>
      <c r="H57" s="3" t="s">
        <v>405</v>
      </c>
      <c r="I57" s="2" t="s">
        <v>21</v>
      </c>
      <c r="J57" s="19">
        <v>600</v>
      </c>
      <c r="K57" s="19">
        <v>600</v>
      </c>
      <c r="L57" s="19">
        <v>600</v>
      </c>
    </row>
    <row r="58" spans="1:12" ht="90" x14ac:dyDescent="0.25">
      <c r="A58" s="125" t="s">
        <v>406</v>
      </c>
      <c r="B58" s="124"/>
      <c r="C58" s="125"/>
      <c r="D58" s="125"/>
      <c r="E58" s="3">
        <v>851</v>
      </c>
      <c r="F58" s="2" t="s">
        <v>11</v>
      </c>
      <c r="G58" s="2" t="s">
        <v>12</v>
      </c>
      <c r="H58" s="3" t="s">
        <v>407</v>
      </c>
      <c r="I58" s="2"/>
      <c r="J58" s="19">
        <f t="shared" si="28"/>
        <v>600</v>
      </c>
      <c r="K58" s="19">
        <f t="shared" si="28"/>
        <v>600</v>
      </c>
      <c r="L58" s="19">
        <f t="shared" si="28"/>
        <v>600</v>
      </c>
    </row>
    <row r="59" spans="1:12" ht="45" x14ac:dyDescent="0.25">
      <c r="A59" s="125" t="s">
        <v>19</v>
      </c>
      <c r="B59" s="124"/>
      <c r="C59" s="124"/>
      <c r="D59" s="124"/>
      <c r="E59" s="3">
        <v>851</v>
      </c>
      <c r="F59" s="2" t="s">
        <v>11</v>
      </c>
      <c r="G59" s="2" t="s">
        <v>12</v>
      </c>
      <c r="H59" s="3" t="s">
        <v>407</v>
      </c>
      <c r="I59" s="2" t="s">
        <v>20</v>
      </c>
      <c r="J59" s="19">
        <f t="shared" si="28"/>
        <v>600</v>
      </c>
      <c r="K59" s="19">
        <f t="shared" si="28"/>
        <v>600</v>
      </c>
      <c r="L59" s="19">
        <f t="shared" si="28"/>
        <v>600</v>
      </c>
    </row>
    <row r="60" spans="1:12" ht="45" x14ac:dyDescent="0.25">
      <c r="A60" s="125" t="s">
        <v>9</v>
      </c>
      <c r="B60" s="125"/>
      <c r="C60" s="125"/>
      <c r="D60" s="125"/>
      <c r="E60" s="3">
        <v>851</v>
      </c>
      <c r="F60" s="2" t="s">
        <v>11</v>
      </c>
      <c r="G60" s="2" t="s">
        <v>12</v>
      </c>
      <c r="H60" s="3" t="s">
        <v>407</v>
      </c>
      <c r="I60" s="2" t="s">
        <v>21</v>
      </c>
      <c r="J60" s="19">
        <v>600</v>
      </c>
      <c r="K60" s="19">
        <v>600</v>
      </c>
      <c r="L60" s="19">
        <v>600</v>
      </c>
    </row>
    <row r="61" spans="1:12" ht="150" x14ac:dyDescent="0.25">
      <c r="A61" s="125" t="s">
        <v>408</v>
      </c>
      <c r="B61" s="124"/>
      <c r="C61" s="125"/>
      <c r="D61" s="125"/>
      <c r="E61" s="3">
        <v>851</v>
      </c>
      <c r="F61" s="2" t="s">
        <v>11</v>
      </c>
      <c r="G61" s="2" t="s">
        <v>12</v>
      </c>
      <c r="H61" s="3" t="s">
        <v>409</v>
      </c>
      <c r="I61" s="2"/>
      <c r="J61" s="19">
        <f t="shared" si="28"/>
        <v>600</v>
      </c>
      <c r="K61" s="19">
        <f t="shared" si="28"/>
        <v>600</v>
      </c>
      <c r="L61" s="19">
        <f t="shared" si="28"/>
        <v>600</v>
      </c>
    </row>
    <row r="62" spans="1:12" ht="45" x14ac:dyDescent="0.25">
      <c r="A62" s="125" t="s">
        <v>19</v>
      </c>
      <c r="B62" s="124"/>
      <c r="C62" s="124"/>
      <c r="D62" s="124"/>
      <c r="E62" s="3">
        <v>851</v>
      </c>
      <c r="F62" s="2" t="s">
        <v>11</v>
      </c>
      <c r="G62" s="2" t="s">
        <v>12</v>
      </c>
      <c r="H62" s="3" t="s">
        <v>409</v>
      </c>
      <c r="I62" s="2" t="s">
        <v>20</v>
      </c>
      <c r="J62" s="19">
        <f t="shared" si="28"/>
        <v>600</v>
      </c>
      <c r="K62" s="19">
        <f t="shared" si="28"/>
        <v>600</v>
      </c>
      <c r="L62" s="19">
        <f t="shared" si="28"/>
        <v>600</v>
      </c>
    </row>
    <row r="63" spans="1:12" ht="45" x14ac:dyDescent="0.25">
      <c r="A63" s="125" t="s">
        <v>9</v>
      </c>
      <c r="B63" s="125"/>
      <c r="C63" s="125"/>
      <c r="D63" s="125"/>
      <c r="E63" s="3">
        <v>851</v>
      </c>
      <c r="F63" s="2" t="s">
        <v>11</v>
      </c>
      <c r="G63" s="2" t="s">
        <v>12</v>
      </c>
      <c r="H63" s="3" t="s">
        <v>409</v>
      </c>
      <c r="I63" s="2" t="s">
        <v>21</v>
      </c>
      <c r="J63" s="19">
        <v>600</v>
      </c>
      <c r="K63" s="19">
        <v>600</v>
      </c>
      <c r="L63" s="19">
        <v>600</v>
      </c>
    </row>
    <row r="64" spans="1:12" ht="105" x14ac:dyDescent="0.25">
      <c r="A64" s="125" t="s">
        <v>410</v>
      </c>
      <c r="B64" s="124"/>
      <c r="C64" s="125"/>
      <c r="D64" s="125"/>
      <c r="E64" s="3">
        <v>851</v>
      </c>
      <c r="F64" s="2" t="s">
        <v>11</v>
      </c>
      <c r="G64" s="2" t="s">
        <v>12</v>
      </c>
      <c r="H64" s="3" t="s">
        <v>411</v>
      </c>
      <c r="I64" s="2"/>
      <c r="J64" s="19">
        <f t="shared" si="28"/>
        <v>2100</v>
      </c>
      <c r="K64" s="19">
        <f t="shared" si="28"/>
        <v>2100</v>
      </c>
      <c r="L64" s="19">
        <f t="shared" si="28"/>
        <v>2100</v>
      </c>
    </row>
    <row r="65" spans="1:12" ht="45" x14ac:dyDescent="0.25">
      <c r="A65" s="125" t="s">
        <v>19</v>
      </c>
      <c r="B65" s="124"/>
      <c r="C65" s="124"/>
      <c r="D65" s="124"/>
      <c r="E65" s="3">
        <v>851</v>
      </c>
      <c r="F65" s="2" t="s">
        <v>11</v>
      </c>
      <c r="G65" s="2" t="s">
        <v>12</v>
      </c>
      <c r="H65" s="3" t="s">
        <v>411</v>
      </c>
      <c r="I65" s="2" t="s">
        <v>20</v>
      </c>
      <c r="J65" s="19">
        <f t="shared" si="28"/>
        <v>2100</v>
      </c>
      <c r="K65" s="19">
        <f t="shared" si="28"/>
        <v>2100</v>
      </c>
      <c r="L65" s="19">
        <f t="shared" si="28"/>
        <v>2100</v>
      </c>
    </row>
    <row r="66" spans="1:12" ht="45" x14ac:dyDescent="0.25">
      <c r="A66" s="125" t="s">
        <v>9</v>
      </c>
      <c r="B66" s="125"/>
      <c r="C66" s="125"/>
      <c r="D66" s="125"/>
      <c r="E66" s="3">
        <v>851</v>
      </c>
      <c r="F66" s="2" t="s">
        <v>11</v>
      </c>
      <c r="G66" s="2" t="s">
        <v>12</v>
      </c>
      <c r="H66" s="3" t="s">
        <v>411</v>
      </c>
      <c r="I66" s="2" t="s">
        <v>21</v>
      </c>
      <c r="J66" s="19">
        <v>2100</v>
      </c>
      <c r="K66" s="19">
        <v>2100</v>
      </c>
      <c r="L66" s="19">
        <v>2100</v>
      </c>
    </row>
    <row r="67" spans="1:12" x14ac:dyDescent="0.25">
      <c r="A67" s="5" t="s">
        <v>28</v>
      </c>
      <c r="B67" s="125"/>
      <c r="C67" s="125"/>
      <c r="D67" s="125"/>
      <c r="E67" s="22">
        <v>851</v>
      </c>
      <c r="F67" s="17" t="s">
        <v>11</v>
      </c>
      <c r="G67" s="17" t="s">
        <v>29</v>
      </c>
      <c r="H67" s="3" t="s">
        <v>43</v>
      </c>
      <c r="I67" s="17"/>
      <c r="J67" s="20">
        <f t="shared" ref="J67:L69" si="29">J68</f>
        <v>4850</v>
      </c>
      <c r="K67" s="20">
        <f t="shared" si="29"/>
        <v>41515</v>
      </c>
      <c r="L67" s="20">
        <f t="shared" si="29"/>
        <v>4635</v>
      </c>
    </row>
    <row r="68" spans="1:12" ht="75" x14ac:dyDescent="0.25">
      <c r="A68" s="125" t="s">
        <v>151</v>
      </c>
      <c r="B68" s="125"/>
      <c r="C68" s="125"/>
      <c r="D68" s="125"/>
      <c r="E68" s="3">
        <v>851</v>
      </c>
      <c r="F68" s="2" t="s">
        <v>11</v>
      </c>
      <c r="G68" s="2" t="s">
        <v>29</v>
      </c>
      <c r="H68" s="3" t="s">
        <v>290</v>
      </c>
      <c r="I68" s="2"/>
      <c r="J68" s="19">
        <f t="shared" si="29"/>
        <v>4850</v>
      </c>
      <c r="K68" s="19">
        <f t="shared" si="29"/>
        <v>41515</v>
      </c>
      <c r="L68" s="19">
        <f t="shared" si="29"/>
        <v>4635</v>
      </c>
    </row>
    <row r="69" spans="1:12" ht="45" x14ac:dyDescent="0.25">
      <c r="A69" s="125" t="s">
        <v>19</v>
      </c>
      <c r="B69" s="124"/>
      <c r="C69" s="124"/>
      <c r="D69" s="124"/>
      <c r="E69" s="3">
        <v>851</v>
      </c>
      <c r="F69" s="2" t="s">
        <v>11</v>
      </c>
      <c r="G69" s="2" t="s">
        <v>29</v>
      </c>
      <c r="H69" s="3" t="s">
        <v>290</v>
      </c>
      <c r="I69" s="2" t="s">
        <v>20</v>
      </c>
      <c r="J69" s="19">
        <f t="shared" si="29"/>
        <v>4850</v>
      </c>
      <c r="K69" s="19">
        <f t="shared" si="29"/>
        <v>41515</v>
      </c>
      <c r="L69" s="19">
        <f t="shared" si="29"/>
        <v>4635</v>
      </c>
    </row>
    <row r="70" spans="1:12" ht="45" x14ac:dyDescent="0.25">
      <c r="A70" s="125" t="s">
        <v>9</v>
      </c>
      <c r="B70" s="125"/>
      <c r="C70" s="125"/>
      <c r="D70" s="125"/>
      <c r="E70" s="3">
        <v>851</v>
      </c>
      <c r="F70" s="2" t="s">
        <v>11</v>
      </c>
      <c r="G70" s="2" t="s">
        <v>29</v>
      </c>
      <c r="H70" s="3" t="s">
        <v>290</v>
      </c>
      <c r="I70" s="2" t="s">
        <v>21</v>
      </c>
      <c r="J70" s="19">
        <v>4850</v>
      </c>
      <c r="K70" s="19">
        <v>41515</v>
      </c>
      <c r="L70" s="19">
        <v>4635</v>
      </c>
    </row>
    <row r="71" spans="1:12" s="21" customFormat="1" ht="28.5" x14ac:dyDescent="0.25">
      <c r="A71" s="5" t="s">
        <v>31</v>
      </c>
      <c r="B71" s="40"/>
      <c r="C71" s="40"/>
      <c r="D71" s="40"/>
      <c r="E71" s="3">
        <v>851</v>
      </c>
      <c r="F71" s="17" t="s">
        <v>11</v>
      </c>
      <c r="G71" s="17" t="s">
        <v>32</v>
      </c>
      <c r="H71" s="3" t="s">
        <v>43</v>
      </c>
      <c r="I71" s="17"/>
      <c r="J71" s="20">
        <f t="shared" ref="J71" si="30">J75+J72+J78+J81</f>
        <v>4988100</v>
      </c>
      <c r="K71" s="20">
        <f t="shared" ref="K71:L71" si="31">K75+K72+K78+K81</f>
        <v>4400100</v>
      </c>
      <c r="L71" s="20">
        <f t="shared" si="31"/>
        <v>4400100</v>
      </c>
    </row>
    <row r="72" spans="1:12" ht="45" x14ac:dyDescent="0.25">
      <c r="A72" s="125" t="s">
        <v>217</v>
      </c>
      <c r="B72" s="125"/>
      <c r="C72" s="125"/>
      <c r="D72" s="125"/>
      <c r="E72" s="3">
        <v>851</v>
      </c>
      <c r="F72" s="2" t="s">
        <v>11</v>
      </c>
      <c r="G72" s="3" t="s">
        <v>32</v>
      </c>
      <c r="H72" s="3" t="s">
        <v>291</v>
      </c>
      <c r="I72" s="2"/>
      <c r="J72" s="19">
        <f t="shared" ref="J72:L73" si="32">J73</f>
        <v>35500</v>
      </c>
      <c r="K72" s="19">
        <f t="shared" si="32"/>
        <v>0</v>
      </c>
      <c r="L72" s="19">
        <f t="shared" si="32"/>
        <v>0</v>
      </c>
    </row>
    <row r="73" spans="1:12" ht="45" x14ac:dyDescent="0.25">
      <c r="A73" s="125" t="s">
        <v>19</v>
      </c>
      <c r="B73" s="124"/>
      <c r="C73" s="124"/>
      <c r="D73" s="124"/>
      <c r="E73" s="3">
        <v>851</v>
      </c>
      <c r="F73" s="2" t="s">
        <v>11</v>
      </c>
      <c r="G73" s="3" t="s">
        <v>32</v>
      </c>
      <c r="H73" s="3" t="s">
        <v>291</v>
      </c>
      <c r="I73" s="2" t="s">
        <v>20</v>
      </c>
      <c r="J73" s="19">
        <f t="shared" si="32"/>
        <v>35500</v>
      </c>
      <c r="K73" s="19">
        <f t="shared" si="32"/>
        <v>0</v>
      </c>
      <c r="L73" s="19">
        <f t="shared" si="32"/>
        <v>0</v>
      </c>
    </row>
    <row r="74" spans="1:12" ht="45" x14ac:dyDescent="0.25">
      <c r="A74" s="125" t="s">
        <v>9</v>
      </c>
      <c r="B74" s="125"/>
      <c r="C74" s="125"/>
      <c r="D74" s="125"/>
      <c r="E74" s="3">
        <v>851</v>
      </c>
      <c r="F74" s="2" t="s">
        <v>11</v>
      </c>
      <c r="G74" s="3" t="s">
        <v>32</v>
      </c>
      <c r="H74" s="3" t="s">
        <v>291</v>
      </c>
      <c r="I74" s="2" t="s">
        <v>21</v>
      </c>
      <c r="J74" s="19">
        <v>35500</v>
      </c>
      <c r="K74" s="19"/>
      <c r="L74" s="19"/>
    </row>
    <row r="75" spans="1:12" ht="45" x14ac:dyDescent="0.25">
      <c r="A75" s="125" t="s">
        <v>35</v>
      </c>
      <c r="B75" s="125"/>
      <c r="C75" s="125"/>
      <c r="D75" s="125"/>
      <c r="E75" s="3">
        <v>851</v>
      </c>
      <c r="F75" s="2" t="s">
        <v>15</v>
      </c>
      <c r="G75" s="3" t="s">
        <v>32</v>
      </c>
      <c r="H75" s="3" t="s">
        <v>356</v>
      </c>
      <c r="I75" s="2"/>
      <c r="J75" s="19">
        <f t="shared" ref="J75:L76" si="33">J76</f>
        <v>552500</v>
      </c>
      <c r="K75" s="19">
        <f t="shared" si="33"/>
        <v>0</v>
      </c>
      <c r="L75" s="19">
        <f t="shared" si="33"/>
        <v>0</v>
      </c>
    </row>
    <row r="76" spans="1:12" ht="45" x14ac:dyDescent="0.25">
      <c r="A76" s="125" t="s">
        <v>19</v>
      </c>
      <c r="B76" s="124"/>
      <c r="C76" s="124"/>
      <c r="D76" s="124"/>
      <c r="E76" s="3">
        <v>851</v>
      </c>
      <c r="F76" s="2" t="s">
        <v>11</v>
      </c>
      <c r="G76" s="2" t="s">
        <v>32</v>
      </c>
      <c r="H76" s="3" t="s">
        <v>356</v>
      </c>
      <c r="I76" s="2" t="s">
        <v>20</v>
      </c>
      <c r="J76" s="19">
        <f t="shared" si="33"/>
        <v>552500</v>
      </c>
      <c r="K76" s="19">
        <f t="shared" si="33"/>
        <v>0</v>
      </c>
      <c r="L76" s="19">
        <f t="shared" si="33"/>
        <v>0</v>
      </c>
    </row>
    <row r="77" spans="1:12" ht="45" x14ac:dyDescent="0.25">
      <c r="A77" s="125" t="s">
        <v>9</v>
      </c>
      <c r="B77" s="125"/>
      <c r="C77" s="125"/>
      <c r="D77" s="125"/>
      <c r="E77" s="3">
        <v>851</v>
      </c>
      <c r="F77" s="2" t="s">
        <v>11</v>
      </c>
      <c r="G77" s="2" t="s">
        <v>32</v>
      </c>
      <c r="H77" s="3" t="s">
        <v>356</v>
      </c>
      <c r="I77" s="2" t="s">
        <v>21</v>
      </c>
      <c r="J77" s="19">
        <v>552500</v>
      </c>
      <c r="K77" s="19"/>
      <c r="L77" s="19"/>
    </row>
    <row r="78" spans="1:12" ht="75" x14ac:dyDescent="0.25">
      <c r="A78" s="125" t="s">
        <v>402</v>
      </c>
      <c r="B78" s="125"/>
      <c r="C78" s="125"/>
      <c r="D78" s="125"/>
      <c r="E78" s="3" t="s">
        <v>243</v>
      </c>
      <c r="F78" s="2" t="s">
        <v>11</v>
      </c>
      <c r="G78" s="2" t="s">
        <v>32</v>
      </c>
      <c r="H78" s="3" t="s">
        <v>416</v>
      </c>
      <c r="I78" s="2"/>
      <c r="J78" s="19">
        <f t="shared" ref="J78:L79" si="34">J79</f>
        <v>310200</v>
      </c>
      <c r="K78" s="19">
        <f t="shared" si="34"/>
        <v>310200</v>
      </c>
      <c r="L78" s="19">
        <f t="shared" si="34"/>
        <v>310200</v>
      </c>
    </row>
    <row r="79" spans="1:12" ht="45" x14ac:dyDescent="0.25">
      <c r="A79" s="125" t="s">
        <v>19</v>
      </c>
      <c r="B79" s="125"/>
      <c r="C79" s="125"/>
      <c r="D79" s="125"/>
      <c r="E79" s="3">
        <v>851</v>
      </c>
      <c r="F79" s="2" t="s">
        <v>11</v>
      </c>
      <c r="G79" s="2" t="s">
        <v>32</v>
      </c>
      <c r="H79" s="3" t="s">
        <v>416</v>
      </c>
      <c r="I79" s="2" t="s">
        <v>20</v>
      </c>
      <c r="J79" s="19">
        <f t="shared" si="34"/>
        <v>310200</v>
      </c>
      <c r="K79" s="19">
        <f t="shared" si="34"/>
        <v>310200</v>
      </c>
      <c r="L79" s="19">
        <f t="shared" si="34"/>
        <v>310200</v>
      </c>
    </row>
    <row r="80" spans="1:12" ht="45" x14ac:dyDescent="0.25">
      <c r="A80" s="125" t="s">
        <v>9</v>
      </c>
      <c r="B80" s="125"/>
      <c r="C80" s="125"/>
      <c r="D80" s="125"/>
      <c r="E80" s="3">
        <v>851</v>
      </c>
      <c r="F80" s="2" t="s">
        <v>11</v>
      </c>
      <c r="G80" s="2" t="s">
        <v>32</v>
      </c>
      <c r="H80" s="3" t="s">
        <v>416</v>
      </c>
      <c r="I80" s="2" t="s">
        <v>21</v>
      </c>
      <c r="J80" s="19">
        <v>310200</v>
      </c>
      <c r="K80" s="19">
        <v>310200</v>
      </c>
      <c r="L80" s="19">
        <v>310200</v>
      </c>
    </row>
    <row r="81" spans="1:12" s="1" customFormat="1" ht="45" x14ac:dyDescent="0.25">
      <c r="A81" s="125" t="s">
        <v>36</v>
      </c>
      <c r="B81" s="89"/>
      <c r="C81" s="89"/>
      <c r="D81" s="89"/>
      <c r="E81" s="3">
        <v>851</v>
      </c>
      <c r="F81" s="3" t="s">
        <v>11</v>
      </c>
      <c r="G81" s="3" t="s">
        <v>32</v>
      </c>
      <c r="H81" s="3" t="s">
        <v>292</v>
      </c>
      <c r="I81" s="3"/>
      <c r="J81" s="19">
        <f t="shared" ref="J81:L82" si="35">J82</f>
        <v>4089900</v>
      </c>
      <c r="K81" s="19">
        <f t="shared" si="35"/>
        <v>4089900</v>
      </c>
      <c r="L81" s="19">
        <f t="shared" si="35"/>
        <v>4089900</v>
      </c>
    </row>
    <row r="82" spans="1:12" ht="60" x14ac:dyDescent="0.25">
      <c r="A82" s="125" t="s">
        <v>37</v>
      </c>
      <c r="B82" s="125"/>
      <c r="C82" s="125"/>
      <c r="D82" s="125"/>
      <c r="E82" s="3">
        <v>851</v>
      </c>
      <c r="F82" s="2" t="s">
        <v>11</v>
      </c>
      <c r="G82" s="2" t="s">
        <v>32</v>
      </c>
      <c r="H82" s="3" t="s">
        <v>292</v>
      </c>
      <c r="I82" s="2">
        <v>600</v>
      </c>
      <c r="J82" s="19">
        <f t="shared" si="35"/>
        <v>4089900</v>
      </c>
      <c r="K82" s="19">
        <f t="shared" si="35"/>
        <v>4089900</v>
      </c>
      <c r="L82" s="19">
        <f t="shared" si="35"/>
        <v>4089900</v>
      </c>
    </row>
    <row r="83" spans="1:12" x14ac:dyDescent="0.25">
      <c r="A83" s="125" t="s">
        <v>75</v>
      </c>
      <c r="B83" s="125"/>
      <c r="C83" s="125"/>
      <c r="D83" s="125"/>
      <c r="E83" s="3">
        <v>851</v>
      </c>
      <c r="F83" s="2" t="s">
        <v>11</v>
      </c>
      <c r="G83" s="2" t="s">
        <v>32</v>
      </c>
      <c r="H83" s="3" t="s">
        <v>292</v>
      </c>
      <c r="I83" s="2">
        <v>610</v>
      </c>
      <c r="J83" s="19">
        <v>4089900</v>
      </c>
      <c r="K83" s="19">
        <v>4089900</v>
      </c>
      <c r="L83" s="19">
        <v>4089900</v>
      </c>
    </row>
    <row r="84" spans="1:12" s="21" customFormat="1" x14ac:dyDescent="0.25">
      <c r="A84" s="5" t="s">
        <v>39</v>
      </c>
      <c r="B84" s="40"/>
      <c r="C84" s="40"/>
      <c r="D84" s="40"/>
      <c r="E84" s="2">
        <v>851</v>
      </c>
      <c r="F84" s="17" t="s">
        <v>40</v>
      </c>
      <c r="G84" s="17"/>
      <c r="H84" s="3" t="s">
        <v>43</v>
      </c>
      <c r="I84" s="17"/>
      <c r="J84" s="20">
        <f t="shared" ref="J84:L85" si="36">J85</f>
        <v>815230</v>
      </c>
      <c r="K84" s="20">
        <f t="shared" si="36"/>
        <v>889788</v>
      </c>
      <c r="L84" s="20">
        <f t="shared" si="36"/>
        <v>921009</v>
      </c>
    </row>
    <row r="85" spans="1:12" s="33" customFormat="1" ht="28.5" x14ac:dyDescent="0.25">
      <c r="A85" s="5" t="s">
        <v>41</v>
      </c>
      <c r="B85" s="5"/>
      <c r="C85" s="5"/>
      <c r="D85" s="5"/>
      <c r="E85" s="2">
        <v>851</v>
      </c>
      <c r="F85" s="17" t="s">
        <v>40</v>
      </c>
      <c r="G85" s="17" t="s">
        <v>42</v>
      </c>
      <c r="H85" s="3" t="s">
        <v>43</v>
      </c>
      <c r="I85" s="17"/>
      <c r="J85" s="20">
        <f t="shared" si="36"/>
        <v>815230</v>
      </c>
      <c r="K85" s="20">
        <f t="shared" si="36"/>
        <v>889788</v>
      </c>
      <c r="L85" s="20">
        <f t="shared" si="36"/>
        <v>921009</v>
      </c>
    </row>
    <row r="86" spans="1:12" s="1" customFormat="1" ht="60" x14ac:dyDescent="0.25">
      <c r="A86" s="125" t="s">
        <v>392</v>
      </c>
      <c r="B86" s="124"/>
      <c r="C86" s="124"/>
      <c r="D86" s="124"/>
      <c r="E86" s="2">
        <v>851</v>
      </c>
      <c r="F86" s="3" t="s">
        <v>40</v>
      </c>
      <c r="G86" s="3" t="s">
        <v>42</v>
      </c>
      <c r="H86" s="3" t="s">
        <v>293</v>
      </c>
      <c r="I86" s="3" t="s">
        <v>43</v>
      </c>
      <c r="J86" s="19">
        <f>J87+J89</f>
        <v>815230</v>
      </c>
      <c r="K86" s="19">
        <f t="shared" ref="K86:L86" si="37">K87+K89</f>
        <v>889788</v>
      </c>
      <c r="L86" s="19">
        <f t="shared" si="37"/>
        <v>921009</v>
      </c>
    </row>
    <row r="87" spans="1:12" ht="105" x14ac:dyDescent="0.25">
      <c r="A87" s="125" t="s">
        <v>14</v>
      </c>
      <c r="B87" s="89"/>
      <c r="C87" s="89"/>
      <c r="D87" s="89"/>
      <c r="E87" s="3">
        <v>851</v>
      </c>
      <c r="F87" s="2" t="s">
        <v>40</v>
      </c>
      <c r="G87" s="2" t="s">
        <v>42</v>
      </c>
      <c r="H87" s="3" t="s">
        <v>293</v>
      </c>
      <c r="I87" s="2" t="s">
        <v>16</v>
      </c>
      <c r="J87" s="19">
        <f t="shared" ref="J87:L87" si="38">J88</f>
        <v>735500</v>
      </c>
      <c r="K87" s="19">
        <f t="shared" si="38"/>
        <v>781200</v>
      </c>
      <c r="L87" s="19">
        <f t="shared" si="38"/>
        <v>801699</v>
      </c>
    </row>
    <row r="88" spans="1:12" ht="45" x14ac:dyDescent="0.25">
      <c r="A88" s="125" t="s">
        <v>248</v>
      </c>
      <c r="B88" s="89"/>
      <c r="C88" s="89"/>
      <c r="D88" s="89"/>
      <c r="E88" s="3">
        <v>851</v>
      </c>
      <c r="F88" s="2" t="s">
        <v>40</v>
      </c>
      <c r="G88" s="2" t="s">
        <v>42</v>
      </c>
      <c r="H88" s="3" t="s">
        <v>293</v>
      </c>
      <c r="I88" s="2" t="s">
        <v>17</v>
      </c>
      <c r="J88" s="19">
        <v>735500</v>
      </c>
      <c r="K88" s="19">
        <v>781200</v>
      </c>
      <c r="L88" s="19">
        <v>801699</v>
      </c>
    </row>
    <row r="89" spans="1:12" ht="45" x14ac:dyDescent="0.25">
      <c r="A89" s="125" t="s">
        <v>19</v>
      </c>
      <c r="B89" s="89"/>
      <c r="C89" s="89"/>
      <c r="D89" s="89"/>
      <c r="E89" s="3">
        <v>851</v>
      </c>
      <c r="F89" s="2" t="s">
        <v>40</v>
      </c>
      <c r="G89" s="2" t="s">
        <v>42</v>
      </c>
      <c r="H89" s="3" t="s">
        <v>293</v>
      </c>
      <c r="I89" s="2" t="s">
        <v>20</v>
      </c>
      <c r="J89" s="19">
        <f t="shared" ref="J89:L89" si="39">J90</f>
        <v>79730</v>
      </c>
      <c r="K89" s="19">
        <f t="shared" si="39"/>
        <v>108588</v>
      </c>
      <c r="L89" s="19">
        <f t="shared" si="39"/>
        <v>119310</v>
      </c>
    </row>
    <row r="90" spans="1:12" ht="45" x14ac:dyDescent="0.25">
      <c r="A90" s="125" t="s">
        <v>9</v>
      </c>
      <c r="B90" s="89"/>
      <c r="C90" s="89"/>
      <c r="D90" s="89"/>
      <c r="E90" s="3">
        <v>851</v>
      </c>
      <c r="F90" s="2" t="s">
        <v>40</v>
      </c>
      <c r="G90" s="2" t="s">
        <v>42</v>
      </c>
      <c r="H90" s="3" t="s">
        <v>293</v>
      </c>
      <c r="I90" s="2" t="s">
        <v>21</v>
      </c>
      <c r="J90" s="19">
        <v>79730</v>
      </c>
      <c r="K90" s="19">
        <v>108588</v>
      </c>
      <c r="L90" s="19">
        <v>119310</v>
      </c>
    </row>
    <row r="91" spans="1:12" s="21" customFormat="1" ht="28.5" x14ac:dyDescent="0.25">
      <c r="A91" s="5" t="s">
        <v>44</v>
      </c>
      <c r="B91" s="40"/>
      <c r="C91" s="40"/>
      <c r="D91" s="40"/>
      <c r="E91" s="3">
        <v>851</v>
      </c>
      <c r="F91" s="17" t="s">
        <v>42</v>
      </c>
      <c r="G91" s="17"/>
      <c r="H91" s="3" t="s">
        <v>43</v>
      </c>
      <c r="I91" s="17"/>
      <c r="J91" s="20">
        <f t="shared" ref="J91:L91" si="40">J92</f>
        <v>4773900</v>
      </c>
      <c r="K91" s="20">
        <f t="shared" si="40"/>
        <v>4773900</v>
      </c>
      <c r="L91" s="20">
        <f t="shared" si="40"/>
        <v>4773900</v>
      </c>
    </row>
    <row r="92" spans="1:12" s="21" customFormat="1" ht="57" x14ac:dyDescent="0.25">
      <c r="A92" s="5" t="s">
        <v>273</v>
      </c>
      <c r="B92" s="40"/>
      <c r="C92" s="40"/>
      <c r="D92" s="40"/>
      <c r="E92" s="3">
        <v>851</v>
      </c>
      <c r="F92" s="17" t="s">
        <v>42</v>
      </c>
      <c r="G92" s="17" t="s">
        <v>84</v>
      </c>
      <c r="H92" s="3" t="s">
        <v>43</v>
      </c>
      <c r="I92" s="17"/>
      <c r="J92" s="20">
        <f t="shared" ref="J92" si="41">J93+J100</f>
        <v>4773900</v>
      </c>
      <c r="K92" s="20">
        <f t="shared" ref="K92:L92" si="42">K93+K100</f>
        <v>4773900</v>
      </c>
      <c r="L92" s="20">
        <f t="shared" si="42"/>
        <v>4773900</v>
      </c>
    </row>
    <row r="93" spans="1:12" ht="30" x14ac:dyDescent="0.25">
      <c r="A93" s="125" t="s">
        <v>46</v>
      </c>
      <c r="B93" s="125"/>
      <c r="C93" s="125"/>
      <c r="D93" s="125"/>
      <c r="E93" s="3">
        <v>851</v>
      </c>
      <c r="F93" s="2" t="s">
        <v>42</v>
      </c>
      <c r="G93" s="2" t="s">
        <v>84</v>
      </c>
      <c r="H93" s="3" t="s">
        <v>294</v>
      </c>
      <c r="I93" s="2"/>
      <c r="J93" s="19">
        <f t="shared" ref="J93" si="43">J94+J96+J98</f>
        <v>4713900</v>
      </c>
      <c r="K93" s="19">
        <f t="shared" ref="K93:L93" si="44">K94+K96+K98</f>
        <v>4713900</v>
      </c>
      <c r="L93" s="19">
        <f t="shared" si="44"/>
        <v>4713900</v>
      </c>
    </row>
    <row r="94" spans="1:12" ht="105" x14ac:dyDescent="0.25">
      <c r="A94" s="125" t="s">
        <v>14</v>
      </c>
      <c r="B94" s="125"/>
      <c r="C94" s="125"/>
      <c r="D94" s="125"/>
      <c r="E94" s="3">
        <v>851</v>
      </c>
      <c r="F94" s="2" t="s">
        <v>42</v>
      </c>
      <c r="G94" s="3" t="s">
        <v>84</v>
      </c>
      <c r="H94" s="3" t="s">
        <v>294</v>
      </c>
      <c r="I94" s="2" t="s">
        <v>16</v>
      </c>
      <c r="J94" s="19">
        <f t="shared" ref="J94:L94" si="45">J95</f>
        <v>3516700</v>
      </c>
      <c r="K94" s="19">
        <f t="shared" si="45"/>
        <v>3516700</v>
      </c>
      <c r="L94" s="19">
        <f t="shared" si="45"/>
        <v>3516700</v>
      </c>
    </row>
    <row r="95" spans="1:12" ht="30" x14ac:dyDescent="0.25">
      <c r="A95" s="125" t="s">
        <v>7</v>
      </c>
      <c r="B95" s="125"/>
      <c r="C95" s="125"/>
      <c r="D95" s="125"/>
      <c r="E95" s="3">
        <v>851</v>
      </c>
      <c r="F95" s="2" t="s">
        <v>42</v>
      </c>
      <c r="G95" s="3" t="s">
        <v>84</v>
      </c>
      <c r="H95" s="3" t="s">
        <v>294</v>
      </c>
      <c r="I95" s="2" t="s">
        <v>47</v>
      </c>
      <c r="J95" s="19">
        <v>3516700</v>
      </c>
      <c r="K95" s="19">
        <v>3516700</v>
      </c>
      <c r="L95" s="19">
        <v>3516700</v>
      </c>
    </row>
    <row r="96" spans="1:12" ht="45" x14ac:dyDescent="0.25">
      <c r="A96" s="125" t="s">
        <v>19</v>
      </c>
      <c r="B96" s="124"/>
      <c r="C96" s="124"/>
      <c r="D96" s="124"/>
      <c r="E96" s="3">
        <v>851</v>
      </c>
      <c r="F96" s="2" t="s">
        <v>42</v>
      </c>
      <c r="G96" s="3" t="s">
        <v>84</v>
      </c>
      <c r="H96" s="3" t="s">
        <v>294</v>
      </c>
      <c r="I96" s="2" t="s">
        <v>20</v>
      </c>
      <c r="J96" s="19">
        <f t="shared" ref="J96:L96" si="46">J97</f>
        <v>1183800</v>
      </c>
      <c r="K96" s="19">
        <f t="shared" si="46"/>
        <v>1183800</v>
      </c>
      <c r="L96" s="19">
        <f t="shared" si="46"/>
        <v>1183800</v>
      </c>
    </row>
    <row r="97" spans="1:12" ht="45" x14ac:dyDescent="0.25">
      <c r="A97" s="125" t="s">
        <v>9</v>
      </c>
      <c r="B97" s="125"/>
      <c r="C97" s="125"/>
      <c r="D97" s="125"/>
      <c r="E97" s="3">
        <v>851</v>
      </c>
      <c r="F97" s="2" t="s">
        <v>42</v>
      </c>
      <c r="G97" s="3" t="s">
        <v>84</v>
      </c>
      <c r="H97" s="3" t="s">
        <v>294</v>
      </c>
      <c r="I97" s="2" t="s">
        <v>21</v>
      </c>
      <c r="J97" s="19">
        <v>1183800</v>
      </c>
      <c r="K97" s="19">
        <v>1183800</v>
      </c>
      <c r="L97" s="19">
        <v>1183800</v>
      </c>
    </row>
    <row r="98" spans="1:12" x14ac:dyDescent="0.25">
      <c r="A98" s="125" t="s">
        <v>22</v>
      </c>
      <c r="B98" s="125"/>
      <c r="C98" s="125"/>
      <c r="D98" s="125"/>
      <c r="E98" s="3">
        <v>851</v>
      </c>
      <c r="F98" s="2" t="s">
        <v>42</v>
      </c>
      <c r="G98" s="3" t="s">
        <v>84</v>
      </c>
      <c r="H98" s="3" t="s">
        <v>294</v>
      </c>
      <c r="I98" s="2" t="s">
        <v>23</v>
      </c>
      <c r="J98" s="19">
        <f t="shared" ref="J98:L98" si="47">J99</f>
        <v>13400</v>
      </c>
      <c r="K98" s="19">
        <f t="shared" si="47"/>
        <v>13400</v>
      </c>
      <c r="L98" s="19">
        <f t="shared" si="47"/>
        <v>13400</v>
      </c>
    </row>
    <row r="99" spans="1:12" ht="30" x14ac:dyDescent="0.25">
      <c r="A99" s="125" t="s">
        <v>24</v>
      </c>
      <c r="B99" s="125"/>
      <c r="C99" s="125"/>
      <c r="D99" s="125"/>
      <c r="E99" s="3">
        <v>851</v>
      </c>
      <c r="F99" s="2" t="s">
        <v>42</v>
      </c>
      <c r="G99" s="3" t="s">
        <v>84</v>
      </c>
      <c r="H99" s="3" t="s">
        <v>294</v>
      </c>
      <c r="I99" s="2" t="s">
        <v>25</v>
      </c>
      <c r="J99" s="19">
        <v>13400</v>
      </c>
      <c r="K99" s="19">
        <v>13400</v>
      </c>
      <c r="L99" s="19">
        <v>13400</v>
      </c>
    </row>
    <row r="100" spans="1:12" ht="60" x14ac:dyDescent="0.25">
      <c r="A100" s="125" t="s">
        <v>240</v>
      </c>
      <c r="B100" s="125"/>
      <c r="C100" s="125"/>
      <c r="D100" s="125"/>
      <c r="E100" s="3">
        <v>851</v>
      </c>
      <c r="F100" s="2" t="s">
        <v>42</v>
      </c>
      <c r="G100" s="2" t="s">
        <v>84</v>
      </c>
      <c r="H100" s="3" t="s">
        <v>295</v>
      </c>
      <c r="I100" s="2"/>
      <c r="J100" s="19">
        <f t="shared" ref="J100:L101" si="48">J101</f>
        <v>60000</v>
      </c>
      <c r="K100" s="19">
        <f t="shared" si="48"/>
        <v>60000</v>
      </c>
      <c r="L100" s="19">
        <f t="shared" si="48"/>
        <v>60000</v>
      </c>
    </row>
    <row r="101" spans="1:12" ht="45" x14ac:dyDescent="0.25">
      <c r="A101" s="125" t="s">
        <v>19</v>
      </c>
      <c r="B101" s="124"/>
      <c r="C101" s="124"/>
      <c r="D101" s="124"/>
      <c r="E101" s="3">
        <v>851</v>
      </c>
      <c r="F101" s="2" t="s">
        <v>42</v>
      </c>
      <c r="G101" s="3" t="s">
        <v>84</v>
      </c>
      <c r="H101" s="3" t="s">
        <v>295</v>
      </c>
      <c r="I101" s="2" t="s">
        <v>20</v>
      </c>
      <c r="J101" s="19">
        <f t="shared" si="48"/>
        <v>60000</v>
      </c>
      <c r="K101" s="19">
        <f t="shared" si="48"/>
        <v>60000</v>
      </c>
      <c r="L101" s="19">
        <f t="shared" si="48"/>
        <v>60000</v>
      </c>
    </row>
    <row r="102" spans="1:12" ht="45" x14ac:dyDescent="0.25">
      <c r="A102" s="125" t="s">
        <v>9</v>
      </c>
      <c r="B102" s="125"/>
      <c r="C102" s="125"/>
      <c r="D102" s="125"/>
      <c r="E102" s="3">
        <v>851</v>
      </c>
      <c r="F102" s="2" t="s">
        <v>42</v>
      </c>
      <c r="G102" s="3" t="s">
        <v>84</v>
      </c>
      <c r="H102" s="3" t="s">
        <v>295</v>
      </c>
      <c r="I102" s="2" t="s">
        <v>21</v>
      </c>
      <c r="J102" s="19">
        <v>60000</v>
      </c>
      <c r="K102" s="19">
        <v>60000</v>
      </c>
      <c r="L102" s="19">
        <v>60000</v>
      </c>
    </row>
    <row r="103" spans="1:12" s="21" customFormat="1" x14ac:dyDescent="0.25">
      <c r="A103" s="5" t="s">
        <v>48</v>
      </c>
      <c r="B103" s="40"/>
      <c r="C103" s="40"/>
      <c r="D103" s="40"/>
      <c r="E103" s="3">
        <v>851</v>
      </c>
      <c r="F103" s="17" t="s">
        <v>12</v>
      </c>
      <c r="G103" s="17"/>
      <c r="H103" s="3" t="s">
        <v>43</v>
      </c>
      <c r="I103" s="17"/>
      <c r="J103" s="20">
        <f t="shared" ref="J103:L103" si="49">J104+J108+J112+J122+J129</f>
        <v>16564247.199999999</v>
      </c>
      <c r="K103" s="20">
        <f t="shared" si="49"/>
        <v>171097228.78999999</v>
      </c>
      <c r="L103" s="20">
        <f t="shared" si="49"/>
        <v>17952014.649999999</v>
      </c>
    </row>
    <row r="104" spans="1:12" s="21" customFormat="1" ht="28.5" x14ac:dyDescent="0.25">
      <c r="A104" s="5" t="s">
        <v>49</v>
      </c>
      <c r="B104" s="40"/>
      <c r="C104" s="40"/>
      <c r="D104" s="40"/>
      <c r="E104" s="3">
        <v>851</v>
      </c>
      <c r="F104" s="17" t="s">
        <v>12</v>
      </c>
      <c r="G104" s="17" t="s">
        <v>29</v>
      </c>
      <c r="H104" s="3"/>
      <c r="I104" s="17"/>
      <c r="J104" s="20">
        <f t="shared" ref="J104:L110" si="50">J105</f>
        <v>255486.2</v>
      </c>
      <c r="K104" s="20">
        <f t="shared" si="50"/>
        <v>191614.65</v>
      </c>
      <c r="L104" s="20">
        <f t="shared" si="50"/>
        <v>191614.65</v>
      </c>
    </row>
    <row r="105" spans="1:12" s="21" customFormat="1" ht="180" x14ac:dyDescent="0.25">
      <c r="A105" s="125" t="s">
        <v>272</v>
      </c>
      <c r="B105" s="40"/>
      <c r="C105" s="40"/>
      <c r="D105" s="40"/>
      <c r="E105" s="3">
        <v>851</v>
      </c>
      <c r="F105" s="2" t="s">
        <v>12</v>
      </c>
      <c r="G105" s="2" t="s">
        <v>29</v>
      </c>
      <c r="H105" s="3" t="s">
        <v>296</v>
      </c>
      <c r="I105" s="2"/>
      <c r="J105" s="19">
        <f t="shared" si="50"/>
        <v>255486.2</v>
      </c>
      <c r="K105" s="19">
        <f t="shared" si="50"/>
        <v>191614.65</v>
      </c>
      <c r="L105" s="19">
        <f t="shared" si="50"/>
        <v>191614.65</v>
      </c>
    </row>
    <row r="106" spans="1:12" s="21" customFormat="1" ht="45" x14ac:dyDescent="0.25">
      <c r="A106" s="125" t="s">
        <v>19</v>
      </c>
      <c r="B106" s="124"/>
      <c r="C106" s="124"/>
      <c r="D106" s="124"/>
      <c r="E106" s="3">
        <v>851</v>
      </c>
      <c r="F106" s="2" t="s">
        <v>12</v>
      </c>
      <c r="G106" s="2" t="s">
        <v>29</v>
      </c>
      <c r="H106" s="3" t="s">
        <v>296</v>
      </c>
      <c r="I106" s="2" t="s">
        <v>20</v>
      </c>
      <c r="J106" s="19">
        <f t="shared" si="50"/>
        <v>255486.2</v>
      </c>
      <c r="K106" s="19">
        <f t="shared" si="50"/>
        <v>191614.65</v>
      </c>
      <c r="L106" s="19">
        <f t="shared" si="50"/>
        <v>191614.65</v>
      </c>
    </row>
    <row r="107" spans="1:12" s="21" customFormat="1" ht="45" x14ac:dyDescent="0.25">
      <c r="A107" s="125" t="s">
        <v>9</v>
      </c>
      <c r="B107" s="125"/>
      <c r="C107" s="125"/>
      <c r="D107" s="125"/>
      <c r="E107" s="3">
        <v>851</v>
      </c>
      <c r="F107" s="2" t="s">
        <v>12</v>
      </c>
      <c r="G107" s="2" t="s">
        <v>29</v>
      </c>
      <c r="H107" s="3" t="s">
        <v>296</v>
      </c>
      <c r="I107" s="2" t="s">
        <v>21</v>
      </c>
      <c r="J107" s="19">
        <v>255486.2</v>
      </c>
      <c r="K107" s="19">
        <v>191614.65</v>
      </c>
      <c r="L107" s="19">
        <v>191614.65</v>
      </c>
    </row>
    <row r="108" spans="1:12" s="21" customFormat="1" ht="14.25" x14ac:dyDescent="0.25">
      <c r="A108" s="40" t="s">
        <v>446</v>
      </c>
      <c r="B108" s="40"/>
      <c r="C108" s="40"/>
      <c r="D108" s="40"/>
      <c r="E108" s="22">
        <v>851</v>
      </c>
      <c r="F108" s="17" t="s">
        <v>12</v>
      </c>
      <c r="G108" s="17" t="s">
        <v>94</v>
      </c>
      <c r="H108" s="22"/>
      <c r="I108" s="17"/>
      <c r="J108" s="20">
        <f t="shared" si="50"/>
        <v>86000</v>
      </c>
      <c r="K108" s="20"/>
      <c r="L108" s="20"/>
    </row>
    <row r="109" spans="1:12" s="21" customFormat="1" ht="45" x14ac:dyDescent="0.25">
      <c r="A109" s="125" t="s">
        <v>442</v>
      </c>
      <c r="B109" s="125"/>
      <c r="C109" s="125"/>
      <c r="D109" s="125"/>
      <c r="E109" s="3">
        <v>851</v>
      </c>
      <c r="F109" s="2" t="s">
        <v>12</v>
      </c>
      <c r="G109" s="2" t="s">
        <v>94</v>
      </c>
      <c r="H109" s="3" t="s">
        <v>445</v>
      </c>
      <c r="I109" s="2"/>
      <c r="J109" s="19">
        <f t="shared" si="50"/>
        <v>86000</v>
      </c>
      <c r="K109" s="19"/>
      <c r="L109" s="19"/>
    </row>
    <row r="110" spans="1:12" s="21" customFormat="1" ht="45" x14ac:dyDescent="0.25">
      <c r="A110" s="125" t="s">
        <v>19</v>
      </c>
      <c r="B110" s="125"/>
      <c r="C110" s="125"/>
      <c r="D110" s="125"/>
      <c r="E110" s="3">
        <v>851</v>
      </c>
      <c r="F110" s="2" t="s">
        <v>12</v>
      </c>
      <c r="G110" s="2" t="s">
        <v>94</v>
      </c>
      <c r="H110" s="3" t="s">
        <v>445</v>
      </c>
      <c r="I110" s="2" t="s">
        <v>20</v>
      </c>
      <c r="J110" s="19">
        <f t="shared" si="50"/>
        <v>86000</v>
      </c>
      <c r="K110" s="19"/>
      <c r="L110" s="19"/>
    </row>
    <row r="111" spans="1:12" s="21" customFormat="1" ht="45" x14ac:dyDescent="0.25">
      <c r="A111" s="125" t="s">
        <v>9</v>
      </c>
      <c r="B111" s="125"/>
      <c r="C111" s="125"/>
      <c r="D111" s="125"/>
      <c r="E111" s="3">
        <v>851</v>
      </c>
      <c r="F111" s="2" t="s">
        <v>12</v>
      </c>
      <c r="G111" s="2" t="s">
        <v>94</v>
      </c>
      <c r="H111" s="3" t="s">
        <v>445</v>
      </c>
      <c r="I111" s="2" t="s">
        <v>21</v>
      </c>
      <c r="J111" s="19">
        <v>86000</v>
      </c>
      <c r="K111" s="19"/>
      <c r="L111" s="19"/>
    </row>
    <row r="112" spans="1:12" s="21" customFormat="1" x14ac:dyDescent="0.25">
      <c r="A112" s="5" t="s">
        <v>50</v>
      </c>
      <c r="B112" s="40"/>
      <c r="C112" s="40"/>
      <c r="D112" s="40"/>
      <c r="E112" s="22">
        <v>851</v>
      </c>
      <c r="F112" s="17" t="s">
        <v>12</v>
      </c>
      <c r="G112" s="17" t="s">
        <v>51</v>
      </c>
      <c r="H112" s="3" t="s">
        <v>43</v>
      </c>
      <c r="I112" s="17"/>
      <c r="J112" s="20">
        <f t="shared" ref="J112:L112" si="51">J113+J116+J119</f>
        <v>5133674</v>
      </c>
      <c r="K112" s="20">
        <f t="shared" si="51"/>
        <v>4994200</v>
      </c>
      <c r="L112" s="20">
        <f t="shared" si="51"/>
        <v>4994200</v>
      </c>
    </row>
    <row r="113" spans="1:12" ht="45" x14ac:dyDescent="0.25">
      <c r="A113" s="124" t="s">
        <v>399</v>
      </c>
      <c r="B113" s="125"/>
      <c r="C113" s="125"/>
      <c r="D113" s="125"/>
      <c r="E113" s="3">
        <v>851</v>
      </c>
      <c r="F113" s="2" t="s">
        <v>12</v>
      </c>
      <c r="G113" s="2" t="s">
        <v>51</v>
      </c>
      <c r="H113" s="3" t="s">
        <v>401</v>
      </c>
      <c r="I113" s="2"/>
      <c r="J113" s="19">
        <f t="shared" ref="J113:L114" si="52">J114</f>
        <v>104832</v>
      </c>
      <c r="K113" s="19">
        <f t="shared" si="52"/>
        <v>0</v>
      </c>
      <c r="L113" s="19">
        <f t="shared" si="52"/>
        <v>0</v>
      </c>
    </row>
    <row r="114" spans="1:12" ht="45" x14ac:dyDescent="0.25">
      <c r="A114" s="125" t="s">
        <v>19</v>
      </c>
      <c r="B114" s="125"/>
      <c r="C114" s="125"/>
      <c r="D114" s="125"/>
      <c r="E114" s="3">
        <v>851</v>
      </c>
      <c r="F114" s="2" t="s">
        <v>12</v>
      </c>
      <c r="G114" s="2" t="s">
        <v>51</v>
      </c>
      <c r="H114" s="3" t="s">
        <v>401</v>
      </c>
      <c r="I114" s="2" t="s">
        <v>20</v>
      </c>
      <c r="J114" s="19">
        <f t="shared" si="52"/>
        <v>104832</v>
      </c>
      <c r="K114" s="19">
        <f t="shared" si="52"/>
        <v>0</v>
      </c>
      <c r="L114" s="19">
        <f t="shared" si="52"/>
        <v>0</v>
      </c>
    </row>
    <row r="115" spans="1:12" ht="45" x14ac:dyDescent="0.25">
      <c r="A115" s="125" t="s">
        <v>9</v>
      </c>
      <c r="B115" s="125"/>
      <c r="C115" s="125"/>
      <c r="D115" s="125"/>
      <c r="E115" s="3">
        <v>851</v>
      </c>
      <c r="F115" s="2" t="s">
        <v>12</v>
      </c>
      <c r="G115" s="2" t="s">
        <v>51</v>
      </c>
      <c r="H115" s="3" t="s">
        <v>401</v>
      </c>
      <c r="I115" s="2" t="s">
        <v>21</v>
      </c>
      <c r="J115" s="19">
        <v>104832</v>
      </c>
      <c r="K115" s="19"/>
      <c r="L115" s="19"/>
    </row>
    <row r="116" spans="1:12" ht="75" x14ac:dyDescent="0.25">
      <c r="A116" s="125" t="s">
        <v>480</v>
      </c>
      <c r="B116" s="125"/>
      <c r="C116" s="125"/>
      <c r="D116" s="125"/>
      <c r="E116" s="45">
        <v>851</v>
      </c>
      <c r="F116" s="2" t="s">
        <v>12</v>
      </c>
      <c r="G116" s="2" t="s">
        <v>51</v>
      </c>
      <c r="H116" s="3" t="s">
        <v>481</v>
      </c>
      <c r="I116" s="2"/>
      <c r="J116" s="19">
        <f t="shared" ref="J116:L117" si="53">J117</f>
        <v>4994200</v>
      </c>
      <c r="K116" s="19">
        <f t="shared" si="53"/>
        <v>4994200</v>
      </c>
      <c r="L116" s="19">
        <f t="shared" si="53"/>
        <v>4994200</v>
      </c>
    </row>
    <row r="117" spans="1:12" ht="45" x14ac:dyDescent="0.25">
      <c r="A117" s="125" t="s">
        <v>19</v>
      </c>
      <c r="B117" s="125"/>
      <c r="C117" s="125"/>
      <c r="D117" s="125"/>
      <c r="E117" s="45">
        <v>851</v>
      </c>
      <c r="F117" s="2" t="s">
        <v>12</v>
      </c>
      <c r="G117" s="2" t="s">
        <v>51</v>
      </c>
      <c r="H117" s="3" t="s">
        <v>481</v>
      </c>
      <c r="I117" s="2" t="s">
        <v>20</v>
      </c>
      <c r="J117" s="19">
        <f t="shared" si="53"/>
        <v>4994200</v>
      </c>
      <c r="K117" s="19">
        <f t="shared" si="53"/>
        <v>4994200</v>
      </c>
      <c r="L117" s="19">
        <f t="shared" si="53"/>
        <v>4994200</v>
      </c>
    </row>
    <row r="118" spans="1:12" ht="45" x14ac:dyDescent="0.25">
      <c r="A118" s="125" t="s">
        <v>9</v>
      </c>
      <c r="B118" s="125"/>
      <c r="C118" s="125"/>
      <c r="D118" s="125"/>
      <c r="E118" s="45">
        <v>851</v>
      </c>
      <c r="F118" s="2" t="s">
        <v>12</v>
      </c>
      <c r="G118" s="2" t="s">
        <v>51</v>
      </c>
      <c r="H118" s="3" t="s">
        <v>481</v>
      </c>
      <c r="I118" s="2" t="s">
        <v>21</v>
      </c>
      <c r="J118" s="19">
        <v>4994200</v>
      </c>
      <c r="K118" s="19">
        <v>4994200</v>
      </c>
      <c r="L118" s="19">
        <v>4994200</v>
      </c>
    </row>
    <row r="119" spans="1:12" ht="30" x14ac:dyDescent="0.25">
      <c r="A119" s="125" t="s">
        <v>249</v>
      </c>
      <c r="B119" s="125"/>
      <c r="C119" s="125"/>
      <c r="D119" s="125"/>
      <c r="E119" s="3">
        <v>851</v>
      </c>
      <c r="F119" s="2" t="s">
        <v>12</v>
      </c>
      <c r="G119" s="2" t="s">
        <v>51</v>
      </c>
      <c r="H119" s="3" t="s">
        <v>297</v>
      </c>
      <c r="I119" s="2"/>
      <c r="J119" s="19">
        <f t="shared" ref="J119:L120" si="54">J120</f>
        <v>34642</v>
      </c>
      <c r="K119" s="19">
        <f t="shared" si="54"/>
        <v>0</v>
      </c>
      <c r="L119" s="19">
        <f t="shared" si="54"/>
        <v>0</v>
      </c>
    </row>
    <row r="120" spans="1:12" x14ac:dyDescent="0.25">
      <c r="A120" s="125" t="s">
        <v>22</v>
      </c>
      <c r="B120" s="125"/>
      <c r="C120" s="125"/>
      <c r="D120" s="125"/>
      <c r="E120" s="3">
        <v>851</v>
      </c>
      <c r="F120" s="2" t="s">
        <v>12</v>
      </c>
      <c r="G120" s="2" t="s">
        <v>51</v>
      </c>
      <c r="H120" s="3" t="s">
        <v>297</v>
      </c>
      <c r="I120" s="2" t="s">
        <v>23</v>
      </c>
      <c r="J120" s="19">
        <f t="shared" si="54"/>
        <v>34642</v>
      </c>
      <c r="K120" s="19">
        <f t="shared" si="54"/>
        <v>0</v>
      </c>
      <c r="L120" s="19">
        <f t="shared" si="54"/>
        <v>0</v>
      </c>
    </row>
    <row r="121" spans="1:12" ht="30" x14ac:dyDescent="0.25">
      <c r="A121" s="125" t="s">
        <v>24</v>
      </c>
      <c r="B121" s="125"/>
      <c r="C121" s="125"/>
      <c r="D121" s="125"/>
      <c r="E121" s="3">
        <v>851</v>
      </c>
      <c r="F121" s="2" t="s">
        <v>12</v>
      </c>
      <c r="G121" s="2" t="s">
        <v>51</v>
      </c>
      <c r="H121" s="3" t="s">
        <v>297</v>
      </c>
      <c r="I121" s="2" t="s">
        <v>25</v>
      </c>
      <c r="J121" s="19">
        <v>34642</v>
      </c>
      <c r="K121" s="19"/>
      <c r="L121" s="19"/>
    </row>
    <row r="122" spans="1:12" s="21" customFormat="1" ht="28.5" x14ac:dyDescent="0.25">
      <c r="A122" s="5" t="s">
        <v>53</v>
      </c>
      <c r="B122" s="40"/>
      <c r="C122" s="40"/>
      <c r="D122" s="40"/>
      <c r="E122" s="22">
        <v>851</v>
      </c>
      <c r="F122" s="17" t="s">
        <v>12</v>
      </c>
      <c r="G122" s="17" t="s">
        <v>45</v>
      </c>
      <c r="H122" s="3" t="s">
        <v>43</v>
      </c>
      <c r="I122" s="17"/>
      <c r="J122" s="20">
        <f>J126+J123</f>
        <v>9739500</v>
      </c>
      <c r="K122" s="20">
        <f t="shared" ref="K122:L122" si="55">K126+K123</f>
        <v>165911414.13999999</v>
      </c>
      <c r="L122" s="20">
        <f t="shared" si="55"/>
        <v>12766200</v>
      </c>
    </row>
    <row r="123" spans="1:12" ht="45" x14ac:dyDescent="0.25">
      <c r="A123" s="124" t="s">
        <v>448</v>
      </c>
      <c r="B123" s="125"/>
      <c r="C123" s="125"/>
      <c r="D123" s="125"/>
      <c r="E123" s="3" t="s">
        <v>243</v>
      </c>
      <c r="F123" s="2" t="s">
        <v>12</v>
      </c>
      <c r="G123" s="2" t="s">
        <v>45</v>
      </c>
      <c r="H123" s="3" t="s">
        <v>470</v>
      </c>
      <c r="I123" s="2"/>
      <c r="J123" s="19">
        <f t="shared" ref="J123:L124" si="56">J124</f>
        <v>0</v>
      </c>
      <c r="K123" s="19">
        <f t="shared" si="56"/>
        <v>157637792.13999999</v>
      </c>
      <c r="L123" s="19">
        <f t="shared" si="56"/>
        <v>0</v>
      </c>
    </row>
    <row r="124" spans="1:12" ht="45" x14ac:dyDescent="0.25">
      <c r="A124" s="125" t="s">
        <v>19</v>
      </c>
      <c r="B124" s="125"/>
      <c r="C124" s="125"/>
      <c r="D124" s="125"/>
      <c r="E124" s="3" t="s">
        <v>243</v>
      </c>
      <c r="F124" s="2" t="s">
        <v>12</v>
      </c>
      <c r="G124" s="2" t="s">
        <v>45</v>
      </c>
      <c r="H124" s="3" t="s">
        <v>470</v>
      </c>
      <c r="I124" s="2" t="s">
        <v>20</v>
      </c>
      <c r="J124" s="19">
        <f t="shared" si="56"/>
        <v>0</v>
      </c>
      <c r="K124" s="19">
        <f t="shared" si="56"/>
        <v>157637792.13999999</v>
      </c>
      <c r="L124" s="19">
        <f t="shared" si="56"/>
        <v>0</v>
      </c>
    </row>
    <row r="125" spans="1:12" ht="45" x14ac:dyDescent="0.25">
      <c r="A125" s="125" t="s">
        <v>9</v>
      </c>
      <c r="B125" s="125"/>
      <c r="C125" s="125"/>
      <c r="D125" s="125"/>
      <c r="E125" s="3" t="s">
        <v>243</v>
      </c>
      <c r="F125" s="2" t="s">
        <v>12</v>
      </c>
      <c r="G125" s="2" t="s">
        <v>45</v>
      </c>
      <c r="H125" s="3" t="s">
        <v>470</v>
      </c>
      <c r="I125" s="2" t="s">
        <v>21</v>
      </c>
      <c r="J125" s="42"/>
      <c r="K125" s="42">
        <v>157637792.13999999</v>
      </c>
      <c r="L125" s="42"/>
    </row>
    <row r="126" spans="1:12" ht="315" x14ac:dyDescent="0.25">
      <c r="A126" s="125" t="s">
        <v>452</v>
      </c>
      <c r="B126" s="125"/>
      <c r="C126" s="125"/>
      <c r="D126" s="125"/>
      <c r="E126" s="3">
        <v>851</v>
      </c>
      <c r="F126" s="3" t="s">
        <v>12</v>
      </c>
      <c r="G126" s="3" t="s">
        <v>45</v>
      </c>
      <c r="H126" s="3" t="s">
        <v>450</v>
      </c>
      <c r="I126" s="3"/>
      <c r="J126" s="19">
        <f t="shared" ref="J126:L127" si="57">J127</f>
        <v>9739500</v>
      </c>
      <c r="K126" s="19">
        <f t="shared" si="57"/>
        <v>8273622</v>
      </c>
      <c r="L126" s="19">
        <f t="shared" si="57"/>
        <v>12766200</v>
      </c>
    </row>
    <row r="127" spans="1:12" x14ac:dyDescent="0.25">
      <c r="A127" s="125" t="s">
        <v>33</v>
      </c>
      <c r="B127" s="125"/>
      <c r="C127" s="125"/>
      <c r="D127" s="125"/>
      <c r="E127" s="3">
        <v>851</v>
      </c>
      <c r="F127" s="3" t="s">
        <v>12</v>
      </c>
      <c r="G127" s="3" t="s">
        <v>45</v>
      </c>
      <c r="H127" s="3" t="s">
        <v>450</v>
      </c>
      <c r="I127" s="2" t="s">
        <v>34</v>
      </c>
      <c r="J127" s="19">
        <f t="shared" si="57"/>
        <v>9739500</v>
      </c>
      <c r="K127" s="19">
        <f t="shared" si="57"/>
        <v>8273622</v>
      </c>
      <c r="L127" s="19">
        <f t="shared" si="57"/>
        <v>12766200</v>
      </c>
    </row>
    <row r="128" spans="1:12" x14ac:dyDescent="0.25">
      <c r="A128" s="125" t="s">
        <v>54</v>
      </c>
      <c r="B128" s="125"/>
      <c r="C128" s="125"/>
      <c r="D128" s="125"/>
      <c r="E128" s="3">
        <v>851</v>
      </c>
      <c r="F128" s="3" t="s">
        <v>12</v>
      </c>
      <c r="G128" s="3" t="s">
        <v>45</v>
      </c>
      <c r="H128" s="3" t="s">
        <v>450</v>
      </c>
      <c r="I128" s="2" t="s">
        <v>55</v>
      </c>
      <c r="J128" s="42">
        <v>9739500</v>
      </c>
      <c r="K128" s="42">
        <f>9850000-15766-1560612</f>
        <v>8273622</v>
      </c>
      <c r="L128" s="42">
        <v>12766200</v>
      </c>
    </row>
    <row r="129" spans="1:12" s="21" customFormat="1" ht="28.5" x14ac:dyDescent="0.25">
      <c r="A129" s="5" t="s">
        <v>56</v>
      </c>
      <c r="B129" s="40"/>
      <c r="C129" s="40"/>
      <c r="D129" s="40"/>
      <c r="E129" s="3">
        <v>851</v>
      </c>
      <c r="F129" s="17" t="s">
        <v>12</v>
      </c>
      <c r="G129" s="17" t="s">
        <v>57</v>
      </c>
      <c r="H129" s="3" t="s">
        <v>43</v>
      </c>
      <c r="I129" s="17"/>
      <c r="J129" s="20">
        <f>J130+J133</f>
        <v>1349587</v>
      </c>
      <c r="K129" s="20">
        <f t="shared" ref="K129:L129" si="58">K130+K133</f>
        <v>0</v>
      </c>
      <c r="L129" s="20">
        <f t="shared" si="58"/>
        <v>0</v>
      </c>
    </row>
    <row r="130" spans="1:12" s="21" customFormat="1" ht="45" x14ac:dyDescent="0.25">
      <c r="A130" s="125" t="s">
        <v>419</v>
      </c>
      <c r="B130" s="125"/>
      <c r="C130" s="125"/>
      <c r="D130" s="125"/>
      <c r="E130" s="3">
        <v>851</v>
      </c>
      <c r="F130" s="3" t="s">
        <v>12</v>
      </c>
      <c r="G130" s="3" t="s">
        <v>57</v>
      </c>
      <c r="H130" s="3" t="s">
        <v>420</v>
      </c>
      <c r="I130" s="2"/>
      <c r="J130" s="19">
        <f t="shared" ref="J130:L131" si="59">J131</f>
        <v>1089587</v>
      </c>
      <c r="K130" s="19">
        <f t="shared" si="59"/>
        <v>0</v>
      </c>
      <c r="L130" s="19">
        <f t="shared" si="59"/>
        <v>0</v>
      </c>
    </row>
    <row r="131" spans="1:12" s="21" customFormat="1" ht="45" x14ac:dyDescent="0.25">
      <c r="A131" s="125" t="s">
        <v>19</v>
      </c>
      <c r="B131" s="125"/>
      <c r="C131" s="125"/>
      <c r="D131" s="125"/>
      <c r="E131" s="3">
        <v>851</v>
      </c>
      <c r="F131" s="3" t="s">
        <v>12</v>
      </c>
      <c r="G131" s="3" t="s">
        <v>57</v>
      </c>
      <c r="H131" s="3" t="s">
        <v>420</v>
      </c>
      <c r="I131" s="2" t="s">
        <v>20</v>
      </c>
      <c r="J131" s="19">
        <f t="shared" si="59"/>
        <v>1089587</v>
      </c>
      <c r="K131" s="19">
        <f t="shared" si="59"/>
        <v>0</v>
      </c>
      <c r="L131" s="19">
        <f t="shared" si="59"/>
        <v>0</v>
      </c>
    </row>
    <row r="132" spans="1:12" s="21" customFormat="1" ht="45" x14ac:dyDescent="0.25">
      <c r="A132" s="125" t="s">
        <v>9</v>
      </c>
      <c r="B132" s="125"/>
      <c r="C132" s="125"/>
      <c r="D132" s="125"/>
      <c r="E132" s="3">
        <v>851</v>
      </c>
      <c r="F132" s="3" t="s">
        <v>12</v>
      </c>
      <c r="G132" s="3" t="s">
        <v>57</v>
      </c>
      <c r="H132" s="3" t="s">
        <v>420</v>
      </c>
      <c r="I132" s="2" t="s">
        <v>21</v>
      </c>
      <c r="J132" s="19">
        <v>1089587</v>
      </c>
      <c r="K132" s="19"/>
      <c r="L132" s="19"/>
    </row>
    <row r="133" spans="1:12" ht="30" x14ac:dyDescent="0.25">
      <c r="A133" s="125" t="s">
        <v>435</v>
      </c>
      <c r="B133" s="125"/>
      <c r="C133" s="125"/>
      <c r="D133" s="125"/>
      <c r="E133" s="3">
        <v>851</v>
      </c>
      <c r="F133" s="3" t="s">
        <v>12</v>
      </c>
      <c r="G133" s="3" t="s">
        <v>57</v>
      </c>
      <c r="H133" s="3" t="s">
        <v>449</v>
      </c>
      <c r="I133" s="2"/>
      <c r="J133" s="19">
        <f t="shared" ref="J133:L134" si="60">J134</f>
        <v>260000</v>
      </c>
      <c r="K133" s="19">
        <f t="shared" si="60"/>
        <v>0</v>
      </c>
      <c r="L133" s="19">
        <f t="shared" si="60"/>
        <v>0</v>
      </c>
    </row>
    <row r="134" spans="1:12" ht="45" x14ac:dyDescent="0.25">
      <c r="A134" s="125" t="s">
        <v>19</v>
      </c>
      <c r="B134" s="125"/>
      <c r="C134" s="125"/>
      <c r="D134" s="125"/>
      <c r="E134" s="3">
        <v>851</v>
      </c>
      <c r="F134" s="3" t="s">
        <v>12</v>
      </c>
      <c r="G134" s="3" t="s">
        <v>57</v>
      </c>
      <c r="H134" s="3" t="s">
        <v>449</v>
      </c>
      <c r="I134" s="2" t="s">
        <v>20</v>
      </c>
      <c r="J134" s="19">
        <f t="shared" si="60"/>
        <v>260000</v>
      </c>
      <c r="K134" s="19">
        <f t="shared" si="60"/>
        <v>0</v>
      </c>
      <c r="L134" s="19">
        <f t="shared" si="60"/>
        <v>0</v>
      </c>
    </row>
    <row r="135" spans="1:12" ht="45" x14ac:dyDescent="0.25">
      <c r="A135" s="125" t="s">
        <v>9</v>
      </c>
      <c r="B135" s="125"/>
      <c r="C135" s="125"/>
      <c r="D135" s="125"/>
      <c r="E135" s="3">
        <v>851</v>
      </c>
      <c r="F135" s="3" t="s">
        <v>12</v>
      </c>
      <c r="G135" s="3" t="s">
        <v>57</v>
      </c>
      <c r="H135" s="3" t="s">
        <v>449</v>
      </c>
      <c r="I135" s="2" t="s">
        <v>21</v>
      </c>
      <c r="J135" s="42">
        <f>60000+200000</f>
        <v>260000</v>
      </c>
      <c r="K135" s="42"/>
      <c r="L135" s="42"/>
    </row>
    <row r="136" spans="1:12" s="21" customFormat="1" ht="28.5" x14ac:dyDescent="0.25">
      <c r="A136" s="5" t="s">
        <v>59</v>
      </c>
      <c r="B136" s="40"/>
      <c r="C136" s="40"/>
      <c r="D136" s="25"/>
      <c r="E136" s="3">
        <v>851</v>
      </c>
      <c r="F136" s="22" t="s">
        <v>29</v>
      </c>
      <c r="G136" s="22"/>
      <c r="H136" s="3" t="s">
        <v>43</v>
      </c>
      <c r="I136" s="17"/>
      <c r="J136" s="20">
        <f>J137+J144</f>
        <v>311310.2</v>
      </c>
      <c r="K136" s="20">
        <f>K137+K144</f>
        <v>75831.66</v>
      </c>
      <c r="L136" s="20">
        <f>L137+L144</f>
        <v>75831.66</v>
      </c>
    </row>
    <row r="137" spans="1:12" s="21" customFormat="1" x14ac:dyDescent="0.25">
      <c r="A137" s="5" t="s">
        <v>60</v>
      </c>
      <c r="B137" s="40"/>
      <c r="C137" s="40"/>
      <c r="D137" s="25"/>
      <c r="E137" s="3">
        <v>851</v>
      </c>
      <c r="F137" s="22" t="s">
        <v>29</v>
      </c>
      <c r="G137" s="22" t="s">
        <v>11</v>
      </c>
      <c r="H137" s="3" t="s">
        <v>43</v>
      </c>
      <c r="I137" s="17"/>
      <c r="J137" s="20">
        <f>J138+J141</f>
        <v>221310.2</v>
      </c>
      <c r="K137" s="20">
        <f t="shared" ref="K137:L137" si="61">K138+K141</f>
        <v>75831.66</v>
      </c>
      <c r="L137" s="20">
        <f t="shared" si="61"/>
        <v>75831.66</v>
      </c>
    </row>
    <row r="138" spans="1:12" s="21" customFormat="1" ht="75" x14ac:dyDescent="0.25">
      <c r="A138" s="125" t="s">
        <v>61</v>
      </c>
      <c r="B138" s="125"/>
      <c r="C138" s="125"/>
      <c r="D138" s="23"/>
      <c r="E138" s="3">
        <v>851</v>
      </c>
      <c r="F138" s="3" t="s">
        <v>29</v>
      </c>
      <c r="G138" s="3" t="s">
        <v>11</v>
      </c>
      <c r="H138" s="3" t="s">
        <v>299</v>
      </c>
      <c r="I138" s="2"/>
      <c r="J138" s="19">
        <f t="shared" ref="J138:L139" si="62">J139</f>
        <v>145478.54</v>
      </c>
      <c r="K138" s="19">
        <f t="shared" si="62"/>
        <v>0</v>
      </c>
      <c r="L138" s="19">
        <f t="shared" si="62"/>
        <v>0</v>
      </c>
    </row>
    <row r="139" spans="1:12" s="21" customFormat="1" ht="45" x14ac:dyDescent="0.25">
      <c r="A139" s="125" t="s">
        <v>19</v>
      </c>
      <c r="B139" s="125"/>
      <c r="C139" s="125"/>
      <c r="D139" s="125"/>
      <c r="E139" s="3">
        <v>851</v>
      </c>
      <c r="F139" s="3" t="s">
        <v>29</v>
      </c>
      <c r="G139" s="3" t="s">
        <v>11</v>
      </c>
      <c r="H139" s="3" t="s">
        <v>299</v>
      </c>
      <c r="I139" s="2" t="s">
        <v>20</v>
      </c>
      <c r="J139" s="19">
        <f t="shared" si="62"/>
        <v>145478.54</v>
      </c>
      <c r="K139" s="19">
        <f t="shared" si="62"/>
        <v>0</v>
      </c>
      <c r="L139" s="19">
        <f t="shared" si="62"/>
        <v>0</v>
      </c>
    </row>
    <row r="140" spans="1:12" s="21" customFormat="1" ht="45" x14ac:dyDescent="0.25">
      <c r="A140" s="125" t="s">
        <v>9</v>
      </c>
      <c r="B140" s="125"/>
      <c r="C140" s="125"/>
      <c r="D140" s="125"/>
      <c r="E140" s="3">
        <v>851</v>
      </c>
      <c r="F140" s="3" t="s">
        <v>29</v>
      </c>
      <c r="G140" s="3" t="s">
        <v>11</v>
      </c>
      <c r="H140" s="3" t="s">
        <v>299</v>
      </c>
      <c r="I140" s="2" t="s">
        <v>21</v>
      </c>
      <c r="J140" s="19">
        <v>145478.54</v>
      </c>
      <c r="K140" s="19"/>
      <c r="L140" s="19"/>
    </row>
    <row r="141" spans="1:12" s="21" customFormat="1" ht="165" x14ac:dyDescent="0.25">
      <c r="A141" s="125" t="s">
        <v>62</v>
      </c>
      <c r="B141" s="125"/>
      <c r="C141" s="125"/>
      <c r="D141" s="125"/>
      <c r="E141" s="3">
        <v>851</v>
      </c>
      <c r="F141" s="3" t="s">
        <v>29</v>
      </c>
      <c r="G141" s="3" t="s">
        <v>11</v>
      </c>
      <c r="H141" s="3" t="s">
        <v>300</v>
      </c>
      <c r="I141" s="2"/>
      <c r="J141" s="19">
        <f t="shared" ref="J141:L142" si="63">J142</f>
        <v>75831.66</v>
      </c>
      <c r="K141" s="19">
        <f t="shared" si="63"/>
        <v>75831.66</v>
      </c>
      <c r="L141" s="19">
        <f t="shared" si="63"/>
        <v>75831.66</v>
      </c>
    </row>
    <row r="142" spans="1:12" s="21" customFormat="1" x14ac:dyDescent="0.25">
      <c r="A142" s="125" t="s">
        <v>33</v>
      </c>
      <c r="B142" s="125"/>
      <c r="C142" s="125"/>
      <c r="D142" s="125"/>
      <c r="E142" s="3">
        <v>851</v>
      </c>
      <c r="F142" s="3" t="s">
        <v>29</v>
      </c>
      <c r="G142" s="3" t="s">
        <v>11</v>
      </c>
      <c r="H142" s="3" t="s">
        <v>300</v>
      </c>
      <c r="I142" s="2" t="s">
        <v>34</v>
      </c>
      <c r="J142" s="19">
        <f t="shared" si="63"/>
        <v>75831.66</v>
      </c>
      <c r="K142" s="19">
        <f t="shared" si="63"/>
        <v>75831.66</v>
      </c>
      <c r="L142" s="19">
        <f t="shared" si="63"/>
        <v>75831.66</v>
      </c>
    </row>
    <row r="143" spans="1:12" s="21" customFormat="1" x14ac:dyDescent="0.25">
      <c r="A143" s="125" t="s">
        <v>54</v>
      </c>
      <c r="B143" s="125"/>
      <c r="C143" s="125"/>
      <c r="D143" s="125"/>
      <c r="E143" s="3">
        <v>851</v>
      </c>
      <c r="F143" s="3" t="s">
        <v>29</v>
      </c>
      <c r="G143" s="3" t="s">
        <v>11</v>
      </c>
      <c r="H143" s="3" t="s">
        <v>300</v>
      </c>
      <c r="I143" s="2" t="s">
        <v>55</v>
      </c>
      <c r="J143" s="19">
        <v>75831.66</v>
      </c>
      <c r="K143" s="19">
        <v>75831.66</v>
      </c>
      <c r="L143" s="19">
        <v>75831.66</v>
      </c>
    </row>
    <row r="144" spans="1:12" s="21" customFormat="1" x14ac:dyDescent="0.25">
      <c r="A144" s="5" t="s">
        <v>63</v>
      </c>
      <c r="B144" s="40"/>
      <c r="C144" s="40"/>
      <c r="D144" s="25"/>
      <c r="E144" s="3">
        <v>851</v>
      </c>
      <c r="F144" s="22" t="s">
        <v>29</v>
      </c>
      <c r="G144" s="22" t="s">
        <v>40</v>
      </c>
      <c r="H144" s="3" t="s">
        <v>43</v>
      </c>
      <c r="I144" s="17"/>
      <c r="J144" s="20">
        <f t="shared" ref="J144:L144" si="64">J145</f>
        <v>90000</v>
      </c>
      <c r="K144" s="20">
        <f t="shared" si="64"/>
        <v>0</v>
      </c>
      <c r="L144" s="20">
        <f t="shared" si="64"/>
        <v>0</v>
      </c>
    </row>
    <row r="145" spans="1:12" ht="30" x14ac:dyDescent="0.25">
      <c r="A145" s="125" t="s">
        <v>221</v>
      </c>
      <c r="B145" s="125"/>
      <c r="C145" s="125"/>
      <c r="D145" s="23"/>
      <c r="E145" s="3">
        <v>851</v>
      </c>
      <c r="F145" s="3" t="s">
        <v>29</v>
      </c>
      <c r="G145" s="3" t="s">
        <v>40</v>
      </c>
      <c r="H145" s="3" t="s">
        <v>301</v>
      </c>
      <c r="I145" s="2"/>
      <c r="J145" s="19">
        <f t="shared" ref="J145:L146" si="65">J146</f>
        <v>90000</v>
      </c>
      <c r="K145" s="19">
        <f t="shared" si="65"/>
        <v>0</v>
      </c>
      <c r="L145" s="19">
        <f t="shared" si="65"/>
        <v>0</v>
      </c>
    </row>
    <row r="146" spans="1:12" ht="45" x14ac:dyDescent="0.25">
      <c r="A146" s="125" t="s">
        <v>19</v>
      </c>
      <c r="B146" s="125"/>
      <c r="C146" s="125"/>
      <c r="D146" s="23"/>
      <c r="E146" s="3">
        <v>851</v>
      </c>
      <c r="F146" s="3" t="s">
        <v>29</v>
      </c>
      <c r="G146" s="3" t="s">
        <v>40</v>
      </c>
      <c r="H146" s="3" t="s">
        <v>301</v>
      </c>
      <c r="I146" s="2" t="s">
        <v>20</v>
      </c>
      <c r="J146" s="19">
        <f t="shared" si="65"/>
        <v>90000</v>
      </c>
      <c r="K146" s="19">
        <f t="shared" si="65"/>
        <v>0</v>
      </c>
      <c r="L146" s="19">
        <f t="shared" si="65"/>
        <v>0</v>
      </c>
    </row>
    <row r="147" spans="1:12" ht="45" x14ac:dyDescent="0.25">
      <c r="A147" s="125" t="s">
        <v>9</v>
      </c>
      <c r="B147" s="125"/>
      <c r="C147" s="125"/>
      <c r="D147" s="23"/>
      <c r="E147" s="3">
        <v>851</v>
      </c>
      <c r="F147" s="3" t="s">
        <v>29</v>
      </c>
      <c r="G147" s="3" t="s">
        <v>40</v>
      </c>
      <c r="H147" s="3" t="s">
        <v>301</v>
      </c>
      <c r="I147" s="2" t="s">
        <v>21</v>
      </c>
      <c r="J147" s="19">
        <v>90000</v>
      </c>
      <c r="K147" s="19"/>
      <c r="L147" s="19"/>
    </row>
    <row r="148" spans="1:12" x14ac:dyDescent="0.25">
      <c r="A148" s="73" t="s">
        <v>384</v>
      </c>
      <c r="B148" s="40"/>
      <c r="C148" s="40"/>
      <c r="D148" s="25"/>
      <c r="E148" s="22" t="s">
        <v>243</v>
      </c>
      <c r="F148" s="22" t="s">
        <v>94</v>
      </c>
      <c r="G148" s="22"/>
      <c r="H148" s="22"/>
      <c r="I148" s="17"/>
      <c r="J148" s="18">
        <f t="shared" ref="J148:L151" si="66">J149</f>
        <v>84000</v>
      </c>
      <c r="K148" s="18">
        <f t="shared" si="66"/>
        <v>84000</v>
      </c>
      <c r="L148" s="18">
        <f t="shared" si="66"/>
        <v>84000</v>
      </c>
    </row>
    <row r="149" spans="1:12" ht="28.5" x14ac:dyDescent="0.25">
      <c r="A149" s="73" t="s">
        <v>385</v>
      </c>
      <c r="B149" s="40"/>
      <c r="C149" s="40"/>
      <c r="D149" s="25"/>
      <c r="E149" s="22" t="s">
        <v>243</v>
      </c>
      <c r="F149" s="22" t="s">
        <v>94</v>
      </c>
      <c r="G149" s="22" t="s">
        <v>29</v>
      </c>
      <c r="H149" s="22"/>
      <c r="I149" s="17"/>
      <c r="J149" s="20">
        <f t="shared" si="66"/>
        <v>84000</v>
      </c>
      <c r="K149" s="20">
        <f t="shared" si="66"/>
        <v>84000</v>
      </c>
      <c r="L149" s="20">
        <f t="shared" si="66"/>
        <v>84000</v>
      </c>
    </row>
    <row r="150" spans="1:12" ht="30" x14ac:dyDescent="0.25">
      <c r="A150" s="125" t="s">
        <v>386</v>
      </c>
      <c r="B150" s="125"/>
      <c r="C150" s="125"/>
      <c r="D150" s="23"/>
      <c r="E150" s="3" t="s">
        <v>243</v>
      </c>
      <c r="F150" s="3" t="s">
        <v>94</v>
      </c>
      <c r="G150" s="3" t="s">
        <v>29</v>
      </c>
      <c r="H150" s="3" t="s">
        <v>387</v>
      </c>
      <c r="I150" s="2"/>
      <c r="J150" s="19">
        <f t="shared" si="66"/>
        <v>84000</v>
      </c>
      <c r="K150" s="19">
        <f t="shared" si="66"/>
        <v>84000</v>
      </c>
      <c r="L150" s="19">
        <f t="shared" si="66"/>
        <v>84000</v>
      </c>
    </row>
    <row r="151" spans="1:12" ht="45" x14ac:dyDescent="0.25">
      <c r="A151" s="125" t="s">
        <v>19</v>
      </c>
      <c r="B151" s="125"/>
      <c r="C151" s="125"/>
      <c r="D151" s="23"/>
      <c r="E151" s="3" t="s">
        <v>243</v>
      </c>
      <c r="F151" s="3" t="s">
        <v>94</v>
      </c>
      <c r="G151" s="3" t="s">
        <v>29</v>
      </c>
      <c r="H151" s="3" t="s">
        <v>387</v>
      </c>
      <c r="I151" s="2" t="s">
        <v>20</v>
      </c>
      <c r="J151" s="19">
        <f t="shared" si="66"/>
        <v>84000</v>
      </c>
      <c r="K151" s="19">
        <f t="shared" si="66"/>
        <v>84000</v>
      </c>
      <c r="L151" s="19">
        <f t="shared" si="66"/>
        <v>84000</v>
      </c>
    </row>
    <row r="152" spans="1:12" ht="45" x14ac:dyDescent="0.25">
      <c r="A152" s="125" t="s">
        <v>9</v>
      </c>
      <c r="B152" s="125"/>
      <c r="C152" s="125"/>
      <c r="D152" s="23"/>
      <c r="E152" s="3" t="s">
        <v>243</v>
      </c>
      <c r="F152" s="3" t="s">
        <v>94</v>
      </c>
      <c r="G152" s="3" t="s">
        <v>29</v>
      </c>
      <c r="H152" s="3" t="s">
        <v>387</v>
      </c>
      <c r="I152" s="2" t="s">
        <v>21</v>
      </c>
      <c r="J152" s="42">
        <v>84000</v>
      </c>
      <c r="K152" s="42">
        <v>84000</v>
      </c>
      <c r="L152" s="42">
        <v>84000</v>
      </c>
    </row>
    <row r="153" spans="1:12" x14ac:dyDescent="0.25">
      <c r="A153" s="5" t="s">
        <v>68</v>
      </c>
      <c r="B153" s="40"/>
      <c r="C153" s="40"/>
      <c r="D153" s="40"/>
      <c r="E153" s="3">
        <v>851</v>
      </c>
      <c r="F153" s="17" t="s">
        <v>69</v>
      </c>
      <c r="G153" s="17"/>
      <c r="H153" s="3" t="s">
        <v>43</v>
      </c>
      <c r="I153" s="17"/>
      <c r="J153" s="20">
        <f t="shared" ref="J153:L153" si="67">J154</f>
        <v>11575756</v>
      </c>
      <c r="K153" s="20">
        <f t="shared" si="67"/>
        <v>11553706</v>
      </c>
      <c r="L153" s="20">
        <f t="shared" si="67"/>
        <v>15998151</v>
      </c>
    </row>
    <row r="154" spans="1:12" s="21" customFormat="1" ht="28.5" x14ac:dyDescent="0.25">
      <c r="A154" s="5" t="s">
        <v>252</v>
      </c>
      <c r="B154" s="40"/>
      <c r="C154" s="40"/>
      <c r="D154" s="40"/>
      <c r="E154" s="22">
        <v>851</v>
      </c>
      <c r="F154" s="17" t="s">
        <v>69</v>
      </c>
      <c r="G154" s="22" t="s">
        <v>42</v>
      </c>
      <c r="H154" s="22" t="s">
        <v>43</v>
      </c>
      <c r="I154" s="18"/>
      <c r="J154" s="18">
        <f>J155+J158+J161+J164</f>
        <v>11575756</v>
      </c>
      <c r="K154" s="18">
        <f t="shared" ref="K154:L154" si="68">K155+K158+K161+K164</f>
        <v>11553706</v>
      </c>
      <c r="L154" s="18">
        <f t="shared" si="68"/>
        <v>15998151</v>
      </c>
    </row>
    <row r="155" spans="1:12" ht="120" x14ac:dyDescent="0.25">
      <c r="A155" s="124" t="s">
        <v>471</v>
      </c>
      <c r="B155" s="125"/>
      <c r="C155" s="125"/>
      <c r="D155" s="125"/>
      <c r="E155" s="3" t="s">
        <v>243</v>
      </c>
      <c r="F155" s="2" t="s">
        <v>69</v>
      </c>
      <c r="G155" s="3" t="s">
        <v>42</v>
      </c>
      <c r="H155" s="3" t="s">
        <v>472</v>
      </c>
      <c r="I155" s="42"/>
      <c r="J155" s="19">
        <f t="shared" ref="J155:L156" si="69">J156</f>
        <v>0</v>
      </c>
      <c r="K155" s="19">
        <f t="shared" si="69"/>
        <v>0</v>
      </c>
      <c r="L155" s="19">
        <f t="shared" si="69"/>
        <v>4444445</v>
      </c>
    </row>
    <row r="156" spans="1:12" ht="60" x14ac:dyDescent="0.25">
      <c r="A156" s="125" t="s">
        <v>37</v>
      </c>
      <c r="B156" s="125"/>
      <c r="C156" s="125"/>
      <c r="D156" s="125"/>
      <c r="E156" s="3">
        <v>851</v>
      </c>
      <c r="F156" s="2" t="s">
        <v>69</v>
      </c>
      <c r="G156" s="3" t="s">
        <v>42</v>
      </c>
      <c r="H156" s="3" t="s">
        <v>472</v>
      </c>
      <c r="I156" s="2" t="s">
        <v>74</v>
      </c>
      <c r="J156" s="19">
        <f t="shared" si="69"/>
        <v>0</v>
      </c>
      <c r="K156" s="19">
        <f t="shared" si="69"/>
        <v>0</v>
      </c>
      <c r="L156" s="19">
        <f t="shared" si="69"/>
        <v>4444445</v>
      </c>
    </row>
    <row r="157" spans="1:12" x14ac:dyDescent="0.25">
      <c r="A157" s="125" t="s">
        <v>75</v>
      </c>
      <c r="B157" s="125"/>
      <c r="C157" s="125"/>
      <c r="D157" s="125"/>
      <c r="E157" s="3">
        <v>851</v>
      </c>
      <c r="F157" s="2" t="s">
        <v>69</v>
      </c>
      <c r="G157" s="2" t="s">
        <v>42</v>
      </c>
      <c r="H157" s="3" t="s">
        <v>472</v>
      </c>
      <c r="I157" s="2" t="s">
        <v>76</v>
      </c>
      <c r="J157" s="42"/>
      <c r="K157" s="42"/>
      <c r="L157" s="42">
        <v>4444445</v>
      </c>
    </row>
    <row r="158" spans="1:12" ht="30" x14ac:dyDescent="0.25">
      <c r="A158" s="125" t="s">
        <v>111</v>
      </c>
      <c r="B158" s="125"/>
      <c r="C158" s="125"/>
      <c r="D158" s="125"/>
      <c r="E158" s="3">
        <v>851</v>
      </c>
      <c r="F158" s="3" t="s">
        <v>69</v>
      </c>
      <c r="G158" s="3" t="s">
        <v>42</v>
      </c>
      <c r="H158" s="3" t="s">
        <v>302</v>
      </c>
      <c r="I158" s="2"/>
      <c r="J158" s="42">
        <f t="shared" ref="J158:L159" si="70">J159</f>
        <v>11397706</v>
      </c>
      <c r="K158" s="42">
        <f t="shared" si="70"/>
        <v>11397706</v>
      </c>
      <c r="L158" s="42">
        <f t="shared" si="70"/>
        <v>11397706</v>
      </c>
    </row>
    <row r="159" spans="1:12" ht="60" x14ac:dyDescent="0.25">
      <c r="A159" s="125" t="s">
        <v>37</v>
      </c>
      <c r="B159" s="125"/>
      <c r="C159" s="125"/>
      <c r="D159" s="125"/>
      <c r="E159" s="3">
        <v>851</v>
      </c>
      <c r="F159" s="2" t="s">
        <v>69</v>
      </c>
      <c r="G159" s="3" t="s">
        <v>42</v>
      </c>
      <c r="H159" s="3" t="s">
        <v>302</v>
      </c>
      <c r="I159" s="2" t="s">
        <v>74</v>
      </c>
      <c r="J159" s="42">
        <f t="shared" si="70"/>
        <v>11397706</v>
      </c>
      <c r="K159" s="42">
        <f t="shared" si="70"/>
        <v>11397706</v>
      </c>
      <c r="L159" s="42">
        <f t="shared" si="70"/>
        <v>11397706</v>
      </c>
    </row>
    <row r="160" spans="1:12" x14ac:dyDescent="0.25">
      <c r="A160" s="125" t="s">
        <v>75</v>
      </c>
      <c r="B160" s="125"/>
      <c r="C160" s="125"/>
      <c r="D160" s="125"/>
      <c r="E160" s="3">
        <v>851</v>
      </c>
      <c r="F160" s="2" t="s">
        <v>69</v>
      </c>
      <c r="G160" s="2" t="s">
        <v>42</v>
      </c>
      <c r="H160" s="3" t="s">
        <v>302</v>
      </c>
      <c r="I160" s="2" t="s">
        <v>76</v>
      </c>
      <c r="J160" s="42">
        <v>11397706</v>
      </c>
      <c r="K160" s="42">
        <v>11397706</v>
      </c>
      <c r="L160" s="42">
        <v>11397706</v>
      </c>
    </row>
    <row r="161" spans="1:12" x14ac:dyDescent="0.25">
      <c r="A161" s="125" t="s">
        <v>106</v>
      </c>
      <c r="B161" s="125"/>
      <c r="C161" s="125"/>
      <c r="D161" s="125"/>
      <c r="E161" s="3">
        <v>851</v>
      </c>
      <c r="F161" s="2" t="s">
        <v>69</v>
      </c>
      <c r="G161" s="2" t="s">
        <v>42</v>
      </c>
      <c r="H161" s="3" t="s">
        <v>303</v>
      </c>
      <c r="I161" s="2"/>
      <c r="J161" s="42">
        <f t="shared" ref="J161:L162" si="71">J162</f>
        <v>22050</v>
      </c>
      <c r="K161" s="42">
        <f t="shared" si="71"/>
        <v>0</v>
      </c>
      <c r="L161" s="42">
        <f t="shared" si="71"/>
        <v>0</v>
      </c>
    </row>
    <row r="162" spans="1:12" ht="60" x14ac:dyDescent="0.25">
      <c r="A162" s="125" t="s">
        <v>37</v>
      </c>
      <c r="B162" s="125"/>
      <c r="C162" s="125"/>
      <c r="D162" s="125"/>
      <c r="E162" s="3">
        <v>851</v>
      </c>
      <c r="F162" s="2" t="s">
        <v>69</v>
      </c>
      <c r="G162" s="2" t="s">
        <v>42</v>
      </c>
      <c r="H162" s="3" t="s">
        <v>303</v>
      </c>
      <c r="I162" s="2" t="s">
        <v>74</v>
      </c>
      <c r="J162" s="42">
        <f t="shared" si="71"/>
        <v>22050</v>
      </c>
      <c r="K162" s="42">
        <f t="shared" si="71"/>
        <v>0</v>
      </c>
      <c r="L162" s="42">
        <f t="shared" si="71"/>
        <v>0</v>
      </c>
    </row>
    <row r="163" spans="1:12" x14ac:dyDescent="0.25">
      <c r="A163" s="125" t="s">
        <v>75</v>
      </c>
      <c r="B163" s="125"/>
      <c r="C163" s="125"/>
      <c r="D163" s="125"/>
      <c r="E163" s="3">
        <v>851</v>
      </c>
      <c r="F163" s="2" t="s">
        <v>69</v>
      </c>
      <c r="G163" s="3" t="s">
        <v>42</v>
      </c>
      <c r="H163" s="3" t="s">
        <v>303</v>
      </c>
      <c r="I163" s="2" t="s">
        <v>76</v>
      </c>
      <c r="J163" s="42">
        <v>22050</v>
      </c>
      <c r="K163" s="42"/>
      <c r="L163" s="42"/>
    </row>
    <row r="164" spans="1:12" ht="165" x14ac:dyDescent="0.25">
      <c r="A164" s="125" t="s">
        <v>260</v>
      </c>
      <c r="B164" s="40"/>
      <c r="C164" s="40"/>
      <c r="D164" s="40"/>
      <c r="E164" s="3">
        <v>851</v>
      </c>
      <c r="F164" s="2" t="s">
        <v>69</v>
      </c>
      <c r="G164" s="2" t="s">
        <v>42</v>
      </c>
      <c r="H164" s="3" t="s">
        <v>304</v>
      </c>
      <c r="I164" s="2"/>
      <c r="J164" s="42">
        <f t="shared" ref="J164:L165" si="72">J165</f>
        <v>156000</v>
      </c>
      <c r="K164" s="42">
        <f t="shared" si="72"/>
        <v>156000</v>
      </c>
      <c r="L164" s="42">
        <f t="shared" si="72"/>
        <v>156000</v>
      </c>
    </row>
    <row r="165" spans="1:12" ht="60" x14ac:dyDescent="0.25">
      <c r="A165" s="125" t="s">
        <v>37</v>
      </c>
      <c r="B165" s="40"/>
      <c r="C165" s="40"/>
      <c r="D165" s="40"/>
      <c r="E165" s="3">
        <v>851</v>
      </c>
      <c r="F165" s="2" t="s">
        <v>69</v>
      </c>
      <c r="G165" s="2" t="s">
        <v>42</v>
      </c>
      <c r="H165" s="3" t="s">
        <v>304</v>
      </c>
      <c r="I165" s="2" t="s">
        <v>74</v>
      </c>
      <c r="J165" s="42">
        <f t="shared" si="72"/>
        <v>156000</v>
      </c>
      <c r="K165" s="42">
        <f t="shared" si="72"/>
        <v>156000</v>
      </c>
      <c r="L165" s="42">
        <f t="shared" si="72"/>
        <v>156000</v>
      </c>
    </row>
    <row r="166" spans="1:12" x14ac:dyDescent="0.25">
      <c r="A166" s="125" t="s">
        <v>75</v>
      </c>
      <c r="B166" s="40"/>
      <c r="C166" s="40"/>
      <c r="D166" s="40"/>
      <c r="E166" s="3">
        <v>851</v>
      </c>
      <c r="F166" s="2" t="s">
        <v>69</v>
      </c>
      <c r="G166" s="2" t="s">
        <v>42</v>
      </c>
      <c r="H166" s="3" t="s">
        <v>304</v>
      </c>
      <c r="I166" s="2" t="s">
        <v>76</v>
      </c>
      <c r="J166" s="42">
        <v>156000</v>
      </c>
      <c r="K166" s="42">
        <v>156000</v>
      </c>
      <c r="L166" s="42">
        <v>156000</v>
      </c>
    </row>
    <row r="167" spans="1:12" x14ac:dyDescent="0.25">
      <c r="A167" s="5" t="s">
        <v>71</v>
      </c>
      <c r="B167" s="40"/>
      <c r="C167" s="40"/>
      <c r="D167" s="40"/>
      <c r="E167" s="3">
        <v>851</v>
      </c>
      <c r="F167" s="17" t="s">
        <v>51</v>
      </c>
      <c r="G167" s="17"/>
      <c r="H167" s="3" t="s">
        <v>43</v>
      </c>
      <c r="I167" s="17"/>
      <c r="J167" s="20">
        <f t="shared" ref="J167:L167" si="73">J168+J200</f>
        <v>46012979</v>
      </c>
      <c r="K167" s="20">
        <f t="shared" si="73"/>
        <v>40553267</v>
      </c>
      <c r="L167" s="20">
        <f t="shared" si="73"/>
        <v>31164899</v>
      </c>
    </row>
    <row r="168" spans="1:12" x14ac:dyDescent="0.25">
      <c r="A168" s="5" t="s">
        <v>72</v>
      </c>
      <c r="B168" s="40"/>
      <c r="C168" s="40"/>
      <c r="D168" s="40"/>
      <c r="E168" s="3">
        <v>851</v>
      </c>
      <c r="F168" s="17" t="s">
        <v>51</v>
      </c>
      <c r="G168" s="17" t="s">
        <v>11</v>
      </c>
      <c r="H168" s="3" t="s">
        <v>43</v>
      </c>
      <c r="I168" s="17"/>
      <c r="J168" s="20">
        <f>J175+J178+J197+J186+J172+J181+J191+J194+J169</f>
        <v>46007979</v>
      </c>
      <c r="K168" s="20">
        <f t="shared" ref="K168:L168" si="74">K175+K178+K197+K186+K172+K181+K191+K194+K169</f>
        <v>40553267</v>
      </c>
      <c r="L168" s="20">
        <f t="shared" si="74"/>
        <v>31164899</v>
      </c>
    </row>
    <row r="169" spans="1:12" ht="30" x14ac:dyDescent="0.25">
      <c r="A169" s="125" t="s">
        <v>473</v>
      </c>
      <c r="B169" s="125"/>
      <c r="C169" s="125"/>
      <c r="D169" s="125"/>
      <c r="E169" s="3">
        <v>851</v>
      </c>
      <c r="F169" s="2" t="s">
        <v>51</v>
      </c>
      <c r="G169" s="2" t="s">
        <v>11</v>
      </c>
      <c r="H169" s="3" t="s">
        <v>474</v>
      </c>
      <c r="I169" s="2"/>
      <c r="J169" s="19">
        <f t="shared" ref="J169:L170" si="75">J170</f>
        <v>10000000</v>
      </c>
      <c r="K169" s="19">
        <f t="shared" si="75"/>
        <v>9900000</v>
      </c>
      <c r="L169" s="19">
        <f t="shared" si="75"/>
        <v>0</v>
      </c>
    </row>
    <row r="170" spans="1:12" ht="60" x14ac:dyDescent="0.25">
      <c r="A170" s="125" t="s">
        <v>37</v>
      </c>
      <c r="B170" s="125"/>
      <c r="C170" s="125"/>
      <c r="D170" s="125"/>
      <c r="E170" s="3">
        <v>851</v>
      </c>
      <c r="F170" s="2" t="s">
        <v>51</v>
      </c>
      <c r="G170" s="2" t="s">
        <v>11</v>
      </c>
      <c r="H170" s="3" t="s">
        <v>474</v>
      </c>
      <c r="I170" s="2" t="s">
        <v>74</v>
      </c>
      <c r="J170" s="19">
        <f t="shared" si="75"/>
        <v>10000000</v>
      </c>
      <c r="K170" s="19">
        <f t="shared" si="75"/>
        <v>9900000</v>
      </c>
      <c r="L170" s="19">
        <f t="shared" si="75"/>
        <v>0</v>
      </c>
    </row>
    <row r="171" spans="1:12" x14ac:dyDescent="0.25">
      <c r="A171" s="125" t="s">
        <v>38</v>
      </c>
      <c r="B171" s="125"/>
      <c r="C171" s="125"/>
      <c r="D171" s="125"/>
      <c r="E171" s="3">
        <v>851</v>
      </c>
      <c r="F171" s="2" t="s">
        <v>51</v>
      </c>
      <c r="G171" s="2" t="s">
        <v>11</v>
      </c>
      <c r="H171" s="3" t="s">
        <v>474</v>
      </c>
      <c r="I171" s="2" t="s">
        <v>76</v>
      </c>
      <c r="J171" s="19">
        <v>10000000</v>
      </c>
      <c r="K171" s="19">
        <v>9900000</v>
      </c>
      <c r="L171" s="19"/>
    </row>
    <row r="172" spans="1:12" ht="120" x14ac:dyDescent="0.25">
      <c r="A172" s="125" t="s">
        <v>79</v>
      </c>
      <c r="B172" s="125"/>
      <c r="C172" s="125"/>
      <c r="D172" s="125"/>
      <c r="E172" s="3">
        <v>851</v>
      </c>
      <c r="F172" s="2" t="s">
        <v>51</v>
      </c>
      <c r="G172" s="2" t="s">
        <v>11</v>
      </c>
      <c r="H172" s="3" t="s">
        <v>305</v>
      </c>
      <c r="I172" s="2"/>
      <c r="J172" s="19">
        <f t="shared" ref="J172:L173" si="76">J173</f>
        <v>126000</v>
      </c>
      <c r="K172" s="19">
        <f t="shared" si="76"/>
        <v>126000</v>
      </c>
      <c r="L172" s="19">
        <f t="shared" si="76"/>
        <v>126000</v>
      </c>
    </row>
    <row r="173" spans="1:12" ht="60" x14ac:dyDescent="0.25">
      <c r="A173" s="125" t="s">
        <v>37</v>
      </c>
      <c r="B173" s="125"/>
      <c r="C173" s="125"/>
      <c r="D173" s="125"/>
      <c r="E173" s="3">
        <v>851</v>
      </c>
      <c r="F173" s="2" t="s">
        <v>51</v>
      </c>
      <c r="G173" s="2" t="s">
        <v>11</v>
      </c>
      <c r="H173" s="3" t="s">
        <v>305</v>
      </c>
      <c r="I173" s="2" t="s">
        <v>74</v>
      </c>
      <c r="J173" s="19">
        <f t="shared" si="76"/>
        <v>126000</v>
      </c>
      <c r="K173" s="19">
        <f t="shared" si="76"/>
        <v>126000</v>
      </c>
      <c r="L173" s="19">
        <f t="shared" si="76"/>
        <v>126000</v>
      </c>
    </row>
    <row r="174" spans="1:12" x14ac:dyDescent="0.25">
      <c r="A174" s="125" t="s">
        <v>75</v>
      </c>
      <c r="B174" s="125"/>
      <c r="C174" s="125"/>
      <c r="D174" s="125"/>
      <c r="E174" s="3">
        <v>851</v>
      </c>
      <c r="F174" s="2" t="s">
        <v>51</v>
      </c>
      <c r="G174" s="2" t="s">
        <v>11</v>
      </c>
      <c r="H174" s="3" t="s">
        <v>305</v>
      </c>
      <c r="I174" s="2" t="s">
        <v>76</v>
      </c>
      <c r="J174" s="19">
        <v>126000</v>
      </c>
      <c r="K174" s="19">
        <v>126000</v>
      </c>
      <c r="L174" s="19">
        <v>126000</v>
      </c>
    </row>
    <row r="175" spans="1:12" x14ac:dyDescent="0.25">
      <c r="A175" s="125" t="s">
        <v>73</v>
      </c>
      <c r="B175" s="125"/>
      <c r="C175" s="125"/>
      <c r="D175" s="125"/>
      <c r="E175" s="3">
        <v>851</v>
      </c>
      <c r="F175" s="2" t="s">
        <v>51</v>
      </c>
      <c r="G175" s="2" t="s">
        <v>11</v>
      </c>
      <c r="H175" s="3" t="s">
        <v>306</v>
      </c>
      <c r="I175" s="2"/>
      <c r="J175" s="19">
        <f t="shared" ref="J175:L176" si="77">J176</f>
        <v>12752600</v>
      </c>
      <c r="K175" s="19">
        <f t="shared" si="77"/>
        <v>12752600</v>
      </c>
      <c r="L175" s="19">
        <f t="shared" si="77"/>
        <v>12752600</v>
      </c>
    </row>
    <row r="176" spans="1:12" ht="60" x14ac:dyDescent="0.25">
      <c r="A176" s="125" t="s">
        <v>37</v>
      </c>
      <c r="B176" s="40"/>
      <c r="C176" s="40"/>
      <c r="D176" s="40"/>
      <c r="E176" s="3">
        <v>851</v>
      </c>
      <c r="F176" s="2" t="s">
        <v>51</v>
      </c>
      <c r="G176" s="2" t="s">
        <v>11</v>
      </c>
      <c r="H176" s="3" t="s">
        <v>306</v>
      </c>
      <c r="I176" s="2" t="s">
        <v>74</v>
      </c>
      <c r="J176" s="19">
        <f t="shared" si="77"/>
        <v>12752600</v>
      </c>
      <c r="K176" s="19">
        <f t="shared" si="77"/>
        <v>12752600</v>
      </c>
      <c r="L176" s="19">
        <f t="shared" si="77"/>
        <v>12752600</v>
      </c>
    </row>
    <row r="177" spans="1:12" x14ac:dyDescent="0.25">
      <c r="A177" s="125" t="s">
        <v>75</v>
      </c>
      <c r="B177" s="40"/>
      <c r="C177" s="40"/>
      <c r="D177" s="40"/>
      <c r="E177" s="3">
        <v>851</v>
      </c>
      <c r="F177" s="2" t="s">
        <v>51</v>
      </c>
      <c r="G177" s="2" t="s">
        <v>11</v>
      </c>
      <c r="H177" s="3" t="s">
        <v>306</v>
      </c>
      <c r="I177" s="2" t="s">
        <v>76</v>
      </c>
      <c r="J177" s="19">
        <v>12752600</v>
      </c>
      <c r="K177" s="19">
        <v>12752600</v>
      </c>
      <c r="L177" s="19">
        <v>12752600</v>
      </c>
    </row>
    <row r="178" spans="1:12" ht="30" x14ac:dyDescent="0.25">
      <c r="A178" s="125" t="s">
        <v>77</v>
      </c>
      <c r="B178" s="125"/>
      <c r="C178" s="125"/>
      <c r="D178" s="125"/>
      <c r="E178" s="3">
        <v>851</v>
      </c>
      <c r="F178" s="2" t="s">
        <v>51</v>
      </c>
      <c r="G178" s="2" t="s">
        <v>11</v>
      </c>
      <c r="H178" s="3" t="s">
        <v>307</v>
      </c>
      <c r="I178" s="2"/>
      <c r="J178" s="19">
        <f t="shared" ref="J178:L179" si="78">J179</f>
        <v>12112059</v>
      </c>
      <c r="K178" s="19">
        <f t="shared" si="78"/>
        <v>12112059</v>
      </c>
      <c r="L178" s="19">
        <f t="shared" si="78"/>
        <v>12112059</v>
      </c>
    </row>
    <row r="179" spans="1:12" ht="60" x14ac:dyDescent="0.25">
      <c r="A179" s="125" t="s">
        <v>37</v>
      </c>
      <c r="B179" s="125"/>
      <c r="C179" s="125"/>
      <c r="D179" s="125"/>
      <c r="E179" s="3">
        <v>851</v>
      </c>
      <c r="F179" s="2" t="s">
        <v>51</v>
      </c>
      <c r="G179" s="2" t="s">
        <v>11</v>
      </c>
      <c r="H179" s="3" t="s">
        <v>307</v>
      </c>
      <c r="I179" s="2">
        <v>600</v>
      </c>
      <c r="J179" s="19">
        <f t="shared" si="78"/>
        <v>12112059</v>
      </c>
      <c r="K179" s="19">
        <f t="shared" si="78"/>
        <v>12112059</v>
      </c>
      <c r="L179" s="19">
        <f t="shared" si="78"/>
        <v>12112059</v>
      </c>
    </row>
    <row r="180" spans="1:12" x14ac:dyDescent="0.25">
      <c r="A180" s="125" t="s">
        <v>75</v>
      </c>
      <c r="B180" s="125"/>
      <c r="C180" s="125"/>
      <c r="D180" s="125"/>
      <c r="E180" s="3">
        <v>851</v>
      </c>
      <c r="F180" s="2" t="s">
        <v>51</v>
      </c>
      <c r="G180" s="2" t="s">
        <v>11</v>
      </c>
      <c r="H180" s="3" t="s">
        <v>307</v>
      </c>
      <c r="I180" s="2" t="s">
        <v>76</v>
      </c>
      <c r="J180" s="19">
        <v>12112059</v>
      </c>
      <c r="K180" s="19">
        <v>12112059</v>
      </c>
      <c r="L180" s="19">
        <v>12112059</v>
      </c>
    </row>
    <row r="181" spans="1:12" x14ac:dyDescent="0.25">
      <c r="A181" s="125" t="s">
        <v>80</v>
      </c>
      <c r="B181" s="125"/>
      <c r="C181" s="125"/>
      <c r="D181" s="125"/>
      <c r="E181" s="3">
        <v>851</v>
      </c>
      <c r="F181" s="2" t="s">
        <v>51</v>
      </c>
      <c r="G181" s="2" t="s">
        <v>11</v>
      </c>
      <c r="H181" s="3" t="s">
        <v>308</v>
      </c>
      <c r="I181" s="2"/>
      <c r="J181" s="19">
        <f t="shared" ref="J181" si="79">J182+J184</f>
        <v>4851220</v>
      </c>
      <c r="K181" s="19">
        <f t="shared" ref="K181:L181" si="80">K182+K184</f>
        <v>0</v>
      </c>
      <c r="L181" s="19">
        <f t="shared" si="80"/>
        <v>0</v>
      </c>
    </row>
    <row r="182" spans="1:12" ht="45" x14ac:dyDescent="0.25">
      <c r="A182" s="125" t="s">
        <v>19</v>
      </c>
      <c r="B182" s="124"/>
      <c r="C182" s="124"/>
      <c r="D182" s="124"/>
      <c r="E182" s="3">
        <v>851</v>
      </c>
      <c r="F182" s="2" t="s">
        <v>51</v>
      </c>
      <c r="G182" s="2" t="s">
        <v>11</v>
      </c>
      <c r="H182" s="3" t="s">
        <v>308</v>
      </c>
      <c r="I182" s="2" t="s">
        <v>20</v>
      </c>
      <c r="J182" s="19">
        <f t="shared" ref="J182:L182" si="81">J183</f>
        <v>135500</v>
      </c>
      <c r="K182" s="19">
        <f t="shared" si="81"/>
        <v>0</v>
      </c>
      <c r="L182" s="19">
        <f t="shared" si="81"/>
        <v>0</v>
      </c>
    </row>
    <row r="183" spans="1:12" ht="45" x14ac:dyDescent="0.25">
      <c r="A183" s="125" t="s">
        <v>9</v>
      </c>
      <c r="B183" s="125"/>
      <c r="C183" s="125"/>
      <c r="D183" s="125"/>
      <c r="E183" s="3">
        <v>851</v>
      </c>
      <c r="F183" s="2" t="s">
        <v>51</v>
      </c>
      <c r="G183" s="2" t="s">
        <v>11</v>
      </c>
      <c r="H183" s="3" t="s">
        <v>308</v>
      </c>
      <c r="I183" s="2" t="s">
        <v>21</v>
      </c>
      <c r="J183" s="19">
        <v>135500</v>
      </c>
      <c r="K183" s="19"/>
      <c r="L183" s="19"/>
    </row>
    <row r="184" spans="1:12" ht="60" x14ac:dyDescent="0.25">
      <c r="A184" s="125" t="s">
        <v>37</v>
      </c>
      <c r="B184" s="125"/>
      <c r="C184" s="125"/>
      <c r="D184" s="125"/>
      <c r="E184" s="3">
        <v>851</v>
      </c>
      <c r="F184" s="2" t="s">
        <v>51</v>
      </c>
      <c r="G184" s="2" t="s">
        <v>11</v>
      </c>
      <c r="H184" s="3" t="s">
        <v>308</v>
      </c>
      <c r="I184" s="2" t="s">
        <v>74</v>
      </c>
      <c r="J184" s="19">
        <f t="shared" ref="J184:L184" si="82">J185</f>
        <v>4715720</v>
      </c>
      <c r="K184" s="19">
        <f t="shared" si="82"/>
        <v>0</v>
      </c>
      <c r="L184" s="19">
        <f t="shared" si="82"/>
        <v>0</v>
      </c>
    </row>
    <row r="185" spans="1:12" x14ac:dyDescent="0.25">
      <c r="A185" s="125" t="s">
        <v>75</v>
      </c>
      <c r="B185" s="125"/>
      <c r="C185" s="125"/>
      <c r="D185" s="125"/>
      <c r="E185" s="3">
        <v>851</v>
      </c>
      <c r="F185" s="2" t="s">
        <v>51</v>
      </c>
      <c r="G185" s="2" t="s">
        <v>11</v>
      </c>
      <c r="H185" s="3" t="s">
        <v>308</v>
      </c>
      <c r="I185" s="2" t="s">
        <v>76</v>
      </c>
      <c r="J185" s="19">
        <v>4715720</v>
      </c>
      <c r="K185" s="19"/>
      <c r="L185" s="19"/>
    </row>
    <row r="186" spans="1:12" ht="120" x14ac:dyDescent="0.25">
      <c r="A186" s="125" t="s">
        <v>250</v>
      </c>
      <c r="B186" s="125"/>
      <c r="C186" s="125"/>
      <c r="D186" s="125"/>
      <c r="E186" s="3">
        <v>851</v>
      </c>
      <c r="F186" s="2" t="s">
        <v>51</v>
      </c>
      <c r="G186" s="2" t="s">
        <v>11</v>
      </c>
      <c r="H186" s="3" t="s">
        <v>310</v>
      </c>
      <c r="I186" s="2"/>
      <c r="J186" s="19">
        <f t="shared" ref="J186" si="83">J187+J189</f>
        <v>5600000</v>
      </c>
      <c r="K186" s="19">
        <f t="shared" ref="K186:L186" si="84">K187+K189</f>
        <v>5600000</v>
      </c>
      <c r="L186" s="19">
        <f t="shared" si="84"/>
        <v>5600000</v>
      </c>
    </row>
    <row r="187" spans="1:12" ht="45" x14ac:dyDescent="0.25">
      <c r="A187" s="125" t="s">
        <v>19</v>
      </c>
      <c r="B187" s="125"/>
      <c r="C187" s="125"/>
      <c r="D187" s="125"/>
      <c r="E187" s="3">
        <v>851</v>
      </c>
      <c r="F187" s="2" t="s">
        <v>51</v>
      </c>
      <c r="G187" s="2" t="s">
        <v>11</v>
      </c>
      <c r="H187" s="3" t="s">
        <v>310</v>
      </c>
      <c r="I187" s="2">
        <v>200</v>
      </c>
      <c r="J187" s="19">
        <f t="shared" ref="J187:L187" si="85">J188</f>
        <v>381500</v>
      </c>
      <c r="K187" s="19">
        <f t="shared" si="85"/>
        <v>381500</v>
      </c>
      <c r="L187" s="19">
        <f t="shared" si="85"/>
        <v>381500</v>
      </c>
    </row>
    <row r="188" spans="1:12" ht="45" x14ac:dyDescent="0.25">
      <c r="A188" s="125" t="s">
        <v>9</v>
      </c>
      <c r="B188" s="125"/>
      <c r="C188" s="125"/>
      <c r="D188" s="125"/>
      <c r="E188" s="3">
        <v>851</v>
      </c>
      <c r="F188" s="2" t="s">
        <v>51</v>
      </c>
      <c r="G188" s="2" t="s">
        <v>11</v>
      </c>
      <c r="H188" s="3" t="s">
        <v>310</v>
      </c>
      <c r="I188" s="2">
        <v>240</v>
      </c>
      <c r="J188" s="19">
        <v>381500</v>
      </c>
      <c r="K188" s="19">
        <v>381500</v>
      </c>
      <c r="L188" s="19">
        <v>381500</v>
      </c>
    </row>
    <row r="189" spans="1:12" ht="60" x14ac:dyDescent="0.25">
      <c r="A189" s="125" t="s">
        <v>37</v>
      </c>
      <c r="B189" s="125"/>
      <c r="C189" s="125"/>
      <c r="D189" s="125"/>
      <c r="E189" s="3">
        <v>851</v>
      </c>
      <c r="F189" s="2" t="s">
        <v>51</v>
      </c>
      <c r="G189" s="2" t="s">
        <v>11</v>
      </c>
      <c r="H189" s="3" t="s">
        <v>310</v>
      </c>
      <c r="I189" s="2">
        <v>600</v>
      </c>
      <c r="J189" s="19">
        <f t="shared" ref="J189:L189" si="86">J190</f>
        <v>5218500</v>
      </c>
      <c r="K189" s="19">
        <f t="shared" si="86"/>
        <v>5218500</v>
      </c>
      <c r="L189" s="19">
        <f t="shared" si="86"/>
        <v>5218500</v>
      </c>
    </row>
    <row r="190" spans="1:12" x14ac:dyDescent="0.25">
      <c r="A190" s="125" t="s">
        <v>75</v>
      </c>
      <c r="B190" s="125"/>
      <c r="C190" s="125"/>
      <c r="D190" s="125"/>
      <c r="E190" s="3">
        <v>851</v>
      </c>
      <c r="F190" s="2" t="s">
        <v>51</v>
      </c>
      <c r="G190" s="2" t="s">
        <v>11</v>
      </c>
      <c r="H190" s="3" t="s">
        <v>310</v>
      </c>
      <c r="I190" s="2" t="s">
        <v>76</v>
      </c>
      <c r="J190" s="19">
        <v>5218500</v>
      </c>
      <c r="K190" s="19">
        <v>5218500</v>
      </c>
      <c r="L190" s="19">
        <v>5218500</v>
      </c>
    </row>
    <row r="191" spans="1:12" ht="60" x14ac:dyDescent="0.25">
      <c r="A191" s="125" t="s">
        <v>224</v>
      </c>
      <c r="B191" s="125"/>
      <c r="C191" s="125"/>
      <c r="D191" s="125"/>
      <c r="E191" s="3">
        <v>851</v>
      </c>
      <c r="F191" s="3" t="s">
        <v>51</v>
      </c>
      <c r="G191" s="3" t="s">
        <v>11</v>
      </c>
      <c r="H191" s="3" t="s">
        <v>311</v>
      </c>
      <c r="I191" s="3"/>
      <c r="J191" s="19">
        <f t="shared" ref="J191:L192" si="87">J192</f>
        <v>0</v>
      </c>
      <c r="K191" s="19">
        <f t="shared" si="87"/>
        <v>0</v>
      </c>
      <c r="L191" s="19">
        <f t="shared" si="87"/>
        <v>510000</v>
      </c>
    </row>
    <row r="192" spans="1:12" ht="60" x14ac:dyDescent="0.25">
      <c r="A192" s="125" t="s">
        <v>37</v>
      </c>
      <c r="B192" s="125"/>
      <c r="C192" s="125"/>
      <c r="D192" s="125"/>
      <c r="E192" s="3">
        <v>851</v>
      </c>
      <c r="F192" s="2" t="s">
        <v>51</v>
      </c>
      <c r="G192" s="2" t="s">
        <v>11</v>
      </c>
      <c r="H192" s="3" t="s">
        <v>311</v>
      </c>
      <c r="I192" s="2" t="s">
        <v>74</v>
      </c>
      <c r="J192" s="19">
        <f t="shared" si="87"/>
        <v>0</v>
      </c>
      <c r="K192" s="19">
        <f t="shared" si="87"/>
        <v>0</v>
      </c>
      <c r="L192" s="19">
        <f t="shared" si="87"/>
        <v>510000</v>
      </c>
    </row>
    <row r="193" spans="1:12" x14ac:dyDescent="0.25">
      <c r="A193" s="125" t="s">
        <v>75</v>
      </c>
      <c r="B193" s="125"/>
      <c r="C193" s="125"/>
      <c r="D193" s="125"/>
      <c r="E193" s="3">
        <v>851</v>
      </c>
      <c r="F193" s="2" t="s">
        <v>51</v>
      </c>
      <c r="G193" s="2" t="s">
        <v>11</v>
      </c>
      <c r="H193" s="3" t="s">
        <v>311</v>
      </c>
      <c r="I193" s="2" t="s">
        <v>76</v>
      </c>
      <c r="J193" s="19"/>
      <c r="K193" s="19"/>
      <c r="L193" s="19">
        <v>510000</v>
      </c>
    </row>
    <row r="194" spans="1:12" ht="30" x14ac:dyDescent="0.25">
      <c r="A194" s="125" t="s">
        <v>393</v>
      </c>
      <c r="B194" s="125"/>
      <c r="C194" s="125"/>
      <c r="D194" s="125"/>
      <c r="E194" s="3">
        <v>851</v>
      </c>
      <c r="F194" s="2" t="s">
        <v>51</v>
      </c>
      <c r="G194" s="2" t="s">
        <v>11</v>
      </c>
      <c r="H194" s="3" t="s">
        <v>312</v>
      </c>
      <c r="I194" s="2"/>
      <c r="J194" s="19">
        <f t="shared" ref="J194:L195" si="88">J195</f>
        <v>63205</v>
      </c>
      <c r="K194" s="19">
        <f t="shared" si="88"/>
        <v>62608</v>
      </c>
      <c r="L194" s="19">
        <f t="shared" si="88"/>
        <v>64240</v>
      </c>
    </row>
    <row r="195" spans="1:12" ht="60" x14ac:dyDescent="0.25">
      <c r="A195" s="125" t="s">
        <v>37</v>
      </c>
      <c r="B195" s="125"/>
      <c r="C195" s="125"/>
      <c r="D195" s="125"/>
      <c r="E195" s="3">
        <v>851</v>
      </c>
      <c r="F195" s="2" t="s">
        <v>51</v>
      </c>
      <c r="G195" s="2" t="s">
        <v>11</v>
      </c>
      <c r="H195" s="3" t="s">
        <v>312</v>
      </c>
      <c r="I195" s="2" t="s">
        <v>74</v>
      </c>
      <c r="J195" s="19">
        <f t="shared" si="88"/>
        <v>63205</v>
      </c>
      <c r="K195" s="19">
        <f t="shared" si="88"/>
        <v>62608</v>
      </c>
      <c r="L195" s="19">
        <f t="shared" si="88"/>
        <v>64240</v>
      </c>
    </row>
    <row r="196" spans="1:12" x14ac:dyDescent="0.25">
      <c r="A196" s="125" t="s">
        <v>38</v>
      </c>
      <c r="B196" s="125"/>
      <c r="C196" s="125"/>
      <c r="D196" s="125"/>
      <c r="E196" s="3">
        <v>851</v>
      </c>
      <c r="F196" s="2" t="s">
        <v>51</v>
      </c>
      <c r="G196" s="2" t="s">
        <v>11</v>
      </c>
      <c r="H196" s="3" t="s">
        <v>312</v>
      </c>
      <c r="I196" s="2" t="s">
        <v>76</v>
      </c>
      <c r="J196" s="19">
        <v>63205</v>
      </c>
      <c r="K196" s="19">
        <v>62608</v>
      </c>
      <c r="L196" s="19">
        <v>64240</v>
      </c>
    </row>
    <row r="197" spans="1:12" ht="30" x14ac:dyDescent="0.25">
      <c r="A197" s="125" t="s">
        <v>218</v>
      </c>
      <c r="B197" s="125"/>
      <c r="C197" s="125"/>
      <c r="D197" s="125"/>
      <c r="E197" s="3">
        <v>851</v>
      </c>
      <c r="F197" s="2" t="s">
        <v>51</v>
      </c>
      <c r="G197" s="2" t="s">
        <v>11</v>
      </c>
      <c r="H197" s="3" t="s">
        <v>309</v>
      </c>
      <c r="I197" s="2"/>
      <c r="J197" s="19">
        <f t="shared" ref="J197:L198" si="89">J198</f>
        <v>502895</v>
      </c>
      <c r="K197" s="19">
        <f t="shared" si="89"/>
        <v>0</v>
      </c>
      <c r="L197" s="19">
        <f t="shared" si="89"/>
        <v>0</v>
      </c>
    </row>
    <row r="198" spans="1:12" ht="45" x14ac:dyDescent="0.25">
      <c r="A198" s="125" t="s">
        <v>19</v>
      </c>
      <c r="B198" s="125"/>
      <c r="C198" s="125"/>
      <c r="D198" s="125"/>
      <c r="E198" s="3">
        <v>851</v>
      </c>
      <c r="F198" s="2" t="s">
        <v>51</v>
      </c>
      <c r="G198" s="2" t="s">
        <v>11</v>
      </c>
      <c r="H198" s="3" t="s">
        <v>309</v>
      </c>
      <c r="I198" s="2" t="s">
        <v>20</v>
      </c>
      <c r="J198" s="19">
        <f t="shared" si="89"/>
        <v>502895</v>
      </c>
      <c r="K198" s="19">
        <f t="shared" si="89"/>
        <v>0</v>
      </c>
      <c r="L198" s="19">
        <f t="shared" si="89"/>
        <v>0</v>
      </c>
    </row>
    <row r="199" spans="1:12" ht="45" x14ac:dyDescent="0.25">
      <c r="A199" s="125" t="s">
        <v>9</v>
      </c>
      <c r="B199" s="125"/>
      <c r="C199" s="125"/>
      <c r="D199" s="125"/>
      <c r="E199" s="3">
        <v>851</v>
      </c>
      <c r="F199" s="2" t="s">
        <v>51</v>
      </c>
      <c r="G199" s="2" t="s">
        <v>11</v>
      </c>
      <c r="H199" s="3" t="s">
        <v>309</v>
      </c>
      <c r="I199" s="2" t="s">
        <v>21</v>
      </c>
      <c r="J199" s="19">
        <v>502895</v>
      </c>
      <c r="K199" s="19"/>
      <c r="L199" s="19"/>
    </row>
    <row r="200" spans="1:12" ht="28.5" x14ac:dyDescent="0.25">
      <c r="A200" s="5" t="s">
        <v>81</v>
      </c>
      <c r="B200" s="40"/>
      <c r="C200" s="40"/>
      <c r="D200" s="40"/>
      <c r="E200" s="3">
        <v>851</v>
      </c>
      <c r="F200" s="17" t="s">
        <v>51</v>
      </c>
      <c r="G200" s="17" t="s">
        <v>12</v>
      </c>
      <c r="H200" s="3" t="s">
        <v>43</v>
      </c>
      <c r="I200" s="17"/>
      <c r="J200" s="35">
        <f t="shared" ref="J200:L202" si="90">J201</f>
        <v>5000</v>
      </c>
      <c r="K200" s="35">
        <f t="shared" si="90"/>
        <v>0</v>
      </c>
      <c r="L200" s="35">
        <f t="shared" si="90"/>
        <v>0</v>
      </c>
    </row>
    <row r="201" spans="1:12" ht="30" x14ac:dyDescent="0.25">
      <c r="A201" s="124" t="s">
        <v>82</v>
      </c>
      <c r="B201" s="125"/>
      <c r="C201" s="125"/>
      <c r="D201" s="125"/>
      <c r="E201" s="3">
        <v>851</v>
      </c>
      <c r="F201" s="2" t="s">
        <v>51</v>
      </c>
      <c r="G201" s="2" t="s">
        <v>12</v>
      </c>
      <c r="H201" s="3" t="s">
        <v>313</v>
      </c>
      <c r="I201" s="2"/>
      <c r="J201" s="19">
        <f t="shared" si="90"/>
        <v>5000</v>
      </c>
      <c r="K201" s="19">
        <f t="shared" si="90"/>
        <v>0</v>
      </c>
      <c r="L201" s="19">
        <f t="shared" si="90"/>
        <v>0</v>
      </c>
    </row>
    <row r="202" spans="1:12" ht="45" x14ac:dyDescent="0.25">
      <c r="A202" s="125" t="s">
        <v>19</v>
      </c>
      <c r="B202" s="124"/>
      <c r="C202" s="124"/>
      <c r="D202" s="124"/>
      <c r="E202" s="3">
        <v>851</v>
      </c>
      <c r="F202" s="2" t="s">
        <v>51</v>
      </c>
      <c r="G202" s="2" t="s">
        <v>12</v>
      </c>
      <c r="H202" s="3" t="s">
        <v>313</v>
      </c>
      <c r="I202" s="2" t="s">
        <v>20</v>
      </c>
      <c r="J202" s="19">
        <f t="shared" si="90"/>
        <v>5000</v>
      </c>
      <c r="K202" s="19">
        <f t="shared" si="90"/>
        <v>0</v>
      </c>
      <c r="L202" s="19">
        <f t="shared" si="90"/>
        <v>0</v>
      </c>
    </row>
    <row r="203" spans="1:12" ht="45" x14ac:dyDescent="0.25">
      <c r="A203" s="125" t="s">
        <v>9</v>
      </c>
      <c r="B203" s="125"/>
      <c r="C203" s="125"/>
      <c r="D203" s="125"/>
      <c r="E203" s="3">
        <v>851</v>
      </c>
      <c r="F203" s="2" t="s">
        <v>51</v>
      </c>
      <c r="G203" s="2" t="s">
        <v>12</v>
      </c>
      <c r="H203" s="3" t="s">
        <v>313</v>
      </c>
      <c r="I203" s="2" t="s">
        <v>21</v>
      </c>
      <c r="J203" s="19">
        <v>5000</v>
      </c>
      <c r="K203" s="19"/>
      <c r="L203" s="19"/>
    </row>
    <row r="204" spans="1:12" x14ac:dyDescent="0.25">
      <c r="A204" s="5" t="s">
        <v>83</v>
      </c>
      <c r="B204" s="40"/>
      <c r="C204" s="40"/>
      <c r="D204" s="40"/>
      <c r="E204" s="3">
        <v>851</v>
      </c>
      <c r="F204" s="17" t="s">
        <v>84</v>
      </c>
      <c r="G204" s="17"/>
      <c r="H204" s="3" t="s">
        <v>43</v>
      </c>
      <c r="I204" s="17"/>
      <c r="J204" s="20">
        <f>J205+J209</f>
        <v>27067222.039999999</v>
      </c>
      <c r="K204" s="20">
        <f t="shared" ref="K204:L204" si="91">K205+K209</f>
        <v>24498601.039999999</v>
      </c>
      <c r="L204" s="20">
        <f t="shared" si="91"/>
        <v>24498601.039999999</v>
      </c>
    </row>
    <row r="205" spans="1:12" x14ac:dyDescent="0.25">
      <c r="A205" s="5" t="s">
        <v>85</v>
      </c>
      <c r="B205" s="40"/>
      <c r="C205" s="40"/>
      <c r="D205" s="40"/>
      <c r="E205" s="3">
        <v>851</v>
      </c>
      <c r="F205" s="17" t="s">
        <v>84</v>
      </c>
      <c r="G205" s="17" t="s">
        <v>11</v>
      </c>
      <c r="H205" s="3" t="s">
        <v>43</v>
      </c>
      <c r="I205" s="17"/>
      <c r="J205" s="20">
        <f t="shared" ref="J205:L207" si="92">J206</f>
        <v>4117661</v>
      </c>
      <c r="K205" s="20">
        <f t="shared" si="92"/>
        <v>4117661</v>
      </c>
      <c r="L205" s="20">
        <f t="shared" si="92"/>
        <v>4117661</v>
      </c>
    </row>
    <row r="206" spans="1:12" ht="30" x14ac:dyDescent="0.25">
      <c r="A206" s="124" t="s">
        <v>86</v>
      </c>
      <c r="B206" s="125"/>
      <c r="C206" s="125"/>
      <c r="D206" s="125"/>
      <c r="E206" s="3">
        <v>851</v>
      </c>
      <c r="F206" s="2" t="s">
        <v>84</v>
      </c>
      <c r="G206" s="2" t="s">
        <v>11</v>
      </c>
      <c r="H206" s="3" t="s">
        <v>314</v>
      </c>
      <c r="I206" s="2"/>
      <c r="J206" s="19">
        <f t="shared" si="92"/>
        <v>4117661</v>
      </c>
      <c r="K206" s="19">
        <f t="shared" si="92"/>
        <v>4117661</v>
      </c>
      <c r="L206" s="19">
        <f t="shared" si="92"/>
        <v>4117661</v>
      </c>
    </row>
    <row r="207" spans="1:12" ht="30" x14ac:dyDescent="0.25">
      <c r="A207" s="124" t="s">
        <v>87</v>
      </c>
      <c r="B207" s="124"/>
      <c r="C207" s="124"/>
      <c r="D207" s="124"/>
      <c r="E207" s="3">
        <v>851</v>
      </c>
      <c r="F207" s="2" t="s">
        <v>84</v>
      </c>
      <c r="G207" s="2" t="s">
        <v>11</v>
      </c>
      <c r="H207" s="3" t="s">
        <v>314</v>
      </c>
      <c r="I207" s="2" t="s">
        <v>88</v>
      </c>
      <c r="J207" s="19">
        <f t="shared" si="92"/>
        <v>4117661</v>
      </c>
      <c r="K207" s="19">
        <f t="shared" si="92"/>
        <v>4117661</v>
      </c>
      <c r="L207" s="19">
        <f t="shared" si="92"/>
        <v>4117661</v>
      </c>
    </row>
    <row r="208" spans="1:12" ht="30" x14ac:dyDescent="0.25">
      <c r="A208" s="124" t="s">
        <v>95</v>
      </c>
      <c r="B208" s="125"/>
      <c r="C208" s="125"/>
      <c r="D208" s="23"/>
      <c r="E208" s="3">
        <v>851</v>
      </c>
      <c r="F208" s="2" t="s">
        <v>84</v>
      </c>
      <c r="G208" s="2" t="s">
        <v>11</v>
      </c>
      <c r="H208" s="3" t="s">
        <v>314</v>
      </c>
      <c r="I208" s="2" t="s">
        <v>96</v>
      </c>
      <c r="J208" s="19">
        <v>4117661</v>
      </c>
      <c r="K208" s="19">
        <v>4117661</v>
      </c>
      <c r="L208" s="19">
        <v>4117661</v>
      </c>
    </row>
    <row r="209" spans="1:12" x14ac:dyDescent="0.25">
      <c r="A209" s="5" t="s">
        <v>92</v>
      </c>
      <c r="B209" s="40"/>
      <c r="C209" s="40"/>
      <c r="D209" s="40"/>
      <c r="E209" s="3">
        <v>851</v>
      </c>
      <c r="F209" s="17" t="s">
        <v>84</v>
      </c>
      <c r="G209" s="17" t="s">
        <v>12</v>
      </c>
      <c r="H209" s="3" t="s">
        <v>43</v>
      </c>
      <c r="I209" s="17"/>
      <c r="J209" s="20">
        <f>J215+J210</f>
        <v>22949561.039999999</v>
      </c>
      <c r="K209" s="20">
        <f t="shared" ref="K209:L209" si="93">K215+K210</f>
        <v>20380940.039999999</v>
      </c>
      <c r="L209" s="20">
        <f t="shared" si="93"/>
        <v>20380940.039999999</v>
      </c>
    </row>
    <row r="210" spans="1:12" s="1" customFormat="1" ht="75" x14ac:dyDescent="0.25">
      <c r="A210" s="125" t="s">
        <v>160</v>
      </c>
      <c r="B210" s="125"/>
      <c r="C210" s="125"/>
      <c r="D210" s="125"/>
      <c r="E210" s="3">
        <v>851</v>
      </c>
      <c r="F210" s="3" t="s">
        <v>84</v>
      </c>
      <c r="G210" s="3" t="s">
        <v>12</v>
      </c>
      <c r="H210" s="3" t="s">
        <v>426</v>
      </c>
      <c r="I210" s="3"/>
      <c r="J210" s="19">
        <f t="shared" ref="J210" si="94">J211+J213</f>
        <v>16541919.24</v>
      </c>
      <c r="K210" s="19">
        <f t="shared" ref="K210:L210" si="95">K211+K213</f>
        <v>13973298.24</v>
      </c>
      <c r="L210" s="19">
        <f t="shared" si="95"/>
        <v>13973298.24</v>
      </c>
    </row>
    <row r="211" spans="1:12" s="1" customFormat="1" ht="30" x14ac:dyDescent="0.25">
      <c r="A211" s="125" t="s">
        <v>87</v>
      </c>
      <c r="B211" s="125"/>
      <c r="C211" s="125"/>
      <c r="D211" s="125"/>
      <c r="E211" s="3">
        <v>851</v>
      </c>
      <c r="F211" s="3" t="s">
        <v>84</v>
      </c>
      <c r="G211" s="3" t="s">
        <v>12</v>
      </c>
      <c r="H211" s="3" t="s">
        <v>426</v>
      </c>
      <c r="I211" s="3" t="s">
        <v>88</v>
      </c>
      <c r="J211" s="19">
        <f t="shared" ref="J211:L211" si="96">J212</f>
        <v>5137242</v>
      </c>
      <c r="K211" s="19">
        <f t="shared" si="96"/>
        <v>2568621</v>
      </c>
      <c r="L211" s="19">
        <f t="shared" si="96"/>
        <v>2568621</v>
      </c>
    </row>
    <row r="212" spans="1:12" s="1" customFormat="1" ht="45" x14ac:dyDescent="0.25">
      <c r="A212" s="125" t="s">
        <v>89</v>
      </c>
      <c r="B212" s="125"/>
      <c r="C212" s="125"/>
      <c r="D212" s="125"/>
      <c r="E212" s="3">
        <v>851</v>
      </c>
      <c r="F212" s="3" t="s">
        <v>84</v>
      </c>
      <c r="G212" s="3" t="s">
        <v>12</v>
      </c>
      <c r="H212" s="3" t="s">
        <v>426</v>
      </c>
      <c r="I212" s="3" t="s">
        <v>90</v>
      </c>
      <c r="J212" s="19">
        <v>5137242</v>
      </c>
      <c r="K212" s="19">
        <v>2568621</v>
      </c>
      <c r="L212" s="19">
        <v>2568621</v>
      </c>
    </row>
    <row r="213" spans="1:12" s="1" customFormat="1" ht="45" x14ac:dyDescent="0.25">
      <c r="A213" s="125" t="s">
        <v>64</v>
      </c>
      <c r="B213" s="125"/>
      <c r="C213" s="125"/>
      <c r="D213" s="125"/>
      <c r="E213" s="3">
        <v>851</v>
      </c>
      <c r="F213" s="3" t="s">
        <v>84</v>
      </c>
      <c r="G213" s="3" t="s">
        <v>12</v>
      </c>
      <c r="H213" s="3" t="s">
        <v>426</v>
      </c>
      <c r="I213" s="3" t="s">
        <v>65</v>
      </c>
      <c r="J213" s="19">
        <f t="shared" ref="J213:L213" si="97">J214</f>
        <v>11404677.24</v>
      </c>
      <c r="K213" s="19">
        <f t="shared" si="97"/>
        <v>11404677.24</v>
      </c>
      <c r="L213" s="19">
        <f t="shared" si="97"/>
        <v>11404677.24</v>
      </c>
    </row>
    <row r="214" spans="1:12" s="1" customFormat="1" x14ac:dyDescent="0.25">
      <c r="A214" s="125" t="s">
        <v>66</v>
      </c>
      <c r="B214" s="125"/>
      <c r="C214" s="125"/>
      <c r="D214" s="125"/>
      <c r="E214" s="3">
        <v>851</v>
      </c>
      <c r="F214" s="3" t="s">
        <v>84</v>
      </c>
      <c r="G214" s="3" t="s">
        <v>12</v>
      </c>
      <c r="H214" s="3" t="s">
        <v>426</v>
      </c>
      <c r="I214" s="3" t="s">
        <v>67</v>
      </c>
      <c r="J214" s="19">
        <v>11404677.24</v>
      </c>
      <c r="K214" s="19">
        <v>11404677.24</v>
      </c>
      <c r="L214" s="19">
        <v>11404677.24</v>
      </c>
    </row>
    <row r="215" spans="1:12" ht="30" x14ac:dyDescent="0.25">
      <c r="A215" s="125" t="s">
        <v>225</v>
      </c>
      <c r="B215" s="124"/>
      <c r="C215" s="124"/>
      <c r="D215" s="124"/>
      <c r="E215" s="3">
        <v>851</v>
      </c>
      <c r="F215" s="2" t="s">
        <v>84</v>
      </c>
      <c r="G215" s="2" t="s">
        <v>12</v>
      </c>
      <c r="H215" s="3" t="s">
        <v>315</v>
      </c>
      <c r="I215" s="2"/>
      <c r="J215" s="19">
        <f t="shared" ref="J215:L216" si="98">J216</f>
        <v>6407641.7999999998</v>
      </c>
      <c r="K215" s="19">
        <f t="shared" si="98"/>
        <v>6407641.7999999998</v>
      </c>
      <c r="L215" s="19">
        <f t="shared" si="98"/>
        <v>6407641.7999999998</v>
      </c>
    </row>
    <row r="216" spans="1:12" ht="30" x14ac:dyDescent="0.25">
      <c r="A216" s="125" t="s">
        <v>87</v>
      </c>
      <c r="B216" s="124"/>
      <c r="C216" s="124"/>
      <c r="D216" s="124"/>
      <c r="E216" s="3">
        <v>851</v>
      </c>
      <c r="F216" s="2" t="s">
        <v>84</v>
      </c>
      <c r="G216" s="2" t="s">
        <v>12</v>
      </c>
      <c r="H216" s="3" t="s">
        <v>315</v>
      </c>
      <c r="I216" s="2" t="s">
        <v>88</v>
      </c>
      <c r="J216" s="19">
        <f t="shared" si="98"/>
        <v>6407641.7999999998</v>
      </c>
      <c r="K216" s="19">
        <f t="shared" si="98"/>
        <v>6407641.7999999998</v>
      </c>
      <c r="L216" s="19">
        <f t="shared" si="98"/>
        <v>6407641.7999999998</v>
      </c>
    </row>
    <row r="217" spans="1:12" ht="30" x14ac:dyDescent="0.25">
      <c r="A217" s="124" t="s">
        <v>95</v>
      </c>
      <c r="B217" s="124"/>
      <c r="C217" s="124"/>
      <c r="D217" s="124"/>
      <c r="E217" s="3">
        <v>851</v>
      </c>
      <c r="F217" s="2" t="s">
        <v>84</v>
      </c>
      <c r="G217" s="2" t="s">
        <v>12</v>
      </c>
      <c r="H217" s="3" t="s">
        <v>315</v>
      </c>
      <c r="I217" s="2" t="s">
        <v>96</v>
      </c>
      <c r="J217" s="19">
        <v>6407641.7999999998</v>
      </c>
      <c r="K217" s="19">
        <v>6407641.7999999998</v>
      </c>
      <c r="L217" s="19">
        <v>6407641.7999999998</v>
      </c>
    </row>
    <row r="218" spans="1:12" x14ac:dyDescent="0.25">
      <c r="A218" s="5" t="s">
        <v>97</v>
      </c>
      <c r="B218" s="40"/>
      <c r="C218" s="40"/>
      <c r="D218" s="40"/>
      <c r="E218" s="3">
        <v>851</v>
      </c>
      <c r="F218" s="17" t="s">
        <v>98</v>
      </c>
      <c r="G218" s="17"/>
      <c r="H218" s="3" t="s">
        <v>43</v>
      </c>
      <c r="I218" s="17"/>
      <c r="J218" s="20">
        <f t="shared" ref="J218:L218" si="99">J219</f>
        <v>196821838.69</v>
      </c>
      <c r="K218" s="20">
        <f t="shared" si="99"/>
        <v>268000</v>
      </c>
      <c r="L218" s="20">
        <f t="shared" si="99"/>
        <v>22490223</v>
      </c>
    </row>
    <row r="219" spans="1:12" x14ac:dyDescent="0.25">
      <c r="A219" s="5" t="s">
        <v>99</v>
      </c>
      <c r="B219" s="25"/>
      <c r="C219" s="25"/>
      <c r="D219" s="25"/>
      <c r="E219" s="3">
        <v>851</v>
      </c>
      <c r="F219" s="17" t="s">
        <v>98</v>
      </c>
      <c r="G219" s="17" t="s">
        <v>40</v>
      </c>
      <c r="H219" s="3" t="s">
        <v>43</v>
      </c>
      <c r="I219" s="17"/>
      <c r="J219" s="20">
        <f t="shared" ref="J219:L219" si="100">J223+J220+J226+J229+J235+J232</f>
        <v>196821838.69</v>
      </c>
      <c r="K219" s="20">
        <f t="shared" si="100"/>
        <v>268000</v>
      </c>
      <c r="L219" s="20">
        <f t="shared" si="100"/>
        <v>22490223</v>
      </c>
    </row>
    <row r="220" spans="1:12" ht="45" x14ac:dyDescent="0.25">
      <c r="A220" s="125" t="s">
        <v>490</v>
      </c>
      <c r="B220" s="23"/>
      <c r="C220" s="23"/>
      <c r="D220" s="23"/>
      <c r="E220" s="3" t="s">
        <v>243</v>
      </c>
      <c r="F220" s="2" t="s">
        <v>98</v>
      </c>
      <c r="G220" s="2" t="s">
        <v>40</v>
      </c>
      <c r="H220" s="3" t="s">
        <v>491</v>
      </c>
      <c r="I220" s="2"/>
      <c r="J220" s="19">
        <f t="shared" ref="J220:J221" si="101">J221</f>
        <v>0</v>
      </c>
      <c r="K220" s="19"/>
      <c r="L220" s="19">
        <f t="shared" ref="L220:L221" si="102">L221</f>
        <v>22222223</v>
      </c>
    </row>
    <row r="221" spans="1:12" ht="45" x14ac:dyDescent="0.25">
      <c r="A221" s="125" t="s">
        <v>19</v>
      </c>
      <c r="B221" s="23"/>
      <c r="C221" s="23"/>
      <c r="D221" s="23"/>
      <c r="E221" s="3" t="s">
        <v>243</v>
      </c>
      <c r="F221" s="2" t="s">
        <v>98</v>
      </c>
      <c r="G221" s="2" t="s">
        <v>40</v>
      </c>
      <c r="H221" s="3" t="s">
        <v>491</v>
      </c>
      <c r="I221" s="2" t="s">
        <v>20</v>
      </c>
      <c r="J221" s="19">
        <f t="shared" si="101"/>
        <v>0</v>
      </c>
      <c r="K221" s="19"/>
      <c r="L221" s="19">
        <f t="shared" si="102"/>
        <v>22222223</v>
      </c>
    </row>
    <row r="222" spans="1:12" ht="45" x14ac:dyDescent="0.25">
      <c r="A222" s="125" t="s">
        <v>9</v>
      </c>
      <c r="B222" s="23"/>
      <c r="C222" s="23"/>
      <c r="D222" s="23"/>
      <c r="E222" s="3" t="s">
        <v>243</v>
      </c>
      <c r="F222" s="2" t="s">
        <v>98</v>
      </c>
      <c r="G222" s="2" t="s">
        <v>40</v>
      </c>
      <c r="H222" s="3" t="s">
        <v>491</v>
      </c>
      <c r="I222" s="2" t="s">
        <v>21</v>
      </c>
      <c r="J222" s="19"/>
      <c r="K222" s="19"/>
      <c r="L222" s="19">
        <v>22222223</v>
      </c>
    </row>
    <row r="223" spans="1:12" ht="45" x14ac:dyDescent="0.25">
      <c r="A223" s="125" t="s">
        <v>463</v>
      </c>
      <c r="B223" s="23"/>
      <c r="C223" s="23"/>
      <c r="D223" s="23"/>
      <c r="E223" s="3" t="s">
        <v>243</v>
      </c>
      <c r="F223" s="2" t="s">
        <v>98</v>
      </c>
      <c r="G223" s="2" t="s">
        <v>40</v>
      </c>
      <c r="H223" s="3" t="s">
        <v>467</v>
      </c>
      <c r="I223" s="2"/>
      <c r="J223" s="19">
        <f t="shared" ref="J223:L224" si="103">J224</f>
        <v>195168038.69</v>
      </c>
      <c r="K223" s="19">
        <f t="shared" si="103"/>
        <v>0</v>
      </c>
      <c r="L223" s="19">
        <f t="shared" si="103"/>
        <v>0</v>
      </c>
    </row>
    <row r="224" spans="1:12" ht="45" x14ac:dyDescent="0.25">
      <c r="A224" s="125" t="s">
        <v>64</v>
      </c>
      <c r="B224" s="23"/>
      <c r="C224" s="23"/>
      <c r="D224" s="23"/>
      <c r="E224" s="3" t="s">
        <v>243</v>
      </c>
      <c r="F224" s="2" t="s">
        <v>98</v>
      </c>
      <c r="G224" s="2" t="s">
        <v>40</v>
      </c>
      <c r="H224" s="3" t="s">
        <v>467</v>
      </c>
      <c r="I224" s="2" t="s">
        <v>65</v>
      </c>
      <c r="J224" s="19">
        <f t="shared" si="103"/>
        <v>195168038.69</v>
      </c>
      <c r="K224" s="19">
        <f t="shared" si="103"/>
        <v>0</v>
      </c>
      <c r="L224" s="19">
        <f t="shared" si="103"/>
        <v>0</v>
      </c>
    </row>
    <row r="225" spans="1:12" x14ac:dyDescent="0.25">
      <c r="A225" s="125" t="s">
        <v>66</v>
      </c>
      <c r="B225" s="23"/>
      <c r="C225" s="23"/>
      <c r="D225" s="23"/>
      <c r="E225" s="3" t="s">
        <v>243</v>
      </c>
      <c r="F225" s="2" t="s">
        <v>98</v>
      </c>
      <c r="G225" s="2" t="s">
        <v>40</v>
      </c>
      <c r="H225" s="3" t="s">
        <v>467</v>
      </c>
      <c r="I225" s="2" t="s">
        <v>67</v>
      </c>
      <c r="J225" s="19">
        <v>195168038.69</v>
      </c>
      <c r="K225" s="19"/>
      <c r="L225" s="19"/>
    </row>
    <row r="226" spans="1:12" ht="45" x14ac:dyDescent="0.25">
      <c r="A226" s="125" t="s">
        <v>431</v>
      </c>
      <c r="B226" s="23"/>
      <c r="C226" s="23"/>
      <c r="D226" s="23"/>
      <c r="E226" s="3" t="s">
        <v>243</v>
      </c>
      <c r="F226" s="2" t="s">
        <v>98</v>
      </c>
      <c r="G226" s="2" t="s">
        <v>40</v>
      </c>
      <c r="H226" s="3" t="s">
        <v>436</v>
      </c>
      <c r="I226" s="2"/>
      <c r="J226" s="19">
        <f t="shared" ref="J226:L227" si="104">J227</f>
        <v>1100000</v>
      </c>
      <c r="K226" s="19">
        <f t="shared" si="104"/>
        <v>0</v>
      </c>
      <c r="L226" s="19">
        <f t="shared" si="104"/>
        <v>0</v>
      </c>
    </row>
    <row r="227" spans="1:12" ht="45" x14ac:dyDescent="0.25">
      <c r="A227" s="125" t="s">
        <v>64</v>
      </c>
      <c r="B227" s="23"/>
      <c r="C227" s="23"/>
      <c r="D227" s="23"/>
      <c r="E227" s="3" t="s">
        <v>243</v>
      </c>
      <c r="F227" s="2" t="s">
        <v>98</v>
      </c>
      <c r="G227" s="2" t="s">
        <v>40</v>
      </c>
      <c r="H227" s="3" t="s">
        <v>436</v>
      </c>
      <c r="I227" s="2" t="s">
        <v>65</v>
      </c>
      <c r="J227" s="19">
        <f t="shared" si="104"/>
        <v>1100000</v>
      </c>
      <c r="K227" s="19">
        <f t="shared" si="104"/>
        <v>0</v>
      </c>
      <c r="L227" s="19">
        <f t="shared" si="104"/>
        <v>0</v>
      </c>
    </row>
    <row r="228" spans="1:12" x14ac:dyDescent="0.25">
      <c r="A228" s="125" t="s">
        <v>66</v>
      </c>
      <c r="B228" s="23"/>
      <c r="C228" s="23"/>
      <c r="D228" s="23"/>
      <c r="E228" s="3" t="s">
        <v>243</v>
      </c>
      <c r="F228" s="2" t="s">
        <v>98</v>
      </c>
      <c r="G228" s="2" t="s">
        <v>40</v>
      </c>
      <c r="H228" s="3" t="s">
        <v>436</v>
      </c>
      <c r="I228" s="2" t="s">
        <v>67</v>
      </c>
      <c r="J228" s="19">
        <v>1100000</v>
      </c>
      <c r="K228" s="19"/>
      <c r="L228" s="19"/>
    </row>
    <row r="229" spans="1:12" s="36" customFormat="1" ht="30" x14ac:dyDescent="0.25">
      <c r="A229" s="125" t="s">
        <v>100</v>
      </c>
      <c r="B229" s="125"/>
      <c r="C229" s="125"/>
      <c r="D229" s="125"/>
      <c r="E229" s="3">
        <v>851</v>
      </c>
      <c r="F229" s="2" t="s">
        <v>98</v>
      </c>
      <c r="G229" s="2" t="s">
        <v>40</v>
      </c>
      <c r="H229" s="3" t="s">
        <v>316</v>
      </c>
      <c r="I229" s="2"/>
      <c r="J229" s="19">
        <f t="shared" ref="J229:L230" si="105">J230</f>
        <v>275800</v>
      </c>
      <c r="K229" s="19">
        <f t="shared" si="105"/>
        <v>0</v>
      </c>
      <c r="L229" s="19">
        <f t="shared" si="105"/>
        <v>0</v>
      </c>
    </row>
    <row r="230" spans="1:12" ht="45" x14ac:dyDescent="0.25">
      <c r="A230" s="125" t="s">
        <v>19</v>
      </c>
      <c r="B230" s="124"/>
      <c r="C230" s="124"/>
      <c r="D230" s="124"/>
      <c r="E230" s="3">
        <v>851</v>
      </c>
      <c r="F230" s="2" t="s">
        <v>98</v>
      </c>
      <c r="G230" s="2" t="s">
        <v>40</v>
      </c>
      <c r="H230" s="3" t="s">
        <v>316</v>
      </c>
      <c r="I230" s="2" t="s">
        <v>20</v>
      </c>
      <c r="J230" s="19">
        <f t="shared" si="105"/>
        <v>275800</v>
      </c>
      <c r="K230" s="19">
        <f t="shared" si="105"/>
        <v>0</v>
      </c>
      <c r="L230" s="19">
        <f t="shared" si="105"/>
        <v>0</v>
      </c>
    </row>
    <row r="231" spans="1:12" ht="45" x14ac:dyDescent="0.25">
      <c r="A231" s="125" t="s">
        <v>9</v>
      </c>
      <c r="B231" s="125"/>
      <c r="C231" s="125"/>
      <c r="D231" s="125"/>
      <c r="E231" s="3">
        <v>851</v>
      </c>
      <c r="F231" s="2" t="s">
        <v>98</v>
      </c>
      <c r="G231" s="2" t="s">
        <v>40</v>
      </c>
      <c r="H231" s="3" t="s">
        <v>316</v>
      </c>
      <c r="I231" s="2" t="s">
        <v>21</v>
      </c>
      <c r="J231" s="19">
        <v>275800</v>
      </c>
      <c r="K231" s="19"/>
      <c r="L231" s="19"/>
    </row>
    <row r="232" spans="1:12" ht="75" x14ac:dyDescent="0.25">
      <c r="A232" s="125" t="s">
        <v>251</v>
      </c>
      <c r="B232" s="25"/>
      <c r="C232" s="25"/>
      <c r="D232" s="25"/>
      <c r="E232" s="3">
        <v>851</v>
      </c>
      <c r="F232" s="2" t="s">
        <v>98</v>
      </c>
      <c r="G232" s="2" t="s">
        <v>40</v>
      </c>
      <c r="H232" s="3" t="s">
        <v>317</v>
      </c>
      <c r="I232" s="2"/>
      <c r="J232" s="19">
        <f t="shared" ref="J232:L233" si="106">J233</f>
        <v>10000</v>
      </c>
      <c r="K232" s="19">
        <f t="shared" si="106"/>
        <v>0</v>
      </c>
      <c r="L232" s="19">
        <f t="shared" si="106"/>
        <v>0</v>
      </c>
    </row>
    <row r="233" spans="1:12" ht="45" x14ac:dyDescent="0.25">
      <c r="A233" s="125" t="s">
        <v>19</v>
      </c>
      <c r="B233" s="25"/>
      <c r="C233" s="25"/>
      <c r="D233" s="25"/>
      <c r="E233" s="3">
        <v>851</v>
      </c>
      <c r="F233" s="2" t="s">
        <v>98</v>
      </c>
      <c r="G233" s="2" t="s">
        <v>40</v>
      </c>
      <c r="H233" s="3" t="s">
        <v>317</v>
      </c>
      <c r="I233" s="2" t="s">
        <v>20</v>
      </c>
      <c r="J233" s="19">
        <f t="shared" si="106"/>
        <v>10000</v>
      </c>
      <c r="K233" s="19">
        <f t="shared" si="106"/>
        <v>0</v>
      </c>
      <c r="L233" s="19">
        <f t="shared" si="106"/>
        <v>0</v>
      </c>
    </row>
    <row r="234" spans="1:12" ht="45" x14ac:dyDescent="0.25">
      <c r="A234" s="125" t="s">
        <v>9</v>
      </c>
      <c r="B234" s="25"/>
      <c r="C234" s="25"/>
      <c r="D234" s="25"/>
      <c r="E234" s="3">
        <v>851</v>
      </c>
      <c r="F234" s="2" t="s">
        <v>98</v>
      </c>
      <c r="G234" s="2" t="s">
        <v>40</v>
      </c>
      <c r="H234" s="3" t="s">
        <v>317</v>
      </c>
      <c r="I234" s="2" t="s">
        <v>21</v>
      </c>
      <c r="J234" s="19">
        <v>10000</v>
      </c>
      <c r="K234" s="19"/>
      <c r="L234" s="19"/>
    </row>
    <row r="235" spans="1:12" ht="165" x14ac:dyDescent="0.25">
      <c r="A235" s="125" t="s">
        <v>101</v>
      </c>
      <c r="B235" s="25"/>
      <c r="C235" s="25"/>
      <c r="D235" s="25"/>
      <c r="E235" s="3">
        <v>851</v>
      </c>
      <c r="F235" s="2" t="s">
        <v>98</v>
      </c>
      <c r="G235" s="2" t="s">
        <v>40</v>
      </c>
      <c r="H235" s="3" t="s">
        <v>318</v>
      </c>
      <c r="I235" s="2"/>
      <c r="J235" s="19">
        <f t="shared" ref="J235:L236" si="107">J236</f>
        <v>268000</v>
      </c>
      <c r="K235" s="19">
        <f t="shared" si="107"/>
        <v>268000</v>
      </c>
      <c r="L235" s="19">
        <f t="shared" si="107"/>
        <v>268000</v>
      </c>
    </row>
    <row r="236" spans="1:12" ht="45" x14ac:dyDescent="0.25">
      <c r="A236" s="125" t="s">
        <v>19</v>
      </c>
      <c r="B236" s="25"/>
      <c r="C236" s="25"/>
      <c r="D236" s="25"/>
      <c r="E236" s="3">
        <v>851</v>
      </c>
      <c r="F236" s="2" t="s">
        <v>98</v>
      </c>
      <c r="G236" s="2" t="s">
        <v>40</v>
      </c>
      <c r="H236" s="3" t="s">
        <v>318</v>
      </c>
      <c r="I236" s="2" t="s">
        <v>20</v>
      </c>
      <c r="J236" s="19">
        <f t="shared" si="107"/>
        <v>268000</v>
      </c>
      <c r="K236" s="19">
        <f t="shared" si="107"/>
        <v>268000</v>
      </c>
      <c r="L236" s="19">
        <f t="shared" si="107"/>
        <v>268000</v>
      </c>
    </row>
    <row r="237" spans="1:12" ht="45" x14ac:dyDescent="0.25">
      <c r="A237" s="125" t="s">
        <v>9</v>
      </c>
      <c r="B237" s="25"/>
      <c r="C237" s="25"/>
      <c r="D237" s="25"/>
      <c r="E237" s="3">
        <v>851</v>
      </c>
      <c r="F237" s="2" t="s">
        <v>98</v>
      </c>
      <c r="G237" s="2" t="s">
        <v>40</v>
      </c>
      <c r="H237" s="3" t="s">
        <v>318</v>
      </c>
      <c r="I237" s="2" t="s">
        <v>21</v>
      </c>
      <c r="J237" s="19">
        <v>268000</v>
      </c>
      <c r="K237" s="19">
        <v>268000</v>
      </c>
      <c r="L237" s="19">
        <v>268000</v>
      </c>
    </row>
    <row r="238" spans="1:12" ht="42.75" x14ac:dyDescent="0.25">
      <c r="A238" s="40" t="s">
        <v>103</v>
      </c>
      <c r="B238" s="59"/>
      <c r="C238" s="59"/>
      <c r="D238" s="59"/>
      <c r="E238" s="22">
        <v>852</v>
      </c>
      <c r="F238" s="3"/>
      <c r="G238" s="3"/>
      <c r="H238" s="100" t="s">
        <v>43</v>
      </c>
      <c r="I238" s="2"/>
      <c r="J238" s="20">
        <f>J239+J313+J329</f>
        <v>259406506.20000002</v>
      </c>
      <c r="K238" s="20">
        <f>K239+K313+K329</f>
        <v>256653457.43000001</v>
      </c>
      <c r="L238" s="20">
        <f>L239+L313+L329</f>
        <v>258161763.06</v>
      </c>
    </row>
    <row r="239" spans="1:12" s="21" customFormat="1" x14ac:dyDescent="0.25">
      <c r="A239" s="5" t="s">
        <v>68</v>
      </c>
      <c r="B239" s="40"/>
      <c r="C239" s="40"/>
      <c r="D239" s="40"/>
      <c r="E239" s="3">
        <v>852</v>
      </c>
      <c r="F239" s="17" t="s">
        <v>69</v>
      </c>
      <c r="G239" s="17"/>
      <c r="H239" s="3" t="s">
        <v>43</v>
      </c>
      <c r="I239" s="17"/>
      <c r="J239" s="20">
        <f>J240+J253+J290+J294</f>
        <v>241792729.20000002</v>
      </c>
      <c r="K239" s="20">
        <f>K240+K253+K290+K294</f>
        <v>238950095.43000001</v>
      </c>
      <c r="L239" s="20">
        <f>L240+L253+L290+L294</f>
        <v>240130401.06</v>
      </c>
    </row>
    <row r="240" spans="1:12" s="21" customFormat="1" x14ac:dyDescent="0.25">
      <c r="A240" s="5" t="s">
        <v>104</v>
      </c>
      <c r="B240" s="40"/>
      <c r="C240" s="40"/>
      <c r="D240" s="40"/>
      <c r="E240" s="3">
        <v>852</v>
      </c>
      <c r="F240" s="17" t="s">
        <v>69</v>
      </c>
      <c r="G240" s="17" t="s">
        <v>11</v>
      </c>
      <c r="H240" s="3" t="s">
        <v>43</v>
      </c>
      <c r="I240" s="17"/>
      <c r="J240" s="20">
        <f>J241+J244+J247+J250</f>
        <v>57870008</v>
      </c>
      <c r="K240" s="20">
        <f t="shared" ref="K240:L240" si="108">K241+K244+K247+K250</f>
        <v>57500788</v>
      </c>
      <c r="L240" s="20">
        <f t="shared" si="108"/>
        <v>57500788</v>
      </c>
    </row>
    <row r="241" spans="1:12" s="21" customFormat="1" ht="345" x14ac:dyDescent="0.25">
      <c r="A241" s="125" t="s">
        <v>259</v>
      </c>
      <c r="B241" s="40"/>
      <c r="C241" s="40"/>
      <c r="D241" s="40"/>
      <c r="E241" s="3">
        <v>852</v>
      </c>
      <c r="F241" s="2" t="s">
        <v>69</v>
      </c>
      <c r="G241" s="2" t="s">
        <v>11</v>
      </c>
      <c r="H241" s="3" t="s">
        <v>319</v>
      </c>
      <c r="I241" s="2"/>
      <c r="J241" s="19">
        <f t="shared" ref="J241:L242" si="109">J242</f>
        <v>46805388</v>
      </c>
      <c r="K241" s="19">
        <f t="shared" si="109"/>
        <v>46805388</v>
      </c>
      <c r="L241" s="19">
        <f t="shared" si="109"/>
        <v>46805388</v>
      </c>
    </row>
    <row r="242" spans="1:12" s="21" customFormat="1" ht="60" x14ac:dyDescent="0.25">
      <c r="A242" s="125" t="s">
        <v>37</v>
      </c>
      <c r="B242" s="40"/>
      <c r="C242" s="40"/>
      <c r="D242" s="40"/>
      <c r="E242" s="3">
        <v>852</v>
      </c>
      <c r="F242" s="2" t="s">
        <v>69</v>
      </c>
      <c r="G242" s="2" t="s">
        <v>11</v>
      </c>
      <c r="H242" s="3" t="s">
        <v>319</v>
      </c>
      <c r="I242" s="2" t="s">
        <v>74</v>
      </c>
      <c r="J242" s="19">
        <f t="shared" si="109"/>
        <v>46805388</v>
      </c>
      <c r="K242" s="19">
        <f t="shared" si="109"/>
        <v>46805388</v>
      </c>
      <c r="L242" s="19">
        <f t="shared" si="109"/>
        <v>46805388</v>
      </c>
    </row>
    <row r="243" spans="1:12" s="21" customFormat="1" x14ac:dyDescent="0.25">
      <c r="A243" s="125" t="s">
        <v>75</v>
      </c>
      <c r="B243" s="125"/>
      <c r="C243" s="125"/>
      <c r="D243" s="125"/>
      <c r="E243" s="3">
        <v>852</v>
      </c>
      <c r="F243" s="2" t="s">
        <v>69</v>
      </c>
      <c r="G243" s="2" t="s">
        <v>11</v>
      </c>
      <c r="H243" s="3" t="s">
        <v>319</v>
      </c>
      <c r="I243" s="2" t="s">
        <v>76</v>
      </c>
      <c r="J243" s="19">
        <f>53986088-7180700</f>
        <v>46805388</v>
      </c>
      <c r="K243" s="19">
        <f t="shared" ref="K243:L243" si="110">53986088-7180700</f>
        <v>46805388</v>
      </c>
      <c r="L243" s="19">
        <f t="shared" si="110"/>
        <v>46805388</v>
      </c>
    </row>
    <row r="244" spans="1:12" s="1" customFormat="1" ht="30" x14ac:dyDescent="0.25">
      <c r="A244" s="125" t="s">
        <v>105</v>
      </c>
      <c r="B244" s="125"/>
      <c r="C244" s="125"/>
      <c r="D244" s="124"/>
      <c r="E244" s="3">
        <v>852</v>
      </c>
      <c r="F244" s="3" t="s">
        <v>69</v>
      </c>
      <c r="G244" s="3" t="s">
        <v>11</v>
      </c>
      <c r="H244" s="3" t="s">
        <v>320</v>
      </c>
      <c r="I244" s="3"/>
      <c r="J244" s="19">
        <f t="shared" ref="J244:L245" si="111">J245</f>
        <v>10263400</v>
      </c>
      <c r="K244" s="19">
        <f t="shared" si="111"/>
        <v>10263400</v>
      </c>
      <c r="L244" s="19">
        <f t="shared" si="111"/>
        <v>10263400</v>
      </c>
    </row>
    <row r="245" spans="1:12" s="1" customFormat="1" ht="60" x14ac:dyDescent="0.25">
      <c r="A245" s="125" t="s">
        <v>37</v>
      </c>
      <c r="B245" s="125"/>
      <c r="C245" s="125"/>
      <c r="D245" s="125"/>
      <c r="E245" s="3">
        <v>852</v>
      </c>
      <c r="F245" s="3" t="s">
        <v>69</v>
      </c>
      <c r="G245" s="3" t="s">
        <v>11</v>
      </c>
      <c r="H245" s="3" t="s">
        <v>320</v>
      </c>
      <c r="I245" s="3" t="s">
        <v>74</v>
      </c>
      <c r="J245" s="19">
        <f t="shared" si="111"/>
        <v>10263400</v>
      </c>
      <c r="K245" s="19">
        <f t="shared" si="111"/>
        <v>10263400</v>
      </c>
      <c r="L245" s="19">
        <f t="shared" si="111"/>
        <v>10263400</v>
      </c>
    </row>
    <row r="246" spans="1:12" s="1" customFormat="1" x14ac:dyDescent="0.25">
      <c r="A246" s="125" t="s">
        <v>75</v>
      </c>
      <c r="B246" s="125"/>
      <c r="C246" s="125"/>
      <c r="D246" s="125"/>
      <c r="E246" s="3">
        <v>852</v>
      </c>
      <c r="F246" s="3" t="s">
        <v>69</v>
      </c>
      <c r="G246" s="3" t="s">
        <v>11</v>
      </c>
      <c r="H246" s="3" t="s">
        <v>320</v>
      </c>
      <c r="I246" s="2" t="s">
        <v>76</v>
      </c>
      <c r="J246" s="19">
        <v>10263400</v>
      </c>
      <c r="K246" s="19">
        <v>10263400</v>
      </c>
      <c r="L246" s="19">
        <v>10263400</v>
      </c>
    </row>
    <row r="247" spans="1:12" ht="45" x14ac:dyDescent="0.25">
      <c r="A247" s="125" t="s">
        <v>107</v>
      </c>
      <c r="B247" s="125"/>
      <c r="C247" s="125"/>
      <c r="D247" s="125"/>
      <c r="E247" s="3">
        <v>852</v>
      </c>
      <c r="F247" s="3" t="s">
        <v>69</v>
      </c>
      <c r="G247" s="2" t="s">
        <v>11</v>
      </c>
      <c r="H247" s="3" t="s">
        <v>322</v>
      </c>
      <c r="I247" s="2"/>
      <c r="J247" s="19">
        <f t="shared" ref="J247:L248" si="112">J248</f>
        <v>369220</v>
      </c>
      <c r="K247" s="19">
        <f t="shared" si="112"/>
        <v>0</v>
      </c>
      <c r="L247" s="19">
        <f t="shared" si="112"/>
        <v>0</v>
      </c>
    </row>
    <row r="248" spans="1:12" ht="60" x14ac:dyDescent="0.25">
      <c r="A248" s="125" t="s">
        <v>37</v>
      </c>
      <c r="B248" s="125"/>
      <c r="C248" s="125"/>
      <c r="D248" s="125"/>
      <c r="E248" s="3">
        <v>852</v>
      </c>
      <c r="F248" s="2" t="s">
        <v>69</v>
      </c>
      <c r="G248" s="2" t="s">
        <v>11</v>
      </c>
      <c r="H248" s="3" t="s">
        <v>322</v>
      </c>
      <c r="I248" s="2" t="s">
        <v>74</v>
      </c>
      <c r="J248" s="19">
        <f t="shared" si="112"/>
        <v>369220</v>
      </c>
      <c r="K248" s="19">
        <f t="shared" si="112"/>
        <v>0</v>
      </c>
      <c r="L248" s="19">
        <f t="shared" si="112"/>
        <v>0</v>
      </c>
    </row>
    <row r="249" spans="1:12" x14ac:dyDescent="0.25">
      <c r="A249" s="125" t="s">
        <v>75</v>
      </c>
      <c r="B249" s="125"/>
      <c r="C249" s="125"/>
      <c r="D249" s="125"/>
      <c r="E249" s="3">
        <v>852</v>
      </c>
      <c r="F249" s="2" t="s">
        <v>69</v>
      </c>
      <c r="G249" s="2" t="s">
        <v>11</v>
      </c>
      <c r="H249" s="3" t="s">
        <v>322</v>
      </c>
      <c r="I249" s="2" t="s">
        <v>76</v>
      </c>
      <c r="J249" s="19">
        <v>369220</v>
      </c>
      <c r="K249" s="19"/>
      <c r="L249" s="19"/>
    </row>
    <row r="250" spans="1:12" s="21" customFormat="1" ht="165" x14ac:dyDescent="0.25">
      <c r="A250" s="125" t="s">
        <v>260</v>
      </c>
      <c r="B250" s="40"/>
      <c r="C250" s="40"/>
      <c r="D250" s="40"/>
      <c r="E250" s="3">
        <v>852</v>
      </c>
      <c r="F250" s="2" t="s">
        <v>69</v>
      </c>
      <c r="G250" s="2" t="s">
        <v>11</v>
      </c>
      <c r="H250" s="3" t="s">
        <v>323</v>
      </c>
      <c r="I250" s="2"/>
      <c r="J250" s="19">
        <f t="shared" ref="J250:L251" si="113">J251</f>
        <v>432000</v>
      </c>
      <c r="K250" s="19">
        <f t="shared" si="113"/>
        <v>432000</v>
      </c>
      <c r="L250" s="19">
        <f t="shared" si="113"/>
        <v>432000</v>
      </c>
    </row>
    <row r="251" spans="1:12" s="21" customFormat="1" ht="60" x14ac:dyDescent="0.25">
      <c r="A251" s="125" t="s">
        <v>37</v>
      </c>
      <c r="B251" s="40"/>
      <c r="C251" s="40"/>
      <c r="D251" s="40"/>
      <c r="E251" s="3">
        <v>852</v>
      </c>
      <c r="F251" s="2" t="s">
        <v>69</v>
      </c>
      <c r="G251" s="2" t="s">
        <v>11</v>
      </c>
      <c r="H251" s="3" t="s">
        <v>323</v>
      </c>
      <c r="I251" s="2" t="s">
        <v>74</v>
      </c>
      <c r="J251" s="19">
        <f t="shared" si="113"/>
        <v>432000</v>
      </c>
      <c r="K251" s="19">
        <f t="shared" si="113"/>
        <v>432000</v>
      </c>
      <c r="L251" s="19">
        <f t="shared" si="113"/>
        <v>432000</v>
      </c>
    </row>
    <row r="252" spans="1:12" s="21" customFormat="1" x14ac:dyDescent="0.25">
      <c r="A252" s="125" t="s">
        <v>75</v>
      </c>
      <c r="B252" s="125"/>
      <c r="C252" s="125"/>
      <c r="D252" s="125"/>
      <c r="E252" s="3">
        <v>852</v>
      </c>
      <c r="F252" s="2" t="s">
        <v>69</v>
      </c>
      <c r="G252" s="2" t="s">
        <v>11</v>
      </c>
      <c r="H252" s="3" t="s">
        <v>323</v>
      </c>
      <c r="I252" s="2" t="s">
        <v>76</v>
      </c>
      <c r="J252" s="19">
        <v>432000</v>
      </c>
      <c r="K252" s="19">
        <v>432000</v>
      </c>
      <c r="L252" s="19">
        <v>432000</v>
      </c>
    </row>
    <row r="253" spans="1:12" s="21" customFormat="1" x14ac:dyDescent="0.25">
      <c r="A253" s="5" t="s">
        <v>70</v>
      </c>
      <c r="B253" s="40"/>
      <c r="C253" s="40"/>
      <c r="D253" s="40"/>
      <c r="E253" s="3">
        <v>852</v>
      </c>
      <c r="F253" s="17" t="s">
        <v>69</v>
      </c>
      <c r="G253" s="17" t="s">
        <v>40</v>
      </c>
      <c r="H253" s="3" t="s">
        <v>43</v>
      </c>
      <c r="I253" s="17"/>
      <c r="J253" s="20">
        <f>J254+J257+J260+J263+J266+J269+J272+J275+J278+J284+J281+J287</f>
        <v>153505637.20000002</v>
      </c>
      <c r="K253" s="20">
        <f t="shared" ref="K253:L253" si="114">K254+K257+K260+K263+K266+K269+K272+K275+K278+K284+K281+K287</f>
        <v>151798023.43000001</v>
      </c>
      <c r="L253" s="20">
        <f t="shared" si="114"/>
        <v>152978329.06</v>
      </c>
    </row>
    <row r="254" spans="1:12" s="21" customFormat="1" ht="210" x14ac:dyDescent="0.25">
      <c r="A254" s="125" t="s">
        <v>476</v>
      </c>
      <c r="B254" s="25"/>
      <c r="C254" s="25"/>
      <c r="D254" s="25"/>
      <c r="E254" s="3">
        <v>852</v>
      </c>
      <c r="F254" s="2" t="s">
        <v>69</v>
      </c>
      <c r="G254" s="3" t="s">
        <v>40</v>
      </c>
      <c r="H254" s="3" t="s">
        <v>475</v>
      </c>
      <c r="I254" s="2"/>
      <c r="J254" s="42">
        <f t="shared" ref="J254:L255" si="115">J255</f>
        <v>546840</v>
      </c>
      <c r="K254" s="42">
        <f t="shared" si="115"/>
        <v>546840</v>
      </c>
      <c r="L254" s="42">
        <f t="shared" si="115"/>
        <v>546840</v>
      </c>
    </row>
    <row r="255" spans="1:12" s="21" customFormat="1" ht="60" x14ac:dyDescent="0.25">
      <c r="A255" s="125" t="s">
        <v>37</v>
      </c>
      <c r="B255" s="25"/>
      <c r="C255" s="25"/>
      <c r="D255" s="25"/>
      <c r="E255" s="3">
        <v>852</v>
      </c>
      <c r="F255" s="2" t="s">
        <v>69</v>
      </c>
      <c r="G255" s="3" t="s">
        <v>40</v>
      </c>
      <c r="H255" s="3" t="s">
        <v>475</v>
      </c>
      <c r="I255" s="2" t="s">
        <v>74</v>
      </c>
      <c r="J255" s="42">
        <f t="shared" si="115"/>
        <v>546840</v>
      </c>
      <c r="K255" s="42">
        <f t="shared" si="115"/>
        <v>546840</v>
      </c>
      <c r="L255" s="42">
        <f t="shared" si="115"/>
        <v>546840</v>
      </c>
    </row>
    <row r="256" spans="1:12" s="21" customFormat="1" x14ac:dyDescent="0.25">
      <c r="A256" s="125" t="s">
        <v>75</v>
      </c>
      <c r="B256" s="25"/>
      <c r="C256" s="25"/>
      <c r="D256" s="25"/>
      <c r="E256" s="3">
        <v>852</v>
      </c>
      <c r="F256" s="2" t="s">
        <v>69</v>
      </c>
      <c r="G256" s="3" t="s">
        <v>40</v>
      </c>
      <c r="H256" s="3" t="s">
        <v>475</v>
      </c>
      <c r="I256" s="2" t="s">
        <v>76</v>
      </c>
      <c r="J256" s="42">
        <v>546840</v>
      </c>
      <c r="K256" s="42">
        <v>546840</v>
      </c>
      <c r="L256" s="42">
        <v>546840</v>
      </c>
    </row>
    <row r="257" spans="1:12" s="21" customFormat="1" ht="180" x14ac:dyDescent="0.25">
      <c r="A257" s="125" t="s">
        <v>394</v>
      </c>
      <c r="B257" s="25"/>
      <c r="C257" s="25"/>
      <c r="D257" s="25"/>
      <c r="E257" s="3">
        <v>852</v>
      </c>
      <c r="F257" s="2" t="s">
        <v>69</v>
      </c>
      <c r="G257" s="3" t="s">
        <v>40</v>
      </c>
      <c r="H257" s="3" t="s">
        <v>478</v>
      </c>
      <c r="I257" s="2"/>
      <c r="J257" s="42">
        <f t="shared" ref="J257:L258" si="116">J258</f>
        <v>14530320</v>
      </c>
      <c r="K257" s="42">
        <f t="shared" si="116"/>
        <v>14842800</v>
      </c>
      <c r="L257" s="42">
        <f t="shared" si="116"/>
        <v>14842800</v>
      </c>
    </row>
    <row r="258" spans="1:12" s="21" customFormat="1" ht="60" x14ac:dyDescent="0.25">
      <c r="A258" s="125" t="s">
        <v>37</v>
      </c>
      <c r="B258" s="25"/>
      <c r="C258" s="25"/>
      <c r="D258" s="25"/>
      <c r="E258" s="3">
        <v>852</v>
      </c>
      <c r="F258" s="2" t="s">
        <v>69</v>
      </c>
      <c r="G258" s="3" t="s">
        <v>40</v>
      </c>
      <c r="H258" s="3" t="s">
        <v>478</v>
      </c>
      <c r="I258" s="2" t="s">
        <v>74</v>
      </c>
      <c r="J258" s="42">
        <f t="shared" si="116"/>
        <v>14530320</v>
      </c>
      <c r="K258" s="42">
        <f t="shared" si="116"/>
        <v>14842800</v>
      </c>
      <c r="L258" s="42">
        <f t="shared" si="116"/>
        <v>14842800</v>
      </c>
    </row>
    <row r="259" spans="1:12" s="21" customFormat="1" x14ac:dyDescent="0.25">
      <c r="A259" s="125" t="s">
        <v>75</v>
      </c>
      <c r="B259" s="25"/>
      <c r="C259" s="25"/>
      <c r="D259" s="25"/>
      <c r="E259" s="3">
        <v>852</v>
      </c>
      <c r="F259" s="2" t="s">
        <v>69</v>
      </c>
      <c r="G259" s="3" t="s">
        <v>40</v>
      </c>
      <c r="H259" s="3" t="s">
        <v>478</v>
      </c>
      <c r="I259" s="2" t="s">
        <v>76</v>
      </c>
      <c r="J259" s="42">
        <v>14530320</v>
      </c>
      <c r="K259" s="42">
        <v>14842800</v>
      </c>
      <c r="L259" s="42">
        <v>14842800</v>
      </c>
    </row>
    <row r="260" spans="1:12" ht="90" x14ac:dyDescent="0.25">
      <c r="A260" s="124" t="s">
        <v>396</v>
      </c>
      <c r="B260" s="125"/>
      <c r="C260" s="125"/>
      <c r="D260" s="125"/>
      <c r="E260" s="3" t="s">
        <v>275</v>
      </c>
      <c r="F260" s="2" t="s">
        <v>69</v>
      </c>
      <c r="G260" s="2" t="s">
        <v>40</v>
      </c>
      <c r="H260" s="3" t="s">
        <v>477</v>
      </c>
      <c r="I260" s="2"/>
      <c r="J260" s="19">
        <f t="shared" ref="J260:L261" si="117">J261</f>
        <v>1047057.97</v>
      </c>
      <c r="K260" s="19">
        <f t="shared" si="117"/>
        <v>1047057.97</v>
      </c>
      <c r="L260" s="19">
        <f t="shared" si="117"/>
        <v>1047057.97</v>
      </c>
    </row>
    <row r="261" spans="1:12" ht="60" x14ac:dyDescent="0.25">
      <c r="A261" s="125" t="s">
        <v>37</v>
      </c>
      <c r="B261" s="125"/>
      <c r="C261" s="125"/>
      <c r="D261" s="125"/>
      <c r="E261" s="3" t="s">
        <v>275</v>
      </c>
      <c r="F261" s="2" t="s">
        <v>69</v>
      </c>
      <c r="G261" s="2" t="s">
        <v>40</v>
      </c>
      <c r="H261" s="3" t="s">
        <v>477</v>
      </c>
      <c r="I261" s="2" t="s">
        <v>74</v>
      </c>
      <c r="J261" s="19">
        <f t="shared" si="117"/>
        <v>1047057.97</v>
      </c>
      <c r="K261" s="19">
        <f t="shared" si="117"/>
        <v>1047057.97</v>
      </c>
      <c r="L261" s="19">
        <f t="shared" si="117"/>
        <v>1047057.97</v>
      </c>
    </row>
    <row r="262" spans="1:12" x14ac:dyDescent="0.25">
      <c r="A262" s="125" t="s">
        <v>75</v>
      </c>
      <c r="B262" s="125"/>
      <c r="C262" s="125"/>
      <c r="D262" s="125"/>
      <c r="E262" s="3" t="s">
        <v>275</v>
      </c>
      <c r="F262" s="2" t="s">
        <v>69</v>
      </c>
      <c r="G262" s="2" t="s">
        <v>40</v>
      </c>
      <c r="H262" s="3" t="s">
        <v>477</v>
      </c>
      <c r="I262" s="2" t="s">
        <v>76</v>
      </c>
      <c r="J262" s="19">
        <v>1047057.97</v>
      </c>
      <c r="K262" s="19">
        <v>1047057.97</v>
      </c>
      <c r="L262" s="19">
        <v>1047057.97</v>
      </c>
    </row>
    <row r="263" spans="1:12" ht="135" x14ac:dyDescent="0.25">
      <c r="A263" s="125" t="s">
        <v>261</v>
      </c>
      <c r="B263" s="40"/>
      <c r="C263" s="40"/>
      <c r="D263" s="40"/>
      <c r="E263" s="3">
        <v>852</v>
      </c>
      <c r="F263" s="2" t="s">
        <v>69</v>
      </c>
      <c r="G263" s="2" t="s">
        <v>40</v>
      </c>
      <c r="H263" s="3" t="s">
        <v>324</v>
      </c>
      <c r="I263" s="2"/>
      <c r="J263" s="19">
        <f t="shared" ref="J263:L264" si="118">J264</f>
        <v>104097724</v>
      </c>
      <c r="K263" s="19">
        <f t="shared" si="118"/>
        <v>104097724</v>
      </c>
      <c r="L263" s="19">
        <f t="shared" si="118"/>
        <v>104097724</v>
      </c>
    </row>
    <row r="264" spans="1:12" ht="60" x14ac:dyDescent="0.25">
      <c r="A264" s="125" t="s">
        <v>37</v>
      </c>
      <c r="B264" s="40"/>
      <c r="C264" s="40"/>
      <c r="D264" s="40"/>
      <c r="E264" s="3">
        <v>852</v>
      </c>
      <c r="F264" s="2" t="s">
        <v>69</v>
      </c>
      <c r="G264" s="2" t="s">
        <v>40</v>
      </c>
      <c r="H264" s="3" t="s">
        <v>324</v>
      </c>
      <c r="I264" s="2" t="s">
        <v>74</v>
      </c>
      <c r="J264" s="19">
        <f t="shared" si="118"/>
        <v>104097724</v>
      </c>
      <c r="K264" s="19">
        <f t="shared" si="118"/>
        <v>104097724</v>
      </c>
      <c r="L264" s="19">
        <f t="shared" si="118"/>
        <v>104097724</v>
      </c>
    </row>
    <row r="265" spans="1:12" x14ac:dyDescent="0.25">
      <c r="A265" s="125" t="s">
        <v>75</v>
      </c>
      <c r="B265" s="125"/>
      <c r="C265" s="125"/>
      <c r="D265" s="125"/>
      <c r="E265" s="3">
        <v>852</v>
      </c>
      <c r="F265" s="2" t="s">
        <v>69</v>
      </c>
      <c r="G265" s="2" t="s">
        <v>40</v>
      </c>
      <c r="H265" s="3" t="s">
        <v>324</v>
      </c>
      <c r="I265" s="2" t="s">
        <v>76</v>
      </c>
      <c r="J265" s="19">
        <f>96917024+7180700</f>
        <v>104097724</v>
      </c>
      <c r="K265" s="19">
        <f t="shared" ref="K265:L265" si="119">96917024+7180700</f>
        <v>104097724</v>
      </c>
      <c r="L265" s="19">
        <f t="shared" si="119"/>
        <v>104097724</v>
      </c>
    </row>
    <row r="266" spans="1:12" x14ac:dyDescent="0.25">
      <c r="A266" s="125" t="s">
        <v>108</v>
      </c>
      <c r="B266" s="125"/>
      <c r="C266" s="125"/>
      <c r="D266" s="125"/>
      <c r="E266" s="3">
        <v>852</v>
      </c>
      <c r="F266" s="2" t="s">
        <v>69</v>
      </c>
      <c r="G266" s="2" t="s">
        <v>40</v>
      </c>
      <c r="H266" s="3" t="s">
        <v>325</v>
      </c>
      <c r="I266" s="2"/>
      <c r="J266" s="19">
        <f t="shared" ref="J266:L267" si="120">J267</f>
        <v>22604800</v>
      </c>
      <c r="K266" s="19">
        <f t="shared" si="120"/>
        <v>22359043</v>
      </c>
      <c r="L266" s="19">
        <f t="shared" si="120"/>
        <v>22604800</v>
      </c>
    </row>
    <row r="267" spans="1:12" ht="60" x14ac:dyDescent="0.25">
      <c r="A267" s="125" t="s">
        <v>37</v>
      </c>
      <c r="B267" s="125"/>
      <c r="C267" s="125"/>
      <c r="D267" s="125"/>
      <c r="E267" s="3">
        <v>852</v>
      </c>
      <c r="F267" s="2" t="s">
        <v>69</v>
      </c>
      <c r="G267" s="3" t="s">
        <v>40</v>
      </c>
      <c r="H267" s="3" t="s">
        <v>325</v>
      </c>
      <c r="I267" s="2" t="s">
        <v>74</v>
      </c>
      <c r="J267" s="19">
        <f t="shared" si="120"/>
        <v>22604800</v>
      </c>
      <c r="K267" s="19">
        <f t="shared" si="120"/>
        <v>22359043</v>
      </c>
      <c r="L267" s="19">
        <f t="shared" si="120"/>
        <v>22604800</v>
      </c>
    </row>
    <row r="268" spans="1:12" x14ac:dyDescent="0.25">
      <c r="A268" s="125" t="s">
        <v>75</v>
      </c>
      <c r="B268" s="125"/>
      <c r="C268" s="125"/>
      <c r="D268" s="125"/>
      <c r="E268" s="3">
        <v>852</v>
      </c>
      <c r="F268" s="2" t="s">
        <v>69</v>
      </c>
      <c r="G268" s="3" t="s">
        <v>40</v>
      </c>
      <c r="H268" s="3" t="s">
        <v>325</v>
      </c>
      <c r="I268" s="2" t="s">
        <v>76</v>
      </c>
      <c r="J268" s="19">
        <v>22604800</v>
      </c>
      <c r="K268" s="19">
        <v>22359043</v>
      </c>
      <c r="L268" s="19">
        <v>22604800</v>
      </c>
    </row>
    <row r="269" spans="1:12" x14ac:dyDescent="0.25">
      <c r="A269" s="125" t="s">
        <v>106</v>
      </c>
      <c r="B269" s="125"/>
      <c r="C269" s="125"/>
      <c r="D269" s="125"/>
      <c r="E269" s="3">
        <v>852</v>
      </c>
      <c r="F269" s="2" t="s">
        <v>69</v>
      </c>
      <c r="G269" s="3" t="s">
        <v>40</v>
      </c>
      <c r="H269" s="3" t="s">
        <v>321</v>
      </c>
      <c r="I269" s="2"/>
      <c r="J269" s="19">
        <f t="shared" ref="J269:L273" si="121">J270</f>
        <v>126048</v>
      </c>
      <c r="K269" s="19">
        <f t="shared" si="121"/>
        <v>0</v>
      </c>
      <c r="L269" s="19">
        <f t="shared" si="121"/>
        <v>0</v>
      </c>
    </row>
    <row r="270" spans="1:12" ht="60" x14ac:dyDescent="0.25">
      <c r="A270" s="125" t="s">
        <v>37</v>
      </c>
      <c r="B270" s="125"/>
      <c r="C270" s="125"/>
      <c r="D270" s="125"/>
      <c r="E270" s="3">
        <v>852</v>
      </c>
      <c r="F270" s="2" t="s">
        <v>69</v>
      </c>
      <c r="G270" s="3" t="s">
        <v>40</v>
      </c>
      <c r="H270" s="3" t="s">
        <v>321</v>
      </c>
      <c r="I270" s="2" t="s">
        <v>74</v>
      </c>
      <c r="J270" s="19">
        <f t="shared" si="121"/>
        <v>126048</v>
      </c>
      <c r="K270" s="19">
        <f t="shared" si="121"/>
        <v>0</v>
      </c>
      <c r="L270" s="19">
        <f t="shared" si="121"/>
        <v>0</v>
      </c>
    </row>
    <row r="271" spans="1:12" x14ac:dyDescent="0.25">
      <c r="A271" s="125" t="s">
        <v>75</v>
      </c>
      <c r="B271" s="125"/>
      <c r="C271" s="125"/>
      <c r="D271" s="125"/>
      <c r="E271" s="3">
        <v>852</v>
      </c>
      <c r="F271" s="2" t="s">
        <v>69</v>
      </c>
      <c r="G271" s="3" t="s">
        <v>40</v>
      </c>
      <c r="H271" s="3" t="s">
        <v>321</v>
      </c>
      <c r="I271" s="2" t="s">
        <v>76</v>
      </c>
      <c r="J271" s="19">
        <f>331060-205012</f>
        <v>126048</v>
      </c>
      <c r="K271" s="19"/>
      <c r="L271" s="19"/>
    </row>
    <row r="272" spans="1:12" ht="45" x14ac:dyDescent="0.25">
      <c r="A272" s="125" t="s">
        <v>460</v>
      </c>
      <c r="B272" s="125"/>
      <c r="C272" s="125"/>
      <c r="D272" s="125"/>
      <c r="E272" s="3">
        <v>852</v>
      </c>
      <c r="F272" s="2" t="s">
        <v>69</v>
      </c>
      <c r="G272" s="3" t="s">
        <v>40</v>
      </c>
      <c r="H272" s="3" t="s">
        <v>459</v>
      </c>
      <c r="I272" s="2"/>
      <c r="J272" s="19">
        <f t="shared" si="121"/>
        <v>205012</v>
      </c>
      <c r="K272" s="19">
        <f t="shared" si="121"/>
        <v>0</v>
      </c>
      <c r="L272" s="19">
        <f t="shared" si="121"/>
        <v>0</v>
      </c>
    </row>
    <row r="273" spans="1:12" ht="60" x14ac:dyDescent="0.25">
      <c r="A273" s="125" t="s">
        <v>37</v>
      </c>
      <c r="B273" s="125"/>
      <c r="C273" s="125"/>
      <c r="D273" s="125"/>
      <c r="E273" s="3">
        <v>852</v>
      </c>
      <c r="F273" s="2" t="s">
        <v>69</v>
      </c>
      <c r="G273" s="3" t="s">
        <v>40</v>
      </c>
      <c r="H273" s="3" t="s">
        <v>459</v>
      </c>
      <c r="I273" s="2" t="s">
        <v>74</v>
      </c>
      <c r="J273" s="19">
        <f t="shared" si="121"/>
        <v>205012</v>
      </c>
      <c r="K273" s="19">
        <f t="shared" si="121"/>
        <v>0</v>
      </c>
      <c r="L273" s="19">
        <f t="shared" si="121"/>
        <v>0</v>
      </c>
    </row>
    <row r="274" spans="1:12" x14ac:dyDescent="0.25">
      <c r="A274" s="125" t="s">
        <v>75</v>
      </c>
      <c r="B274" s="125"/>
      <c r="C274" s="125"/>
      <c r="D274" s="125"/>
      <c r="E274" s="3">
        <v>852</v>
      </c>
      <c r="F274" s="2" t="s">
        <v>69</v>
      </c>
      <c r="G274" s="3" t="s">
        <v>40</v>
      </c>
      <c r="H274" s="3" t="s">
        <v>459</v>
      </c>
      <c r="I274" s="2" t="s">
        <v>76</v>
      </c>
      <c r="J274" s="19">
        <v>205012</v>
      </c>
      <c r="K274" s="19"/>
      <c r="L274" s="19"/>
    </row>
    <row r="275" spans="1:12" s="21" customFormat="1" ht="45" x14ac:dyDescent="0.25">
      <c r="A275" s="125" t="s">
        <v>107</v>
      </c>
      <c r="B275" s="125"/>
      <c r="C275" s="125"/>
      <c r="D275" s="125"/>
      <c r="E275" s="3">
        <v>852</v>
      </c>
      <c r="F275" s="3" t="s">
        <v>69</v>
      </c>
      <c r="G275" s="3" t="s">
        <v>40</v>
      </c>
      <c r="H275" s="3" t="s">
        <v>322</v>
      </c>
      <c r="I275" s="2"/>
      <c r="J275" s="19">
        <f t="shared" ref="J275:L276" si="122">J276</f>
        <v>1057784.6099999999</v>
      </c>
      <c r="K275" s="19">
        <f t="shared" si="122"/>
        <v>0</v>
      </c>
      <c r="L275" s="19">
        <f t="shared" si="122"/>
        <v>1000000</v>
      </c>
    </row>
    <row r="276" spans="1:12" s="21" customFormat="1" ht="60" x14ac:dyDescent="0.25">
      <c r="A276" s="125" t="s">
        <v>37</v>
      </c>
      <c r="B276" s="125"/>
      <c r="C276" s="125"/>
      <c r="D276" s="125"/>
      <c r="E276" s="3">
        <v>852</v>
      </c>
      <c r="F276" s="2" t="s">
        <v>69</v>
      </c>
      <c r="G276" s="3" t="s">
        <v>40</v>
      </c>
      <c r="H276" s="3" t="s">
        <v>322</v>
      </c>
      <c r="I276" s="2" t="s">
        <v>74</v>
      </c>
      <c r="J276" s="19">
        <f t="shared" si="122"/>
        <v>1057784.6099999999</v>
      </c>
      <c r="K276" s="19">
        <f t="shared" si="122"/>
        <v>0</v>
      </c>
      <c r="L276" s="19">
        <f t="shared" si="122"/>
        <v>1000000</v>
      </c>
    </row>
    <row r="277" spans="1:12" s="21" customFormat="1" x14ac:dyDescent="0.25">
      <c r="A277" s="125" t="s">
        <v>75</v>
      </c>
      <c r="B277" s="125"/>
      <c r="C277" s="125"/>
      <c r="D277" s="125"/>
      <c r="E277" s="3">
        <v>852</v>
      </c>
      <c r="F277" s="2" t="s">
        <v>69</v>
      </c>
      <c r="G277" s="3" t="s">
        <v>40</v>
      </c>
      <c r="H277" s="3" t="s">
        <v>322</v>
      </c>
      <c r="I277" s="2" t="s">
        <v>76</v>
      </c>
      <c r="J277" s="19">
        <f>1254400-196615.39</f>
        <v>1057784.6099999999</v>
      </c>
      <c r="K277" s="19"/>
      <c r="L277" s="19">
        <v>1000000</v>
      </c>
    </row>
    <row r="278" spans="1:12" s="21" customFormat="1" ht="75" x14ac:dyDescent="0.25">
      <c r="A278" s="125" t="s">
        <v>266</v>
      </c>
      <c r="B278" s="125"/>
      <c r="C278" s="125"/>
      <c r="D278" s="125"/>
      <c r="E278" s="3">
        <v>852</v>
      </c>
      <c r="F278" s="2" t="s">
        <v>69</v>
      </c>
      <c r="G278" s="2" t="s">
        <v>40</v>
      </c>
      <c r="H278" s="3" t="s">
        <v>326</v>
      </c>
      <c r="I278" s="2"/>
      <c r="J278" s="19">
        <f t="shared" ref="J278:L279" si="123">J279</f>
        <v>4429767.62</v>
      </c>
      <c r="K278" s="19">
        <f t="shared" si="123"/>
        <v>3942852.46</v>
      </c>
      <c r="L278" s="19">
        <f t="shared" si="123"/>
        <v>3768669.09</v>
      </c>
    </row>
    <row r="279" spans="1:12" s="21" customFormat="1" ht="60" x14ac:dyDescent="0.25">
      <c r="A279" s="125" t="s">
        <v>37</v>
      </c>
      <c r="B279" s="125"/>
      <c r="C279" s="125"/>
      <c r="D279" s="125"/>
      <c r="E279" s="3">
        <v>852</v>
      </c>
      <c r="F279" s="2" t="s">
        <v>69</v>
      </c>
      <c r="G279" s="2" t="s">
        <v>40</v>
      </c>
      <c r="H279" s="3" t="s">
        <v>326</v>
      </c>
      <c r="I279" s="2" t="s">
        <v>74</v>
      </c>
      <c r="J279" s="19">
        <f t="shared" si="123"/>
        <v>4429767.62</v>
      </c>
      <c r="K279" s="19">
        <f t="shared" si="123"/>
        <v>3942852.46</v>
      </c>
      <c r="L279" s="19">
        <f t="shared" si="123"/>
        <v>3768669.09</v>
      </c>
    </row>
    <row r="280" spans="1:12" s="21" customFormat="1" x14ac:dyDescent="0.25">
      <c r="A280" s="125" t="s">
        <v>75</v>
      </c>
      <c r="B280" s="125"/>
      <c r="C280" s="125"/>
      <c r="D280" s="125"/>
      <c r="E280" s="3">
        <v>852</v>
      </c>
      <c r="F280" s="2" t="s">
        <v>69</v>
      </c>
      <c r="G280" s="2" t="s">
        <v>40</v>
      </c>
      <c r="H280" s="3" t="s">
        <v>326</v>
      </c>
      <c r="I280" s="2" t="s">
        <v>76</v>
      </c>
      <c r="J280" s="19">
        <v>4429767.62</v>
      </c>
      <c r="K280" s="19">
        <v>3942852.46</v>
      </c>
      <c r="L280" s="19">
        <v>3768669.09</v>
      </c>
    </row>
    <row r="281" spans="1:12" ht="60" x14ac:dyDescent="0.25">
      <c r="A281" s="125" t="s">
        <v>453</v>
      </c>
      <c r="B281" s="125"/>
      <c r="C281" s="125"/>
      <c r="D281" s="125"/>
      <c r="E281" s="3">
        <v>852</v>
      </c>
      <c r="F281" s="2" t="s">
        <v>69</v>
      </c>
      <c r="G281" s="2" t="s">
        <v>40</v>
      </c>
      <c r="H281" s="3" t="s">
        <v>462</v>
      </c>
      <c r="I281" s="2"/>
      <c r="J281" s="19">
        <f t="shared" ref="J281:L282" si="124">J282</f>
        <v>2615883</v>
      </c>
      <c r="K281" s="19">
        <f t="shared" si="124"/>
        <v>2717306</v>
      </c>
      <c r="L281" s="19">
        <f t="shared" si="124"/>
        <v>2826038</v>
      </c>
    </row>
    <row r="282" spans="1:12" ht="60" x14ac:dyDescent="0.25">
      <c r="A282" s="125" t="s">
        <v>37</v>
      </c>
      <c r="B282" s="125"/>
      <c r="C282" s="125"/>
      <c r="D282" s="125"/>
      <c r="E282" s="3">
        <v>852</v>
      </c>
      <c r="F282" s="2" t="s">
        <v>69</v>
      </c>
      <c r="G282" s="2" t="s">
        <v>40</v>
      </c>
      <c r="H282" s="3" t="s">
        <v>462</v>
      </c>
      <c r="I282" s="2" t="s">
        <v>74</v>
      </c>
      <c r="J282" s="19">
        <f t="shared" si="124"/>
        <v>2615883</v>
      </c>
      <c r="K282" s="19">
        <f t="shared" si="124"/>
        <v>2717306</v>
      </c>
      <c r="L282" s="19">
        <f t="shared" si="124"/>
        <v>2826038</v>
      </c>
    </row>
    <row r="283" spans="1:12" x14ac:dyDescent="0.25">
      <c r="A283" s="125" t="s">
        <v>75</v>
      </c>
      <c r="B283" s="125"/>
      <c r="C283" s="125"/>
      <c r="D283" s="125"/>
      <c r="E283" s="3">
        <v>852</v>
      </c>
      <c r="F283" s="2" t="s">
        <v>69</v>
      </c>
      <c r="G283" s="2" t="s">
        <v>40</v>
      </c>
      <c r="H283" s="3" t="s">
        <v>462</v>
      </c>
      <c r="I283" s="2" t="s">
        <v>76</v>
      </c>
      <c r="J283" s="19">
        <v>2615883</v>
      </c>
      <c r="K283" s="19">
        <v>2717306</v>
      </c>
      <c r="L283" s="19">
        <v>2826038</v>
      </c>
    </row>
    <row r="284" spans="1:12" s="21" customFormat="1" ht="165" x14ac:dyDescent="0.25">
      <c r="A284" s="125" t="s">
        <v>260</v>
      </c>
      <c r="B284" s="40"/>
      <c r="C284" s="40"/>
      <c r="D284" s="40"/>
      <c r="E284" s="3">
        <v>852</v>
      </c>
      <c r="F284" s="2" t="s">
        <v>69</v>
      </c>
      <c r="G284" s="2" t="s">
        <v>40</v>
      </c>
      <c r="H284" s="3" t="s">
        <v>323</v>
      </c>
      <c r="I284" s="2"/>
      <c r="J284" s="19">
        <f t="shared" ref="J284:L285" si="125">J285</f>
        <v>1599600</v>
      </c>
      <c r="K284" s="19">
        <f t="shared" si="125"/>
        <v>1599600</v>
      </c>
      <c r="L284" s="19">
        <f t="shared" si="125"/>
        <v>1599600</v>
      </c>
    </row>
    <row r="285" spans="1:12" s="21" customFormat="1" ht="60" x14ac:dyDescent="0.25">
      <c r="A285" s="125" t="s">
        <v>37</v>
      </c>
      <c r="B285" s="40"/>
      <c r="C285" s="40"/>
      <c r="D285" s="40"/>
      <c r="E285" s="3">
        <v>852</v>
      </c>
      <c r="F285" s="2" t="s">
        <v>69</v>
      </c>
      <c r="G285" s="2" t="s">
        <v>40</v>
      </c>
      <c r="H285" s="3" t="s">
        <v>323</v>
      </c>
      <c r="I285" s="2" t="s">
        <v>74</v>
      </c>
      <c r="J285" s="19">
        <f t="shared" si="125"/>
        <v>1599600</v>
      </c>
      <c r="K285" s="19">
        <f t="shared" si="125"/>
        <v>1599600</v>
      </c>
      <c r="L285" s="19">
        <f t="shared" si="125"/>
        <v>1599600</v>
      </c>
    </row>
    <row r="286" spans="1:12" s="21" customFormat="1" x14ac:dyDescent="0.25">
      <c r="A286" s="125" t="s">
        <v>75</v>
      </c>
      <c r="B286" s="40"/>
      <c r="C286" s="40"/>
      <c r="D286" s="40"/>
      <c r="E286" s="3">
        <v>852</v>
      </c>
      <c r="F286" s="2" t="s">
        <v>69</v>
      </c>
      <c r="G286" s="2" t="s">
        <v>40</v>
      </c>
      <c r="H286" s="3" t="s">
        <v>323</v>
      </c>
      <c r="I286" s="2" t="s">
        <v>76</v>
      </c>
      <c r="J286" s="19">
        <v>1599600</v>
      </c>
      <c r="K286" s="19">
        <v>1599600</v>
      </c>
      <c r="L286" s="19">
        <v>1599600</v>
      </c>
    </row>
    <row r="287" spans="1:12" s="21" customFormat="1" ht="30" x14ac:dyDescent="0.25">
      <c r="A287" s="125" t="s">
        <v>109</v>
      </c>
      <c r="B287" s="125"/>
      <c r="C287" s="125"/>
      <c r="D287" s="125"/>
      <c r="E287" s="3">
        <v>852</v>
      </c>
      <c r="F287" s="2" t="s">
        <v>69</v>
      </c>
      <c r="G287" s="3" t="s">
        <v>40</v>
      </c>
      <c r="H287" s="3" t="s">
        <v>327</v>
      </c>
      <c r="I287" s="2"/>
      <c r="J287" s="19">
        <f t="shared" ref="J287:L288" si="126">J288</f>
        <v>644800</v>
      </c>
      <c r="K287" s="19">
        <f t="shared" si="126"/>
        <v>644800</v>
      </c>
      <c r="L287" s="19">
        <f t="shared" si="126"/>
        <v>644800</v>
      </c>
    </row>
    <row r="288" spans="1:12" s="21" customFormat="1" ht="60" x14ac:dyDescent="0.25">
      <c r="A288" s="125" t="s">
        <v>37</v>
      </c>
      <c r="B288" s="125"/>
      <c r="C288" s="125"/>
      <c r="D288" s="125"/>
      <c r="E288" s="3">
        <v>852</v>
      </c>
      <c r="F288" s="2" t="s">
        <v>69</v>
      </c>
      <c r="G288" s="3" t="s">
        <v>40</v>
      </c>
      <c r="H288" s="3" t="s">
        <v>327</v>
      </c>
      <c r="I288" s="2" t="s">
        <v>74</v>
      </c>
      <c r="J288" s="19">
        <f t="shared" si="126"/>
        <v>644800</v>
      </c>
      <c r="K288" s="19">
        <f t="shared" si="126"/>
        <v>644800</v>
      </c>
      <c r="L288" s="19">
        <f t="shared" si="126"/>
        <v>644800</v>
      </c>
    </row>
    <row r="289" spans="1:12" s="21" customFormat="1" x14ac:dyDescent="0.25">
      <c r="A289" s="125" t="s">
        <v>75</v>
      </c>
      <c r="B289" s="125"/>
      <c r="C289" s="125"/>
      <c r="D289" s="125"/>
      <c r="E289" s="3">
        <v>852</v>
      </c>
      <c r="F289" s="2" t="s">
        <v>69</v>
      </c>
      <c r="G289" s="3" t="s">
        <v>40</v>
      </c>
      <c r="H289" s="3" t="s">
        <v>327</v>
      </c>
      <c r="I289" s="2" t="s">
        <v>76</v>
      </c>
      <c r="J289" s="19">
        <v>644800</v>
      </c>
      <c r="K289" s="19">
        <v>644800</v>
      </c>
      <c r="L289" s="19">
        <v>644800</v>
      </c>
    </row>
    <row r="290" spans="1:12" x14ac:dyDescent="0.25">
      <c r="A290" s="5" t="s">
        <v>112</v>
      </c>
      <c r="B290" s="40"/>
      <c r="C290" s="40"/>
      <c r="D290" s="40"/>
      <c r="E290" s="3">
        <v>852</v>
      </c>
      <c r="F290" s="17" t="s">
        <v>69</v>
      </c>
      <c r="G290" s="17" t="s">
        <v>69</v>
      </c>
      <c r="H290" s="3" t="s">
        <v>43</v>
      </c>
      <c r="I290" s="17"/>
      <c r="J290" s="20">
        <f t="shared" ref="J290:L291" si="127">J291</f>
        <v>123400</v>
      </c>
      <c r="K290" s="20">
        <f t="shared" si="127"/>
        <v>0</v>
      </c>
      <c r="L290" s="20">
        <f t="shared" si="127"/>
        <v>0</v>
      </c>
    </row>
    <row r="291" spans="1:12" ht="30" x14ac:dyDescent="0.25">
      <c r="A291" s="125" t="s">
        <v>113</v>
      </c>
      <c r="B291" s="125"/>
      <c r="C291" s="125"/>
      <c r="D291" s="125"/>
      <c r="E291" s="3">
        <v>852</v>
      </c>
      <c r="F291" s="2" t="s">
        <v>69</v>
      </c>
      <c r="G291" s="2" t="s">
        <v>69</v>
      </c>
      <c r="H291" s="3" t="s">
        <v>330</v>
      </c>
      <c r="I291" s="2"/>
      <c r="J291" s="19">
        <f>J292</f>
        <v>123400</v>
      </c>
      <c r="K291" s="19">
        <f t="shared" si="127"/>
        <v>0</v>
      </c>
      <c r="L291" s="19">
        <f t="shared" si="127"/>
        <v>0</v>
      </c>
    </row>
    <row r="292" spans="1:12" ht="45" x14ac:dyDescent="0.25">
      <c r="A292" s="125" t="s">
        <v>19</v>
      </c>
      <c r="B292" s="124"/>
      <c r="C292" s="124"/>
      <c r="D292" s="124"/>
      <c r="E292" s="3">
        <v>852</v>
      </c>
      <c r="F292" s="2" t="s">
        <v>69</v>
      </c>
      <c r="G292" s="2" t="s">
        <v>69</v>
      </c>
      <c r="H292" s="3" t="s">
        <v>330</v>
      </c>
      <c r="I292" s="2" t="s">
        <v>20</v>
      </c>
      <c r="J292" s="19">
        <f t="shared" ref="J292:L292" si="128">J293</f>
        <v>123400</v>
      </c>
      <c r="K292" s="19">
        <f t="shared" si="128"/>
        <v>0</v>
      </c>
      <c r="L292" s="19">
        <f t="shared" si="128"/>
        <v>0</v>
      </c>
    </row>
    <row r="293" spans="1:12" s="21" customFormat="1" ht="45" x14ac:dyDescent="0.25">
      <c r="A293" s="125" t="s">
        <v>9</v>
      </c>
      <c r="B293" s="125"/>
      <c r="C293" s="125"/>
      <c r="D293" s="125"/>
      <c r="E293" s="3">
        <v>852</v>
      </c>
      <c r="F293" s="2" t="s">
        <v>69</v>
      </c>
      <c r="G293" s="2" t="s">
        <v>69</v>
      </c>
      <c r="H293" s="3" t="s">
        <v>330</v>
      </c>
      <c r="I293" s="2" t="s">
        <v>21</v>
      </c>
      <c r="J293" s="19">
        <v>123400</v>
      </c>
      <c r="K293" s="19"/>
      <c r="L293" s="19"/>
    </row>
    <row r="294" spans="1:12" s="21" customFormat="1" ht="28.5" x14ac:dyDescent="0.25">
      <c r="A294" s="5" t="s">
        <v>114</v>
      </c>
      <c r="B294" s="40"/>
      <c r="C294" s="40"/>
      <c r="D294" s="40"/>
      <c r="E294" s="3">
        <v>852</v>
      </c>
      <c r="F294" s="17" t="s">
        <v>69</v>
      </c>
      <c r="G294" s="17" t="s">
        <v>45</v>
      </c>
      <c r="H294" s="3" t="s">
        <v>43</v>
      </c>
      <c r="I294" s="17"/>
      <c r="J294" s="20">
        <f>J295+J300+J303+J310</f>
        <v>30293684</v>
      </c>
      <c r="K294" s="20">
        <f t="shared" ref="K294:L294" si="129">K295+K300+K303+K310</f>
        <v>29651284</v>
      </c>
      <c r="L294" s="20">
        <f t="shared" si="129"/>
        <v>29651284</v>
      </c>
    </row>
    <row r="295" spans="1:12" ht="60" x14ac:dyDescent="0.25">
      <c r="A295" s="125" t="s">
        <v>377</v>
      </c>
      <c r="B295" s="124"/>
      <c r="C295" s="124"/>
      <c r="D295" s="124"/>
      <c r="E295" s="3">
        <v>852</v>
      </c>
      <c r="F295" s="2" t="s">
        <v>69</v>
      </c>
      <c r="G295" s="2" t="s">
        <v>45</v>
      </c>
      <c r="H295" s="3" t="s">
        <v>380</v>
      </c>
      <c r="I295" s="2"/>
      <c r="J295" s="19">
        <f t="shared" ref="J295" si="130">J296+J298</f>
        <v>1282614</v>
      </c>
      <c r="K295" s="19">
        <f t="shared" ref="K295:L295" si="131">K296+K298</f>
        <v>1282614</v>
      </c>
      <c r="L295" s="19">
        <f t="shared" si="131"/>
        <v>1282614</v>
      </c>
    </row>
    <row r="296" spans="1:12" ht="105" x14ac:dyDescent="0.25">
      <c r="A296" s="125" t="s">
        <v>14</v>
      </c>
      <c r="B296" s="125"/>
      <c r="C296" s="125"/>
      <c r="D296" s="125"/>
      <c r="E296" s="3">
        <v>852</v>
      </c>
      <c r="F296" s="2" t="s">
        <v>69</v>
      </c>
      <c r="G296" s="2" t="s">
        <v>45</v>
      </c>
      <c r="H296" s="3" t="s">
        <v>380</v>
      </c>
      <c r="I296" s="2" t="s">
        <v>16</v>
      </c>
      <c r="J296" s="19">
        <f t="shared" ref="J296:L296" si="132">J297</f>
        <v>1117900</v>
      </c>
      <c r="K296" s="19">
        <f t="shared" si="132"/>
        <v>1117900</v>
      </c>
      <c r="L296" s="19">
        <f t="shared" si="132"/>
        <v>1117900</v>
      </c>
    </row>
    <row r="297" spans="1:12" ht="45" x14ac:dyDescent="0.25">
      <c r="A297" s="125" t="s">
        <v>248</v>
      </c>
      <c r="B297" s="124"/>
      <c r="C297" s="124"/>
      <c r="D297" s="124"/>
      <c r="E297" s="3">
        <v>852</v>
      </c>
      <c r="F297" s="2" t="s">
        <v>69</v>
      </c>
      <c r="G297" s="2" t="s">
        <v>45</v>
      </c>
      <c r="H297" s="3" t="s">
        <v>380</v>
      </c>
      <c r="I297" s="2" t="s">
        <v>17</v>
      </c>
      <c r="J297" s="19">
        <v>1117900</v>
      </c>
      <c r="K297" s="19">
        <v>1117900</v>
      </c>
      <c r="L297" s="19">
        <v>1117900</v>
      </c>
    </row>
    <row r="298" spans="1:12" ht="45" x14ac:dyDescent="0.25">
      <c r="A298" s="125" t="s">
        <v>19</v>
      </c>
      <c r="B298" s="124"/>
      <c r="C298" s="124"/>
      <c r="D298" s="124"/>
      <c r="E298" s="3">
        <v>852</v>
      </c>
      <c r="F298" s="2" t="s">
        <v>69</v>
      </c>
      <c r="G298" s="2" t="s">
        <v>45</v>
      </c>
      <c r="H298" s="3" t="s">
        <v>380</v>
      </c>
      <c r="I298" s="2" t="s">
        <v>20</v>
      </c>
      <c r="J298" s="19">
        <f t="shared" ref="J298:L298" si="133">J299</f>
        <v>164714</v>
      </c>
      <c r="K298" s="19">
        <f t="shared" si="133"/>
        <v>164714</v>
      </c>
      <c r="L298" s="19">
        <f t="shared" si="133"/>
        <v>164714</v>
      </c>
    </row>
    <row r="299" spans="1:12" ht="45" x14ac:dyDescent="0.25">
      <c r="A299" s="125" t="s">
        <v>9</v>
      </c>
      <c r="B299" s="125"/>
      <c r="C299" s="125"/>
      <c r="D299" s="125"/>
      <c r="E299" s="3">
        <v>852</v>
      </c>
      <c r="F299" s="2" t="s">
        <v>69</v>
      </c>
      <c r="G299" s="2" t="s">
        <v>45</v>
      </c>
      <c r="H299" s="3" t="s">
        <v>380</v>
      </c>
      <c r="I299" s="2" t="s">
        <v>21</v>
      </c>
      <c r="J299" s="19">
        <v>164714</v>
      </c>
      <c r="K299" s="19">
        <v>164714</v>
      </c>
      <c r="L299" s="19">
        <v>164714</v>
      </c>
    </row>
    <row r="300" spans="1:12" s="21" customFormat="1" ht="45" x14ac:dyDescent="0.25">
      <c r="A300" s="125" t="s">
        <v>18</v>
      </c>
      <c r="B300" s="89"/>
      <c r="C300" s="89"/>
      <c r="D300" s="89"/>
      <c r="E300" s="3">
        <v>852</v>
      </c>
      <c r="F300" s="2" t="s">
        <v>69</v>
      </c>
      <c r="G300" s="2" t="s">
        <v>45</v>
      </c>
      <c r="H300" s="3" t="s">
        <v>331</v>
      </c>
      <c r="I300" s="2"/>
      <c r="J300" s="19">
        <f t="shared" ref="J300:L301" si="134">J301</f>
        <v>1595000</v>
      </c>
      <c r="K300" s="19">
        <f t="shared" si="134"/>
        <v>1595000</v>
      </c>
      <c r="L300" s="19">
        <f t="shared" si="134"/>
        <v>1595000</v>
      </c>
    </row>
    <row r="301" spans="1:12" ht="105" x14ac:dyDescent="0.25">
      <c r="A301" s="125" t="s">
        <v>14</v>
      </c>
      <c r="B301" s="89"/>
      <c r="C301" s="89"/>
      <c r="D301" s="89"/>
      <c r="E301" s="3">
        <v>852</v>
      </c>
      <c r="F301" s="2" t="s">
        <v>69</v>
      </c>
      <c r="G301" s="2" t="s">
        <v>45</v>
      </c>
      <c r="H301" s="3" t="s">
        <v>331</v>
      </c>
      <c r="I301" s="2" t="s">
        <v>16</v>
      </c>
      <c r="J301" s="19">
        <f t="shared" si="134"/>
        <v>1595000</v>
      </c>
      <c r="K301" s="19">
        <f t="shared" si="134"/>
        <v>1595000</v>
      </c>
      <c r="L301" s="19">
        <f t="shared" si="134"/>
        <v>1595000</v>
      </c>
    </row>
    <row r="302" spans="1:12" ht="45" x14ac:dyDescent="0.25">
      <c r="A302" s="125" t="s">
        <v>248</v>
      </c>
      <c r="B302" s="89"/>
      <c r="C302" s="89"/>
      <c r="D302" s="89"/>
      <c r="E302" s="3">
        <v>852</v>
      </c>
      <c r="F302" s="2" t="s">
        <v>69</v>
      </c>
      <c r="G302" s="2" t="s">
        <v>45</v>
      </c>
      <c r="H302" s="3" t="s">
        <v>331</v>
      </c>
      <c r="I302" s="2" t="s">
        <v>17</v>
      </c>
      <c r="J302" s="19">
        <v>1595000</v>
      </c>
      <c r="K302" s="19">
        <v>1595000</v>
      </c>
      <c r="L302" s="19">
        <v>1595000</v>
      </c>
    </row>
    <row r="303" spans="1:12" ht="60" x14ac:dyDescent="0.25">
      <c r="A303" s="125" t="s">
        <v>115</v>
      </c>
      <c r="B303" s="125"/>
      <c r="C303" s="125"/>
      <c r="D303" s="125"/>
      <c r="E303" s="3">
        <v>852</v>
      </c>
      <c r="F303" s="2" t="s">
        <v>69</v>
      </c>
      <c r="G303" s="2" t="s">
        <v>45</v>
      </c>
      <c r="H303" s="3" t="s">
        <v>332</v>
      </c>
      <c r="I303" s="2"/>
      <c r="J303" s="19">
        <f t="shared" ref="J303" si="135">J304+J306+J308</f>
        <v>26004870</v>
      </c>
      <c r="K303" s="19">
        <f t="shared" ref="K303:L303" si="136">K304+K306+K308</f>
        <v>25362470</v>
      </c>
      <c r="L303" s="19">
        <f t="shared" si="136"/>
        <v>25362470</v>
      </c>
    </row>
    <row r="304" spans="1:12" ht="105" x14ac:dyDescent="0.25">
      <c r="A304" s="125" t="s">
        <v>14</v>
      </c>
      <c r="B304" s="89"/>
      <c r="C304" s="89"/>
      <c r="D304" s="89"/>
      <c r="E304" s="3">
        <v>852</v>
      </c>
      <c r="F304" s="2" t="s">
        <v>69</v>
      </c>
      <c r="G304" s="2" t="s">
        <v>45</v>
      </c>
      <c r="H304" s="3" t="s">
        <v>332</v>
      </c>
      <c r="I304" s="2" t="s">
        <v>16</v>
      </c>
      <c r="J304" s="19">
        <f t="shared" ref="J304:L304" si="137">J305</f>
        <v>24833300</v>
      </c>
      <c r="K304" s="19">
        <f t="shared" si="137"/>
        <v>24833300</v>
      </c>
      <c r="L304" s="19">
        <f t="shared" si="137"/>
        <v>24833300</v>
      </c>
    </row>
    <row r="305" spans="1:12" ht="30" x14ac:dyDescent="0.25">
      <c r="A305" s="125" t="s">
        <v>7</v>
      </c>
      <c r="B305" s="89"/>
      <c r="C305" s="89"/>
      <c r="D305" s="89"/>
      <c r="E305" s="3">
        <v>852</v>
      </c>
      <c r="F305" s="2" t="s">
        <v>69</v>
      </c>
      <c r="G305" s="2" t="s">
        <v>45</v>
      </c>
      <c r="H305" s="3" t="s">
        <v>332</v>
      </c>
      <c r="I305" s="2" t="s">
        <v>47</v>
      </c>
      <c r="J305" s="19">
        <v>24833300</v>
      </c>
      <c r="K305" s="19">
        <v>24833300</v>
      </c>
      <c r="L305" s="19">
        <v>24833300</v>
      </c>
    </row>
    <row r="306" spans="1:12" ht="45" x14ac:dyDescent="0.25">
      <c r="A306" s="125" t="s">
        <v>19</v>
      </c>
      <c r="B306" s="124"/>
      <c r="C306" s="124"/>
      <c r="D306" s="124"/>
      <c r="E306" s="3">
        <v>852</v>
      </c>
      <c r="F306" s="2" t="s">
        <v>69</v>
      </c>
      <c r="G306" s="2" t="s">
        <v>45</v>
      </c>
      <c r="H306" s="3" t="s">
        <v>332</v>
      </c>
      <c r="I306" s="2" t="s">
        <v>20</v>
      </c>
      <c r="J306" s="19">
        <f t="shared" ref="J306:L306" si="138">J307</f>
        <v>1148700</v>
      </c>
      <c r="K306" s="19">
        <f t="shared" si="138"/>
        <v>506300</v>
      </c>
      <c r="L306" s="19">
        <f t="shared" si="138"/>
        <v>506300</v>
      </c>
    </row>
    <row r="307" spans="1:12" ht="45" x14ac:dyDescent="0.25">
      <c r="A307" s="125" t="s">
        <v>9</v>
      </c>
      <c r="B307" s="125"/>
      <c r="C307" s="125"/>
      <c r="D307" s="125"/>
      <c r="E307" s="3">
        <v>852</v>
      </c>
      <c r="F307" s="2" t="s">
        <v>69</v>
      </c>
      <c r="G307" s="2" t="s">
        <v>45</v>
      </c>
      <c r="H307" s="3" t="s">
        <v>332</v>
      </c>
      <c r="I307" s="2" t="s">
        <v>21</v>
      </c>
      <c r="J307" s="19">
        <v>1148700</v>
      </c>
      <c r="K307" s="19">
        <v>506300</v>
      </c>
      <c r="L307" s="19">
        <v>506300</v>
      </c>
    </row>
    <row r="308" spans="1:12" x14ac:dyDescent="0.25">
      <c r="A308" s="125" t="s">
        <v>22</v>
      </c>
      <c r="B308" s="125"/>
      <c r="C308" s="125"/>
      <c r="D308" s="125"/>
      <c r="E308" s="3">
        <v>852</v>
      </c>
      <c r="F308" s="2" t="s">
        <v>69</v>
      </c>
      <c r="G308" s="2" t="s">
        <v>45</v>
      </c>
      <c r="H308" s="3" t="s">
        <v>332</v>
      </c>
      <c r="I308" s="2" t="s">
        <v>23</v>
      </c>
      <c r="J308" s="19">
        <f t="shared" ref="J308:L308" si="139">J309</f>
        <v>22870</v>
      </c>
      <c r="K308" s="19">
        <f t="shared" si="139"/>
        <v>22870</v>
      </c>
      <c r="L308" s="19">
        <f t="shared" si="139"/>
        <v>22870</v>
      </c>
    </row>
    <row r="309" spans="1:12" ht="30" x14ac:dyDescent="0.25">
      <c r="A309" s="125" t="s">
        <v>24</v>
      </c>
      <c r="B309" s="125"/>
      <c r="C309" s="125"/>
      <c r="D309" s="125"/>
      <c r="E309" s="3">
        <v>852</v>
      </c>
      <c r="F309" s="2" t="s">
        <v>69</v>
      </c>
      <c r="G309" s="2" t="s">
        <v>45</v>
      </c>
      <c r="H309" s="3" t="s">
        <v>332</v>
      </c>
      <c r="I309" s="2" t="s">
        <v>25</v>
      </c>
      <c r="J309" s="19">
        <v>22870</v>
      </c>
      <c r="K309" s="19">
        <v>22870</v>
      </c>
      <c r="L309" s="19">
        <v>22870</v>
      </c>
    </row>
    <row r="310" spans="1:12" ht="165" x14ac:dyDescent="0.25">
      <c r="A310" s="125" t="s">
        <v>260</v>
      </c>
      <c r="B310" s="40"/>
      <c r="C310" s="40"/>
      <c r="D310" s="40"/>
      <c r="E310" s="3">
        <v>852</v>
      </c>
      <c r="F310" s="2" t="s">
        <v>69</v>
      </c>
      <c r="G310" s="2" t="s">
        <v>45</v>
      </c>
      <c r="H310" s="3" t="s">
        <v>323</v>
      </c>
      <c r="I310" s="2"/>
      <c r="J310" s="19">
        <f t="shared" ref="J310:L311" si="140">J311</f>
        <v>1411200</v>
      </c>
      <c r="K310" s="19">
        <f t="shared" si="140"/>
        <v>1411200</v>
      </c>
      <c r="L310" s="19">
        <f t="shared" si="140"/>
        <v>1411200</v>
      </c>
    </row>
    <row r="311" spans="1:12" ht="30" x14ac:dyDescent="0.25">
      <c r="A311" s="125" t="s">
        <v>87</v>
      </c>
      <c r="B311" s="40"/>
      <c r="C311" s="40"/>
      <c r="D311" s="40"/>
      <c r="E311" s="3">
        <v>852</v>
      </c>
      <c r="F311" s="2" t="s">
        <v>69</v>
      </c>
      <c r="G311" s="2" t="s">
        <v>45</v>
      </c>
      <c r="H311" s="3" t="s">
        <v>323</v>
      </c>
      <c r="I311" s="2" t="s">
        <v>88</v>
      </c>
      <c r="J311" s="19">
        <f t="shared" si="140"/>
        <v>1411200</v>
      </c>
      <c r="K311" s="19">
        <f t="shared" si="140"/>
        <v>1411200</v>
      </c>
      <c r="L311" s="19">
        <f t="shared" si="140"/>
        <v>1411200</v>
      </c>
    </row>
    <row r="312" spans="1:12" ht="30" x14ac:dyDescent="0.25">
      <c r="A312" s="124" t="s">
        <v>95</v>
      </c>
      <c r="B312" s="40"/>
      <c r="C312" s="40"/>
      <c r="D312" s="40"/>
      <c r="E312" s="3">
        <v>852</v>
      </c>
      <c r="F312" s="2" t="s">
        <v>69</v>
      </c>
      <c r="G312" s="2" t="s">
        <v>45</v>
      </c>
      <c r="H312" s="3" t="s">
        <v>323</v>
      </c>
      <c r="I312" s="2" t="s">
        <v>96</v>
      </c>
      <c r="J312" s="19">
        <v>1411200</v>
      </c>
      <c r="K312" s="19">
        <v>1411200</v>
      </c>
      <c r="L312" s="19">
        <v>1411200</v>
      </c>
    </row>
    <row r="313" spans="1:12" x14ac:dyDescent="0.25">
      <c r="A313" s="5" t="s">
        <v>83</v>
      </c>
      <c r="B313" s="40"/>
      <c r="C313" s="40"/>
      <c r="D313" s="40"/>
      <c r="E313" s="3">
        <v>852</v>
      </c>
      <c r="F313" s="17" t="s">
        <v>84</v>
      </c>
      <c r="G313" s="17"/>
      <c r="H313" s="3" t="s">
        <v>43</v>
      </c>
      <c r="I313" s="17"/>
      <c r="J313" s="20">
        <f t="shared" ref="J313" si="141">J314+J325</f>
        <v>9070362</v>
      </c>
      <c r="K313" s="20">
        <f t="shared" ref="K313:L313" si="142">K314+K325</f>
        <v>9385762</v>
      </c>
      <c r="L313" s="20">
        <f t="shared" si="142"/>
        <v>9713762</v>
      </c>
    </row>
    <row r="314" spans="1:12" x14ac:dyDescent="0.25">
      <c r="A314" s="5" t="s">
        <v>92</v>
      </c>
      <c r="B314" s="40"/>
      <c r="C314" s="40"/>
      <c r="D314" s="40"/>
      <c r="E314" s="3">
        <v>852</v>
      </c>
      <c r="F314" s="17" t="s">
        <v>84</v>
      </c>
      <c r="G314" s="17" t="s">
        <v>12</v>
      </c>
      <c r="H314" s="3" t="s">
        <v>43</v>
      </c>
      <c r="I314" s="17"/>
      <c r="J314" s="20">
        <f t="shared" ref="J314" si="143">J315+J318+J321</f>
        <v>9002362</v>
      </c>
      <c r="K314" s="20">
        <f t="shared" ref="K314:L314" si="144">K315+K318+K321</f>
        <v>9317762</v>
      </c>
      <c r="L314" s="20">
        <f t="shared" si="144"/>
        <v>9645762</v>
      </c>
    </row>
    <row r="315" spans="1:12" ht="75" x14ac:dyDescent="0.25">
      <c r="A315" s="125" t="s">
        <v>117</v>
      </c>
      <c r="B315" s="40"/>
      <c r="C315" s="40"/>
      <c r="D315" s="40"/>
      <c r="E315" s="3">
        <v>852</v>
      </c>
      <c r="F315" s="2" t="s">
        <v>84</v>
      </c>
      <c r="G315" s="2" t="s">
        <v>12</v>
      </c>
      <c r="H315" s="3" t="s">
        <v>334</v>
      </c>
      <c r="I315" s="17"/>
      <c r="J315" s="19">
        <f t="shared" ref="J315:L316" si="145">J316</f>
        <v>972276</v>
      </c>
      <c r="K315" s="19">
        <f t="shared" si="145"/>
        <v>972276</v>
      </c>
      <c r="L315" s="19">
        <f t="shared" si="145"/>
        <v>972276</v>
      </c>
    </row>
    <row r="316" spans="1:12" s="21" customFormat="1" ht="30" x14ac:dyDescent="0.25">
      <c r="A316" s="125" t="s">
        <v>87</v>
      </c>
      <c r="B316" s="124"/>
      <c r="C316" s="124"/>
      <c r="D316" s="124"/>
      <c r="E316" s="3">
        <v>852</v>
      </c>
      <c r="F316" s="2" t="s">
        <v>84</v>
      </c>
      <c r="G316" s="2" t="s">
        <v>12</v>
      </c>
      <c r="H316" s="3" t="s">
        <v>334</v>
      </c>
      <c r="I316" s="2" t="s">
        <v>88</v>
      </c>
      <c r="J316" s="19">
        <f t="shared" si="145"/>
        <v>972276</v>
      </c>
      <c r="K316" s="19">
        <f t="shared" si="145"/>
        <v>972276</v>
      </c>
      <c r="L316" s="19">
        <f t="shared" si="145"/>
        <v>972276</v>
      </c>
    </row>
    <row r="317" spans="1:12" s="21" customFormat="1" ht="30" x14ac:dyDescent="0.25">
      <c r="A317" s="124" t="s">
        <v>95</v>
      </c>
      <c r="B317" s="124"/>
      <c r="C317" s="124"/>
      <c r="D317" s="124"/>
      <c r="E317" s="3">
        <v>852</v>
      </c>
      <c r="F317" s="2" t="s">
        <v>84</v>
      </c>
      <c r="G317" s="2" t="s">
        <v>12</v>
      </c>
      <c r="H317" s="3" t="s">
        <v>334</v>
      </c>
      <c r="I317" s="2" t="s">
        <v>96</v>
      </c>
      <c r="J317" s="19">
        <v>972276</v>
      </c>
      <c r="K317" s="19">
        <v>972276</v>
      </c>
      <c r="L317" s="19">
        <v>972276</v>
      </c>
    </row>
    <row r="318" spans="1:12" ht="60" x14ac:dyDescent="0.25">
      <c r="A318" s="125" t="s">
        <v>116</v>
      </c>
      <c r="B318" s="40"/>
      <c r="C318" s="40"/>
      <c r="D318" s="40"/>
      <c r="E318" s="3">
        <v>852</v>
      </c>
      <c r="F318" s="2" t="s">
        <v>84</v>
      </c>
      <c r="G318" s="2" t="s">
        <v>12</v>
      </c>
      <c r="H318" s="3" t="s">
        <v>333</v>
      </c>
      <c r="I318" s="17"/>
      <c r="J318" s="19">
        <f t="shared" ref="J318:L319" si="146">J319</f>
        <v>119600</v>
      </c>
      <c r="K318" s="19">
        <f t="shared" si="146"/>
        <v>119600</v>
      </c>
      <c r="L318" s="19">
        <f t="shared" si="146"/>
        <v>119600</v>
      </c>
    </row>
    <row r="319" spans="1:12" ht="30" x14ac:dyDescent="0.25">
      <c r="A319" s="125" t="s">
        <v>87</v>
      </c>
      <c r="B319" s="124"/>
      <c r="C319" s="124"/>
      <c r="D319" s="124"/>
      <c r="E319" s="3">
        <v>852</v>
      </c>
      <c r="F319" s="2" t="s">
        <v>84</v>
      </c>
      <c r="G319" s="2" t="s">
        <v>12</v>
      </c>
      <c r="H319" s="3" t="s">
        <v>333</v>
      </c>
      <c r="I319" s="2" t="s">
        <v>88</v>
      </c>
      <c r="J319" s="19">
        <f t="shared" si="146"/>
        <v>119600</v>
      </c>
      <c r="K319" s="19">
        <f t="shared" si="146"/>
        <v>119600</v>
      </c>
      <c r="L319" s="19">
        <f t="shared" si="146"/>
        <v>119600</v>
      </c>
    </row>
    <row r="320" spans="1:12" ht="30" x14ac:dyDescent="0.25">
      <c r="A320" s="124" t="s">
        <v>95</v>
      </c>
      <c r="B320" s="124"/>
      <c r="C320" s="124"/>
      <c r="D320" s="124"/>
      <c r="E320" s="3">
        <v>852</v>
      </c>
      <c r="F320" s="2" t="s">
        <v>84</v>
      </c>
      <c r="G320" s="2" t="s">
        <v>12</v>
      </c>
      <c r="H320" s="3" t="s">
        <v>333</v>
      </c>
      <c r="I320" s="2" t="s">
        <v>96</v>
      </c>
      <c r="J320" s="19">
        <v>119600</v>
      </c>
      <c r="K320" s="19">
        <v>119600</v>
      </c>
      <c r="L320" s="19">
        <v>119600</v>
      </c>
    </row>
    <row r="321" spans="1:12" s="21" customFormat="1" ht="135" x14ac:dyDescent="0.25">
      <c r="A321" s="125" t="s">
        <v>376</v>
      </c>
      <c r="B321" s="124"/>
      <c r="C321" s="124"/>
      <c r="D321" s="124"/>
      <c r="E321" s="3">
        <v>852</v>
      </c>
      <c r="F321" s="2" t="s">
        <v>84</v>
      </c>
      <c r="G321" s="2" t="s">
        <v>12</v>
      </c>
      <c r="H321" s="3" t="s">
        <v>335</v>
      </c>
      <c r="I321" s="2"/>
      <c r="J321" s="19">
        <f t="shared" ref="J321:L321" si="147">J322</f>
        <v>7910486</v>
      </c>
      <c r="K321" s="19">
        <f t="shared" si="147"/>
        <v>8225886</v>
      </c>
      <c r="L321" s="19">
        <f t="shared" si="147"/>
        <v>8553886</v>
      </c>
    </row>
    <row r="322" spans="1:12" ht="30" x14ac:dyDescent="0.25">
      <c r="A322" s="125" t="s">
        <v>87</v>
      </c>
      <c r="B322" s="124"/>
      <c r="C322" s="124"/>
      <c r="D322" s="124"/>
      <c r="E322" s="3">
        <v>852</v>
      </c>
      <c r="F322" s="2" t="s">
        <v>84</v>
      </c>
      <c r="G322" s="2" t="s">
        <v>12</v>
      </c>
      <c r="H322" s="3" t="s">
        <v>335</v>
      </c>
      <c r="I322" s="2" t="s">
        <v>88</v>
      </c>
      <c r="J322" s="19">
        <f t="shared" ref="J322" si="148">J323+J324</f>
        <v>7910486</v>
      </c>
      <c r="K322" s="19">
        <f t="shared" ref="K322:L322" si="149">K323+K324</f>
        <v>8225886</v>
      </c>
      <c r="L322" s="19">
        <f t="shared" si="149"/>
        <v>8553886</v>
      </c>
    </row>
    <row r="323" spans="1:12" ht="30" x14ac:dyDescent="0.25">
      <c r="A323" s="125" t="s">
        <v>95</v>
      </c>
      <c r="B323" s="124"/>
      <c r="C323" s="124"/>
      <c r="D323" s="124"/>
      <c r="E323" s="3">
        <v>852</v>
      </c>
      <c r="F323" s="2" t="s">
        <v>84</v>
      </c>
      <c r="G323" s="2" t="s">
        <v>12</v>
      </c>
      <c r="H323" s="3" t="s">
        <v>335</v>
      </c>
      <c r="I323" s="2" t="s">
        <v>96</v>
      </c>
      <c r="J323" s="19">
        <v>5747325</v>
      </c>
      <c r="K323" s="19">
        <v>5977613</v>
      </c>
      <c r="L323" s="19">
        <v>6217181</v>
      </c>
    </row>
    <row r="324" spans="1:12" ht="45" x14ac:dyDescent="0.25">
      <c r="A324" s="125" t="s">
        <v>89</v>
      </c>
      <c r="B324" s="124"/>
      <c r="C324" s="124"/>
      <c r="D324" s="124"/>
      <c r="E324" s="3">
        <v>852</v>
      </c>
      <c r="F324" s="2" t="s">
        <v>84</v>
      </c>
      <c r="G324" s="2" t="s">
        <v>12</v>
      </c>
      <c r="H324" s="3" t="s">
        <v>335</v>
      </c>
      <c r="I324" s="2" t="s">
        <v>90</v>
      </c>
      <c r="J324" s="19">
        <v>2163161</v>
      </c>
      <c r="K324" s="19">
        <v>2248273</v>
      </c>
      <c r="L324" s="19">
        <v>2336705</v>
      </c>
    </row>
    <row r="325" spans="1:12" ht="28.5" x14ac:dyDescent="0.25">
      <c r="A325" s="5" t="s">
        <v>93</v>
      </c>
      <c r="B325" s="40"/>
      <c r="C325" s="40"/>
      <c r="D325" s="40"/>
      <c r="E325" s="3">
        <v>852</v>
      </c>
      <c r="F325" s="17" t="s">
        <v>84</v>
      </c>
      <c r="G325" s="17" t="s">
        <v>94</v>
      </c>
      <c r="H325" s="3" t="s">
        <v>43</v>
      </c>
      <c r="I325" s="17"/>
      <c r="J325" s="20">
        <f t="shared" ref="J325:L327" si="150">J326</f>
        <v>68000</v>
      </c>
      <c r="K325" s="20">
        <f t="shared" si="150"/>
        <v>68000</v>
      </c>
      <c r="L325" s="20">
        <f t="shared" si="150"/>
        <v>68000</v>
      </c>
    </row>
    <row r="326" spans="1:12" ht="165" x14ac:dyDescent="0.25">
      <c r="A326" s="125" t="s">
        <v>378</v>
      </c>
      <c r="B326" s="125"/>
      <c r="C326" s="125"/>
      <c r="D326" s="125"/>
      <c r="E326" s="3">
        <v>852</v>
      </c>
      <c r="F326" s="3" t="s">
        <v>84</v>
      </c>
      <c r="G326" s="3" t="s">
        <v>94</v>
      </c>
      <c r="H326" s="3" t="s">
        <v>337</v>
      </c>
      <c r="I326" s="2"/>
      <c r="J326" s="19">
        <f t="shared" si="150"/>
        <v>68000</v>
      </c>
      <c r="K326" s="19">
        <f t="shared" si="150"/>
        <v>68000</v>
      </c>
      <c r="L326" s="19">
        <f t="shared" si="150"/>
        <v>68000</v>
      </c>
    </row>
    <row r="327" spans="1:12" ht="45" x14ac:dyDescent="0.25">
      <c r="A327" s="125" t="s">
        <v>19</v>
      </c>
      <c r="B327" s="125"/>
      <c r="C327" s="125"/>
      <c r="D327" s="125"/>
      <c r="E327" s="3">
        <v>852</v>
      </c>
      <c r="F327" s="3" t="s">
        <v>84</v>
      </c>
      <c r="G327" s="3" t="s">
        <v>94</v>
      </c>
      <c r="H327" s="3" t="s">
        <v>337</v>
      </c>
      <c r="I327" s="2" t="s">
        <v>20</v>
      </c>
      <c r="J327" s="19">
        <f t="shared" si="150"/>
        <v>68000</v>
      </c>
      <c r="K327" s="19">
        <f t="shared" si="150"/>
        <v>68000</v>
      </c>
      <c r="L327" s="19">
        <f t="shared" si="150"/>
        <v>68000</v>
      </c>
    </row>
    <row r="328" spans="1:12" ht="45" x14ac:dyDescent="0.25">
      <c r="A328" s="125" t="s">
        <v>9</v>
      </c>
      <c r="B328" s="125"/>
      <c r="C328" s="125"/>
      <c r="D328" s="125"/>
      <c r="E328" s="3">
        <v>852</v>
      </c>
      <c r="F328" s="3" t="s">
        <v>84</v>
      </c>
      <c r="G328" s="3" t="s">
        <v>94</v>
      </c>
      <c r="H328" s="3" t="s">
        <v>337</v>
      </c>
      <c r="I328" s="2" t="s">
        <v>21</v>
      </c>
      <c r="J328" s="19">
        <v>68000</v>
      </c>
      <c r="K328" s="19">
        <v>68000</v>
      </c>
      <c r="L328" s="19">
        <v>68000</v>
      </c>
    </row>
    <row r="329" spans="1:12" x14ac:dyDescent="0.25">
      <c r="A329" s="5" t="s">
        <v>97</v>
      </c>
      <c r="B329" s="40"/>
      <c r="C329" s="40"/>
      <c r="D329" s="40"/>
      <c r="E329" s="3" t="s">
        <v>275</v>
      </c>
      <c r="F329" s="17" t="s">
        <v>98</v>
      </c>
      <c r="G329" s="3"/>
      <c r="H329" s="3"/>
      <c r="I329" s="2"/>
      <c r="J329" s="19">
        <f t="shared" ref="J329" si="151">J330+J334</f>
        <v>8543415</v>
      </c>
      <c r="K329" s="19">
        <f t="shared" ref="K329:L329" si="152">K330+K334</f>
        <v>8317600</v>
      </c>
      <c r="L329" s="19">
        <f t="shared" si="152"/>
        <v>8317600</v>
      </c>
    </row>
    <row r="330" spans="1:12" x14ac:dyDescent="0.25">
      <c r="A330" s="41" t="s">
        <v>99</v>
      </c>
      <c r="B330" s="125"/>
      <c r="C330" s="125"/>
      <c r="D330" s="125"/>
      <c r="E330" s="3">
        <v>852</v>
      </c>
      <c r="F330" s="3" t="s">
        <v>98</v>
      </c>
      <c r="G330" s="3" t="s">
        <v>40</v>
      </c>
      <c r="H330" s="3"/>
      <c r="I330" s="2"/>
      <c r="J330" s="19">
        <f t="shared" ref="J330:L332" si="153">J331</f>
        <v>196915</v>
      </c>
      <c r="K330" s="19">
        <f t="shared" si="153"/>
        <v>0</v>
      </c>
      <c r="L330" s="19">
        <f t="shared" si="153"/>
        <v>0</v>
      </c>
    </row>
    <row r="331" spans="1:12" ht="30" x14ac:dyDescent="0.25">
      <c r="A331" s="124" t="s">
        <v>100</v>
      </c>
      <c r="B331" s="125"/>
      <c r="C331" s="125"/>
      <c r="D331" s="125"/>
      <c r="E331" s="3">
        <v>852</v>
      </c>
      <c r="F331" s="3" t="s">
        <v>98</v>
      </c>
      <c r="G331" s="3" t="s">
        <v>40</v>
      </c>
      <c r="H331" s="3" t="s">
        <v>423</v>
      </c>
      <c r="I331" s="2"/>
      <c r="J331" s="19">
        <f t="shared" si="153"/>
        <v>196915</v>
      </c>
      <c r="K331" s="19">
        <f t="shared" si="153"/>
        <v>0</v>
      </c>
      <c r="L331" s="19">
        <f t="shared" si="153"/>
        <v>0</v>
      </c>
    </row>
    <row r="332" spans="1:12" ht="45" x14ac:dyDescent="0.25">
      <c r="A332" s="125" t="s">
        <v>19</v>
      </c>
      <c r="B332" s="125"/>
      <c r="C332" s="125"/>
      <c r="D332" s="125"/>
      <c r="E332" s="3">
        <v>852</v>
      </c>
      <c r="F332" s="3" t="s">
        <v>98</v>
      </c>
      <c r="G332" s="3" t="s">
        <v>40</v>
      </c>
      <c r="H332" s="3" t="s">
        <v>423</v>
      </c>
      <c r="I332" s="2" t="s">
        <v>20</v>
      </c>
      <c r="J332" s="19">
        <f t="shared" si="153"/>
        <v>196915</v>
      </c>
      <c r="K332" s="19">
        <f t="shared" si="153"/>
        <v>0</v>
      </c>
      <c r="L332" s="19">
        <f t="shared" si="153"/>
        <v>0</v>
      </c>
    </row>
    <row r="333" spans="1:12" ht="45" x14ac:dyDescent="0.25">
      <c r="A333" s="125" t="s">
        <v>9</v>
      </c>
      <c r="B333" s="125"/>
      <c r="C333" s="125"/>
      <c r="D333" s="125"/>
      <c r="E333" s="3">
        <v>852</v>
      </c>
      <c r="F333" s="3" t="s">
        <v>98</v>
      </c>
      <c r="G333" s="3" t="s">
        <v>40</v>
      </c>
      <c r="H333" s="3" t="s">
        <v>423</v>
      </c>
      <c r="I333" s="2" t="s">
        <v>21</v>
      </c>
      <c r="J333" s="19">
        <v>196915</v>
      </c>
      <c r="K333" s="19"/>
      <c r="L333" s="19"/>
    </row>
    <row r="334" spans="1:12" x14ac:dyDescent="0.25">
      <c r="A334" s="125" t="s">
        <v>418</v>
      </c>
      <c r="B334" s="125"/>
      <c r="C334" s="125"/>
      <c r="D334" s="125"/>
      <c r="E334" s="3" t="s">
        <v>275</v>
      </c>
      <c r="F334" s="3" t="s">
        <v>98</v>
      </c>
      <c r="G334" s="3" t="s">
        <v>42</v>
      </c>
      <c r="H334" s="3"/>
      <c r="I334" s="2"/>
      <c r="J334" s="19">
        <f>J335+J338+J341+J344</f>
        <v>8346500</v>
      </c>
      <c r="K334" s="19">
        <f t="shared" ref="K334:L334" si="154">K335+K338+K341+K344</f>
        <v>8317600</v>
      </c>
      <c r="L334" s="19">
        <f t="shared" si="154"/>
        <v>8317600</v>
      </c>
    </row>
    <row r="335" spans="1:12" ht="30" x14ac:dyDescent="0.25">
      <c r="A335" s="125" t="s">
        <v>111</v>
      </c>
      <c r="B335" s="125"/>
      <c r="C335" s="125"/>
      <c r="D335" s="125"/>
      <c r="E335" s="3" t="s">
        <v>275</v>
      </c>
      <c r="F335" s="3" t="s">
        <v>98</v>
      </c>
      <c r="G335" s="3" t="s">
        <v>42</v>
      </c>
      <c r="H335" s="3" t="s">
        <v>328</v>
      </c>
      <c r="I335" s="23"/>
      <c r="J335" s="19">
        <f t="shared" ref="J335:L336" si="155">J336</f>
        <v>8245600</v>
      </c>
      <c r="K335" s="19">
        <f t="shared" si="155"/>
        <v>8245600</v>
      </c>
      <c r="L335" s="19">
        <f t="shared" si="155"/>
        <v>8245600</v>
      </c>
    </row>
    <row r="336" spans="1:12" ht="60" x14ac:dyDescent="0.25">
      <c r="A336" s="125" t="s">
        <v>37</v>
      </c>
      <c r="B336" s="125"/>
      <c r="C336" s="125"/>
      <c r="D336" s="125"/>
      <c r="E336" s="3" t="s">
        <v>275</v>
      </c>
      <c r="F336" s="3" t="s">
        <v>98</v>
      </c>
      <c r="G336" s="3" t="s">
        <v>42</v>
      </c>
      <c r="H336" s="3" t="s">
        <v>328</v>
      </c>
      <c r="I336" s="2" t="s">
        <v>74</v>
      </c>
      <c r="J336" s="19">
        <f t="shared" si="155"/>
        <v>8245600</v>
      </c>
      <c r="K336" s="19">
        <f t="shared" si="155"/>
        <v>8245600</v>
      </c>
      <c r="L336" s="19">
        <f t="shared" si="155"/>
        <v>8245600</v>
      </c>
    </row>
    <row r="337" spans="1:12" x14ac:dyDescent="0.25">
      <c r="A337" s="125" t="s">
        <v>75</v>
      </c>
      <c r="B337" s="125"/>
      <c r="C337" s="125"/>
      <c r="D337" s="125"/>
      <c r="E337" s="3" t="s">
        <v>275</v>
      </c>
      <c r="F337" s="3" t="s">
        <v>98</v>
      </c>
      <c r="G337" s="3" t="s">
        <v>42</v>
      </c>
      <c r="H337" s="3" t="s">
        <v>328</v>
      </c>
      <c r="I337" s="2" t="s">
        <v>76</v>
      </c>
      <c r="J337" s="19">
        <v>8245600</v>
      </c>
      <c r="K337" s="19">
        <v>8245600</v>
      </c>
      <c r="L337" s="19">
        <v>8245600</v>
      </c>
    </row>
    <row r="338" spans="1:12" x14ac:dyDescent="0.25">
      <c r="A338" s="125" t="s">
        <v>106</v>
      </c>
      <c r="B338" s="125"/>
      <c r="C338" s="125"/>
      <c r="D338" s="125"/>
      <c r="E338" s="3">
        <v>852</v>
      </c>
      <c r="F338" s="3" t="s">
        <v>98</v>
      </c>
      <c r="G338" s="3" t="s">
        <v>42</v>
      </c>
      <c r="H338" s="3" t="s">
        <v>321</v>
      </c>
      <c r="I338" s="2"/>
      <c r="J338" s="19">
        <f t="shared" ref="J338:L339" si="156">J339</f>
        <v>18900</v>
      </c>
      <c r="K338" s="19">
        <f t="shared" si="156"/>
        <v>0</v>
      </c>
      <c r="L338" s="19">
        <f t="shared" si="156"/>
        <v>0</v>
      </c>
    </row>
    <row r="339" spans="1:12" ht="60" x14ac:dyDescent="0.25">
      <c r="A339" s="125" t="s">
        <v>37</v>
      </c>
      <c r="B339" s="125"/>
      <c r="C339" s="125"/>
      <c r="D339" s="125"/>
      <c r="E339" s="3">
        <v>852</v>
      </c>
      <c r="F339" s="3" t="s">
        <v>98</v>
      </c>
      <c r="G339" s="3" t="s">
        <v>42</v>
      </c>
      <c r="H339" s="3" t="s">
        <v>321</v>
      </c>
      <c r="I339" s="2" t="s">
        <v>74</v>
      </c>
      <c r="J339" s="19">
        <f t="shared" si="156"/>
        <v>18900</v>
      </c>
      <c r="K339" s="19">
        <f t="shared" si="156"/>
        <v>0</v>
      </c>
      <c r="L339" s="19">
        <f t="shared" si="156"/>
        <v>0</v>
      </c>
    </row>
    <row r="340" spans="1:12" x14ac:dyDescent="0.25">
      <c r="A340" s="125" t="s">
        <v>75</v>
      </c>
      <c r="B340" s="125"/>
      <c r="C340" s="125"/>
      <c r="D340" s="125"/>
      <c r="E340" s="3">
        <v>852</v>
      </c>
      <c r="F340" s="3" t="s">
        <v>98</v>
      </c>
      <c r="G340" s="3" t="s">
        <v>42</v>
      </c>
      <c r="H340" s="3" t="s">
        <v>321</v>
      </c>
      <c r="I340" s="2" t="s">
        <v>76</v>
      </c>
      <c r="J340" s="19">
        <v>18900</v>
      </c>
      <c r="K340" s="19"/>
      <c r="L340" s="19"/>
    </row>
    <row r="341" spans="1:12" ht="60" x14ac:dyDescent="0.25">
      <c r="A341" s="125" t="s">
        <v>280</v>
      </c>
      <c r="B341" s="125"/>
      <c r="C341" s="125"/>
      <c r="D341" s="125"/>
      <c r="E341" s="3">
        <v>852</v>
      </c>
      <c r="F341" s="3" t="s">
        <v>98</v>
      </c>
      <c r="G341" s="3" t="s">
        <v>42</v>
      </c>
      <c r="H341" s="3" t="s">
        <v>329</v>
      </c>
      <c r="I341" s="2"/>
      <c r="J341" s="19">
        <f t="shared" ref="J341:L342" si="157">J342</f>
        <v>10000</v>
      </c>
      <c r="K341" s="19">
        <f t="shared" si="157"/>
        <v>0</v>
      </c>
      <c r="L341" s="19">
        <f t="shared" si="157"/>
        <v>0</v>
      </c>
    </row>
    <row r="342" spans="1:12" ht="60" x14ac:dyDescent="0.25">
      <c r="A342" s="125" t="s">
        <v>37</v>
      </c>
      <c r="B342" s="125"/>
      <c r="C342" s="125"/>
      <c r="D342" s="125"/>
      <c r="E342" s="3">
        <v>852</v>
      </c>
      <c r="F342" s="3" t="s">
        <v>98</v>
      </c>
      <c r="G342" s="3" t="s">
        <v>42</v>
      </c>
      <c r="H342" s="3" t="s">
        <v>329</v>
      </c>
      <c r="I342" s="2" t="s">
        <v>74</v>
      </c>
      <c r="J342" s="19">
        <f t="shared" si="157"/>
        <v>10000</v>
      </c>
      <c r="K342" s="19">
        <f t="shared" si="157"/>
        <v>0</v>
      </c>
      <c r="L342" s="19">
        <f t="shared" si="157"/>
        <v>0</v>
      </c>
    </row>
    <row r="343" spans="1:12" x14ac:dyDescent="0.25">
      <c r="A343" s="125" t="s">
        <v>75</v>
      </c>
      <c r="B343" s="125"/>
      <c r="C343" s="125"/>
      <c r="D343" s="125"/>
      <c r="E343" s="3">
        <v>852</v>
      </c>
      <c r="F343" s="2" t="s">
        <v>98</v>
      </c>
      <c r="G343" s="3" t="s">
        <v>42</v>
      </c>
      <c r="H343" s="3" t="s">
        <v>329</v>
      </c>
      <c r="I343" s="2" t="s">
        <v>76</v>
      </c>
      <c r="J343" s="19">
        <v>10000</v>
      </c>
      <c r="K343" s="19"/>
      <c r="L343" s="19"/>
    </row>
    <row r="344" spans="1:12" ht="165" x14ac:dyDescent="0.25">
      <c r="A344" s="125" t="s">
        <v>260</v>
      </c>
      <c r="B344" s="40"/>
      <c r="C344" s="40"/>
      <c r="D344" s="40"/>
      <c r="E344" s="3">
        <v>852</v>
      </c>
      <c r="F344" s="3" t="s">
        <v>98</v>
      </c>
      <c r="G344" s="3" t="s">
        <v>42</v>
      </c>
      <c r="H344" s="3" t="s">
        <v>323</v>
      </c>
      <c r="I344" s="2"/>
      <c r="J344" s="19">
        <f t="shared" ref="J344:L345" si="158">J345</f>
        <v>72000</v>
      </c>
      <c r="K344" s="19">
        <f t="shared" si="158"/>
        <v>72000</v>
      </c>
      <c r="L344" s="19">
        <f t="shared" si="158"/>
        <v>72000</v>
      </c>
    </row>
    <row r="345" spans="1:12" ht="60" x14ac:dyDescent="0.25">
      <c r="A345" s="125" t="s">
        <v>37</v>
      </c>
      <c r="B345" s="40"/>
      <c r="C345" s="40"/>
      <c r="D345" s="40"/>
      <c r="E345" s="3">
        <v>852</v>
      </c>
      <c r="F345" s="3" t="s">
        <v>98</v>
      </c>
      <c r="G345" s="3" t="s">
        <v>42</v>
      </c>
      <c r="H345" s="3" t="s">
        <v>323</v>
      </c>
      <c r="I345" s="2" t="s">
        <v>74</v>
      </c>
      <c r="J345" s="19">
        <f t="shared" si="158"/>
        <v>72000</v>
      </c>
      <c r="K345" s="19">
        <f t="shared" si="158"/>
        <v>72000</v>
      </c>
      <c r="L345" s="19">
        <f t="shared" si="158"/>
        <v>72000</v>
      </c>
    </row>
    <row r="346" spans="1:12" x14ac:dyDescent="0.25">
      <c r="A346" s="125" t="s">
        <v>75</v>
      </c>
      <c r="B346" s="40"/>
      <c r="C346" s="40"/>
      <c r="D346" s="40"/>
      <c r="E346" s="3">
        <v>852</v>
      </c>
      <c r="F346" s="3" t="s">
        <v>98</v>
      </c>
      <c r="G346" s="3" t="s">
        <v>42</v>
      </c>
      <c r="H346" s="3" t="s">
        <v>323</v>
      </c>
      <c r="I346" s="2" t="s">
        <v>76</v>
      </c>
      <c r="J346" s="19">
        <v>72000</v>
      </c>
      <c r="K346" s="19">
        <v>72000</v>
      </c>
      <c r="L346" s="19">
        <v>72000</v>
      </c>
    </row>
    <row r="347" spans="1:12" ht="42.75" x14ac:dyDescent="0.25">
      <c r="A347" s="40" t="s">
        <v>118</v>
      </c>
      <c r="B347" s="59"/>
      <c r="C347" s="59"/>
      <c r="D347" s="59"/>
      <c r="E347" s="22">
        <v>853</v>
      </c>
      <c r="F347" s="2"/>
      <c r="G347" s="2"/>
      <c r="H347" s="100" t="s">
        <v>43</v>
      </c>
      <c r="I347" s="2"/>
      <c r="J347" s="20">
        <f>J348+J366</f>
        <v>17261000</v>
      </c>
      <c r="K347" s="20">
        <f>K348+K366</f>
        <v>18252860.539999999</v>
      </c>
      <c r="L347" s="20">
        <f>L348+L366</f>
        <v>23883568.539999999</v>
      </c>
    </row>
    <row r="348" spans="1:12" x14ac:dyDescent="0.25">
      <c r="A348" s="5" t="s">
        <v>10</v>
      </c>
      <c r="B348" s="40"/>
      <c r="C348" s="40"/>
      <c r="D348" s="40"/>
      <c r="E348" s="2">
        <v>853</v>
      </c>
      <c r="F348" s="17" t="s">
        <v>11</v>
      </c>
      <c r="G348" s="17"/>
      <c r="H348" s="3" t="s">
        <v>43</v>
      </c>
      <c r="I348" s="17"/>
      <c r="J348" s="20">
        <f>J349+J358+J362</f>
        <v>9302500</v>
      </c>
      <c r="K348" s="20">
        <f>K349+K358+K362</f>
        <v>14294360.539999999</v>
      </c>
      <c r="L348" s="20">
        <f>L349+L358+L362</f>
        <v>19925068.539999999</v>
      </c>
    </row>
    <row r="349" spans="1:12" ht="71.25" x14ac:dyDescent="0.25">
      <c r="A349" s="5" t="s">
        <v>119</v>
      </c>
      <c r="B349" s="40"/>
      <c r="C349" s="40"/>
      <c r="D349" s="40"/>
      <c r="E349" s="2">
        <v>853</v>
      </c>
      <c r="F349" s="17" t="s">
        <v>11</v>
      </c>
      <c r="G349" s="17" t="s">
        <v>94</v>
      </c>
      <c r="H349" s="3" t="s">
        <v>43</v>
      </c>
      <c r="I349" s="17"/>
      <c r="J349" s="20">
        <f>J350+J355</f>
        <v>8302500</v>
      </c>
      <c r="K349" s="20">
        <f t="shared" ref="K349:L349" si="159">K350+K355</f>
        <v>8302500</v>
      </c>
      <c r="L349" s="20">
        <f t="shared" si="159"/>
        <v>8302500</v>
      </c>
    </row>
    <row r="350" spans="1:12" ht="45" x14ac:dyDescent="0.25">
      <c r="A350" s="125" t="s">
        <v>18</v>
      </c>
      <c r="B350" s="89"/>
      <c r="C350" s="89"/>
      <c r="D350" s="89"/>
      <c r="E350" s="2">
        <v>853</v>
      </c>
      <c r="F350" s="2" t="s">
        <v>15</v>
      </c>
      <c r="G350" s="2" t="s">
        <v>94</v>
      </c>
      <c r="H350" s="3" t="s">
        <v>338</v>
      </c>
      <c r="I350" s="2"/>
      <c r="J350" s="19">
        <f t="shared" ref="J350" si="160">J351+J353</f>
        <v>8300100</v>
      </c>
      <c r="K350" s="19">
        <f t="shared" ref="K350:L350" si="161">K351+K353</f>
        <v>8300100</v>
      </c>
      <c r="L350" s="19">
        <f t="shared" si="161"/>
        <v>8300100</v>
      </c>
    </row>
    <row r="351" spans="1:12" ht="105" x14ac:dyDescent="0.25">
      <c r="A351" s="125" t="s">
        <v>14</v>
      </c>
      <c r="B351" s="89"/>
      <c r="C351" s="89"/>
      <c r="D351" s="89"/>
      <c r="E351" s="2">
        <v>853</v>
      </c>
      <c r="F351" s="2" t="s">
        <v>11</v>
      </c>
      <c r="G351" s="2" t="s">
        <v>94</v>
      </c>
      <c r="H351" s="3" t="s">
        <v>338</v>
      </c>
      <c r="I351" s="2" t="s">
        <v>16</v>
      </c>
      <c r="J351" s="19">
        <f t="shared" ref="J351:L351" si="162">J352</f>
        <v>8042800</v>
      </c>
      <c r="K351" s="19">
        <f t="shared" si="162"/>
        <v>8042800</v>
      </c>
      <c r="L351" s="19">
        <f t="shared" si="162"/>
        <v>8042800</v>
      </c>
    </row>
    <row r="352" spans="1:12" ht="45" x14ac:dyDescent="0.25">
      <c r="A352" s="125" t="s">
        <v>248</v>
      </c>
      <c r="B352" s="89"/>
      <c r="C352" s="89"/>
      <c r="D352" s="89"/>
      <c r="E352" s="2">
        <v>853</v>
      </c>
      <c r="F352" s="2" t="s">
        <v>11</v>
      </c>
      <c r="G352" s="2" t="s">
        <v>94</v>
      </c>
      <c r="H352" s="3" t="s">
        <v>338</v>
      </c>
      <c r="I352" s="2" t="s">
        <v>17</v>
      </c>
      <c r="J352" s="19">
        <v>8042800</v>
      </c>
      <c r="K352" s="19">
        <v>8042800</v>
      </c>
      <c r="L352" s="19">
        <v>8042800</v>
      </c>
    </row>
    <row r="353" spans="1:12" ht="45" x14ac:dyDescent="0.25">
      <c r="A353" s="125" t="s">
        <v>19</v>
      </c>
      <c r="B353" s="89"/>
      <c r="C353" s="89"/>
      <c r="D353" s="89"/>
      <c r="E353" s="2">
        <v>853</v>
      </c>
      <c r="F353" s="2" t="s">
        <v>11</v>
      </c>
      <c r="G353" s="2" t="s">
        <v>94</v>
      </c>
      <c r="H353" s="3" t="s">
        <v>338</v>
      </c>
      <c r="I353" s="2" t="s">
        <v>20</v>
      </c>
      <c r="J353" s="19">
        <f t="shared" ref="J353:L353" si="163">J354</f>
        <v>257300</v>
      </c>
      <c r="K353" s="19">
        <f t="shared" si="163"/>
        <v>257300</v>
      </c>
      <c r="L353" s="19">
        <f t="shared" si="163"/>
        <v>257300</v>
      </c>
    </row>
    <row r="354" spans="1:12" ht="45" x14ac:dyDescent="0.25">
      <c r="A354" s="125" t="s">
        <v>9</v>
      </c>
      <c r="B354" s="89"/>
      <c r="C354" s="89"/>
      <c r="D354" s="89"/>
      <c r="E354" s="2">
        <v>853</v>
      </c>
      <c r="F354" s="2" t="s">
        <v>11</v>
      </c>
      <c r="G354" s="2" t="s">
        <v>94</v>
      </c>
      <c r="H354" s="3" t="s">
        <v>338</v>
      </c>
      <c r="I354" s="2" t="s">
        <v>21</v>
      </c>
      <c r="J354" s="19">
        <v>257300</v>
      </c>
      <c r="K354" s="19">
        <v>257300</v>
      </c>
      <c r="L354" s="19">
        <v>257300</v>
      </c>
    </row>
    <row r="355" spans="1:12" ht="105" x14ac:dyDescent="0.25">
      <c r="A355" s="125" t="s">
        <v>228</v>
      </c>
      <c r="B355" s="89"/>
      <c r="C355" s="89"/>
      <c r="D355" s="89"/>
      <c r="E355" s="2">
        <v>853</v>
      </c>
      <c r="F355" s="2" t="s">
        <v>11</v>
      </c>
      <c r="G355" s="2" t="s">
        <v>94</v>
      </c>
      <c r="H355" s="3" t="s">
        <v>339</v>
      </c>
      <c r="I355" s="2"/>
      <c r="J355" s="19">
        <f t="shared" ref="J355:L356" si="164">J356</f>
        <v>2400</v>
      </c>
      <c r="K355" s="19">
        <f t="shared" si="164"/>
        <v>2400</v>
      </c>
      <c r="L355" s="19">
        <f t="shared" si="164"/>
        <v>2400</v>
      </c>
    </row>
    <row r="356" spans="1:12" ht="45" x14ac:dyDescent="0.25">
      <c r="A356" s="125" t="s">
        <v>19</v>
      </c>
      <c r="B356" s="89"/>
      <c r="C356" s="89"/>
      <c r="D356" s="89"/>
      <c r="E356" s="2">
        <v>853</v>
      </c>
      <c r="F356" s="2" t="s">
        <v>11</v>
      </c>
      <c r="G356" s="2" t="s">
        <v>94</v>
      </c>
      <c r="H356" s="3" t="s">
        <v>339</v>
      </c>
      <c r="I356" s="2" t="s">
        <v>20</v>
      </c>
      <c r="J356" s="19">
        <f t="shared" si="164"/>
        <v>2400</v>
      </c>
      <c r="K356" s="19">
        <f t="shared" si="164"/>
        <v>2400</v>
      </c>
      <c r="L356" s="19">
        <f t="shared" si="164"/>
        <v>2400</v>
      </c>
    </row>
    <row r="357" spans="1:12" ht="45" x14ac:dyDescent="0.25">
      <c r="A357" s="125" t="s">
        <v>9</v>
      </c>
      <c r="B357" s="89"/>
      <c r="C357" s="89"/>
      <c r="D357" s="89"/>
      <c r="E357" s="2">
        <v>853</v>
      </c>
      <c r="F357" s="2" t="s">
        <v>11</v>
      </c>
      <c r="G357" s="2" t="s">
        <v>94</v>
      </c>
      <c r="H357" s="3" t="s">
        <v>339</v>
      </c>
      <c r="I357" s="2" t="s">
        <v>21</v>
      </c>
      <c r="J357" s="19">
        <v>2400</v>
      </c>
      <c r="K357" s="19">
        <v>2400</v>
      </c>
      <c r="L357" s="19">
        <v>2400</v>
      </c>
    </row>
    <row r="358" spans="1:12" x14ac:dyDescent="0.25">
      <c r="A358" s="5" t="s">
        <v>120</v>
      </c>
      <c r="B358" s="40"/>
      <c r="C358" s="40"/>
      <c r="D358" s="40"/>
      <c r="E358" s="2">
        <v>853</v>
      </c>
      <c r="F358" s="17" t="s">
        <v>11</v>
      </c>
      <c r="G358" s="17" t="s">
        <v>98</v>
      </c>
      <c r="H358" s="3" t="s">
        <v>43</v>
      </c>
      <c r="I358" s="17"/>
      <c r="J358" s="20">
        <f t="shared" ref="J358:L360" si="165">J359</f>
        <v>1000000</v>
      </c>
      <c r="K358" s="20">
        <f t="shared" si="165"/>
        <v>0</v>
      </c>
      <c r="L358" s="20">
        <f t="shared" si="165"/>
        <v>0</v>
      </c>
    </row>
    <row r="359" spans="1:12" ht="30" x14ac:dyDescent="0.25">
      <c r="A359" s="125" t="s">
        <v>253</v>
      </c>
      <c r="B359" s="125"/>
      <c r="C359" s="125"/>
      <c r="D359" s="125"/>
      <c r="E359" s="2">
        <v>853</v>
      </c>
      <c r="F359" s="2" t="s">
        <v>11</v>
      </c>
      <c r="G359" s="2" t="s">
        <v>98</v>
      </c>
      <c r="H359" s="3" t="s">
        <v>205</v>
      </c>
      <c r="I359" s="2"/>
      <c r="J359" s="19">
        <f t="shared" si="165"/>
        <v>1000000</v>
      </c>
      <c r="K359" s="19">
        <f t="shared" si="165"/>
        <v>0</v>
      </c>
      <c r="L359" s="19">
        <f t="shared" si="165"/>
        <v>0</v>
      </c>
    </row>
    <row r="360" spans="1:12" x14ac:dyDescent="0.25">
      <c r="A360" s="125" t="s">
        <v>22</v>
      </c>
      <c r="B360" s="125"/>
      <c r="C360" s="125"/>
      <c r="D360" s="125"/>
      <c r="E360" s="2">
        <v>853</v>
      </c>
      <c r="F360" s="2" t="s">
        <v>11</v>
      </c>
      <c r="G360" s="2" t="s">
        <v>98</v>
      </c>
      <c r="H360" s="3" t="s">
        <v>205</v>
      </c>
      <c r="I360" s="2" t="s">
        <v>23</v>
      </c>
      <c r="J360" s="19">
        <f t="shared" si="165"/>
        <v>1000000</v>
      </c>
      <c r="K360" s="19">
        <f t="shared" si="165"/>
        <v>0</v>
      </c>
      <c r="L360" s="19">
        <f t="shared" si="165"/>
        <v>0</v>
      </c>
    </row>
    <row r="361" spans="1:12" s="21" customFormat="1" x14ac:dyDescent="0.25">
      <c r="A361" s="125" t="s">
        <v>121</v>
      </c>
      <c r="B361" s="124"/>
      <c r="C361" s="124"/>
      <c r="D361" s="124"/>
      <c r="E361" s="2">
        <v>853</v>
      </c>
      <c r="F361" s="2" t="s">
        <v>11</v>
      </c>
      <c r="G361" s="2" t="s">
        <v>98</v>
      </c>
      <c r="H361" s="3" t="s">
        <v>205</v>
      </c>
      <c r="I361" s="2" t="s">
        <v>122</v>
      </c>
      <c r="J361" s="19">
        <v>1000000</v>
      </c>
      <c r="K361" s="19"/>
      <c r="L361" s="19"/>
    </row>
    <row r="362" spans="1:12" ht="28.5" x14ac:dyDescent="0.25">
      <c r="A362" s="5" t="s">
        <v>31</v>
      </c>
      <c r="B362" s="40"/>
      <c r="C362" s="40"/>
      <c r="D362" s="40"/>
      <c r="E362" s="17">
        <v>853</v>
      </c>
      <c r="F362" s="17" t="s">
        <v>11</v>
      </c>
      <c r="G362" s="17" t="s">
        <v>32</v>
      </c>
      <c r="H362" s="3" t="s">
        <v>43</v>
      </c>
      <c r="I362" s="17"/>
      <c r="J362" s="20">
        <f t="shared" ref="J362:L362" si="166">J363</f>
        <v>0</v>
      </c>
      <c r="K362" s="20">
        <f t="shared" si="166"/>
        <v>5991860.54</v>
      </c>
      <c r="L362" s="20">
        <f t="shared" si="166"/>
        <v>11622568.539999999</v>
      </c>
    </row>
    <row r="363" spans="1:12" x14ac:dyDescent="0.25">
      <c r="A363" s="125" t="s">
        <v>229</v>
      </c>
      <c r="B363" s="125"/>
      <c r="C363" s="125"/>
      <c r="D363" s="125"/>
      <c r="E363" s="2">
        <v>853</v>
      </c>
      <c r="F363" s="2" t="s">
        <v>11</v>
      </c>
      <c r="G363" s="2" t="s">
        <v>32</v>
      </c>
      <c r="H363" s="3" t="s">
        <v>233</v>
      </c>
      <c r="I363" s="2"/>
      <c r="J363" s="19">
        <f t="shared" ref="J363" si="167">J365</f>
        <v>0</v>
      </c>
      <c r="K363" s="19">
        <f t="shared" ref="K363:L363" si="168">K365</f>
        <v>5991860.54</v>
      </c>
      <c r="L363" s="19">
        <f t="shared" si="168"/>
        <v>11622568.539999999</v>
      </c>
    </row>
    <row r="364" spans="1:12" x14ac:dyDescent="0.25">
      <c r="A364" s="125" t="s">
        <v>22</v>
      </c>
      <c r="B364" s="23"/>
      <c r="C364" s="23"/>
      <c r="D364" s="23"/>
      <c r="E364" s="2">
        <v>853</v>
      </c>
      <c r="F364" s="2" t="s">
        <v>11</v>
      </c>
      <c r="G364" s="2" t="s">
        <v>32</v>
      </c>
      <c r="H364" s="3" t="s">
        <v>233</v>
      </c>
      <c r="I364" s="2">
        <v>800</v>
      </c>
      <c r="J364" s="19">
        <f t="shared" ref="J364:L364" si="169">J365</f>
        <v>0</v>
      </c>
      <c r="K364" s="19">
        <f t="shared" si="169"/>
        <v>5991860.54</v>
      </c>
      <c r="L364" s="19">
        <f t="shared" si="169"/>
        <v>11622568.539999999</v>
      </c>
    </row>
    <row r="365" spans="1:12" x14ac:dyDescent="0.25">
      <c r="A365" s="125" t="s">
        <v>121</v>
      </c>
      <c r="B365" s="125"/>
      <c r="C365" s="125"/>
      <c r="D365" s="125"/>
      <c r="E365" s="2">
        <v>853</v>
      </c>
      <c r="F365" s="2" t="s">
        <v>11</v>
      </c>
      <c r="G365" s="2" t="s">
        <v>32</v>
      </c>
      <c r="H365" s="3" t="s">
        <v>233</v>
      </c>
      <c r="I365" s="2" t="s">
        <v>122</v>
      </c>
      <c r="J365" s="19"/>
      <c r="K365" s="19">
        <f>6116154.54+15766-140060</f>
        <v>5991860.54</v>
      </c>
      <c r="L365" s="19">
        <f>11932676.54-87885-222223</f>
        <v>11622568.539999999</v>
      </c>
    </row>
    <row r="366" spans="1:12" ht="57" x14ac:dyDescent="0.25">
      <c r="A366" s="5" t="s">
        <v>254</v>
      </c>
      <c r="B366" s="40"/>
      <c r="C366" s="40"/>
      <c r="D366" s="40"/>
      <c r="E366" s="2">
        <v>853</v>
      </c>
      <c r="F366" s="22" t="s">
        <v>124</v>
      </c>
      <c r="G366" s="22"/>
      <c r="H366" s="3" t="s">
        <v>43</v>
      </c>
      <c r="I366" s="22"/>
      <c r="J366" s="86">
        <f t="shared" ref="J366" si="170">J367+J371</f>
        <v>7958500</v>
      </c>
      <c r="K366" s="86">
        <f t="shared" ref="K366:L366" si="171">K367+K371</f>
        <v>3958500</v>
      </c>
      <c r="L366" s="86">
        <f t="shared" si="171"/>
        <v>3958500</v>
      </c>
    </row>
    <row r="367" spans="1:12" ht="57" x14ac:dyDescent="0.25">
      <c r="A367" s="5" t="s">
        <v>125</v>
      </c>
      <c r="B367" s="40"/>
      <c r="C367" s="40"/>
      <c r="D367" s="40"/>
      <c r="E367" s="2">
        <v>853</v>
      </c>
      <c r="F367" s="22" t="s">
        <v>124</v>
      </c>
      <c r="G367" s="22" t="s">
        <v>11</v>
      </c>
      <c r="H367" s="3" t="s">
        <v>43</v>
      </c>
      <c r="I367" s="22"/>
      <c r="J367" s="18">
        <f t="shared" ref="J367:L369" si="172">J368</f>
        <v>958500</v>
      </c>
      <c r="K367" s="18">
        <f t="shared" si="172"/>
        <v>958500</v>
      </c>
      <c r="L367" s="18">
        <f t="shared" si="172"/>
        <v>958500</v>
      </c>
    </row>
    <row r="368" spans="1:12" ht="28.5" x14ac:dyDescent="0.25">
      <c r="A368" s="40" t="s">
        <v>255</v>
      </c>
      <c r="B368" s="40"/>
      <c r="C368" s="40"/>
      <c r="D368" s="40"/>
      <c r="E368" s="2">
        <v>853</v>
      </c>
      <c r="F368" s="22" t="s">
        <v>124</v>
      </c>
      <c r="G368" s="22" t="s">
        <v>11</v>
      </c>
      <c r="H368" s="3" t="s">
        <v>340</v>
      </c>
      <c r="I368" s="22"/>
      <c r="J368" s="19">
        <f t="shared" si="172"/>
        <v>958500</v>
      </c>
      <c r="K368" s="19">
        <f t="shared" si="172"/>
        <v>958500</v>
      </c>
      <c r="L368" s="19">
        <f t="shared" si="172"/>
        <v>958500</v>
      </c>
    </row>
    <row r="369" spans="1:12" x14ac:dyDescent="0.25">
      <c r="A369" s="125" t="s">
        <v>33</v>
      </c>
      <c r="B369" s="124"/>
      <c r="C369" s="124"/>
      <c r="D369" s="124"/>
      <c r="E369" s="2">
        <v>853</v>
      </c>
      <c r="F369" s="2" t="s">
        <v>124</v>
      </c>
      <c r="G369" s="2" t="s">
        <v>11</v>
      </c>
      <c r="H369" s="3" t="s">
        <v>340</v>
      </c>
      <c r="I369" s="2" t="s">
        <v>34</v>
      </c>
      <c r="J369" s="19">
        <f t="shared" si="172"/>
        <v>958500</v>
      </c>
      <c r="K369" s="19">
        <f t="shared" si="172"/>
        <v>958500</v>
      </c>
      <c r="L369" s="19">
        <f t="shared" si="172"/>
        <v>958500</v>
      </c>
    </row>
    <row r="370" spans="1:12" x14ac:dyDescent="0.25">
      <c r="A370" s="125" t="s">
        <v>129</v>
      </c>
      <c r="B370" s="124"/>
      <c r="C370" s="124"/>
      <c r="D370" s="124"/>
      <c r="E370" s="2">
        <v>853</v>
      </c>
      <c r="F370" s="2" t="s">
        <v>124</v>
      </c>
      <c r="G370" s="2" t="s">
        <v>11</v>
      </c>
      <c r="H370" s="3" t="s">
        <v>340</v>
      </c>
      <c r="I370" s="2" t="s">
        <v>127</v>
      </c>
      <c r="J370" s="19">
        <v>958500</v>
      </c>
      <c r="K370" s="19">
        <v>958500</v>
      </c>
      <c r="L370" s="19">
        <v>958500</v>
      </c>
    </row>
    <row r="371" spans="1:12" ht="30" x14ac:dyDescent="0.25">
      <c r="A371" s="124" t="s">
        <v>422</v>
      </c>
      <c r="B371" s="37"/>
      <c r="C371" s="37"/>
      <c r="D371" s="37"/>
      <c r="E371" s="2">
        <v>853</v>
      </c>
      <c r="F371" s="17" t="s">
        <v>124</v>
      </c>
      <c r="G371" s="17" t="s">
        <v>42</v>
      </c>
      <c r="H371" s="3" t="s">
        <v>43</v>
      </c>
      <c r="I371" s="17"/>
      <c r="J371" s="20">
        <f t="shared" ref="J371:L373" si="173">J372</f>
        <v>7000000</v>
      </c>
      <c r="K371" s="20">
        <f t="shared" si="173"/>
        <v>3000000</v>
      </c>
      <c r="L371" s="20">
        <f t="shared" si="173"/>
        <v>3000000</v>
      </c>
    </row>
    <row r="372" spans="1:12" ht="45" x14ac:dyDescent="0.25">
      <c r="A372" s="125" t="s">
        <v>171</v>
      </c>
      <c r="B372" s="125"/>
      <c r="C372" s="125"/>
      <c r="D372" s="125"/>
      <c r="E372" s="2">
        <v>853</v>
      </c>
      <c r="F372" s="2" t="s">
        <v>124</v>
      </c>
      <c r="G372" s="2" t="s">
        <v>42</v>
      </c>
      <c r="H372" s="3" t="s">
        <v>341</v>
      </c>
      <c r="I372" s="2"/>
      <c r="J372" s="19">
        <f t="shared" si="173"/>
        <v>7000000</v>
      </c>
      <c r="K372" s="19">
        <f t="shared" si="173"/>
        <v>3000000</v>
      </c>
      <c r="L372" s="19">
        <f t="shared" si="173"/>
        <v>3000000</v>
      </c>
    </row>
    <row r="373" spans="1:12" s="21" customFormat="1" x14ac:dyDescent="0.25">
      <c r="A373" s="125" t="s">
        <v>33</v>
      </c>
      <c r="B373" s="125"/>
      <c r="C373" s="125"/>
      <c r="D373" s="125"/>
      <c r="E373" s="2">
        <v>853</v>
      </c>
      <c r="F373" s="2" t="s">
        <v>124</v>
      </c>
      <c r="G373" s="2" t="s">
        <v>42</v>
      </c>
      <c r="H373" s="3" t="s">
        <v>341</v>
      </c>
      <c r="I373" s="2" t="s">
        <v>34</v>
      </c>
      <c r="J373" s="19">
        <f t="shared" si="173"/>
        <v>7000000</v>
      </c>
      <c r="K373" s="19">
        <f t="shared" si="173"/>
        <v>3000000</v>
      </c>
      <c r="L373" s="19">
        <f t="shared" si="173"/>
        <v>3000000</v>
      </c>
    </row>
    <row r="374" spans="1:12" s="21" customFormat="1" x14ac:dyDescent="0.25">
      <c r="A374" s="125" t="s">
        <v>54</v>
      </c>
      <c r="B374" s="125"/>
      <c r="C374" s="125"/>
      <c r="D374" s="125"/>
      <c r="E374" s="2">
        <v>853</v>
      </c>
      <c r="F374" s="2" t="s">
        <v>124</v>
      </c>
      <c r="G374" s="2" t="s">
        <v>42</v>
      </c>
      <c r="H374" s="3" t="s">
        <v>341</v>
      </c>
      <c r="I374" s="2" t="s">
        <v>55</v>
      </c>
      <c r="J374" s="19">
        <v>7000000</v>
      </c>
      <c r="K374" s="19">
        <v>3000000</v>
      </c>
      <c r="L374" s="19">
        <v>3000000</v>
      </c>
    </row>
    <row r="375" spans="1:12" s="21" customFormat="1" ht="28.5" x14ac:dyDescent="0.25">
      <c r="A375" s="40" t="s">
        <v>130</v>
      </c>
      <c r="B375" s="87"/>
      <c r="C375" s="87"/>
      <c r="D375" s="87"/>
      <c r="E375" s="17">
        <v>854</v>
      </c>
      <c r="F375" s="17"/>
      <c r="G375" s="17"/>
      <c r="H375" s="100" t="s">
        <v>43</v>
      </c>
      <c r="I375" s="17"/>
      <c r="J375" s="20">
        <f t="shared" ref="J375:L377" si="174">J376</f>
        <v>517700</v>
      </c>
      <c r="K375" s="20">
        <f t="shared" si="174"/>
        <v>517700</v>
      </c>
      <c r="L375" s="20">
        <f t="shared" si="174"/>
        <v>517700</v>
      </c>
    </row>
    <row r="376" spans="1:12" x14ac:dyDescent="0.25">
      <c r="A376" s="5" t="s">
        <v>10</v>
      </c>
      <c r="B376" s="40"/>
      <c r="C376" s="40"/>
      <c r="D376" s="40"/>
      <c r="E376" s="3">
        <v>854</v>
      </c>
      <c r="F376" s="17" t="s">
        <v>11</v>
      </c>
      <c r="G376" s="17"/>
      <c r="H376" s="3" t="s">
        <v>43</v>
      </c>
      <c r="I376" s="17"/>
      <c r="J376" s="20">
        <f t="shared" si="174"/>
        <v>517700</v>
      </c>
      <c r="K376" s="20">
        <f t="shared" si="174"/>
        <v>517700</v>
      </c>
      <c r="L376" s="20">
        <f t="shared" si="174"/>
        <v>517700</v>
      </c>
    </row>
    <row r="377" spans="1:12" ht="85.5" x14ac:dyDescent="0.25">
      <c r="A377" s="5" t="s">
        <v>131</v>
      </c>
      <c r="B377" s="40"/>
      <c r="C377" s="40"/>
      <c r="D377" s="40"/>
      <c r="E377" s="3">
        <v>854</v>
      </c>
      <c r="F377" s="17" t="s">
        <v>11</v>
      </c>
      <c r="G377" s="17" t="s">
        <v>42</v>
      </c>
      <c r="H377" s="3" t="s">
        <v>43</v>
      </c>
      <c r="I377" s="17"/>
      <c r="J377" s="20">
        <f t="shared" si="174"/>
        <v>517700</v>
      </c>
      <c r="K377" s="20">
        <f t="shared" si="174"/>
        <v>517700</v>
      </c>
      <c r="L377" s="20">
        <f t="shared" si="174"/>
        <v>517700</v>
      </c>
    </row>
    <row r="378" spans="1:12" ht="45" x14ac:dyDescent="0.25">
      <c r="A378" s="125" t="s">
        <v>18</v>
      </c>
      <c r="B378" s="89"/>
      <c r="C378" s="89"/>
      <c r="D378" s="89"/>
      <c r="E378" s="3">
        <v>854</v>
      </c>
      <c r="F378" s="2" t="s">
        <v>15</v>
      </c>
      <c r="G378" s="2" t="s">
        <v>42</v>
      </c>
      <c r="H378" s="3" t="s">
        <v>132</v>
      </c>
      <c r="I378" s="2"/>
      <c r="J378" s="19">
        <f t="shared" ref="J378" si="175">J379+J381</f>
        <v>517700</v>
      </c>
      <c r="K378" s="19">
        <f t="shared" ref="K378:L378" si="176">K379+K381</f>
        <v>517700</v>
      </c>
      <c r="L378" s="19">
        <f t="shared" si="176"/>
        <v>517700</v>
      </c>
    </row>
    <row r="379" spans="1:12" ht="105" x14ac:dyDescent="0.25">
      <c r="A379" s="125" t="s">
        <v>14</v>
      </c>
      <c r="B379" s="89"/>
      <c r="C379" s="89"/>
      <c r="D379" s="89"/>
      <c r="E379" s="3">
        <v>854</v>
      </c>
      <c r="F379" s="2" t="s">
        <v>11</v>
      </c>
      <c r="G379" s="2" t="s">
        <v>42</v>
      </c>
      <c r="H379" s="3" t="s">
        <v>132</v>
      </c>
      <c r="I379" s="2" t="s">
        <v>16</v>
      </c>
      <c r="J379" s="19">
        <f t="shared" ref="J379:L379" si="177">J380</f>
        <v>466100</v>
      </c>
      <c r="K379" s="19">
        <f t="shared" si="177"/>
        <v>466100</v>
      </c>
      <c r="L379" s="19">
        <f t="shared" si="177"/>
        <v>466100</v>
      </c>
    </row>
    <row r="380" spans="1:12" ht="45" x14ac:dyDescent="0.25">
      <c r="A380" s="125" t="s">
        <v>248</v>
      </c>
      <c r="B380" s="89"/>
      <c r="C380" s="89"/>
      <c r="D380" s="89"/>
      <c r="E380" s="3">
        <v>854</v>
      </c>
      <c r="F380" s="2" t="s">
        <v>11</v>
      </c>
      <c r="G380" s="2" t="s">
        <v>42</v>
      </c>
      <c r="H380" s="3" t="s">
        <v>132</v>
      </c>
      <c r="I380" s="2" t="s">
        <v>17</v>
      </c>
      <c r="J380" s="19">
        <v>466100</v>
      </c>
      <c r="K380" s="19">
        <v>466100</v>
      </c>
      <c r="L380" s="19">
        <v>466100</v>
      </c>
    </row>
    <row r="381" spans="1:12" ht="45" x14ac:dyDescent="0.25">
      <c r="A381" s="125" t="s">
        <v>19</v>
      </c>
      <c r="B381" s="89"/>
      <c r="C381" s="89"/>
      <c r="D381" s="89"/>
      <c r="E381" s="3">
        <v>854</v>
      </c>
      <c r="F381" s="2" t="s">
        <v>11</v>
      </c>
      <c r="G381" s="2" t="s">
        <v>42</v>
      </c>
      <c r="H381" s="3" t="s">
        <v>132</v>
      </c>
      <c r="I381" s="2" t="s">
        <v>20</v>
      </c>
      <c r="J381" s="19">
        <f t="shared" ref="J381:L381" si="178">J382</f>
        <v>51600</v>
      </c>
      <c r="K381" s="19">
        <f t="shared" si="178"/>
        <v>51600</v>
      </c>
      <c r="L381" s="19">
        <f t="shared" si="178"/>
        <v>51600</v>
      </c>
    </row>
    <row r="382" spans="1:12" ht="45" x14ac:dyDescent="0.25">
      <c r="A382" s="125" t="s">
        <v>9</v>
      </c>
      <c r="B382" s="89"/>
      <c r="C382" s="89"/>
      <c r="D382" s="89"/>
      <c r="E382" s="3">
        <v>854</v>
      </c>
      <c r="F382" s="2" t="s">
        <v>11</v>
      </c>
      <c r="G382" s="2" t="s">
        <v>42</v>
      </c>
      <c r="H382" s="3" t="s">
        <v>132</v>
      </c>
      <c r="I382" s="2" t="s">
        <v>21</v>
      </c>
      <c r="J382" s="19">
        <v>51600</v>
      </c>
      <c r="K382" s="19">
        <v>51600</v>
      </c>
      <c r="L382" s="19">
        <v>51600</v>
      </c>
    </row>
    <row r="383" spans="1:12" s="21" customFormat="1" ht="42.75" x14ac:dyDescent="0.25">
      <c r="A383" s="40" t="s">
        <v>133</v>
      </c>
      <c r="B383" s="87"/>
      <c r="C383" s="87"/>
      <c r="D383" s="87"/>
      <c r="E383" s="22">
        <v>857</v>
      </c>
      <c r="F383" s="17"/>
      <c r="G383" s="17"/>
      <c r="H383" s="100" t="s">
        <v>43</v>
      </c>
      <c r="I383" s="17"/>
      <c r="J383" s="20">
        <f t="shared" ref="J383:L384" si="179">J384</f>
        <v>1044100</v>
      </c>
      <c r="K383" s="20">
        <f t="shared" si="179"/>
        <v>1044100</v>
      </c>
      <c r="L383" s="20">
        <f t="shared" si="179"/>
        <v>1044100</v>
      </c>
    </row>
    <row r="384" spans="1:12" s="21" customFormat="1" x14ac:dyDescent="0.25">
      <c r="A384" s="5" t="s">
        <v>10</v>
      </c>
      <c r="B384" s="40"/>
      <c r="C384" s="40"/>
      <c r="D384" s="40"/>
      <c r="E384" s="22">
        <v>857</v>
      </c>
      <c r="F384" s="17" t="s">
        <v>11</v>
      </c>
      <c r="G384" s="17"/>
      <c r="H384" s="3" t="s">
        <v>43</v>
      </c>
      <c r="I384" s="17"/>
      <c r="J384" s="20">
        <f t="shared" si="179"/>
        <v>1044100</v>
      </c>
      <c r="K384" s="20">
        <f t="shared" si="179"/>
        <v>1044100</v>
      </c>
      <c r="L384" s="20">
        <f t="shared" si="179"/>
        <v>1044100</v>
      </c>
    </row>
    <row r="385" spans="1:12" s="21" customFormat="1" ht="71.25" x14ac:dyDescent="0.25">
      <c r="A385" s="5" t="s">
        <v>119</v>
      </c>
      <c r="B385" s="40"/>
      <c r="C385" s="40"/>
      <c r="D385" s="40"/>
      <c r="E385" s="3">
        <v>857</v>
      </c>
      <c r="F385" s="17" t="s">
        <v>11</v>
      </c>
      <c r="G385" s="17" t="s">
        <v>94</v>
      </c>
      <c r="H385" s="3" t="s">
        <v>43</v>
      </c>
      <c r="I385" s="17"/>
      <c r="J385" s="20">
        <f t="shared" ref="J385" si="180">J386+J389+J393</f>
        <v>1044100</v>
      </c>
      <c r="K385" s="20">
        <f t="shared" ref="K385:L385" si="181">K386+K389+K393</f>
        <v>1044100</v>
      </c>
      <c r="L385" s="20">
        <f t="shared" si="181"/>
        <v>1044100</v>
      </c>
    </row>
    <row r="386" spans="1:12" s="21" customFormat="1" ht="45" x14ac:dyDescent="0.25">
      <c r="A386" s="125" t="s">
        <v>18</v>
      </c>
      <c r="B386" s="40"/>
      <c r="C386" s="40"/>
      <c r="D386" s="40"/>
      <c r="E386" s="3">
        <v>857</v>
      </c>
      <c r="F386" s="2" t="s">
        <v>11</v>
      </c>
      <c r="G386" s="2" t="s">
        <v>94</v>
      </c>
      <c r="H386" s="3" t="s">
        <v>132</v>
      </c>
      <c r="I386" s="2"/>
      <c r="J386" s="19">
        <f t="shared" ref="J386:L387" si="182">J387</f>
        <v>4500</v>
      </c>
      <c r="K386" s="19">
        <f t="shared" si="182"/>
        <v>4500</v>
      </c>
      <c r="L386" s="19">
        <f t="shared" si="182"/>
        <v>4500</v>
      </c>
    </row>
    <row r="387" spans="1:12" s="21" customFormat="1" ht="45" x14ac:dyDescent="0.25">
      <c r="A387" s="125" t="s">
        <v>19</v>
      </c>
      <c r="B387" s="124"/>
      <c r="C387" s="124"/>
      <c r="D387" s="2" t="s">
        <v>11</v>
      </c>
      <c r="E387" s="3">
        <v>857</v>
      </c>
      <c r="F387" s="2" t="s">
        <v>11</v>
      </c>
      <c r="G387" s="2" t="s">
        <v>94</v>
      </c>
      <c r="H387" s="3" t="s">
        <v>132</v>
      </c>
      <c r="I387" s="2" t="s">
        <v>20</v>
      </c>
      <c r="J387" s="19">
        <f t="shared" si="182"/>
        <v>4500</v>
      </c>
      <c r="K387" s="19">
        <f t="shared" si="182"/>
        <v>4500</v>
      </c>
      <c r="L387" s="19">
        <f t="shared" si="182"/>
        <v>4500</v>
      </c>
    </row>
    <row r="388" spans="1:12" s="21" customFormat="1" ht="45" x14ac:dyDescent="0.25">
      <c r="A388" s="125" t="s">
        <v>9</v>
      </c>
      <c r="B388" s="125"/>
      <c r="C388" s="125"/>
      <c r="D388" s="2" t="s">
        <v>11</v>
      </c>
      <c r="E388" s="3">
        <v>857</v>
      </c>
      <c r="F388" s="2" t="s">
        <v>11</v>
      </c>
      <c r="G388" s="2" t="s">
        <v>94</v>
      </c>
      <c r="H388" s="3" t="s">
        <v>132</v>
      </c>
      <c r="I388" s="2" t="s">
        <v>21</v>
      </c>
      <c r="J388" s="19">
        <v>4500</v>
      </c>
      <c r="K388" s="19">
        <v>4500</v>
      </c>
      <c r="L388" s="19">
        <v>4500</v>
      </c>
    </row>
    <row r="389" spans="1:12" ht="60" x14ac:dyDescent="0.25">
      <c r="A389" s="125" t="s">
        <v>134</v>
      </c>
      <c r="B389" s="125"/>
      <c r="C389" s="125"/>
      <c r="D389" s="125"/>
      <c r="E389" s="3">
        <v>857</v>
      </c>
      <c r="F389" s="2" t="s">
        <v>11</v>
      </c>
      <c r="G389" s="2" t="s">
        <v>94</v>
      </c>
      <c r="H389" s="3" t="s">
        <v>135</v>
      </c>
      <c r="I389" s="2"/>
      <c r="J389" s="19">
        <f t="shared" ref="J389:L390" si="183">J390</f>
        <v>1021600</v>
      </c>
      <c r="K389" s="19">
        <f t="shared" si="183"/>
        <v>1021600</v>
      </c>
      <c r="L389" s="19">
        <f t="shared" si="183"/>
        <v>1021600</v>
      </c>
    </row>
    <row r="390" spans="1:12" ht="105" x14ac:dyDescent="0.25">
      <c r="A390" s="125" t="s">
        <v>14</v>
      </c>
      <c r="B390" s="125"/>
      <c r="C390" s="125"/>
      <c r="D390" s="125"/>
      <c r="E390" s="3">
        <v>857</v>
      </c>
      <c r="F390" s="2" t="s">
        <v>15</v>
      </c>
      <c r="G390" s="2" t="s">
        <v>94</v>
      </c>
      <c r="H390" s="3" t="s">
        <v>135</v>
      </c>
      <c r="I390" s="2" t="s">
        <v>16</v>
      </c>
      <c r="J390" s="19">
        <f t="shared" si="183"/>
        <v>1021600</v>
      </c>
      <c r="K390" s="19">
        <f t="shared" si="183"/>
        <v>1021600</v>
      </c>
      <c r="L390" s="19">
        <f t="shared" si="183"/>
        <v>1021600</v>
      </c>
    </row>
    <row r="391" spans="1:12" ht="45" x14ac:dyDescent="0.25">
      <c r="A391" s="125" t="s">
        <v>248</v>
      </c>
      <c r="B391" s="124"/>
      <c r="C391" s="124"/>
      <c r="D391" s="124"/>
      <c r="E391" s="3">
        <v>857</v>
      </c>
      <c r="F391" s="2" t="s">
        <v>11</v>
      </c>
      <c r="G391" s="2" t="s">
        <v>94</v>
      </c>
      <c r="H391" s="3" t="s">
        <v>135</v>
      </c>
      <c r="I391" s="2" t="s">
        <v>17</v>
      </c>
      <c r="J391" s="19">
        <v>1021600</v>
      </c>
      <c r="K391" s="19">
        <v>1021600</v>
      </c>
      <c r="L391" s="19">
        <v>1021600</v>
      </c>
    </row>
    <row r="392" spans="1:12" ht="105" x14ac:dyDescent="0.25">
      <c r="A392" s="125" t="s">
        <v>136</v>
      </c>
      <c r="B392" s="125"/>
      <c r="C392" s="125"/>
      <c r="D392" s="2" t="s">
        <v>11</v>
      </c>
      <c r="E392" s="3">
        <v>857</v>
      </c>
      <c r="F392" s="2" t="s">
        <v>15</v>
      </c>
      <c r="G392" s="2" t="s">
        <v>94</v>
      </c>
      <c r="H392" s="3" t="s">
        <v>137</v>
      </c>
      <c r="I392" s="2"/>
      <c r="J392" s="19">
        <f t="shared" ref="J392:L393" si="184">J393</f>
        <v>18000</v>
      </c>
      <c r="K392" s="19">
        <f t="shared" si="184"/>
        <v>18000</v>
      </c>
      <c r="L392" s="19">
        <f t="shared" si="184"/>
        <v>18000</v>
      </c>
    </row>
    <row r="393" spans="1:12" ht="45" x14ac:dyDescent="0.25">
      <c r="A393" s="125" t="s">
        <v>19</v>
      </c>
      <c r="B393" s="124"/>
      <c r="C393" s="124"/>
      <c r="D393" s="2" t="s">
        <v>11</v>
      </c>
      <c r="E393" s="3">
        <v>857</v>
      </c>
      <c r="F393" s="2" t="s">
        <v>11</v>
      </c>
      <c r="G393" s="2" t="s">
        <v>94</v>
      </c>
      <c r="H393" s="3" t="s">
        <v>137</v>
      </c>
      <c r="I393" s="2" t="s">
        <v>20</v>
      </c>
      <c r="J393" s="19">
        <f t="shared" si="184"/>
        <v>18000</v>
      </c>
      <c r="K393" s="19">
        <f t="shared" si="184"/>
        <v>18000</v>
      </c>
      <c r="L393" s="19">
        <f t="shared" si="184"/>
        <v>18000</v>
      </c>
    </row>
    <row r="394" spans="1:12" ht="45" x14ac:dyDescent="0.25">
      <c r="A394" s="125" t="s">
        <v>9</v>
      </c>
      <c r="B394" s="125"/>
      <c r="C394" s="125"/>
      <c r="D394" s="2" t="s">
        <v>11</v>
      </c>
      <c r="E394" s="3">
        <v>857</v>
      </c>
      <c r="F394" s="2" t="s">
        <v>11</v>
      </c>
      <c r="G394" s="2" t="s">
        <v>94</v>
      </c>
      <c r="H394" s="3" t="s">
        <v>137</v>
      </c>
      <c r="I394" s="2" t="s">
        <v>21</v>
      </c>
      <c r="J394" s="19">
        <v>18000</v>
      </c>
      <c r="K394" s="19">
        <v>18000</v>
      </c>
      <c r="L394" s="19">
        <v>18000</v>
      </c>
    </row>
    <row r="395" spans="1:12" x14ac:dyDescent="0.25">
      <c r="A395" s="5" t="s">
        <v>138</v>
      </c>
      <c r="B395" s="5"/>
      <c r="C395" s="5"/>
      <c r="D395" s="5"/>
      <c r="E395" s="22"/>
      <c r="F395" s="17"/>
      <c r="G395" s="17"/>
      <c r="H395" s="22"/>
      <c r="I395" s="17"/>
      <c r="J395" s="20">
        <f>J7+J238+J347+J375+J383</f>
        <v>621052738.33000004</v>
      </c>
      <c r="K395" s="20">
        <f>K7+K238+K347+K375+K383</f>
        <v>568230054.46000004</v>
      </c>
      <c r="L395" s="20">
        <f>L7+L238+L347+L375+L383</f>
        <v>439496494.94999999</v>
      </c>
    </row>
    <row r="396" spans="1:12" x14ac:dyDescent="0.25">
      <c r="A396" s="10"/>
      <c r="E396" s="30"/>
      <c r="F396" s="30"/>
      <c r="G396" s="30"/>
      <c r="I396" s="30"/>
      <c r="J396" s="30"/>
      <c r="K396" s="30"/>
      <c r="L396" s="30"/>
    </row>
    <row r="397" spans="1:12" x14ac:dyDescent="0.25">
      <c r="A397" s="10"/>
      <c r="E397" s="30"/>
      <c r="F397" s="30"/>
      <c r="G397" s="30"/>
      <c r="I397" s="30"/>
      <c r="J397" s="30"/>
      <c r="K397" s="30"/>
      <c r="L397" s="30"/>
    </row>
    <row r="398" spans="1:12" x14ac:dyDescent="0.25">
      <c r="A398" s="10"/>
      <c r="E398" s="30"/>
      <c r="F398" s="30"/>
      <c r="G398" s="30"/>
      <c r="I398" s="30"/>
      <c r="J398" s="30"/>
      <c r="K398" s="30"/>
      <c r="L398" s="30"/>
    </row>
    <row r="399" spans="1:12" x14ac:dyDescent="0.25">
      <c r="A399" s="10"/>
      <c r="E399" s="30"/>
      <c r="F399" s="30"/>
      <c r="G399" s="30"/>
      <c r="I399" s="30"/>
      <c r="J399" s="30"/>
      <c r="K399" s="30"/>
      <c r="L399" s="30"/>
    </row>
    <row r="400" spans="1:12" x14ac:dyDescent="0.25">
      <c r="A400" s="10"/>
      <c r="E400" s="30"/>
      <c r="F400" s="30"/>
      <c r="G400" s="30"/>
      <c r="I400" s="30"/>
      <c r="J400" s="30"/>
      <c r="K400" s="30"/>
      <c r="L400" s="30"/>
    </row>
    <row r="401" spans="1:12" x14ac:dyDescent="0.25">
      <c r="A401" s="10"/>
      <c r="E401" s="30"/>
      <c r="F401" s="30"/>
      <c r="G401" s="30"/>
      <c r="I401" s="30"/>
      <c r="J401" s="30"/>
      <c r="K401" s="30"/>
      <c r="L401" s="30"/>
    </row>
    <row r="402" spans="1:12" x14ac:dyDescent="0.25">
      <c r="A402" s="10"/>
      <c r="E402" s="30"/>
      <c r="F402" s="30"/>
      <c r="G402" s="30"/>
      <c r="I402" s="30"/>
      <c r="J402" s="30"/>
      <c r="K402" s="30"/>
      <c r="L402" s="30"/>
    </row>
    <row r="403" spans="1:12" x14ac:dyDescent="0.25">
      <c r="A403" s="10"/>
      <c r="E403" s="30"/>
      <c r="F403" s="30"/>
      <c r="G403" s="30"/>
      <c r="I403" s="30"/>
      <c r="J403" s="30"/>
      <c r="K403" s="30"/>
      <c r="L403" s="30"/>
    </row>
    <row r="404" spans="1:12" x14ac:dyDescent="0.25">
      <c r="A404" s="10"/>
      <c r="E404" s="30"/>
      <c r="F404" s="30"/>
      <c r="G404" s="30"/>
      <c r="I404" s="30"/>
      <c r="J404" s="30"/>
      <c r="K404" s="30"/>
      <c r="L404" s="30"/>
    </row>
    <row r="405" spans="1:12" x14ac:dyDescent="0.25">
      <c r="A405" s="10"/>
      <c r="E405" s="30"/>
      <c r="F405" s="30"/>
      <c r="G405" s="30"/>
      <c r="I405" s="30"/>
      <c r="J405" s="30"/>
      <c r="K405" s="30"/>
      <c r="L405" s="30"/>
    </row>
    <row r="406" spans="1:12" x14ac:dyDescent="0.25">
      <c r="A406" s="10"/>
      <c r="E406" s="30"/>
      <c r="F406" s="30"/>
      <c r="G406" s="30"/>
      <c r="I406" s="30"/>
      <c r="J406" s="30"/>
      <c r="K406" s="30"/>
      <c r="L406" s="30"/>
    </row>
    <row r="407" spans="1:12" x14ac:dyDescent="0.25">
      <c r="A407" s="10"/>
      <c r="E407" s="30"/>
      <c r="F407" s="30"/>
      <c r="G407" s="30"/>
      <c r="I407" s="30"/>
      <c r="J407" s="30"/>
      <c r="K407" s="30"/>
      <c r="L407" s="30"/>
    </row>
    <row r="408" spans="1:12" x14ac:dyDescent="0.25">
      <c r="A408" s="10"/>
      <c r="E408" s="30"/>
      <c r="F408" s="30"/>
      <c r="G408" s="30"/>
      <c r="I408" s="30"/>
      <c r="J408" s="30"/>
      <c r="K408" s="30"/>
      <c r="L408" s="30"/>
    </row>
    <row r="409" spans="1:12" x14ac:dyDescent="0.25">
      <c r="A409" s="10"/>
      <c r="E409" s="30"/>
      <c r="F409" s="30"/>
      <c r="G409" s="30"/>
      <c r="I409" s="30"/>
      <c r="J409" s="30"/>
      <c r="K409" s="30"/>
      <c r="L409" s="30"/>
    </row>
    <row r="410" spans="1:12" x14ac:dyDescent="0.25">
      <c r="A410" s="10"/>
      <c r="E410" s="30"/>
      <c r="F410" s="30"/>
      <c r="G410" s="30"/>
      <c r="I410" s="30"/>
      <c r="J410" s="30"/>
      <c r="K410" s="30"/>
      <c r="L410" s="30"/>
    </row>
    <row r="411" spans="1:12" x14ac:dyDescent="0.25">
      <c r="A411" s="10"/>
      <c r="E411" s="30"/>
      <c r="F411" s="30"/>
      <c r="G411" s="30"/>
      <c r="I411" s="30"/>
      <c r="J411" s="30"/>
      <c r="K411" s="30"/>
      <c r="L411" s="30"/>
    </row>
    <row r="412" spans="1:12" x14ac:dyDescent="0.25">
      <c r="A412" s="10"/>
      <c r="E412" s="30"/>
      <c r="F412" s="30"/>
      <c r="G412" s="30"/>
      <c r="I412" s="30"/>
      <c r="J412" s="30"/>
      <c r="K412" s="30"/>
      <c r="L412" s="30"/>
    </row>
    <row r="413" spans="1:12" x14ac:dyDescent="0.25">
      <c r="A413" s="10"/>
      <c r="E413" s="30"/>
      <c r="F413" s="30"/>
      <c r="G413" s="30"/>
      <c r="I413" s="30"/>
      <c r="J413" s="30"/>
      <c r="K413" s="30"/>
      <c r="L413" s="30"/>
    </row>
    <row r="414" spans="1:12" x14ac:dyDescent="0.25">
      <c r="A414" s="10"/>
      <c r="E414" s="30"/>
      <c r="F414" s="30"/>
      <c r="G414" s="30"/>
      <c r="I414" s="30"/>
      <c r="J414" s="30"/>
      <c r="K414" s="30"/>
      <c r="L414" s="30"/>
    </row>
    <row r="415" spans="1:12" x14ac:dyDescent="0.25">
      <c r="A415" s="10"/>
      <c r="E415" s="30"/>
      <c r="F415" s="30"/>
      <c r="G415" s="30"/>
      <c r="I415" s="30"/>
      <c r="J415" s="30"/>
      <c r="K415" s="30"/>
      <c r="L415" s="30"/>
    </row>
    <row r="416" spans="1:12" x14ac:dyDescent="0.25">
      <c r="A416" s="10"/>
      <c r="E416" s="30"/>
      <c r="F416" s="30"/>
      <c r="G416" s="30"/>
      <c r="I416" s="30"/>
      <c r="J416" s="30"/>
      <c r="K416" s="30"/>
      <c r="L416" s="30"/>
    </row>
    <row r="417" spans="1:12" x14ac:dyDescent="0.25">
      <c r="A417" s="10"/>
      <c r="E417" s="30"/>
      <c r="F417" s="30"/>
      <c r="G417" s="30"/>
      <c r="I417" s="30"/>
      <c r="J417" s="30"/>
      <c r="K417" s="30"/>
      <c r="L417" s="30"/>
    </row>
    <row r="418" spans="1:12" x14ac:dyDescent="0.25">
      <c r="A418" s="10"/>
      <c r="E418" s="30"/>
      <c r="F418" s="30"/>
      <c r="G418" s="30"/>
      <c r="I418" s="30"/>
      <c r="J418" s="30"/>
      <c r="K418" s="30"/>
      <c r="L418" s="30"/>
    </row>
    <row r="419" spans="1:12" x14ac:dyDescent="0.25">
      <c r="A419" s="10"/>
      <c r="E419" s="30"/>
      <c r="F419" s="30"/>
      <c r="G419" s="30"/>
      <c r="I419" s="30"/>
      <c r="J419" s="30"/>
      <c r="K419" s="30"/>
      <c r="L419" s="30"/>
    </row>
    <row r="420" spans="1:12" x14ac:dyDescent="0.25">
      <c r="A420" s="10"/>
      <c r="E420" s="30"/>
      <c r="F420" s="30"/>
      <c r="G420" s="30"/>
      <c r="I420" s="30"/>
      <c r="J420" s="30"/>
      <c r="K420" s="30"/>
      <c r="L420" s="30"/>
    </row>
    <row r="421" spans="1:12" x14ac:dyDescent="0.25">
      <c r="A421" s="10"/>
      <c r="E421" s="30"/>
      <c r="F421" s="30"/>
      <c r="G421" s="30"/>
      <c r="I421" s="30"/>
      <c r="J421" s="30"/>
      <c r="K421" s="30"/>
      <c r="L421" s="30"/>
    </row>
    <row r="422" spans="1:12" x14ac:dyDescent="0.25">
      <c r="A422" s="10"/>
      <c r="E422" s="30"/>
      <c r="F422" s="30"/>
      <c r="G422" s="30"/>
      <c r="I422" s="30"/>
      <c r="J422" s="30"/>
      <c r="K422" s="30"/>
      <c r="L422" s="30"/>
    </row>
    <row r="423" spans="1:12" x14ac:dyDescent="0.25">
      <c r="A423" s="10"/>
      <c r="E423" s="30"/>
      <c r="F423" s="30"/>
      <c r="G423" s="30"/>
      <c r="I423" s="30"/>
      <c r="J423" s="30"/>
      <c r="K423" s="30"/>
      <c r="L423" s="30"/>
    </row>
    <row r="424" spans="1:12" x14ac:dyDescent="0.25">
      <c r="A424" s="10"/>
      <c r="E424" s="30"/>
      <c r="F424" s="30"/>
      <c r="G424" s="30"/>
      <c r="I424" s="30"/>
      <c r="J424" s="30"/>
      <c r="K424" s="30"/>
      <c r="L424" s="30"/>
    </row>
    <row r="425" spans="1:12" x14ac:dyDescent="0.25">
      <c r="A425" s="10"/>
      <c r="E425" s="30"/>
      <c r="F425" s="30"/>
      <c r="G425" s="30"/>
      <c r="I425" s="30"/>
      <c r="J425" s="30"/>
      <c r="K425" s="30"/>
      <c r="L425" s="30"/>
    </row>
    <row r="426" spans="1:12" x14ac:dyDescent="0.25">
      <c r="A426" s="10"/>
      <c r="E426" s="30"/>
      <c r="F426" s="30"/>
      <c r="G426" s="30"/>
      <c r="I426" s="30"/>
      <c r="J426" s="30"/>
      <c r="K426" s="30"/>
      <c r="L426" s="30"/>
    </row>
    <row r="427" spans="1:12" x14ac:dyDescent="0.25">
      <c r="A427" s="10"/>
      <c r="E427" s="30"/>
      <c r="F427" s="30"/>
      <c r="G427" s="30"/>
      <c r="I427" s="30"/>
      <c r="J427" s="30"/>
      <c r="K427" s="30"/>
      <c r="L427" s="30"/>
    </row>
    <row r="428" spans="1:12" x14ac:dyDescent="0.25">
      <c r="A428" s="10"/>
      <c r="E428" s="30"/>
      <c r="F428" s="30"/>
      <c r="G428" s="30"/>
      <c r="I428" s="30"/>
      <c r="J428" s="30"/>
      <c r="K428" s="30"/>
      <c r="L428" s="30"/>
    </row>
    <row r="429" spans="1:12" x14ac:dyDescent="0.25">
      <c r="A429" s="10"/>
      <c r="E429" s="30"/>
      <c r="F429" s="30"/>
      <c r="G429" s="30"/>
      <c r="I429" s="30"/>
      <c r="J429" s="30"/>
      <c r="K429" s="30"/>
      <c r="L429" s="30"/>
    </row>
    <row r="430" spans="1:12" x14ac:dyDescent="0.25">
      <c r="A430" s="10"/>
      <c r="E430" s="30"/>
      <c r="F430" s="30"/>
      <c r="G430" s="30"/>
      <c r="I430" s="30"/>
      <c r="J430" s="30"/>
      <c r="K430" s="30"/>
      <c r="L430" s="30"/>
    </row>
    <row r="431" spans="1:12" x14ac:dyDescent="0.25">
      <c r="A431" s="10"/>
      <c r="E431" s="30"/>
      <c r="F431" s="30"/>
      <c r="G431" s="30"/>
      <c r="I431" s="30"/>
      <c r="J431" s="30"/>
      <c r="K431" s="30"/>
      <c r="L431" s="30"/>
    </row>
    <row r="432" spans="1:12" x14ac:dyDescent="0.25">
      <c r="A432" s="10"/>
      <c r="E432" s="30"/>
      <c r="F432" s="30"/>
      <c r="G432" s="30"/>
      <c r="I432" s="30"/>
      <c r="J432" s="30"/>
      <c r="K432" s="30"/>
      <c r="L432" s="30"/>
    </row>
    <row r="433" spans="1:12" x14ac:dyDescent="0.25">
      <c r="A433" s="10"/>
      <c r="E433" s="30"/>
      <c r="F433" s="30"/>
      <c r="G433" s="30"/>
      <c r="I433" s="30"/>
      <c r="J433" s="30"/>
      <c r="K433" s="30"/>
      <c r="L433" s="30"/>
    </row>
    <row r="434" spans="1:12" x14ac:dyDescent="0.25">
      <c r="A434" s="10"/>
      <c r="E434" s="30"/>
      <c r="F434" s="30"/>
      <c r="G434" s="30"/>
      <c r="I434" s="30"/>
      <c r="J434" s="30"/>
      <c r="K434" s="30"/>
      <c r="L434" s="30"/>
    </row>
    <row r="435" spans="1:12" x14ac:dyDescent="0.25">
      <c r="A435" s="10"/>
      <c r="E435" s="30"/>
      <c r="F435" s="30"/>
      <c r="G435" s="30"/>
      <c r="I435" s="30"/>
      <c r="J435" s="30"/>
      <c r="K435" s="30"/>
      <c r="L435" s="30"/>
    </row>
    <row r="436" spans="1:12" x14ac:dyDescent="0.25">
      <c r="A436" s="10"/>
      <c r="E436" s="30"/>
      <c r="F436" s="30"/>
      <c r="G436" s="30"/>
      <c r="I436" s="30"/>
      <c r="J436" s="30"/>
      <c r="K436" s="30"/>
      <c r="L436" s="30"/>
    </row>
    <row r="437" spans="1:12" x14ac:dyDescent="0.25">
      <c r="A437" s="10"/>
      <c r="E437" s="30"/>
      <c r="F437" s="30"/>
      <c r="G437" s="30"/>
      <c r="I437" s="30"/>
      <c r="J437" s="30"/>
      <c r="K437" s="30"/>
      <c r="L437" s="30"/>
    </row>
    <row r="438" spans="1:12" x14ac:dyDescent="0.25">
      <c r="A438" s="10"/>
      <c r="E438" s="30"/>
      <c r="F438" s="30"/>
      <c r="G438" s="30"/>
      <c r="I438" s="30"/>
      <c r="J438" s="30"/>
      <c r="K438" s="30"/>
      <c r="L438" s="30"/>
    </row>
    <row r="439" spans="1:12" x14ac:dyDescent="0.25">
      <c r="A439" s="10"/>
      <c r="E439" s="30"/>
      <c r="F439" s="30"/>
      <c r="G439" s="30"/>
      <c r="I439" s="30"/>
      <c r="J439" s="30"/>
      <c r="K439" s="30"/>
      <c r="L439" s="30"/>
    </row>
    <row r="440" spans="1:12" x14ac:dyDescent="0.25">
      <c r="A440" s="10"/>
      <c r="E440" s="30"/>
      <c r="F440" s="30"/>
      <c r="G440" s="30"/>
      <c r="I440" s="30"/>
      <c r="J440" s="30"/>
      <c r="K440" s="30"/>
      <c r="L440" s="30"/>
    </row>
    <row r="441" spans="1:12" x14ac:dyDescent="0.25">
      <c r="A441" s="10"/>
      <c r="E441" s="30"/>
      <c r="F441" s="30"/>
      <c r="G441" s="30"/>
      <c r="I441" s="30"/>
      <c r="J441" s="30"/>
      <c r="K441" s="30"/>
      <c r="L441" s="30"/>
    </row>
    <row r="442" spans="1:12" x14ac:dyDescent="0.25">
      <c r="A442" s="10"/>
      <c r="E442" s="30"/>
      <c r="F442" s="30"/>
      <c r="G442" s="30"/>
      <c r="I442" s="30"/>
      <c r="J442" s="30"/>
      <c r="K442" s="30"/>
      <c r="L442" s="30"/>
    </row>
    <row r="443" spans="1:12" x14ac:dyDescent="0.25">
      <c r="A443" s="10"/>
      <c r="E443" s="30"/>
      <c r="F443" s="30"/>
      <c r="G443" s="30"/>
      <c r="I443" s="30"/>
      <c r="J443" s="30"/>
      <c r="K443" s="30"/>
      <c r="L443" s="30"/>
    </row>
    <row r="444" spans="1:12" x14ac:dyDescent="0.25">
      <c r="A444" s="10"/>
      <c r="E444" s="30"/>
      <c r="F444" s="30"/>
      <c r="G444" s="30"/>
      <c r="I444" s="30"/>
      <c r="J444" s="30"/>
      <c r="K444" s="30"/>
      <c r="L444" s="30"/>
    </row>
    <row r="445" spans="1:12" x14ac:dyDescent="0.25">
      <c r="A445" s="10"/>
      <c r="E445" s="30"/>
      <c r="F445" s="30"/>
      <c r="G445" s="30"/>
      <c r="I445" s="30"/>
      <c r="J445" s="30"/>
      <c r="K445" s="30"/>
      <c r="L445" s="30"/>
    </row>
    <row r="446" spans="1:12" x14ac:dyDescent="0.25">
      <c r="A446" s="10"/>
      <c r="E446" s="30"/>
      <c r="F446" s="30"/>
      <c r="G446" s="30"/>
      <c r="I446" s="30"/>
      <c r="J446" s="30"/>
      <c r="K446" s="30"/>
      <c r="L446" s="30"/>
    </row>
    <row r="447" spans="1:12" x14ac:dyDescent="0.25">
      <c r="A447" s="10"/>
      <c r="E447" s="30"/>
      <c r="F447" s="30"/>
      <c r="G447" s="30"/>
      <c r="I447" s="30"/>
      <c r="J447" s="30"/>
      <c r="K447" s="30"/>
      <c r="L447" s="30"/>
    </row>
    <row r="448" spans="1:12" x14ac:dyDescent="0.25">
      <c r="A448" s="10"/>
      <c r="E448" s="30"/>
      <c r="F448" s="30"/>
      <c r="G448" s="30"/>
      <c r="I448" s="30"/>
      <c r="J448" s="30"/>
      <c r="K448" s="30"/>
      <c r="L448" s="30"/>
    </row>
    <row r="449" spans="1:12" x14ac:dyDescent="0.25">
      <c r="A449" s="10"/>
      <c r="E449" s="30"/>
      <c r="F449" s="30"/>
      <c r="G449" s="30"/>
      <c r="I449" s="30"/>
      <c r="J449" s="30"/>
      <c r="K449" s="30"/>
      <c r="L449" s="30"/>
    </row>
    <row r="450" spans="1:12" x14ac:dyDescent="0.25">
      <c r="A450" s="10"/>
      <c r="E450" s="30"/>
      <c r="F450" s="30"/>
      <c r="G450" s="30"/>
      <c r="I450" s="30"/>
      <c r="J450" s="30"/>
      <c r="K450" s="30"/>
      <c r="L450" s="30"/>
    </row>
    <row r="451" spans="1:12" x14ac:dyDescent="0.25">
      <c r="A451" s="10"/>
      <c r="E451" s="30"/>
      <c r="F451" s="30"/>
      <c r="G451" s="30"/>
      <c r="I451" s="30"/>
      <c r="J451" s="30"/>
      <c r="K451" s="30"/>
      <c r="L451" s="30"/>
    </row>
    <row r="452" spans="1:12" x14ac:dyDescent="0.25">
      <c r="A452" s="10"/>
      <c r="E452" s="30"/>
      <c r="F452" s="30"/>
      <c r="G452" s="30"/>
      <c r="I452" s="30"/>
      <c r="J452" s="30"/>
      <c r="K452" s="30"/>
      <c r="L452" s="30"/>
    </row>
    <row r="453" spans="1:12" x14ac:dyDescent="0.25">
      <c r="A453" s="10"/>
      <c r="E453" s="30"/>
      <c r="F453" s="30"/>
      <c r="G453" s="30"/>
      <c r="I453" s="30"/>
      <c r="J453" s="30"/>
      <c r="K453" s="30"/>
      <c r="L453" s="30"/>
    </row>
    <row r="454" spans="1:12" x14ac:dyDescent="0.25">
      <c r="A454" s="10"/>
      <c r="E454" s="30"/>
      <c r="F454" s="30"/>
      <c r="G454" s="30"/>
      <c r="I454" s="30"/>
      <c r="J454" s="30"/>
      <c r="K454" s="30"/>
      <c r="L454" s="30"/>
    </row>
    <row r="455" spans="1:12" x14ac:dyDescent="0.25">
      <c r="A455" s="10"/>
      <c r="E455" s="30"/>
      <c r="F455" s="30"/>
      <c r="G455" s="30"/>
      <c r="I455" s="30"/>
      <c r="J455" s="30"/>
      <c r="K455" s="30"/>
      <c r="L455" s="30"/>
    </row>
    <row r="456" spans="1:12" x14ac:dyDescent="0.25">
      <c r="A456" s="10"/>
      <c r="E456" s="30"/>
      <c r="F456" s="30"/>
      <c r="G456" s="30"/>
      <c r="I456" s="30"/>
      <c r="J456" s="30"/>
      <c r="K456" s="30"/>
      <c r="L456" s="30"/>
    </row>
    <row r="457" spans="1:12" x14ac:dyDescent="0.25">
      <c r="A457" s="10"/>
      <c r="E457" s="30"/>
      <c r="F457" s="30"/>
      <c r="G457" s="30"/>
      <c r="I457" s="30"/>
      <c r="J457" s="30"/>
      <c r="K457" s="30"/>
      <c r="L457" s="30"/>
    </row>
    <row r="458" spans="1:12" x14ac:dyDescent="0.25">
      <c r="A458" s="10"/>
      <c r="E458" s="30"/>
      <c r="F458" s="30"/>
      <c r="G458" s="30"/>
      <c r="I458" s="30"/>
      <c r="J458" s="30"/>
      <c r="K458" s="30"/>
      <c r="L458" s="30"/>
    </row>
    <row r="459" spans="1:12" x14ac:dyDescent="0.25">
      <c r="A459" s="10"/>
      <c r="E459" s="30"/>
      <c r="F459" s="30"/>
      <c r="G459" s="30"/>
      <c r="I459" s="30"/>
      <c r="J459" s="30"/>
      <c r="K459" s="30"/>
      <c r="L459" s="30"/>
    </row>
    <row r="460" spans="1:12" x14ac:dyDescent="0.25">
      <c r="A460" s="10"/>
      <c r="E460" s="30"/>
      <c r="F460" s="30"/>
      <c r="G460" s="30"/>
      <c r="I460" s="30"/>
      <c r="J460" s="30"/>
      <c r="K460" s="30"/>
      <c r="L460" s="30"/>
    </row>
    <row r="461" spans="1:12" x14ac:dyDescent="0.25">
      <c r="A461" s="10"/>
      <c r="E461" s="30"/>
      <c r="F461" s="30"/>
      <c r="G461" s="30"/>
      <c r="I461" s="30"/>
      <c r="J461" s="30"/>
      <c r="K461" s="30"/>
      <c r="L461" s="30"/>
    </row>
    <row r="462" spans="1:12" x14ac:dyDescent="0.25">
      <c r="A462" s="10"/>
      <c r="E462" s="30"/>
      <c r="F462" s="30"/>
      <c r="G462" s="30"/>
      <c r="I462" s="30"/>
      <c r="J462" s="30"/>
      <c r="K462" s="30"/>
      <c r="L462" s="30"/>
    </row>
    <row r="463" spans="1:12" x14ac:dyDescent="0.25">
      <c r="A463" s="10"/>
      <c r="E463" s="30"/>
      <c r="F463" s="30"/>
      <c r="G463" s="30"/>
      <c r="I463" s="30"/>
      <c r="J463" s="30"/>
      <c r="K463" s="30"/>
      <c r="L463" s="30"/>
    </row>
    <row r="464" spans="1:12" x14ac:dyDescent="0.25">
      <c r="A464" s="10"/>
      <c r="E464" s="30"/>
      <c r="F464" s="30"/>
      <c r="G464" s="30"/>
      <c r="I464" s="30"/>
      <c r="J464" s="30"/>
      <c r="K464" s="30"/>
      <c r="L464" s="30"/>
    </row>
    <row r="465" spans="1:12" x14ac:dyDescent="0.25">
      <c r="A465" s="10"/>
      <c r="E465" s="30"/>
      <c r="F465" s="30"/>
      <c r="G465" s="30"/>
      <c r="I465" s="30"/>
      <c r="J465" s="30"/>
      <c r="K465" s="30"/>
      <c r="L465" s="30"/>
    </row>
    <row r="466" spans="1:12" x14ac:dyDescent="0.25">
      <c r="A466" s="10"/>
      <c r="E466" s="30"/>
      <c r="F466" s="30"/>
      <c r="G466" s="30"/>
      <c r="I466" s="30"/>
      <c r="J466" s="30"/>
      <c r="K466" s="30"/>
      <c r="L466" s="30"/>
    </row>
    <row r="467" spans="1:12" x14ac:dyDescent="0.25">
      <c r="A467" s="10"/>
      <c r="E467" s="30"/>
      <c r="F467" s="30"/>
      <c r="G467" s="30"/>
      <c r="I467" s="30"/>
      <c r="J467" s="30"/>
      <c r="K467" s="30"/>
      <c r="L467" s="30"/>
    </row>
    <row r="468" spans="1:12" x14ac:dyDescent="0.25">
      <c r="A468" s="10"/>
      <c r="E468" s="30"/>
      <c r="F468" s="30"/>
      <c r="G468" s="30"/>
      <c r="I468" s="30"/>
      <c r="J468" s="30"/>
      <c r="K468" s="30"/>
      <c r="L468" s="30"/>
    </row>
    <row r="469" spans="1:12" x14ac:dyDescent="0.25">
      <c r="A469" s="10"/>
      <c r="E469" s="30"/>
      <c r="F469" s="30"/>
      <c r="G469" s="30"/>
      <c r="I469" s="30"/>
      <c r="J469" s="30"/>
      <c r="K469" s="30"/>
      <c r="L469" s="30"/>
    </row>
    <row r="470" spans="1:12" x14ac:dyDescent="0.25">
      <c r="A470" s="10"/>
      <c r="E470" s="30"/>
      <c r="F470" s="30"/>
      <c r="G470" s="30"/>
      <c r="I470" s="30"/>
      <c r="J470" s="30"/>
      <c r="K470" s="30"/>
      <c r="L470" s="30"/>
    </row>
    <row r="471" spans="1:12" x14ac:dyDescent="0.25">
      <c r="A471" s="10"/>
      <c r="E471" s="30"/>
      <c r="F471" s="30"/>
      <c r="G471" s="30"/>
      <c r="I471" s="30"/>
      <c r="J471" s="30"/>
      <c r="K471" s="30"/>
      <c r="L471" s="30"/>
    </row>
    <row r="472" spans="1:12" x14ac:dyDescent="0.25">
      <c r="A472" s="10"/>
      <c r="E472" s="30"/>
      <c r="F472" s="30"/>
      <c r="G472" s="30"/>
      <c r="I472" s="30"/>
      <c r="J472" s="30"/>
      <c r="K472" s="30"/>
      <c r="L472" s="30"/>
    </row>
    <row r="473" spans="1:12" x14ac:dyDescent="0.25">
      <c r="A473" s="10"/>
      <c r="E473" s="30"/>
      <c r="F473" s="30"/>
      <c r="G473" s="30"/>
      <c r="I473" s="30"/>
      <c r="J473" s="30"/>
      <c r="K473" s="30"/>
      <c r="L473" s="30"/>
    </row>
    <row r="474" spans="1:12" x14ac:dyDescent="0.25">
      <c r="A474" s="10"/>
      <c r="E474" s="30"/>
      <c r="F474" s="30"/>
      <c r="G474" s="30"/>
      <c r="I474" s="30"/>
      <c r="J474" s="30"/>
      <c r="K474" s="30"/>
      <c r="L474" s="30"/>
    </row>
    <row r="475" spans="1:12" x14ac:dyDescent="0.25">
      <c r="A475" s="10"/>
      <c r="E475" s="30"/>
      <c r="F475" s="30"/>
      <c r="G475" s="30"/>
      <c r="I475" s="30"/>
      <c r="J475" s="30"/>
      <c r="K475" s="30"/>
      <c r="L475" s="30"/>
    </row>
    <row r="476" spans="1:12" x14ac:dyDescent="0.25">
      <c r="A476" s="10"/>
      <c r="E476" s="30"/>
      <c r="F476" s="30"/>
      <c r="G476" s="30"/>
      <c r="I476" s="30"/>
      <c r="J476" s="30"/>
      <c r="K476" s="30"/>
      <c r="L476" s="30"/>
    </row>
    <row r="477" spans="1:12" x14ac:dyDescent="0.25">
      <c r="A477" s="10"/>
      <c r="E477" s="30"/>
      <c r="F477" s="30"/>
      <c r="G477" s="30"/>
      <c r="I477" s="30"/>
      <c r="J477" s="30"/>
      <c r="K477" s="30"/>
      <c r="L477" s="30"/>
    </row>
    <row r="478" spans="1:12" x14ac:dyDescent="0.25">
      <c r="A478" s="10"/>
      <c r="E478" s="30"/>
      <c r="F478" s="30"/>
      <c r="G478" s="30"/>
      <c r="I478" s="30"/>
      <c r="J478" s="30"/>
      <c r="K478" s="30"/>
      <c r="L478" s="30"/>
    </row>
    <row r="479" spans="1:12" x14ac:dyDescent="0.25">
      <c r="A479" s="10"/>
      <c r="E479" s="30"/>
      <c r="F479" s="30"/>
      <c r="G479" s="30"/>
      <c r="I479" s="30"/>
      <c r="J479" s="30"/>
      <c r="K479" s="30"/>
      <c r="L479" s="30"/>
    </row>
    <row r="480" spans="1:12" x14ac:dyDescent="0.25">
      <c r="A480" s="10"/>
      <c r="E480" s="30"/>
      <c r="F480" s="30"/>
      <c r="G480" s="30"/>
      <c r="I480" s="30"/>
      <c r="J480" s="30"/>
      <c r="K480" s="30"/>
      <c r="L480" s="30"/>
    </row>
    <row r="481" spans="1:12" x14ac:dyDescent="0.25">
      <c r="A481" s="10"/>
      <c r="E481" s="30"/>
      <c r="F481" s="30"/>
      <c r="G481" s="30"/>
      <c r="I481" s="30"/>
      <c r="J481" s="30"/>
      <c r="K481" s="30"/>
      <c r="L481" s="30"/>
    </row>
    <row r="482" spans="1:12" x14ac:dyDescent="0.25">
      <c r="A482" s="10"/>
      <c r="E482" s="30"/>
      <c r="F482" s="30"/>
      <c r="G482" s="30"/>
      <c r="I482" s="30"/>
      <c r="J482" s="30"/>
      <c r="K482" s="30"/>
      <c r="L482" s="30"/>
    </row>
    <row r="483" spans="1:12" x14ac:dyDescent="0.25">
      <c r="A483" s="10"/>
      <c r="E483" s="30"/>
      <c r="F483" s="30"/>
      <c r="G483" s="30"/>
      <c r="I483" s="30"/>
      <c r="J483" s="30"/>
      <c r="K483" s="30"/>
      <c r="L483" s="30"/>
    </row>
    <row r="484" spans="1:12" x14ac:dyDescent="0.25">
      <c r="A484" s="10"/>
      <c r="E484" s="30"/>
      <c r="F484" s="30"/>
      <c r="G484" s="30"/>
      <c r="I484" s="30"/>
      <c r="J484" s="30"/>
      <c r="K484" s="30"/>
      <c r="L484" s="30"/>
    </row>
    <row r="485" spans="1:12" x14ac:dyDescent="0.25">
      <c r="A485" s="10"/>
      <c r="E485" s="30"/>
      <c r="F485" s="30"/>
      <c r="G485" s="30"/>
      <c r="I485" s="30"/>
      <c r="J485" s="30"/>
      <c r="K485" s="30"/>
      <c r="L485" s="30"/>
    </row>
    <row r="486" spans="1:12" x14ac:dyDescent="0.25">
      <c r="A486" s="10"/>
      <c r="E486" s="30"/>
      <c r="F486" s="30"/>
      <c r="G486" s="30"/>
      <c r="I486" s="30"/>
      <c r="J486" s="30"/>
      <c r="K486" s="30"/>
      <c r="L486" s="30"/>
    </row>
    <row r="487" spans="1:12" x14ac:dyDescent="0.25">
      <c r="A487" s="10"/>
      <c r="E487" s="30"/>
      <c r="F487" s="30"/>
      <c r="G487" s="30"/>
      <c r="I487" s="30"/>
      <c r="J487" s="30"/>
      <c r="K487" s="30"/>
      <c r="L487" s="30"/>
    </row>
    <row r="488" spans="1:12" x14ac:dyDescent="0.25">
      <c r="A488" s="10"/>
      <c r="E488" s="30"/>
      <c r="F488" s="30"/>
      <c r="G488" s="30"/>
      <c r="I488" s="30"/>
      <c r="J488" s="30"/>
      <c r="K488" s="30"/>
      <c r="L488" s="30"/>
    </row>
    <row r="489" spans="1:12" x14ac:dyDescent="0.25">
      <c r="A489" s="10"/>
      <c r="E489" s="30"/>
      <c r="F489" s="30"/>
      <c r="G489" s="30"/>
      <c r="I489" s="30"/>
      <c r="J489" s="30"/>
      <c r="K489" s="30"/>
      <c r="L489" s="30"/>
    </row>
    <row r="490" spans="1:12" x14ac:dyDescent="0.25">
      <c r="A490" s="10"/>
      <c r="E490" s="30"/>
      <c r="F490" s="30"/>
      <c r="G490" s="30"/>
      <c r="I490" s="30"/>
      <c r="J490" s="30"/>
      <c r="K490" s="30"/>
      <c r="L490" s="30"/>
    </row>
    <row r="491" spans="1:12" x14ac:dyDescent="0.25">
      <c r="A491" s="10"/>
      <c r="E491" s="30"/>
      <c r="F491" s="30"/>
      <c r="G491" s="30"/>
      <c r="I491" s="30"/>
      <c r="J491" s="30"/>
      <c r="K491" s="30"/>
      <c r="L491" s="30"/>
    </row>
    <row r="492" spans="1:12" x14ac:dyDescent="0.25">
      <c r="A492" s="10"/>
      <c r="E492" s="30"/>
      <c r="F492" s="30"/>
      <c r="G492" s="30"/>
      <c r="I492" s="30"/>
      <c r="J492" s="30"/>
      <c r="K492" s="30"/>
      <c r="L492" s="30"/>
    </row>
    <row r="493" spans="1:12" x14ac:dyDescent="0.25">
      <c r="A493" s="10"/>
      <c r="E493" s="30"/>
      <c r="F493" s="30"/>
      <c r="G493" s="30"/>
      <c r="I493" s="30"/>
      <c r="J493" s="30"/>
      <c r="K493" s="30"/>
      <c r="L493" s="30"/>
    </row>
    <row r="494" spans="1:12" x14ac:dyDescent="0.25">
      <c r="A494" s="10"/>
      <c r="E494" s="30"/>
      <c r="F494" s="30"/>
      <c r="G494" s="30"/>
      <c r="I494" s="30"/>
      <c r="J494" s="30"/>
      <c r="K494" s="30"/>
      <c r="L494" s="30"/>
    </row>
    <row r="495" spans="1:12" x14ac:dyDescent="0.25">
      <c r="A495" s="10"/>
      <c r="E495" s="30"/>
      <c r="F495" s="30"/>
      <c r="G495" s="30"/>
      <c r="I495" s="30"/>
      <c r="J495" s="30"/>
      <c r="K495" s="30"/>
      <c r="L495" s="30"/>
    </row>
    <row r="496" spans="1:12" x14ac:dyDescent="0.25">
      <c r="A496" s="10"/>
      <c r="E496" s="30"/>
      <c r="F496" s="30"/>
      <c r="G496" s="30"/>
      <c r="I496" s="30"/>
      <c r="J496" s="30"/>
      <c r="K496" s="30"/>
      <c r="L496" s="30"/>
    </row>
    <row r="497" spans="1:12" x14ac:dyDescent="0.25">
      <c r="A497" s="10"/>
      <c r="E497" s="30"/>
      <c r="F497" s="30"/>
      <c r="G497" s="30"/>
      <c r="I497" s="30"/>
      <c r="J497" s="30"/>
      <c r="K497" s="30"/>
      <c r="L497" s="30"/>
    </row>
    <row r="498" spans="1:12" x14ac:dyDescent="0.25">
      <c r="A498" s="10"/>
      <c r="E498" s="30"/>
      <c r="F498" s="30"/>
      <c r="G498" s="30"/>
      <c r="I498" s="30"/>
      <c r="J498" s="30"/>
      <c r="K498" s="30"/>
      <c r="L498" s="30"/>
    </row>
    <row r="499" spans="1:12" x14ac:dyDescent="0.25">
      <c r="A499" s="10"/>
      <c r="E499" s="30"/>
      <c r="F499" s="30"/>
      <c r="G499" s="30"/>
      <c r="I499" s="30"/>
      <c r="J499" s="30"/>
      <c r="K499" s="30"/>
      <c r="L499" s="30"/>
    </row>
    <row r="500" spans="1:12" x14ac:dyDescent="0.25">
      <c r="A500" s="10"/>
      <c r="E500" s="30"/>
      <c r="F500" s="30"/>
      <c r="G500" s="30"/>
      <c r="I500" s="30"/>
      <c r="J500" s="30"/>
      <c r="K500" s="30"/>
      <c r="L500" s="30"/>
    </row>
    <row r="501" spans="1:12" x14ac:dyDescent="0.25">
      <c r="A501" s="10"/>
      <c r="E501" s="30"/>
      <c r="F501" s="30"/>
      <c r="G501" s="30"/>
      <c r="I501" s="30"/>
      <c r="J501" s="30"/>
      <c r="K501" s="30"/>
      <c r="L501" s="30"/>
    </row>
    <row r="502" spans="1:12" x14ac:dyDescent="0.25">
      <c r="A502" s="10"/>
      <c r="E502" s="30"/>
      <c r="F502" s="30"/>
      <c r="G502" s="30"/>
      <c r="I502" s="30"/>
      <c r="J502" s="30"/>
      <c r="K502" s="30"/>
      <c r="L502" s="30"/>
    </row>
    <row r="503" spans="1:12" x14ac:dyDescent="0.25">
      <c r="A503" s="10"/>
      <c r="E503" s="30"/>
      <c r="F503" s="30"/>
      <c r="G503" s="30"/>
      <c r="I503" s="30"/>
      <c r="J503" s="30"/>
      <c r="K503" s="30"/>
      <c r="L503" s="30"/>
    </row>
    <row r="504" spans="1:12" x14ac:dyDescent="0.25">
      <c r="A504" s="10"/>
      <c r="E504" s="30"/>
      <c r="F504" s="30"/>
      <c r="G504" s="30"/>
      <c r="I504" s="30"/>
      <c r="J504" s="30"/>
      <c r="K504" s="30"/>
      <c r="L504" s="30"/>
    </row>
    <row r="505" spans="1:12" x14ac:dyDescent="0.25">
      <c r="A505" s="10"/>
      <c r="E505" s="30"/>
      <c r="F505" s="30"/>
      <c r="G505" s="30"/>
      <c r="I505" s="30"/>
      <c r="J505" s="30"/>
      <c r="K505" s="30"/>
      <c r="L505" s="30"/>
    </row>
    <row r="506" spans="1:12" x14ac:dyDescent="0.25">
      <c r="A506" s="10"/>
      <c r="E506" s="30"/>
      <c r="F506" s="30"/>
      <c r="G506" s="30"/>
      <c r="I506" s="30"/>
      <c r="J506" s="30"/>
      <c r="K506" s="30"/>
      <c r="L506" s="30"/>
    </row>
    <row r="507" spans="1:12" x14ac:dyDescent="0.25">
      <c r="A507" s="10"/>
      <c r="E507" s="30"/>
      <c r="F507" s="30"/>
      <c r="G507" s="30"/>
      <c r="I507" s="30"/>
      <c r="J507" s="30"/>
      <c r="K507" s="30"/>
      <c r="L507" s="30"/>
    </row>
    <row r="508" spans="1:12" x14ac:dyDescent="0.25">
      <c r="A508" s="10"/>
      <c r="E508" s="30"/>
      <c r="F508" s="30"/>
      <c r="G508" s="30"/>
      <c r="I508" s="30"/>
      <c r="J508" s="30"/>
      <c r="K508" s="30"/>
      <c r="L508" s="30"/>
    </row>
    <row r="509" spans="1:12" x14ac:dyDescent="0.25">
      <c r="A509" s="10"/>
      <c r="E509" s="30"/>
      <c r="F509" s="30"/>
      <c r="G509" s="30"/>
      <c r="I509" s="30"/>
      <c r="J509" s="30"/>
      <c r="K509" s="30"/>
      <c r="L509" s="30"/>
    </row>
    <row r="510" spans="1:12" x14ac:dyDescent="0.25">
      <c r="A510" s="10"/>
      <c r="E510" s="30"/>
      <c r="F510" s="30"/>
      <c r="G510" s="30"/>
      <c r="I510" s="30"/>
      <c r="J510" s="30"/>
      <c r="K510" s="30"/>
      <c r="L510" s="30"/>
    </row>
    <row r="511" spans="1:12" x14ac:dyDescent="0.25">
      <c r="A511" s="10"/>
      <c r="E511" s="30"/>
      <c r="F511" s="30"/>
      <c r="G511" s="30"/>
      <c r="I511" s="30"/>
      <c r="J511" s="30"/>
      <c r="K511" s="30"/>
      <c r="L511" s="30"/>
    </row>
    <row r="512" spans="1:12" x14ac:dyDescent="0.25">
      <c r="A512" s="10"/>
      <c r="E512" s="30"/>
      <c r="F512" s="30"/>
      <c r="G512" s="30"/>
      <c r="I512" s="30"/>
      <c r="J512" s="30"/>
      <c r="K512" s="30"/>
      <c r="L512" s="30"/>
    </row>
    <row r="513" spans="1:12" x14ac:dyDescent="0.25">
      <c r="A513" s="10"/>
      <c r="E513" s="30"/>
      <c r="F513" s="30"/>
      <c r="G513" s="30"/>
      <c r="I513" s="30"/>
      <c r="J513" s="30"/>
      <c r="K513" s="30"/>
      <c r="L513" s="30"/>
    </row>
    <row r="514" spans="1:12" x14ac:dyDescent="0.25">
      <c r="A514" s="10"/>
      <c r="E514" s="30"/>
      <c r="F514" s="30"/>
      <c r="G514" s="30"/>
      <c r="I514" s="30"/>
      <c r="J514" s="30"/>
      <c r="K514" s="30"/>
      <c r="L514" s="30"/>
    </row>
    <row r="515" spans="1:12" x14ac:dyDescent="0.25">
      <c r="A515" s="10"/>
      <c r="E515" s="30"/>
      <c r="F515" s="30"/>
      <c r="G515" s="30"/>
      <c r="I515" s="30"/>
      <c r="J515" s="30"/>
      <c r="K515" s="30"/>
      <c r="L515" s="30"/>
    </row>
    <row r="516" spans="1:12" x14ac:dyDescent="0.25">
      <c r="A516" s="10"/>
      <c r="E516" s="30"/>
      <c r="F516" s="30"/>
      <c r="G516" s="30"/>
      <c r="I516" s="30"/>
      <c r="J516" s="30"/>
      <c r="K516" s="30"/>
      <c r="L516" s="30"/>
    </row>
    <row r="517" spans="1:12" x14ac:dyDescent="0.25">
      <c r="A517" s="10"/>
      <c r="E517" s="30"/>
      <c r="F517" s="30"/>
      <c r="G517" s="30"/>
      <c r="I517" s="30"/>
      <c r="J517" s="30"/>
      <c r="K517" s="30"/>
      <c r="L517" s="30"/>
    </row>
    <row r="518" spans="1:12" x14ac:dyDescent="0.25">
      <c r="A518" s="10"/>
      <c r="E518" s="30"/>
      <c r="F518" s="30"/>
      <c r="G518" s="30"/>
      <c r="I518" s="30"/>
      <c r="J518" s="30"/>
      <c r="K518" s="30"/>
      <c r="L518" s="30"/>
    </row>
    <row r="519" spans="1:12" x14ac:dyDescent="0.25">
      <c r="A519" s="10"/>
      <c r="E519" s="30"/>
      <c r="F519" s="30"/>
      <c r="G519" s="30"/>
      <c r="I519" s="30"/>
      <c r="J519" s="30"/>
      <c r="K519" s="30"/>
      <c r="L519" s="30"/>
    </row>
    <row r="520" spans="1:12" x14ac:dyDescent="0.25">
      <c r="A520" s="10"/>
      <c r="E520" s="30"/>
      <c r="F520" s="30"/>
      <c r="G520" s="30"/>
      <c r="I520" s="30"/>
      <c r="J520" s="30"/>
      <c r="K520" s="30"/>
      <c r="L520" s="30"/>
    </row>
    <row r="521" spans="1:12" x14ac:dyDescent="0.25">
      <c r="A521" s="10"/>
      <c r="E521" s="30"/>
      <c r="F521" s="30"/>
      <c r="G521" s="30"/>
      <c r="I521" s="30"/>
      <c r="J521" s="30"/>
      <c r="K521" s="30"/>
      <c r="L521" s="30"/>
    </row>
    <row r="522" spans="1:12" x14ac:dyDescent="0.25">
      <c r="A522" s="10"/>
      <c r="E522" s="30"/>
      <c r="F522" s="30"/>
      <c r="G522" s="30"/>
      <c r="I522" s="30"/>
      <c r="J522" s="30"/>
      <c r="K522" s="30"/>
      <c r="L522" s="30"/>
    </row>
    <row r="523" spans="1:12" x14ac:dyDescent="0.25">
      <c r="A523" s="10"/>
      <c r="E523" s="30"/>
      <c r="F523" s="30"/>
      <c r="G523" s="30"/>
      <c r="I523" s="30"/>
      <c r="J523" s="30"/>
      <c r="K523" s="30"/>
      <c r="L523" s="30"/>
    </row>
    <row r="524" spans="1:12" x14ac:dyDescent="0.25">
      <c r="A524" s="10"/>
      <c r="E524" s="30"/>
      <c r="F524" s="30"/>
      <c r="G524" s="30"/>
      <c r="I524" s="30"/>
      <c r="J524" s="30"/>
      <c r="K524" s="30"/>
      <c r="L524" s="30"/>
    </row>
    <row r="525" spans="1:12" x14ac:dyDescent="0.25">
      <c r="A525" s="10"/>
      <c r="E525" s="30"/>
      <c r="F525" s="30"/>
      <c r="G525" s="30"/>
      <c r="I525" s="30"/>
      <c r="J525" s="30"/>
      <c r="K525" s="30"/>
      <c r="L525" s="30"/>
    </row>
    <row r="526" spans="1:12" x14ac:dyDescent="0.25">
      <c r="A526" s="10"/>
      <c r="E526" s="30"/>
      <c r="F526" s="30"/>
      <c r="G526" s="30"/>
      <c r="I526" s="30"/>
      <c r="J526" s="30"/>
      <c r="K526" s="30"/>
      <c r="L526" s="30"/>
    </row>
    <row r="527" spans="1:12" x14ac:dyDescent="0.25">
      <c r="A527" s="10"/>
      <c r="E527" s="30"/>
      <c r="F527" s="30"/>
      <c r="G527" s="30"/>
      <c r="I527" s="30"/>
      <c r="J527" s="30"/>
      <c r="K527" s="30"/>
      <c r="L527" s="30"/>
    </row>
    <row r="528" spans="1:12" x14ac:dyDescent="0.25">
      <c r="A528" s="10"/>
      <c r="E528" s="30"/>
      <c r="F528" s="30"/>
      <c r="G528" s="30"/>
      <c r="I528" s="30"/>
      <c r="J528" s="30"/>
      <c r="K528" s="30"/>
      <c r="L528" s="30"/>
    </row>
    <row r="529" spans="1:12" x14ac:dyDescent="0.25">
      <c r="A529" s="10"/>
      <c r="E529" s="30"/>
      <c r="F529" s="30"/>
      <c r="G529" s="30"/>
      <c r="I529" s="30"/>
      <c r="J529" s="30"/>
      <c r="K529" s="30"/>
      <c r="L529" s="30"/>
    </row>
    <row r="530" spans="1:12" x14ac:dyDescent="0.25">
      <c r="A530" s="10"/>
      <c r="E530" s="30"/>
      <c r="F530" s="30"/>
      <c r="G530" s="30"/>
      <c r="I530" s="30"/>
      <c r="J530" s="30"/>
      <c r="K530" s="30"/>
      <c r="L530" s="30"/>
    </row>
    <row r="531" spans="1:12" x14ac:dyDescent="0.25">
      <c r="A531" s="10"/>
      <c r="E531" s="30"/>
      <c r="F531" s="30"/>
      <c r="G531" s="30"/>
      <c r="I531" s="30"/>
      <c r="J531" s="30"/>
      <c r="K531" s="30"/>
      <c r="L531" s="30"/>
    </row>
    <row r="532" spans="1:12" x14ac:dyDescent="0.25">
      <c r="A532" s="10"/>
      <c r="E532" s="30"/>
      <c r="F532" s="30"/>
      <c r="G532" s="30"/>
      <c r="I532" s="30"/>
      <c r="J532" s="30"/>
      <c r="K532" s="30"/>
      <c r="L532" s="30"/>
    </row>
    <row r="533" spans="1:12" x14ac:dyDescent="0.25">
      <c r="A533" s="10"/>
      <c r="E533" s="30"/>
      <c r="F533" s="30"/>
      <c r="G533" s="30"/>
      <c r="I533" s="30"/>
      <c r="J533" s="30"/>
      <c r="K533" s="30"/>
      <c r="L533" s="30"/>
    </row>
    <row r="534" spans="1:12" x14ac:dyDescent="0.25">
      <c r="A534" s="10"/>
      <c r="E534" s="30"/>
      <c r="F534" s="30"/>
      <c r="G534" s="30"/>
      <c r="I534" s="30"/>
      <c r="J534" s="30"/>
      <c r="K534" s="30"/>
      <c r="L534" s="30"/>
    </row>
    <row r="535" spans="1:12" x14ac:dyDescent="0.25">
      <c r="A535" s="10"/>
      <c r="E535" s="30"/>
      <c r="F535" s="30"/>
      <c r="G535" s="30"/>
      <c r="I535" s="30"/>
      <c r="J535" s="30"/>
      <c r="K535" s="30"/>
      <c r="L535" s="30"/>
    </row>
    <row r="536" spans="1:12" x14ac:dyDescent="0.25">
      <c r="A536" s="10"/>
      <c r="E536" s="30"/>
      <c r="F536" s="30"/>
      <c r="G536" s="30"/>
      <c r="I536" s="30"/>
      <c r="J536" s="30"/>
      <c r="K536" s="30"/>
      <c r="L536" s="30"/>
    </row>
    <row r="537" spans="1:12" x14ac:dyDescent="0.25">
      <c r="A537" s="10"/>
      <c r="E537" s="30"/>
      <c r="F537" s="30"/>
      <c r="G537" s="30"/>
      <c r="I537" s="30"/>
      <c r="J537" s="30"/>
      <c r="K537" s="30"/>
      <c r="L537" s="30"/>
    </row>
    <row r="538" spans="1:12" x14ac:dyDescent="0.25">
      <c r="A538" s="10"/>
      <c r="E538" s="30"/>
      <c r="F538" s="30"/>
      <c r="G538" s="30"/>
      <c r="I538" s="30"/>
      <c r="J538" s="30"/>
      <c r="K538" s="30"/>
      <c r="L538" s="30"/>
    </row>
    <row r="539" spans="1:12" x14ac:dyDescent="0.25">
      <c r="A539" s="10"/>
      <c r="E539" s="30"/>
      <c r="F539" s="30"/>
      <c r="G539" s="30"/>
      <c r="I539" s="30"/>
      <c r="J539" s="30"/>
      <c r="K539" s="30"/>
      <c r="L539" s="30"/>
    </row>
    <row r="540" spans="1:12" x14ac:dyDescent="0.25">
      <c r="A540" s="10"/>
      <c r="E540" s="30"/>
      <c r="F540" s="30"/>
      <c r="G540" s="30"/>
      <c r="I540" s="30"/>
      <c r="J540" s="30"/>
      <c r="K540" s="30"/>
      <c r="L540" s="30"/>
    </row>
    <row r="541" spans="1:12" x14ac:dyDescent="0.25">
      <c r="A541" s="10"/>
      <c r="E541" s="30"/>
      <c r="F541" s="30"/>
      <c r="G541" s="30"/>
      <c r="I541" s="30"/>
      <c r="J541" s="30"/>
      <c r="K541" s="30"/>
      <c r="L541" s="30"/>
    </row>
    <row r="542" spans="1:12" x14ac:dyDescent="0.25">
      <c r="A542" s="10"/>
      <c r="E542" s="30"/>
      <c r="F542" s="30"/>
      <c r="G542" s="30"/>
      <c r="I542" s="30"/>
      <c r="J542" s="30"/>
      <c r="K542" s="30"/>
      <c r="L542" s="30"/>
    </row>
    <row r="543" spans="1:12" x14ac:dyDescent="0.25">
      <c r="A543" s="10"/>
      <c r="E543" s="30"/>
      <c r="F543" s="30"/>
      <c r="G543" s="30"/>
      <c r="I543" s="30"/>
      <c r="J543" s="30"/>
      <c r="K543" s="30"/>
      <c r="L543" s="30"/>
    </row>
    <row r="544" spans="1:12" x14ac:dyDescent="0.25">
      <c r="A544" s="10"/>
      <c r="E544" s="30"/>
      <c r="F544" s="30"/>
      <c r="G544" s="30"/>
      <c r="I544" s="30"/>
      <c r="J544" s="30"/>
      <c r="K544" s="30"/>
      <c r="L544" s="30"/>
    </row>
    <row r="545" spans="1:12" x14ac:dyDescent="0.25">
      <c r="A545" s="10"/>
      <c r="E545" s="30"/>
      <c r="F545" s="30"/>
      <c r="G545" s="30"/>
      <c r="I545" s="30"/>
      <c r="J545" s="30"/>
      <c r="K545" s="30"/>
      <c r="L545" s="30"/>
    </row>
    <row r="546" spans="1:12" x14ac:dyDescent="0.25">
      <c r="A546" s="10"/>
      <c r="E546" s="30"/>
      <c r="F546" s="30"/>
      <c r="G546" s="30"/>
      <c r="I546" s="30"/>
      <c r="J546" s="30"/>
      <c r="K546" s="30"/>
      <c r="L546" s="30"/>
    </row>
    <row r="547" spans="1:12" x14ac:dyDescent="0.25">
      <c r="A547" s="10"/>
      <c r="E547" s="30"/>
      <c r="F547" s="30"/>
      <c r="G547" s="30"/>
      <c r="I547" s="30"/>
      <c r="J547" s="30"/>
      <c r="K547" s="30"/>
      <c r="L547" s="30"/>
    </row>
    <row r="548" spans="1:12" x14ac:dyDescent="0.25">
      <c r="A548" s="10"/>
      <c r="E548" s="30"/>
      <c r="F548" s="30"/>
      <c r="G548" s="30"/>
      <c r="I548" s="30"/>
      <c r="J548" s="30"/>
      <c r="K548" s="30"/>
      <c r="L548" s="30"/>
    </row>
    <row r="549" spans="1:12" x14ac:dyDescent="0.25">
      <c r="A549" s="10"/>
      <c r="E549" s="30"/>
      <c r="F549" s="30"/>
      <c r="G549" s="30"/>
      <c r="I549" s="30"/>
      <c r="J549" s="30"/>
      <c r="K549" s="30"/>
      <c r="L549" s="30"/>
    </row>
    <row r="550" spans="1:12" x14ac:dyDescent="0.25">
      <c r="A550" s="10"/>
      <c r="E550" s="30"/>
      <c r="F550" s="30"/>
      <c r="G550" s="30"/>
      <c r="I550" s="30"/>
      <c r="J550" s="30"/>
      <c r="K550" s="30"/>
      <c r="L550" s="30"/>
    </row>
    <row r="551" spans="1:12" x14ac:dyDescent="0.25">
      <c r="A551" s="10"/>
      <c r="E551" s="30"/>
      <c r="F551" s="30"/>
      <c r="G551" s="30"/>
      <c r="I551" s="30"/>
      <c r="J551" s="30"/>
      <c r="K551" s="30"/>
      <c r="L551" s="30"/>
    </row>
    <row r="552" spans="1:12" x14ac:dyDescent="0.25">
      <c r="A552" s="10"/>
      <c r="E552" s="30"/>
      <c r="F552" s="30"/>
      <c r="G552" s="30"/>
      <c r="I552" s="30"/>
      <c r="J552" s="30"/>
      <c r="K552" s="30"/>
      <c r="L552" s="30"/>
    </row>
    <row r="553" spans="1:12" x14ac:dyDescent="0.25">
      <c r="A553" s="10"/>
      <c r="E553" s="30"/>
      <c r="F553" s="30"/>
      <c r="G553" s="30"/>
      <c r="I553" s="30"/>
      <c r="J553" s="30"/>
      <c r="K553" s="30"/>
      <c r="L553" s="30"/>
    </row>
    <row r="554" spans="1:12" x14ac:dyDescent="0.25">
      <c r="A554" s="10"/>
      <c r="E554" s="30"/>
      <c r="F554" s="30"/>
      <c r="G554" s="30"/>
      <c r="I554" s="30"/>
      <c r="J554" s="30"/>
      <c r="K554" s="30"/>
      <c r="L554" s="30"/>
    </row>
    <row r="555" spans="1:12" x14ac:dyDescent="0.25">
      <c r="A555" s="10"/>
      <c r="E555" s="30"/>
      <c r="F555" s="30"/>
      <c r="G555" s="30"/>
      <c r="I555" s="30"/>
      <c r="J555" s="30"/>
      <c r="K555" s="30"/>
      <c r="L555" s="30"/>
    </row>
    <row r="556" spans="1:12" x14ac:dyDescent="0.25">
      <c r="A556" s="10"/>
      <c r="E556" s="30"/>
      <c r="F556" s="30"/>
      <c r="G556" s="30"/>
      <c r="I556" s="30"/>
      <c r="J556" s="30"/>
      <c r="K556" s="30"/>
      <c r="L556" s="30"/>
    </row>
    <row r="557" spans="1:12" x14ac:dyDescent="0.25">
      <c r="A557" s="10"/>
      <c r="E557" s="30"/>
      <c r="F557" s="30"/>
      <c r="G557" s="30"/>
      <c r="I557" s="30"/>
      <c r="J557" s="30"/>
      <c r="K557" s="30"/>
      <c r="L557" s="30"/>
    </row>
    <row r="558" spans="1:12" x14ac:dyDescent="0.25">
      <c r="A558" s="10"/>
      <c r="E558" s="30"/>
      <c r="F558" s="30"/>
      <c r="G558" s="30"/>
      <c r="I558" s="30"/>
      <c r="J558" s="30"/>
      <c r="K558" s="30"/>
      <c r="L558" s="30"/>
    </row>
    <row r="559" spans="1:12" x14ac:dyDescent="0.25">
      <c r="A559" s="10"/>
      <c r="E559" s="30"/>
      <c r="F559" s="30"/>
      <c r="G559" s="30"/>
      <c r="I559" s="30"/>
      <c r="J559" s="30"/>
      <c r="K559" s="30"/>
      <c r="L559" s="30"/>
    </row>
    <row r="560" spans="1:12" x14ac:dyDescent="0.25">
      <c r="A560" s="10"/>
      <c r="E560" s="30"/>
      <c r="F560" s="30"/>
      <c r="G560" s="30"/>
      <c r="I560" s="30"/>
      <c r="J560" s="30"/>
      <c r="K560" s="30"/>
      <c r="L560" s="30"/>
    </row>
    <row r="561" spans="1:12" x14ac:dyDescent="0.25">
      <c r="A561" s="10"/>
      <c r="E561" s="30"/>
      <c r="F561" s="30"/>
      <c r="G561" s="30"/>
      <c r="I561" s="30"/>
      <c r="J561" s="30"/>
      <c r="K561" s="30"/>
      <c r="L561" s="30"/>
    </row>
    <row r="562" spans="1:12" x14ac:dyDescent="0.25">
      <c r="A562" s="10"/>
      <c r="E562" s="30"/>
      <c r="F562" s="30"/>
      <c r="G562" s="30"/>
      <c r="I562" s="30"/>
      <c r="J562" s="30"/>
      <c r="K562" s="30"/>
      <c r="L562" s="30"/>
    </row>
    <row r="563" spans="1:12" x14ac:dyDescent="0.25">
      <c r="A563" s="10"/>
      <c r="E563" s="30"/>
      <c r="F563" s="30"/>
      <c r="G563" s="30"/>
      <c r="I563" s="30"/>
      <c r="J563" s="30"/>
      <c r="K563" s="30"/>
      <c r="L563" s="30"/>
    </row>
    <row r="564" spans="1:12" x14ac:dyDescent="0.25">
      <c r="A564" s="10"/>
      <c r="E564" s="30"/>
      <c r="F564" s="30"/>
      <c r="G564" s="30"/>
      <c r="I564" s="30"/>
      <c r="J564" s="30"/>
      <c r="K564" s="30"/>
      <c r="L564" s="30"/>
    </row>
    <row r="565" spans="1:12" x14ac:dyDescent="0.25">
      <c r="A565" s="10"/>
      <c r="E565" s="30"/>
      <c r="F565" s="30"/>
      <c r="G565" s="30"/>
      <c r="I565" s="30"/>
      <c r="J565" s="30"/>
      <c r="K565" s="30"/>
      <c r="L565" s="30"/>
    </row>
    <row r="566" spans="1:12" x14ac:dyDescent="0.25">
      <c r="A566" s="10"/>
      <c r="E566" s="30"/>
      <c r="F566" s="30"/>
      <c r="G566" s="30"/>
      <c r="I566" s="30"/>
      <c r="J566" s="30"/>
      <c r="K566" s="30"/>
      <c r="L566" s="30"/>
    </row>
    <row r="567" spans="1:12" x14ac:dyDescent="0.25">
      <c r="A567" s="10"/>
      <c r="E567" s="30"/>
      <c r="F567" s="30"/>
      <c r="G567" s="30"/>
      <c r="I567" s="30"/>
      <c r="J567" s="30"/>
      <c r="K567" s="30"/>
      <c r="L567" s="30"/>
    </row>
    <row r="568" spans="1:12" x14ac:dyDescent="0.25">
      <c r="A568" s="10"/>
      <c r="E568" s="30"/>
      <c r="F568" s="30"/>
      <c r="G568" s="30"/>
      <c r="I568" s="30"/>
      <c r="J568" s="30"/>
      <c r="K568" s="30"/>
      <c r="L568" s="30"/>
    </row>
    <row r="569" spans="1:12" x14ac:dyDescent="0.25">
      <c r="A569" s="10"/>
      <c r="E569" s="30"/>
      <c r="F569" s="30"/>
      <c r="G569" s="30"/>
      <c r="I569" s="30"/>
      <c r="J569" s="30"/>
      <c r="K569" s="30"/>
      <c r="L569" s="30"/>
    </row>
    <row r="570" spans="1:12" x14ac:dyDescent="0.25">
      <c r="A570" s="10"/>
      <c r="E570" s="30"/>
      <c r="F570" s="30"/>
      <c r="G570" s="30"/>
      <c r="I570" s="30"/>
      <c r="J570" s="30"/>
      <c r="K570" s="30"/>
      <c r="L570" s="30"/>
    </row>
    <row r="571" spans="1:12" x14ac:dyDescent="0.25">
      <c r="A571" s="10"/>
      <c r="E571" s="30"/>
      <c r="F571" s="30"/>
      <c r="G571" s="30"/>
      <c r="I571" s="30"/>
      <c r="J571" s="30"/>
      <c r="K571" s="30"/>
      <c r="L571" s="30"/>
    </row>
    <row r="572" spans="1:12" x14ac:dyDescent="0.25">
      <c r="A572" s="10"/>
      <c r="E572" s="30"/>
      <c r="F572" s="30"/>
      <c r="G572" s="30"/>
      <c r="I572" s="30"/>
      <c r="J572" s="30"/>
      <c r="K572" s="30"/>
      <c r="L572" s="30"/>
    </row>
    <row r="573" spans="1:12" x14ac:dyDescent="0.25">
      <c r="A573" s="10"/>
      <c r="E573" s="30"/>
      <c r="F573" s="30"/>
      <c r="G573" s="30"/>
      <c r="I573" s="30"/>
      <c r="J573" s="30"/>
      <c r="K573" s="30"/>
      <c r="L573" s="30"/>
    </row>
    <row r="574" spans="1:12" x14ac:dyDescent="0.25">
      <c r="A574" s="10"/>
      <c r="E574" s="30"/>
      <c r="F574" s="30"/>
      <c r="G574" s="30"/>
      <c r="I574" s="30"/>
      <c r="J574" s="30"/>
      <c r="K574" s="30"/>
      <c r="L574" s="30"/>
    </row>
    <row r="575" spans="1:12" x14ac:dyDescent="0.25">
      <c r="A575" s="10"/>
      <c r="E575" s="30"/>
      <c r="F575" s="30"/>
      <c r="G575" s="30"/>
      <c r="I575" s="30"/>
      <c r="J575" s="30"/>
      <c r="K575" s="30"/>
      <c r="L575" s="30"/>
    </row>
    <row r="576" spans="1:12" x14ac:dyDescent="0.25">
      <c r="A576" s="10"/>
      <c r="E576" s="30"/>
      <c r="F576" s="30"/>
      <c r="G576" s="30"/>
      <c r="I576" s="30"/>
      <c r="J576" s="30"/>
      <c r="K576" s="30"/>
      <c r="L576" s="30"/>
    </row>
    <row r="577" spans="1:12" x14ac:dyDescent="0.25">
      <c r="A577" s="10"/>
      <c r="E577" s="30"/>
      <c r="F577" s="30"/>
      <c r="G577" s="30"/>
      <c r="I577" s="30"/>
      <c r="J577" s="30"/>
      <c r="K577" s="30"/>
      <c r="L577" s="30"/>
    </row>
    <row r="578" spans="1:12" x14ac:dyDescent="0.25">
      <c r="A578" s="10"/>
      <c r="E578" s="30"/>
      <c r="F578" s="30"/>
      <c r="G578" s="30"/>
      <c r="I578" s="30"/>
      <c r="J578" s="30"/>
      <c r="K578" s="30"/>
      <c r="L578" s="30"/>
    </row>
    <row r="579" spans="1:12" x14ac:dyDescent="0.25">
      <c r="A579" s="10"/>
      <c r="E579" s="30"/>
      <c r="F579" s="30"/>
      <c r="G579" s="30"/>
      <c r="I579" s="30"/>
      <c r="J579" s="30"/>
      <c r="K579" s="30"/>
      <c r="L579" s="30"/>
    </row>
    <row r="580" spans="1:12" x14ac:dyDescent="0.25">
      <c r="A580" s="10"/>
      <c r="E580" s="30"/>
      <c r="F580" s="30"/>
      <c r="G580" s="30"/>
      <c r="I580" s="30"/>
      <c r="J580" s="30"/>
      <c r="K580" s="30"/>
      <c r="L580" s="30"/>
    </row>
    <row r="581" spans="1:12" x14ac:dyDescent="0.25">
      <c r="A581" s="10"/>
      <c r="E581" s="30"/>
      <c r="F581" s="30"/>
      <c r="G581" s="30"/>
      <c r="I581" s="30"/>
      <c r="J581" s="30"/>
      <c r="K581" s="30"/>
      <c r="L581" s="30"/>
    </row>
    <row r="582" spans="1:12" x14ac:dyDescent="0.25">
      <c r="A582" s="10"/>
      <c r="E582" s="30"/>
      <c r="F582" s="30"/>
      <c r="G582" s="30"/>
      <c r="I582" s="30"/>
      <c r="J582" s="30"/>
      <c r="K582" s="30"/>
      <c r="L582" s="30"/>
    </row>
    <row r="583" spans="1:12" x14ac:dyDescent="0.25">
      <c r="A583" s="10"/>
      <c r="E583" s="30"/>
      <c r="F583" s="30"/>
      <c r="G583" s="30"/>
      <c r="I583" s="30"/>
      <c r="J583" s="30"/>
      <c r="K583" s="30"/>
      <c r="L583" s="30"/>
    </row>
    <row r="584" spans="1:12" x14ac:dyDescent="0.25">
      <c r="A584" s="10"/>
      <c r="E584" s="30"/>
      <c r="F584" s="30"/>
      <c r="G584" s="30"/>
      <c r="I584" s="30"/>
      <c r="J584" s="30"/>
      <c r="K584" s="30"/>
      <c r="L584" s="30"/>
    </row>
    <row r="585" spans="1:12" x14ac:dyDescent="0.25">
      <c r="A585" s="10"/>
      <c r="E585" s="30"/>
      <c r="F585" s="30"/>
      <c r="G585" s="30"/>
      <c r="I585" s="30"/>
      <c r="J585" s="30"/>
      <c r="K585" s="30"/>
      <c r="L585" s="30"/>
    </row>
    <row r="586" spans="1:12" x14ac:dyDescent="0.25">
      <c r="A586" s="10"/>
      <c r="E586" s="30"/>
      <c r="F586" s="30"/>
      <c r="G586" s="30"/>
      <c r="I586" s="30"/>
      <c r="J586" s="30"/>
      <c r="K586" s="30"/>
      <c r="L586" s="30"/>
    </row>
    <row r="587" spans="1:12" x14ac:dyDescent="0.25">
      <c r="A587" s="10"/>
      <c r="E587" s="30"/>
      <c r="F587" s="30"/>
      <c r="G587" s="30"/>
      <c r="I587" s="30"/>
      <c r="J587" s="30"/>
      <c r="K587" s="30"/>
      <c r="L587" s="30"/>
    </row>
    <row r="588" spans="1:12" x14ac:dyDescent="0.25">
      <c r="A588" s="10"/>
      <c r="E588" s="30"/>
      <c r="F588" s="30"/>
      <c r="G588" s="30"/>
      <c r="I588" s="30"/>
      <c r="J588" s="30"/>
      <c r="K588" s="30"/>
      <c r="L588" s="30"/>
    </row>
    <row r="589" spans="1:12" x14ac:dyDescent="0.25">
      <c r="A589" s="10"/>
      <c r="E589" s="30"/>
      <c r="F589" s="30"/>
      <c r="G589" s="30"/>
      <c r="I589" s="30"/>
      <c r="J589" s="30"/>
      <c r="K589" s="30"/>
      <c r="L589" s="30"/>
    </row>
    <row r="590" spans="1:12" x14ac:dyDescent="0.25">
      <c r="A590" s="10"/>
      <c r="E590" s="30"/>
      <c r="F590" s="30"/>
      <c r="G590" s="30"/>
      <c r="I590" s="30"/>
      <c r="J590" s="30"/>
      <c r="K590" s="30"/>
      <c r="L590" s="30"/>
    </row>
    <row r="591" spans="1:12" x14ac:dyDescent="0.25">
      <c r="A591" s="10"/>
      <c r="E591" s="30"/>
      <c r="F591" s="30"/>
      <c r="G591" s="30"/>
      <c r="I591" s="30"/>
      <c r="J591" s="30"/>
      <c r="K591" s="30"/>
      <c r="L591" s="30"/>
    </row>
    <row r="592" spans="1:12" x14ac:dyDescent="0.25">
      <c r="A592" s="10"/>
      <c r="E592" s="30"/>
      <c r="F592" s="30"/>
      <c r="G592" s="30"/>
      <c r="I592" s="30"/>
      <c r="J592" s="30"/>
      <c r="K592" s="30"/>
      <c r="L592" s="30"/>
    </row>
    <row r="593" spans="1:12" x14ac:dyDescent="0.25">
      <c r="A593" s="10"/>
      <c r="E593" s="30"/>
      <c r="F593" s="30"/>
      <c r="G593" s="30"/>
      <c r="I593" s="30"/>
      <c r="J593" s="30"/>
      <c r="K593" s="30"/>
      <c r="L593" s="30"/>
    </row>
    <row r="594" spans="1:12" x14ac:dyDescent="0.25">
      <c r="A594" s="10"/>
      <c r="E594" s="30"/>
      <c r="F594" s="30"/>
      <c r="G594" s="30"/>
      <c r="I594" s="30"/>
      <c r="J594" s="30"/>
      <c r="K594" s="30"/>
      <c r="L594" s="30"/>
    </row>
    <row r="595" spans="1:12" x14ac:dyDescent="0.25">
      <c r="A595" s="10"/>
      <c r="E595" s="30"/>
      <c r="F595" s="30"/>
      <c r="G595" s="30"/>
      <c r="I595" s="30"/>
      <c r="J595" s="30"/>
      <c r="K595" s="30"/>
      <c r="L595" s="30"/>
    </row>
    <row r="596" spans="1:12" x14ac:dyDescent="0.25">
      <c r="A596" s="10"/>
      <c r="E596" s="30"/>
      <c r="F596" s="30"/>
      <c r="G596" s="30"/>
      <c r="I596" s="30"/>
      <c r="J596" s="30"/>
      <c r="K596" s="30"/>
      <c r="L596" s="30"/>
    </row>
    <row r="597" spans="1:12" x14ac:dyDescent="0.25">
      <c r="A597" s="10"/>
      <c r="E597" s="30"/>
      <c r="F597" s="30"/>
      <c r="G597" s="30"/>
      <c r="I597" s="30"/>
      <c r="J597" s="30"/>
      <c r="K597" s="30"/>
      <c r="L597" s="30"/>
    </row>
    <row r="598" spans="1:12" x14ac:dyDescent="0.25">
      <c r="A598" s="10"/>
      <c r="E598" s="30"/>
      <c r="F598" s="30"/>
      <c r="G598" s="30"/>
      <c r="I598" s="30"/>
      <c r="J598" s="30"/>
      <c r="K598" s="30"/>
      <c r="L598" s="30"/>
    </row>
    <row r="599" spans="1:12" x14ac:dyDescent="0.25">
      <c r="A599" s="10"/>
      <c r="E599" s="30"/>
      <c r="F599" s="30"/>
      <c r="G599" s="30"/>
      <c r="I599" s="30"/>
      <c r="J599" s="30"/>
      <c r="K599" s="30"/>
      <c r="L599" s="30"/>
    </row>
    <row r="600" spans="1:12" x14ac:dyDescent="0.25">
      <c r="A600" s="10"/>
      <c r="E600" s="30"/>
      <c r="F600" s="30"/>
      <c r="G600" s="30"/>
      <c r="I600" s="30"/>
      <c r="J600" s="30"/>
      <c r="K600" s="30"/>
      <c r="L600" s="30"/>
    </row>
    <row r="601" spans="1:12" x14ac:dyDescent="0.25">
      <c r="A601" s="10"/>
      <c r="E601" s="30"/>
      <c r="F601" s="30"/>
      <c r="G601" s="30"/>
      <c r="I601" s="30"/>
      <c r="J601" s="30"/>
      <c r="K601" s="30"/>
      <c r="L601" s="30"/>
    </row>
    <row r="602" spans="1:12" x14ac:dyDescent="0.25">
      <c r="A602" s="10"/>
      <c r="E602" s="30"/>
      <c r="F602" s="30"/>
      <c r="G602" s="30"/>
      <c r="I602" s="30"/>
      <c r="J602" s="30"/>
      <c r="K602" s="30"/>
      <c r="L602" s="30"/>
    </row>
    <row r="603" spans="1:12" x14ac:dyDescent="0.25">
      <c r="A603" s="10"/>
      <c r="E603" s="30"/>
      <c r="F603" s="30"/>
      <c r="G603" s="30"/>
      <c r="I603" s="30"/>
      <c r="J603" s="30"/>
      <c r="K603" s="30"/>
      <c r="L603" s="30"/>
    </row>
    <row r="604" spans="1:12" x14ac:dyDescent="0.25">
      <c r="A604" s="10"/>
      <c r="E604" s="30"/>
      <c r="F604" s="30"/>
      <c r="G604" s="30"/>
      <c r="I604" s="30"/>
      <c r="J604" s="30"/>
      <c r="K604" s="30"/>
      <c r="L604" s="30"/>
    </row>
    <row r="605" spans="1:12" x14ac:dyDescent="0.25">
      <c r="A605" s="10"/>
      <c r="E605" s="30"/>
      <c r="F605" s="30"/>
      <c r="G605" s="30"/>
      <c r="I605" s="30"/>
      <c r="J605" s="30"/>
      <c r="K605" s="30"/>
      <c r="L605" s="30"/>
    </row>
    <row r="606" spans="1:12" x14ac:dyDescent="0.25">
      <c r="A606" s="10"/>
      <c r="E606" s="30"/>
      <c r="F606" s="30"/>
      <c r="G606" s="30"/>
      <c r="I606" s="30"/>
      <c r="J606" s="30"/>
      <c r="K606" s="30"/>
      <c r="L606" s="30"/>
    </row>
    <row r="607" spans="1:12" x14ac:dyDescent="0.25">
      <c r="A607" s="10"/>
      <c r="E607" s="30"/>
      <c r="F607" s="30"/>
      <c r="G607" s="30"/>
      <c r="I607" s="30"/>
      <c r="J607" s="30"/>
      <c r="K607" s="30"/>
      <c r="L607" s="30"/>
    </row>
    <row r="608" spans="1:12" x14ac:dyDescent="0.25">
      <c r="A608" s="10"/>
      <c r="E608" s="30"/>
      <c r="F608" s="30"/>
      <c r="G608" s="30"/>
      <c r="I608" s="30"/>
      <c r="J608" s="30"/>
      <c r="K608" s="30"/>
      <c r="L608" s="30"/>
    </row>
    <row r="609" spans="1:12" x14ac:dyDescent="0.25">
      <c r="A609" s="10"/>
      <c r="E609" s="30"/>
      <c r="F609" s="30"/>
      <c r="G609" s="30"/>
      <c r="I609" s="30"/>
      <c r="J609" s="30"/>
      <c r="K609" s="30"/>
      <c r="L609" s="30"/>
    </row>
    <row r="610" spans="1:12" x14ac:dyDescent="0.25">
      <c r="A610" s="10"/>
      <c r="E610" s="30"/>
      <c r="F610" s="30"/>
      <c r="G610" s="30"/>
      <c r="I610" s="30"/>
      <c r="J610" s="30"/>
      <c r="K610" s="30"/>
      <c r="L610" s="30"/>
    </row>
    <row r="611" spans="1:12" x14ac:dyDescent="0.25">
      <c r="A611" s="10"/>
      <c r="E611" s="30"/>
      <c r="F611" s="30"/>
      <c r="G611" s="30"/>
      <c r="I611" s="30"/>
      <c r="J611" s="30"/>
      <c r="K611" s="30"/>
      <c r="L611" s="30"/>
    </row>
    <row r="612" spans="1:12" x14ac:dyDescent="0.25">
      <c r="A612" s="10"/>
      <c r="E612" s="30"/>
      <c r="F612" s="30"/>
      <c r="G612" s="30"/>
      <c r="I612" s="30"/>
      <c r="J612" s="30"/>
      <c r="K612" s="30"/>
      <c r="L612" s="30"/>
    </row>
    <row r="613" spans="1:12" x14ac:dyDescent="0.25">
      <c r="A613" s="10"/>
      <c r="E613" s="30"/>
      <c r="F613" s="30"/>
      <c r="G613" s="30"/>
      <c r="I613" s="30"/>
      <c r="J613" s="30"/>
      <c r="K613" s="30"/>
      <c r="L613" s="30"/>
    </row>
    <row r="614" spans="1:12" x14ac:dyDescent="0.25">
      <c r="A614" s="10"/>
      <c r="E614" s="30"/>
      <c r="F614" s="30"/>
      <c r="G614" s="30"/>
      <c r="I614" s="30"/>
      <c r="J614" s="30"/>
      <c r="K614" s="30"/>
      <c r="L614" s="30"/>
    </row>
    <row r="615" spans="1:12" x14ac:dyDescent="0.25">
      <c r="A615" s="10"/>
      <c r="E615" s="30"/>
      <c r="F615" s="30"/>
      <c r="G615" s="30"/>
      <c r="I615" s="30"/>
      <c r="J615" s="30"/>
      <c r="K615" s="30"/>
      <c r="L615" s="30"/>
    </row>
  </sheetData>
  <mergeCells count="3">
    <mergeCell ref="H2:L2"/>
    <mergeCell ref="H1:L1"/>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379"/>
  <sheetViews>
    <sheetView zoomScale="70" zoomScaleNormal="70" workbookViewId="0">
      <pane xSplit="9" ySplit="5" topLeftCell="J373" activePane="bottomRight" state="frozen"/>
      <selection activeCell="J330" sqref="J330:L330"/>
      <selection pane="topRight" activeCell="J330" sqref="J330:L330"/>
      <selection pane="bottomLeft" activeCell="J330" sqref="J330:L330"/>
      <selection pane="bottomRight" activeCell="J330" sqref="J330:L330"/>
    </sheetView>
  </sheetViews>
  <sheetFormatPr defaultRowHeight="15" x14ac:dyDescent="0.25"/>
  <cols>
    <col min="1" max="1" width="43.140625" style="52" customWidth="1"/>
    <col min="2" max="4" width="4" style="10" hidden="1" customWidth="1"/>
    <col min="5" max="5" width="4.5703125" style="9" hidden="1" customWidth="1"/>
    <col min="6" max="7" width="4.28515625" style="9" customWidth="1"/>
    <col min="8" max="8" width="14.140625" style="1" customWidth="1"/>
    <col min="9" max="9" width="5" style="10" customWidth="1"/>
    <col min="10" max="10" width="14.42578125" style="27" customWidth="1"/>
    <col min="11" max="11" width="14.5703125" style="27" customWidth="1"/>
    <col min="12" max="12" width="14.7109375" style="27" customWidth="1"/>
    <col min="13" max="215" width="9.140625" style="10"/>
    <col min="216" max="216" width="1.42578125" style="10" customWidth="1"/>
    <col min="217" max="217" width="59.5703125" style="10" customWidth="1"/>
    <col min="218" max="218" width="9.140625" style="10" customWidth="1"/>
    <col min="219" max="220" width="3.85546875" style="10" customWidth="1"/>
    <col min="221" max="221" width="10.5703125" style="10" customWidth="1"/>
    <col min="222" max="222" width="3.85546875" style="10" customWidth="1"/>
    <col min="223" max="225" width="14.42578125" style="10" customWidth="1"/>
    <col min="226" max="226" width="4.140625" style="10" customWidth="1"/>
    <col min="227" max="227" width="15" style="10" customWidth="1"/>
    <col min="228" max="229" width="9.140625" style="10" customWidth="1"/>
    <col min="230" max="230" width="11.5703125" style="10" customWidth="1"/>
    <col min="231" max="231" width="18.140625" style="10" customWidth="1"/>
    <col min="232" max="232" width="13.140625" style="10" customWidth="1"/>
    <col min="233" max="233" width="12.28515625" style="10" customWidth="1"/>
    <col min="234" max="471" width="9.140625" style="10"/>
    <col min="472" max="472" width="1.42578125" style="10" customWidth="1"/>
    <col min="473" max="473" width="59.5703125" style="10" customWidth="1"/>
    <col min="474" max="474" width="9.140625" style="10" customWidth="1"/>
    <col min="475" max="476" width="3.85546875" style="10" customWidth="1"/>
    <col min="477" max="477" width="10.5703125" style="10" customWidth="1"/>
    <col min="478" max="478" width="3.85546875" style="10" customWidth="1"/>
    <col min="479" max="481" width="14.42578125" style="10" customWidth="1"/>
    <col min="482" max="482" width="4.140625" style="10" customWidth="1"/>
    <col min="483" max="483" width="15" style="10" customWidth="1"/>
    <col min="484" max="485" width="9.140625" style="10" customWidth="1"/>
    <col min="486" max="486" width="11.5703125" style="10" customWidth="1"/>
    <col min="487" max="487" width="18.140625" style="10" customWidth="1"/>
    <col min="488" max="488" width="13.140625" style="10" customWidth="1"/>
    <col min="489" max="489" width="12.28515625" style="10" customWidth="1"/>
    <col min="490" max="727" width="9.140625" style="10"/>
    <col min="728" max="728" width="1.42578125" style="10" customWidth="1"/>
    <col min="729" max="729" width="59.5703125" style="10" customWidth="1"/>
    <col min="730" max="730" width="9.140625" style="10" customWidth="1"/>
    <col min="731" max="732" width="3.85546875" style="10" customWidth="1"/>
    <col min="733" max="733" width="10.5703125" style="10" customWidth="1"/>
    <col min="734" max="734" width="3.85546875" style="10" customWidth="1"/>
    <col min="735" max="737" width="14.42578125" style="10" customWidth="1"/>
    <col min="738" max="738" width="4.140625" style="10" customWidth="1"/>
    <col min="739" max="739" width="15" style="10" customWidth="1"/>
    <col min="740" max="741" width="9.140625" style="10" customWidth="1"/>
    <col min="742" max="742" width="11.5703125" style="10" customWidth="1"/>
    <col min="743" max="743" width="18.140625" style="10" customWidth="1"/>
    <col min="744" max="744" width="13.140625" style="10" customWidth="1"/>
    <col min="745" max="745" width="12.28515625" style="10" customWidth="1"/>
    <col min="746" max="983" width="9.140625" style="10"/>
    <col min="984" max="984" width="1.42578125" style="10" customWidth="1"/>
    <col min="985" max="985" width="59.5703125" style="10" customWidth="1"/>
    <col min="986" max="986" width="9.140625" style="10" customWidth="1"/>
    <col min="987" max="988" width="3.85546875" style="10" customWidth="1"/>
    <col min="989" max="989" width="10.5703125" style="10" customWidth="1"/>
    <col min="990" max="990" width="3.85546875" style="10" customWidth="1"/>
    <col min="991" max="993" width="14.42578125" style="10" customWidth="1"/>
    <col min="994" max="994" width="4.140625" style="10" customWidth="1"/>
    <col min="995" max="995" width="15" style="10" customWidth="1"/>
    <col min="996" max="997" width="9.140625" style="10" customWidth="1"/>
    <col min="998" max="998" width="11.5703125" style="10" customWidth="1"/>
    <col min="999" max="999" width="18.140625" style="10" customWidth="1"/>
    <col min="1000" max="1000" width="13.140625" style="10" customWidth="1"/>
    <col min="1001" max="1001" width="12.28515625" style="10" customWidth="1"/>
    <col min="1002" max="1239" width="9.140625" style="10"/>
    <col min="1240" max="1240" width="1.42578125" style="10" customWidth="1"/>
    <col min="1241" max="1241" width="59.5703125" style="10" customWidth="1"/>
    <col min="1242" max="1242" width="9.140625" style="10" customWidth="1"/>
    <col min="1243" max="1244" width="3.85546875" style="10" customWidth="1"/>
    <col min="1245" max="1245" width="10.5703125" style="10" customWidth="1"/>
    <col min="1246" max="1246" width="3.85546875" style="10" customWidth="1"/>
    <col min="1247" max="1249" width="14.42578125" style="10" customWidth="1"/>
    <col min="1250" max="1250" width="4.140625" style="10" customWidth="1"/>
    <col min="1251" max="1251" width="15" style="10" customWidth="1"/>
    <col min="1252" max="1253" width="9.140625" style="10" customWidth="1"/>
    <col min="1254" max="1254" width="11.5703125" style="10" customWidth="1"/>
    <col min="1255" max="1255" width="18.140625" style="10" customWidth="1"/>
    <col min="1256" max="1256" width="13.140625" style="10" customWidth="1"/>
    <col min="1257" max="1257" width="12.28515625" style="10" customWidth="1"/>
    <col min="1258" max="1495" width="9.140625" style="10"/>
    <col min="1496" max="1496" width="1.42578125" style="10" customWidth="1"/>
    <col min="1497" max="1497" width="59.5703125" style="10" customWidth="1"/>
    <col min="1498" max="1498" width="9.140625" style="10" customWidth="1"/>
    <col min="1499" max="1500" width="3.85546875" style="10" customWidth="1"/>
    <col min="1501" max="1501" width="10.5703125" style="10" customWidth="1"/>
    <col min="1502" max="1502" width="3.85546875" style="10" customWidth="1"/>
    <col min="1503" max="1505" width="14.42578125" style="10" customWidth="1"/>
    <col min="1506" max="1506" width="4.140625" style="10" customWidth="1"/>
    <col min="1507" max="1507" width="15" style="10" customWidth="1"/>
    <col min="1508" max="1509" width="9.140625" style="10" customWidth="1"/>
    <col min="1510" max="1510" width="11.5703125" style="10" customWidth="1"/>
    <col min="1511" max="1511" width="18.140625" style="10" customWidth="1"/>
    <col min="1512" max="1512" width="13.140625" style="10" customWidth="1"/>
    <col min="1513" max="1513" width="12.28515625" style="10" customWidth="1"/>
    <col min="1514" max="1751" width="9.140625" style="10"/>
    <col min="1752" max="1752" width="1.42578125" style="10" customWidth="1"/>
    <col min="1753" max="1753" width="59.5703125" style="10" customWidth="1"/>
    <col min="1754" max="1754" width="9.140625" style="10" customWidth="1"/>
    <col min="1755" max="1756" width="3.85546875" style="10" customWidth="1"/>
    <col min="1757" max="1757" width="10.5703125" style="10" customWidth="1"/>
    <col min="1758" max="1758" width="3.85546875" style="10" customWidth="1"/>
    <col min="1759" max="1761" width="14.42578125" style="10" customWidth="1"/>
    <col min="1762" max="1762" width="4.140625" style="10" customWidth="1"/>
    <col min="1763" max="1763" width="15" style="10" customWidth="1"/>
    <col min="1764" max="1765" width="9.140625" style="10" customWidth="1"/>
    <col min="1766" max="1766" width="11.5703125" style="10" customWidth="1"/>
    <col min="1767" max="1767" width="18.140625" style="10" customWidth="1"/>
    <col min="1768" max="1768" width="13.140625" style="10" customWidth="1"/>
    <col min="1769" max="1769" width="12.28515625" style="10" customWidth="1"/>
    <col min="1770" max="2007" width="9.140625" style="10"/>
    <col min="2008" max="2008" width="1.42578125" style="10" customWidth="1"/>
    <col min="2009" max="2009" width="59.5703125" style="10" customWidth="1"/>
    <col min="2010" max="2010" width="9.140625" style="10" customWidth="1"/>
    <col min="2011" max="2012" width="3.85546875" style="10" customWidth="1"/>
    <col min="2013" max="2013" width="10.5703125" style="10" customWidth="1"/>
    <col min="2014" max="2014" width="3.85546875" style="10" customWidth="1"/>
    <col min="2015" max="2017" width="14.42578125" style="10" customWidth="1"/>
    <col min="2018" max="2018" width="4.140625" style="10" customWidth="1"/>
    <col min="2019" max="2019" width="15" style="10" customWidth="1"/>
    <col min="2020" max="2021" width="9.140625" style="10" customWidth="1"/>
    <col min="2022" max="2022" width="11.5703125" style="10" customWidth="1"/>
    <col min="2023" max="2023" width="18.140625" style="10" customWidth="1"/>
    <col min="2024" max="2024" width="13.140625" style="10" customWidth="1"/>
    <col min="2025" max="2025" width="12.28515625" style="10" customWidth="1"/>
    <col min="2026" max="2263" width="9.140625" style="10"/>
    <col min="2264" max="2264" width="1.42578125" style="10" customWidth="1"/>
    <col min="2265" max="2265" width="59.5703125" style="10" customWidth="1"/>
    <col min="2266" max="2266" width="9.140625" style="10" customWidth="1"/>
    <col min="2267" max="2268" width="3.85546875" style="10" customWidth="1"/>
    <col min="2269" max="2269" width="10.5703125" style="10" customWidth="1"/>
    <col min="2270" max="2270" width="3.85546875" style="10" customWidth="1"/>
    <col min="2271" max="2273" width="14.42578125" style="10" customWidth="1"/>
    <col min="2274" max="2274" width="4.140625" style="10" customWidth="1"/>
    <col min="2275" max="2275" width="15" style="10" customWidth="1"/>
    <col min="2276" max="2277" width="9.140625" style="10" customWidth="1"/>
    <col min="2278" max="2278" width="11.5703125" style="10" customWidth="1"/>
    <col min="2279" max="2279" width="18.140625" style="10" customWidth="1"/>
    <col min="2280" max="2280" width="13.140625" style="10" customWidth="1"/>
    <col min="2281" max="2281" width="12.28515625" style="10" customWidth="1"/>
    <col min="2282" max="2519" width="9.140625" style="10"/>
    <col min="2520" max="2520" width="1.42578125" style="10" customWidth="1"/>
    <col min="2521" max="2521" width="59.5703125" style="10" customWidth="1"/>
    <col min="2522" max="2522" width="9.140625" style="10" customWidth="1"/>
    <col min="2523" max="2524" width="3.85546875" style="10" customWidth="1"/>
    <col min="2525" max="2525" width="10.5703125" style="10" customWidth="1"/>
    <col min="2526" max="2526" width="3.85546875" style="10" customWidth="1"/>
    <col min="2527" max="2529" width="14.42578125" style="10" customWidth="1"/>
    <col min="2530" max="2530" width="4.140625" style="10" customWidth="1"/>
    <col min="2531" max="2531" width="15" style="10" customWidth="1"/>
    <col min="2532" max="2533" width="9.140625" style="10" customWidth="1"/>
    <col min="2534" max="2534" width="11.5703125" style="10" customWidth="1"/>
    <col min="2535" max="2535" width="18.140625" style="10" customWidth="1"/>
    <col min="2536" max="2536" width="13.140625" style="10" customWidth="1"/>
    <col min="2537" max="2537" width="12.28515625" style="10" customWidth="1"/>
    <col min="2538" max="2775" width="9.140625" style="10"/>
    <col min="2776" max="2776" width="1.42578125" style="10" customWidth="1"/>
    <col min="2777" max="2777" width="59.5703125" style="10" customWidth="1"/>
    <col min="2778" max="2778" width="9.140625" style="10" customWidth="1"/>
    <col min="2779" max="2780" width="3.85546875" style="10" customWidth="1"/>
    <col min="2781" max="2781" width="10.5703125" style="10" customWidth="1"/>
    <col min="2782" max="2782" width="3.85546875" style="10" customWidth="1"/>
    <col min="2783" max="2785" width="14.42578125" style="10" customWidth="1"/>
    <col min="2786" max="2786" width="4.140625" style="10" customWidth="1"/>
    <col min="2787" max="2787" width="15" style="10" customWidth="1"/>
    <col min="2788" max="2789" width="9.140625" style="10" customWidth="1"/>
    <col min="2790" max="2790" width="11.5703125" style="10" customWidth="1"/>
    <col min="2791" max="2791" width="18.140625" style="10" customWidth="1"/>
    <col min="2792" max="2792" width="13.140625" style="10" customWidth="1"/>
    <col min="2793" max="2793" width="12.28515625" style="10" customWidth="1"/>
    <col min="2794" max="3031" width="9.140625" style="10"/>
    <col min="3032" max="3032" width="1.42578125" style="10" customWidth="1"/>
    <col min="3033" max="3033" width="59.5703125" style="10" customWidth="1"/>
    <col min="3034" max="3034" width="9.140625" style="10" customWidth="1"/>
    <col min="3035" max="3036" width="3.85546875" style="10" customWidth="1"/>
    <col min="3037" max="3037" width="10.5703125" style="10" customWidth="1"/>
    <col min="3038" max="3038" width="3.85546875" style="10" customWidth="1"/>
    <col min="3039" max="3041" width="14.42578125" style="10" customWidth="1"/>
    <col min="3042" max="3042" width="4.140625" style="10" customWidth="1"/>
    <col min="3043" max="3043" width="15" style="10" customWidth="1"/>
    <col min="3044" max="3045" width="9.140625" style="10" customWidth="1"/>
    <col min="3046" max="3046" width="11.5703125" style="10" customWidth="1"/>
    <col min="3047" max="3047" width="18.140625" style="10" customWidth="1"/>
    <col min="3048" max="3048" width="13.140625" style="10" customWidth="1"/>
    <col min="3049" max="3049" width="12.28515625" style="10" customWidth="1"/>
    <col min="3050" max="3287" width="9.140625" style="10"/>
    <col min="3288" max="3288" width="1.42578125" style="10" customWidth="1"/>
    <col min="3289" max="3289" width="59.5703125" style="10" customWidth="1"/>
    <col min="3290" max="3290" width="9.140625" style="10" customWidth="1"/>
    <col min="3291" max="3292" width="3.85546875" style="10" customWidth="1"/>
    <col min="3293" max="3293" width="10.5703125" style="10" customWidth="1"/>
    <col min="3294" max="3294" width="3.85546875" style="10" customWidth="1"/>
    <col min="3295" max="3297" width="14.42578125" style="10" customWidth="1"/>
    <col min="3298" max="3298" width="4.140625" style="10" customWidth="1"/>
    <col min="3299" max="3299" width="15" style="10" customWidth="1"/>
    <col min="3300" max="3301" width="9.140625" style="10" customWidth="1"/>
    <col min="3302" max="3302" width="11.5703125" style="10" customWidth="1"/>
    <col min="3303" max="3303" width="18.140625" style="10" customWidth="1"/>
    <col min="3304" max="3304" width="13.140625" style="10" customWidth="1"/>
    <col min="3305" max="3305" width="12.28515625" style="10" customWidth="1"/>
    <col min="3306" max="3543" width="9.140625" style="10"/>
    <col min="3544" max="3544" width="1.42578125" style="10" customWidth="1"/>
    <col min="3545" max="3545" width="59.5703125" style="10" customWidth="1"/>
    <col min="3546" max="3546" width="9.140625" style="10" customWidth="1"/>
    <col min="3547" max="3548" width="3.85546875" style="10" customWidth="1"/>
    <col min="3549" max="3549" width="10.5703125" style="10" customWidth="1"/>
    <col min="3550" max="3550" width="3.85546875" style="10" customWidth="1"/>
    <col min="3551" max="3553" width="14.42578125" style="10" customWidth="1"/>
    <col min="3554" max="3554" width="4.140625" style="10" customWidth="1"/>
    <col min="3555" max="3555" width="15" style="10" customWidth="1"/>
    <col min="3556" max="3557" width="9.140625" style="10" customWidth="1"/>
    <col min="3558" max="3558" width="11.5703125" style="10" customWidth="1"/>
    <col min="3559" max="3559" width="18.140625" style="10" customWidth="1"/>
    <col min="3560" max="3560" width="13.140625" style="10" customWidth="1"/>
    <col min="3561" max="3561" width="12.28515625" style="10" customWidth="1"/>
    <col min="3562" max="3799" width="9.140625" style="10"/>
    <col min="3800" max="3800" width="1.42578125" style="10" customWidth="1"/>
    <col min="3801" max="3801" width="59.5703125" style="10" customWidth="1"/>
    <col min="3802" max="3802" width="9.140625" style="10" customWidth="1"/>
    <col min="3803" max="3804" width="3.85546875" style="10" customWidth="1"/>
    <col min="3805" max="3805" width="10.5703125" style="10" customWidth="1"/>
    <col min="3806" max="3806" width="3.85546875" style="10" customWidth="1"/>
    <col min="3807" max="3809" width="14.42578125" style="10" customWidth="1"/>
    <col min="3810" max="3810" width="4.140625" style="10" customWidth="1"/>
    <col min="3811" max="3811" width="15" style="10" customWidth="1"/>
    <col min="3812" max="3813" width="9.140625" style="10" customWidth="1"/>
    <col min="3814" max="3814" width="11.5703125" style="10" customWidth="1"/>
    <col min="3815" max="3815" width="18.140625" style="10" customWidth="1"/>
    <col min="3816" max="3816" width="13.140625" style="10" customWidth="1"/>
    <col min="3817" max="3817" width="12.28515625" style="10" customWidth="1"/>
    <col min="3818" max="4055" width="9.140625" style="10"/>
    <col min="4056" max="4056" width="1.42578125" style="10" customWidth="1"/>
    <col min="4057" max="4057" width="59.5703125" style="10" customWidth="1"/>
    <col min="4058" max="4058" width="9.140625" style="10" customWidth="1"/>
    <col min="4059" max="4060" width="3.85546875" style="10" customWidth="1"/>
    <col min="4061" max="4061" width="10.5703125" style="10" customWidth="1"/>
    <col min="4062" max="4062" width="3.85546875" style="10" customWidth="1"/>
    <col min="4063" max="4065" width="14.42578125" style="10" customWidth="1"/>
    <col min="4066" max="4066" width="4.140625" style="10" customWidth="1"/>
    <col min="4067" max="4067" width="15" style="10" customWidth="1"/>
    <col min="4068" max="4069" width="9.140625" style="10" customWidth="1"/>
    <col min="4070" max="4070" width="11.5703125" style="10" customWidth="1"/>
    <col min="4071" max="4071" width="18.140625" style="10" customWidth="1"/>
    <col min="4072" max="4072" width="13.140625" style="10" customWidth="1"/>
    <col min="4073" max="4073" width="12.28515625" style="10" customWidth="1"/>
    <col min="4074" max="4311" width="9.140625" style="10"/>
    <col min="4312" max="4312" width="1.42578125" style="10" customWidth="1"/>
    <col min="4313" max="4313" width="59.5703125" style="10" customWidth="1"/>
    <col min="4314" max="4314" width="9.140625" style="10" customWidth="1"/>
    <col min="4315" max="4316" width="3.85546875" style="10" customWidth="1"/>
    <col min="4317" max="4317" width="10.5703125" style="10" customWidth="1"/>
    <col min="4318" max="4318" width="3.85546875" style="10" customWidth="1"/>
    <col min="4319" max="4321" width="14.42578125" style="10" customWidth="1"/>
    <col min="4322" max="4322" width="4.140625" style="10" customWidth="1"/>
    <col min="4323" max="4323" width="15" style="10" customWidth="1"/>
    <col min="4324" max="4325" width="9.140625" style="10" customWidth="1"/>
    <col min="4326" max="4326" width="11.5703125" style="10" customWidth="1"/>
    <col min="4327" max="4327" width="18.140625" style="10" customWidth="1"/>
    <col min="4328" max="4328" width="13.140625" style="10" customWidth="1"/>
    <col min="4329" max="4329" width="12.28515625" style="10" customWidth="1"/>
    <col min="4330" max="4567" width="9.140625" style="10"/>
    <col min="4568" max="4568" width="1.42578125" style="10" customWidth="1"/>
    <col min="4569" max="4569" width="59.5703125" style="10" customWidth="1"/>
    <col min="4570" max="4570" width="9.140625" style="10" customWidth="1"/>
    <col min="4571" max="4572" width="3.85546875" style="10" customWidth="1"/>
    <col min="4573" max="4573" width="10.5703125" style="10" customWidth="1"/>
    <col min="4574" max="4574" width="3.85546875" style="10" customWidth="1"/>
    <col min="4575" max="4577" width="14.42578125" style="10" customWidth="1"/>
    <col min="4578" max="4578" width="4.140625" style="10" customWidth="1"/>
    <col min="4579" max="4579" width="15" style="10" customWidth="1"/>
    <col min="4580" max="4581" width="9.140625" style="10" customWidth="1"/>
    <col min="4582" max="4582" width="11.5703125" style="10" customWidth="1"/>
    <col min="4583" max="4583" width="18.140625" style="10" customWidth="1"/>
    <col min="4584" max="4584" width="13.140625" style="10" customWidth="1"/>
    <col min="4585" max="4585" width="12.28515625" style="10" customWidth="1"/>
    <col min="4586" max="4823" width="9.140625" style="10"/>
    <col min="4824" max="4824" width="1.42578125" style="10" customWidth="1"/>
    <col min="4825" max="4825" width="59.5703125" style="10" customWidth="1"/>
    <col min="4826" max="4826" width="9.140625" style="10" customWidth="1"/>
    <col min="4827" max="4828" width="3.85546875" style="10" customWidth="1"/>
    <col min="4829" max="4829" width="10.5703125" style="10" customWidth="1"/>
    <col min="4830" max="4830" width="3.85546875" style="10" customWidth="1"/>
    <col min="4831" max="4833" width="14.42578125" style="10" customWidth="1"/>
    <col min="4834" max="4834" width="4.140625" style="10" customWidth="1"/>
    <col min="4835" max="4835" width="15" style="10" customWidth="1"/>
    <col min="4836" max="4837" width="9.140625" style="10" customWidth="1"/>
    <col min="4838" max="4838" width="11.5703125" style="10" customWidth="1"/>
    <col min="4839" max="4839" width="18.140625" style="10" customWidth="1"/>
    <col min="4840" max="4840" width="13.140625" style="10" customWidth="1"/>
    <col min="4841" max="4841" width="12.28515625" style="10" customWidth="1"/>
    <col min="4842" max="5079" width="9.140625" style="10"/>
    <col min="5080" max="5080" width="1.42578125" style="10" customWidth="1"/>
    <col min="5081" max="5081" width="59.5703125" style="10" customWidth="1"/>
    <col min="5082" max="5082" width="9.140625" style="10" customWidth="1"/>
    <col min="5083" max="5084" width="3.85546875" style="10" customWidth="1"/>
    <col min="5085" max="5085" width="10.5703125" style="10" customWidth="1"/>
    <col min="5086" max="5086" width="3.85546875" style="10" customWidth="1"/>
    <col min="5087" max="5089" width="14.42578125" style="10" customWidth="1"/>
    <col min="5090" max="5090" width="4.140625" style="10" customWidth="1"/>
    <col min="5091" max="5091" width="15" style="10" customWidth="1"/>
    <col min="5092" max="5093" width="9.140625" style="10" customWidth="1"/>
    <col min="5094" max="5094" width="11.5703125" style="10" customWidth="1"/>
    <col min="5095" max="5095" width="18.140625" style="10" customWidth="1"/>
    <col min="5096" max="5096" width="13.140625" style="10" customWidth="1"/>
    <col min="5097" max="5097" width="12.28515625" style="10" customWidth="1"/>
    <col min="5098" max="5335" width="9.140625" style="10"/>
    <col min="5336" max="5336" width="1.42578125" style="10" customWidth="1"/>
    <col min="5337" max="5337" width="59.5703125" style="10" customWidth="1"/>
    <col min="5338" max="5338" width="9.140625" style="10" customWidth="1"/>
    <col min="5339" max="5340" width="3.85546875" style="10" customWidth="1"/>
    <col min="5341" max="5341" width="10.5703125" style="10" customWidth="1"/>
    <col min="5342" max="5342" width="3.85546875" style="10" customWidth="1"/>
    <col min="5343" max="5345" width="14.42578125" style="10" customWidth="1"/>
    <col min="5346" max="5346" width="4.140625" style="10" customWidth="1"/>
    <col min="5347" max="5347" width="15" style="10" customWidth="1"/>
    <col min="5348" max="5349" width="9.140625" style="10" customWidth="1"/>
    <col min="5350" max="5350" width="11.5703125" style="10" customWidth="1"/>
    <col min="5351" max="5351" width="18.140625" style="10" customWidth="1"/>
    <col min="5352" max="5352" width="13.140625" style="10" customWidth="1"/>
    <col min="5353" max="5353" width="12.28515625" style="10" customWidth="1"/>
    <col min="5354" max="5591" width="9.140625" style="10"/>
    <col min="5592" max="5592" width="1.42578125" style="10" customWidth="1"/>
    <col min="5593" max="5593" width="59.5703125" style="10" customWidth="1"/>
    <col min="5594" max="5594" width="9.140625" style="10" customWidth="1"/>
    <col min="5595" max="5596" width="3.85546875" style="10" customWidth="1"/>
    <col min="5597" max="5597" width="10.5703125" style="10" customWidth="1"/>
    <col min="5598" max="5598" width="3.85546875" style="10" customWidth="1"/>
    <col min="5599" max="5601" width="14.42578125" style="10" customWidth="1"/>
    <col min="5602" max="5602" width="4.140625" style="10" customWidth="1"/>
    <col min="5603" max="5603" width="15" style="10" customWidth="1"/>
    <col min="5604" max="5605" width="9.140625" style="10" customWidth="1"/>
    <col min="5606" max="5606" width="11.5703125" style="10" customWidth="1"/>
    <col min="5607" max="5607" width="18.140625" style="10" customWidth="1"/>
    <col min="5608" max="5608" width="13.140625" style="10" customWidth="1"/>
    <col min="5609" max="5609" width="12.28515625" style="10" customWidth="1"/>
    <col min="5610" max="5847" width="9.140625" style="10"/>
    <col min="5848" max="5848" width="1.42578125" style="10" customWidth="1"/>
    <col min="5849" max="5849" width="59.5703125" style="10" customWidth="1"/>
    <col min="5850" max="5850" width="9.140625" style="10" customWidth="1"/>
    <col min="5851" max="5852" width="3.85546875" style="10" customWidth="1"/>
    <col min="5853" max="5853" width="10.5703125" style="10" customWidth="1"/>
    <col min="5854" max="5854" width="3.85546875" style="10" customWidth="1"/>
    <col min="5855" max="5857" width="14.42578125" style="10" customWidth="1"/>
    <col min="5858" max="5858" width="4.140625" style="10" customWidth="1"/>
    <col min="5859" max="5859" width="15" style="10" customWidth="1"/>
    <col min="5860" max="5861" width="9.140625" style="10" customWidth="1"/>
    <col min="5862" max="5862" width="11.5703125" style="10" customWidth="1"/>
    <col min="5863" max="5863" width="18.140625" style="10" customWidth="1"/>
    <col min="5864" max="5864" width="13.140625" style="10" customWidth="1"/>
    <col min="5865" max="5865" width="12.28515625" style="10" customWidth="1"/>
    <col min="5866" max="6103" width="9.140625" style="10"/>
    <col min="6104" max="6104" width="1.42578125" style="10" customWidth="1"/>
    <col min="6105" max="6105" width="59.5703125" style="10" customWidth="1"/>
    <col min="6106" max="6106" width="9.140625" style="10" customWidth="1"/>
    <col min="6107" max="6108" width="3.85546875" style="10" customWidth="1"/>
    <col min="6109" max="6109" width="10.5703125" style="10" customWidth="1"/>
    <col min="6110" max="6110" width="3.85546875" style="10" customWidth="1"/>
    <col min="6111" max="6113" width="14.42578125" style="10" customWidth="1"/>
    <col min="6114" max="6114" width="4.140625" style="10" customWidth="1"/>
    <col min="6115" max="6115" width="15" style="10" customWidth="1"/>
    <col min="6116" max="6117" width="9.140625" style="10" customWidth="1"/>
    <col min="6118" max="6118" width="11.5703125" style="10" customWidth="1"/>
    <col min="6119" max="6119" width="18.140625" style="10" customWidth="1"/>
    <col min="6120" max="6120" width="13.140625" style="10" customWidth="1"/>
    <col min="6121" max="6121" width="12.28515625" style="10" customWidth="1"/>
    <col min="6122" max="6359" width="9.140625" style="10"/>
    <col min="6360" max="6360" width="1.42578125" style="10" customWidth="1"/>
    <col min="6361" max="6361" width="59.5703125" style="10" customWidth="1"/>
    <col min="6362" max="6362" width="9.140625" style="10" customWidth="1"/>
    <col min="6363" max="6364" width="3.85546875" style="10" customWidth="1"/>
    <col min="6365" max="6365" width="10.5703125" style="10" customWidth="1"/>
    <col min="6366" max="6366" width="3.85546875" style="10" customWidth="1"/>
    <col min="6367" max="6369" width="14.42578125" style="10" customWidth="1"/>
    <col min="6370" max="6370" width="4.140625" style="10" customWidth="1"/>
    <col min="6371" max="6371" width="15" style="10" customWidth="1"/>
    <col min="6372" max="6373" width="9.140625" style="10" customWidth="1"/>
    <col min="6374" max="6374" width="11.5703125" style="10" customWidth="1"/>
    <col min="6375" max="6375" width="18.140625" style="10" customWidth="1"/>
    <col min="6376" max="6376" width="13.140625" style="10" customWidth="1"/>
    <col min="6377" max="6377" width="12.28515625" style="10" customWidth="1"/>
    <col min="6378" max="6615" width="9.140625" style="10"/>
    <col min="6616" max="6616" width="1.42578125" style="10" customWidth="1"/>
    <col min="6617" max="6617" width="59.5703125" style="10" customWidth="1"/>
    <col min="6618" max="6618" width="9.140625" style="10" customWidth="1"/>
    <col min="6619" max="6620" width="3.85546875" style="10" customWidth="1"/>
    <col min="6621" max="6621" width="10.5703125" style="10" customWidth="1"/>
    <col min="6622" max="6622" width="3.85546875" style="10" customWidth="1"/>
    <col min="6623" max="6625" width="14.42578125" style="10" customWidth="1"/>
    <col min="6626" max="6626" width="4.140625" style="10" customWidth="1"/>
    <col min="6627" max="6627" width="15" style="10" customWidth="1"/>
    <col min="6628" max="6629" width="9.140625" style="10" customWidth="1"/>
    <col min="6630" max="6630" width="11.5703125" style="10" customWidth="1"/>
    <col min="6631" max="6631" width="18.140625" style="10" customWidth="1"/>
    <col min="6632" max="6632" width="13.140625" style="10" customWidth="1"/>
    <col min="6633" max="6633" width="12.28515625" style="10" customWidth="1"/>
    <col min="6634" max="6871" width="9.140625" style="10"/>
    <col min="6872" max="6872" width="1.42578125" style="10" customWidth="1"/>
    <col min="6873" max="6873" width="59.5703125" style="10" customWidth="1"/>
    <col min="6874" max="6874" width="9.140625" style="10" customWidth="1"/>
    <col min="6875" max="6876" width="3.85546875" style="10" customWidth="1"/>
    <col min="6877" max="6877" width="10.5703125" style="10" customWidth="1"/>
    <col min="6878" max="6878" width="3.85546875" style="10" customWidth="1"/>
    <col min="6879" max="6881" width="14.42578125" style="10" customWidth="1"/>
    <col min="6882" max="6882" width="4.140625" style="10" customWidth="1"/>
    <col min="6883" max="6883" width="15" style="10" customWidth="1"/>
    <col min="6884" max="6885" width="9.140625" style="10" customWidth="1"/>
    <col min="6886" max="6886" width="11.5703125" style="10" customWidth="1"/>
    <col min="6887" max="6887" width="18.140625" style="10" customWidth="1"/>
    <col min="6888" max="6888" width="13.140625" style="10" customWidth="1"/>
    <col min="6889" max="6889" width="12.28515625" style="10" customWidth="1"/>
    <col min="6890" max="7127" width="9.140625" style="10"/>
    <col min="7128" max="7128" width="1.42578125" style="10" customWidth="1"/>
    <col min="7129" max="7129" width="59.5703125" style="10" customWidth="1"/>
    <col min="7130" max="7130" width="9.140625" style="10" customWidth="1"/>
    <col min="7131" max="7132" width="3.85546875" style="10" customWidth="1"/>
    <col min="7133" max="7133" width="10.5703125" style="10" customWidth="1"/>
    <col min="7134" max="7134" width="3.85546875" style="10" customWidth="1"/>
    <col min="7135" max="7137" width="14.42578125" style="10" customWidth="1"/>
    <col min="7138" max="7138" width="4.140625" style="10" customWidth="1"/>
    <col min="7139" max="7139" width="15" style="10" customWidth="1"/>
    <col min="7140" max="7141" width="9.140625" style="10" customWidth="1"/>
    <col min="7142" max="7142" width="11.5703125" style="10" customWidth="1"/>
    <col min="7143" max="7143" width="18.140625" style="10" customWidth="1"/>
    <col min="7144" max="7144" width="13.140625" style="10" customWidth="1"/>
    <col min="7145" max="7145" width="12.28515625" style="10" customWidth="1"/>
    <col min="7146" max="7383" width="9.140625" style="10"/>
    <col min="7384" max="7384" width="1.42578125" style="10" customWidth="1"/>
    <col min="7385" max="7385" width="59.5703125" style="10" customWidth="1"/>
    <col min="7386" max="7386" width="9.140625" style="10" customWidth="1"/>
    <col min="7387" max="7388" width="3.85546875" style="10" customWidth="1"/>
    <col min="7389" max="7389" width="10.5703125" style="10" customWidth="1"/>
    <col min="7390" max="7390" width="3.85546875" style="10" customWidth="1"/>
    <col min="7391" max="7393" width="14.42578125" style="10" customWidth="1"/>
    <col min="7394" max="7394" width="4.140625" style="10" customWidth="1"/>
    <col min="7395" max="7395" width="15" style="10" customWidth="1"/>
    <col min="7396" max="7397" width="9.140625" style="10" customWidth="1"/>
    <col min="7398" max="7398" width="11.5703125" style="10" customWidth="1"/>
    <col min="7399" max="7399" width="18.140625" style="10" customWidth="1"/>
    <col min="7400" max="7400" width="13.140625" style="10" customWidth="1"/>
    <col min="7401" max="7401" width="12.28515625" style="10" customWidth="1"/>
    <col min="7402" max="7639" width="9.140625" style="10"/>
    <col min="7640" max="7640" width="1.42578125" style="10" customWidth="1"/>
    <col min="7641" max="7641" width="59.5703125" style="10" customWidth="1"/>
    <col min="7642" max="7642" width="9.140625" style="10" customWidth="1"/>
    <col min="7643" max="7644" width="3.85546875" style="10" customWidth="1"/>
    <col min="7645" max="7645" width="10.5703125" style="10" customWidth="1"/>
    <col min="7646" max="7646" width="3.85546875" style="10" customWidth="1"/>
    <col min="7647" max="7649" width="14.42578125" style="10" customWidth="1"/>
    <col min="7650" max="7650" width="4.140625" style="10" customWidth="1"/>
    <col min="7651" max="7651" width="15" style="10" customWidth="1"/>
    <col min="7652" max="7653" width="9.140625" style="10" customWidth="1"/>
    <col min="7654" max="7654" width="11.5703125" style="10" customWidth="1"/>
    <col min="7655" max="7655" width="18.140625" style="10" customWidth="1"/>
    <col min="7656" max="7656" width="13.140625" style="10" customWidth="1"/>
    <col min="7657" max="7657" width="12.28515625" style="10" customWidth="1"/>
    <col min="7658" max="7895" width="9.140625" style="10"/>
    <col min="7896" max="7896" width="1.42578125" style="10" customWidth="1"/>
    <col min="7897" max="7897" width="59.5703125" style="10" customWidth="1"/>
    <col min="7898" max="7898" width="9.140625" style="10" customWidth="1"/>
    <col min="7899" max="7900" width="3.85546875" style="10" customWidth="1"/>
    <col min="7901" max="7901" width="10.5703125" style="10" customWidth="1"/>
    <col min="7902" max="7902" width="3.85546875" style="10" customWidth="1"/>
    <col min="7903" max="7905" width="14.42578125" style="10" customWidth="1"/>
    <col min="7906" max="7906" width="4.140625" style="10" customWidth="1"/>
    <col min="7907" max="7907" width="15" style="10" customWidth="1"/>
    <col min="7908" max="7909" width="9.140625" style="10" customWidth="1"/>
    <col min="7910" max="7910" width="11.5703125" style="10" customWidth="1"/>
    <col min="7911" max="7911" width="18.140625" style="10" customWidth="1"/>
    <col min="7912" max="7912" width="13.140625" style="10" customWidth="1"/>
    <col min="7913" max="7913" width="12.28515625" style="10" customWidth="1"/>
    <col min="7914" max="8151" width="9.140625" style="10"/>
    <col min="8152" max="8152" width="1.42578125" style="10" customWidth="1"/>
    <col min="8153" max="8153" width="59.5703125" style="10" customWidth="1"/>
    <col min="8154" max="8154" width="9.140625" style="10" customWidth="1"/>
    <col min="8155" max="8156" width="3.85546875" style="10" customWidth="1"/>
    <col min="8157" max="8157" width="10.5703125" style="10" customWidth="1"/>
    <col min="8158" max="8158" width="3.85546875" style="10" customWidth="1"/>
    <col min="8159" max="8161" width="14.42578125" style="10" customWidth="1"/>
    <col min="8162" max="8162" width="4.140625" style="10" customWidth="1"/>
    <col min="8163" max="8163" width="15" style="10" customWidth="1"/>
    <col min="8164" max="8165" width="9.140625" style="10" customWidth="1"/>
    <col min="8166" max="8166" width="11.5703125" style="10" customWidth="1"/>
    <col min="8167" max="8167" width="18.140625" style="10" customWidth="1"/>
    <col min="8168" max="8168" width="13.140625" style="10" customWidth="1"/>
    <col min="8169" max="8169" width="12.28515625" style="10" customWidth="1"/>
    <col min="8170" max="8407" width="9.140625" style="10"/>
    <col min="8408" max="8408" width="1.42578125" style="10" customWidth="1"/>
    <col min="8409" max="8409" width="59.5703125" style="10" customWidth="1"/>
    <col min="8410" max="8410" width="9.140625" style="10" customWidth="1"/>
    <col min="8411" max="8412" width="3.85546875" style="10" customWidth="1"/>
    <col min="8413" max="8413" width="10.5703125" style="10" customWidth="1"/>
    <col min="8414" max="8414" width="3.85546875" style="10" customWidth="1"/>
    <col min="8415" max="8417" width="14.42578125" style="10" customWidth="1"/>
    <col min="8418" max="8418" width="4.140625" style="10" customWidth="1"/>
    <col min="8419" max="8419" width="15" style="10" customWidth="1"/>
    <col min="8420" max="8421" width="9.140625" style="10" customWidth="1"/>
    <col min="8422" max="8422" width="11.5703125" style="10" customWidth="1"/>
    <col min="8423" max="8423" width="18.140625" style="10" customWidth="1"/>
    <col min="8424" max="8424" width="13.140625" style="10" customWidth="1"/>
    <col min="8425" max="8425" width="12.28515625" style="10" customWidth="1"/>
    <col min="8426" max="8663" width="9.140625" style="10"/>
    <col min="8664" max="8664" width="1.42578125" style="10" customWidth="1"/>
    <col min="8665" max="8665" width="59.5703125" style="10" customWidth="1"/>
    <col min="8666" max="8666" width="9.140625" style="10" customWidth="1"/>
    <col min="8667" max="8668" width="3.85546875" style="10" customWidth="1"/>
    <col min="8669" max="8669" width="10.5703125" style="10" customWidth="1"/>
    <col min="8670" max="8670" width="3.85546875" style="10" customWidth="1"/>
    <col min="8671" max="8673" width="14.42578125" style="10" customWidth="1"/>
    <col min="8674" max="8674" width="4.140625" style="10" customWidth="1"/>
    <col min="8675" max="8675" width="15" style="10" customWidth="1"/>
    <col min="8676" max="8677" width="9.140625" style="10" customWidth="1"/>
    <col min="8678" max="8678" width="11.5703125" style="10" customWidth="1"/>
    <col min="8679" max="8679" width="18.140625" style="10" customWidth="1"/>
    <col min="8680" max="8680" width="13.140625" style="10" customWidth="1"/>
    <col min="8681" max="8681" width="12.28515625" style="10" customWidth="1"/>
    <col min="8682" max="8919" width="9.140625" style="10"/>
    <col min="8920" max="8920" width="1.42578125" style="10" customWidth="1"/>
    <col min="8921" max="8921" width="59.5703125" style="10" customWidth="1"/>
    <col min="8922" max="8922" width="9.140625" style="10" customWidth="1"/>
    <col min="8923" max="8924" width="3.85546875" style="10" customWidth="1"/>
    <col min="8925" max="8925" width="10.5703125" style="10" customWidth="1"/>
    <col min="8926" max="8926" width="3.85546875" style="10" customWidth="1"/>
    <col min="8927" max="8929" width="14.42578125" style="10" customWidth="1"/>
    <col min="8930" max="8930" width="4.140625" style="10" customWidth="1"/>
    <col min="8931" max="8931" width="15" style="10" customWidth="1"/>
    <col min="8932" max="8933" width="9.140625" style="10" customWidth="1"/>
    <col min="8934" max="8934" width="11.5703125" style="10" customWidth="1"/>
    <col min="8935" max="8935" width="18.140625" style="10" customWidth="1"/>
    <col min="8936" max="8936" width="13.140625" style="10" customWidth="1"/>
    <col min="8937" max="8937" width="12.28515625" style="10" customWidth="1"/>
    <col min="8938" max="9175" width="9.140625" style="10"/>
    <col min="9176" max="9176" width="1.42578125" style="10" customWidth="1"/>
    <col min="9177" max="9177" width="59.5703125" style="10" customWidth="1"/>
    <col min="9178" max="9178" width="9.140625" style="10" customWidth="1"/>
    <col min="9179" max="9180" width="3.85546875" style="10" customWidth="1"/>
    <col min="9181" max="9181" width="10.5703125" style="10" customWidth="1"/>
    <col min="9182" max="9182" width="3.85546875" style="10" customWidth="1"/>
    <col min="9183" max="9185" width="14.42578125" style="10" customWidth="1"/>
    <col min="9186" max="9186" width="4.140625" style="10" customWidth="1"/>
    <col min="9187" max="9187" width="15" style="10" customWidth="1"/>
    <col min="9188" max="9189" width="9.140625" style="10" customWidth="1"/>
    <col min="9190" max="9190" width="11.5703125" style="10" customWidth="1"/>
    <col min="9191" max="9191" width="18.140625" style="10" customWidth="1"/>
    <col min="9192" max="9192" width="13.140625" style="10" customWidth="1"/>
    <col min="9193" max="9193" width="12.28515625" style="10" customWidth="1"/>
    <col min="9194" max="9431" width="9.140625" style="10"/>
    <col min="9432" max="9432" width="1.42578125" style="10" customWidth="1"/>
    <col min="9433" max="9433" width="59.5703125" style="10" customWidth="1"/>
    <col min="9434" max="9434" width="9.140625" style="10" customWidth="1"/>
    <col min="9435" max="9436" width="3.85546875" style="10" customWidth="1"/>
    <col min="9437" max="9437" width="10.5703125" style="10" customWidth="1"/>
    <col min="9438" max="9438" width="3.85546875" style="10" customWidth="1"/>
    <col min="9439" max="9441" width="14.42578125" style="10" customWidth="1"/>
    <col min="9442" max="9442" width="4.140625" style="10" customWidth="1"/>
    <col min="9443" max="9443" width="15" style="10" customWidth="1"/>
    <col min="9444" max="9445" width="9.140625" style="10" customWidth="1"/>
    <col min="9446" max="9446" width="11.5703125" style="10" customWidth="1"/>
    <col min="9447" max="9447" width="18.140625" style="10" customWidth="1"/>
    <col min="9448" max="9448" width="13.140625" style="10" customWidth="1"/>
    <col min="9449" max="9449" width="12.28515625" style="10" customWidth="1"/>
    <col min="9450" max="9687" width="9.140625" style="10"/>
    <col min="9688" max="9688" width="1.42578125" style="10" customWidth="1"/>
    <col min="9689" max="9689" width="59.5703125" style="10" customWidth="1"/>
    <col min="9690" max="9690" width="9.140625" style="10" customWidth="1"/>
    <col min="9691" max="9692" width="3.85546875" style="10" customWidth="1"/>
    <col min="9693" max="9693" width="10.5703125" style="10" customWidth="1"/>
    <col min="9694" max="9694" width="3.85546875" style="10" customWidth="1"/>
    <col min="9695" max="9697" width="14.42578125" style="10" customWidth="1"/>
    <col min="9698" max="9698" width="4.140625" style="10" customWidth="1"/>
    <col min="9699" max="9699" width="15" style="10" customWidth="1"/>
    <col min="9700" max="9701" width="9.140625" style="10" customWidth="1"/>
    <col min="9702" max="9702" width="11.5703125" style="10" customWidth="1"/>
    <col min="9703" max="9703" width="18.140625" style="10" customWidth="1"/>
    <col min="9704" max="9704" width="13.140625" style="10" customWidth="1"/>
    <col min="9705" max="9705" width="12.28515625" style="10" customWidth="1"/>
    <col min="9706" max="9943" width="9.140625" style="10"/>
    <col min="9944" max="9944" width="1.42578125" style="10" customWidth="1"/>
    <col min="9945" max="9945" width="59.5703125" style="10" customWidth="1"/>
    <col min="9946" max="9946" width="9.140625" style="10" customWidth="1"/>
    <col min="9947" max="9948" width="3.85546875" style="10" customWidth="1"/>
    <col min="9949" max="9949" width="10.5703125" style="10" customWidth="1"/>
    <col min="9950" max="9950" width="3.85546875" style="10" customWidth="1"/>
    <col min="9951" max="9953" width="14.42578125" style="10" customWidth="1"/>
    <col min="9954" max="9954" width="4.140625" style="10" customWidth="1"/>
    <col min="9955" max="9955" width="15" style="10" customWidth="1"/>
    <col min="9956" max="9957" width="9.140625" style="10" customWidth="1"/>
    <col min="9958" max="9958" width="11.5703125" style="10" customWidth="1"/>
    <col min="9959" max="9959" width="18.140625" style="10" customWidth="1"/>
    <col min="9960" max="9960" width="13.140625" style="10" customWidth="1"/>
    <col min="9961" max="9961" width="12.28515625" style="10" customWidth="1"/>
    <col min="9962" max="10199" width="9.140625" style="10"/>
    <col min="10200" max="10200" width="1.42578125" style="10" customWidth="1"/>
    <col min="10201" max="10201" width="59.5703125" style="10" customWidth="1"/>
    <col min="10202" max="10202" width="9.140625" style="10" customWidth="1"/>
    <col min="10203" max="10204" width="3.85546875" style="10" customWidth="1"/>
    <col min="10205" max="10205" width="10.5703125" style="10" customWidth="1"/>
    <col min="10206" max="10206" width="3.85546875" style="10" customWidth="1"/>
    <col min="10207" max="10209" width="14.42578125" style="10" customWidth="1"/>
    <col min="10210" max="10210" width="4.140625" style="10" customWidth="1"/>
    <col min="10211" max="10211" width="15" style="10" customWidth="1"/>
    <col min="10212" max="10213" width="9.140625" style="10" customWidth="1"/>
    <col min="10214" max="10214" width="11.5703125" style="10" customWidth="1"/>
    <col min="10215" max="10215" width="18.140625" style="10" customWidth="1"/>
    <col min="10216" max="10216" width="13.140625" style="10" customWidth="1"/>
    <col min="10217" max="10217" width="12.28515625" style="10" customWidth="1"/>
    <col min="10218" max="10455" width="9.140625" style="10"/>
    <col min="10456" max="10456" width="1.42578125" style="10" customWidth="1"/>
    <col min="10457" max="10457" width="59.5703125" style="10" customWidth="1"/>
    <col min="10458" max="10458" width="9.140625" style="10" customWidth="1"/>
    <col min="10459" max="10460" width="3.85546875" style="10" customWidth="1"/>
    <col min="10461" max="10461" width="10.5703125" style="10" customWidth="1"/>
    <col min="10462" max="10462" width="3.85546875" style="10" customWidth="1"/>
    <col min="10463" max="10465" width="14.42578125" style="10" customWidth="1"/>
    <col min="10466" max="10466" width="4.140625" style="10" customWidth="1"/>
    <col min="10467" max="10467" width="15" style="10" customWidth="1"/>
    <col min="10468" max="10469" width="9.140625" style="10" customWidth="1"/>
    <col min="10470" max="10470" width="11.5703125" style="10" customWidth="1"/>
    <col min="10471" max="10471" width="18.140625" style="10" customWidth="1"/>
    <col min="10472" max="10472" width="13.140625" style="10" customWidth="1"/>
    <col min="10473" max="10473" width="12.28515625" style="10" customWidth="1"/>
    <col min="10474" max="10711" width="9.140625" style="10"/>
    <col min="10712" max="10712" width="1.42578125" style="10" customWidth="1"/>
    <col min="10713" max="10713" width="59.5703125" style="10" customWidth="1"/>
    <col min="10714" max="10714" width="9.140625" style="10" customWidth="1"/>
    <col min="10715" max="10716" width="3.85546875" style="10" customWidth="1"/>
    <col min="10717" max="10717" width="10.5703125" style="10" customWidth="1"/>
    <col min="10718" max="10718" width="3.85546875" style="10" customWidth="1"/>
    <col min="10719" max="10721" width="14.42578125" style="10" customWidth="1"/>
    <col min="10722" max="10722" width="4.140625" style="10" customWidth="1"/>
    <col min="10723" max="10723" width="15" style="10" customWidth="1"/>
    <col min="10724" max="10725" width="9.140625" style="10" customWidth="1"/>
    <col min="10726" max="10726" width="11.5703125" style="10" customWidth="1"/>
    <col min="10727" max="10727" width="18.140625" style="10" customWidth="1"/>
    <col min="10728" max="10728" width="13.140625" style="10" customWidth="1"/>
    <col min="10729" max="10729" width="12.28515625" style="10" customWidth="1"/>
    <col min="10730" max="10967" width="9.140625" style="10"/>
    <col min="10968" max="10968" width="1.42578125" style="10" customWidth="1"/>
    <col min="10969" max="10969" width="59.5703125" style="10" customWidth="1"/>
    <col min="10970" max="10970" width="9.140625" style="10" customWidth="1"/>
    <col min="10971" max="10972" width="3.85546875" style="10" customWidth="1"/>
    <col min="10973" max="10973" width="10.5703125" style="10" customWidth="1"/>
    <col min="10974" max="10974" width="3.85546875" style="10" customWidth="1"/>
    <col min="10975" max="10977" width="14.42578125" style="10" customWidth="1"/>
    <col min="10978" max="10978" width="4.140625" style="10" customWidth="1"/>
    <col min="10979" max="10979" width="15" style="10" customWidth="1"/>
    <col min="10980" max="10981" width="9.140625" style="10" customWidth="1"/>
    <col min="10982" max="10982" width="11.5703125" style="10" customWidth="1"/>
    <col min="10983" max="10983" width="18.140625" style="10" customWidth="1"/>
    <col min="10984" max="10984" width="13.140625" style="10" customWidth="1"/>
    <col min="10985" max="10985" width="12.28515625" style="10" customWidth="1"/>
    <col min="10986" max="11223" width="9.140625" style="10"/>
    <col min="11224" max="11224" width="1.42578125" style="10" customWidth="1"/>
    <col min="11225" max="11225" width="59.5703125" style="10" customWidth="1"/>
    <col min="11226" max="11226" width="9.140625" style="10" customWidth="1"/>
    <col min="11227" max="11228" width="3.85546875" style="10" customWidth="1"/>
    <col min="11229" max="11229" width="10.5703125" style="10" customWidth="1"/>
    <col min="11230" max="11230" width="3.85546875" style="10" customWidth="1"/>
    <col min="11231" max="11233" width="14.42578125" style="10" customWidth="1"/>
    <col min="11234" max="11234" width="4.140625" style="10" customWidth="1"/>
    <col min="11235" max="11235" width="15" style="10" customWidth="1"/>
    <col min="11236" max="11237" width="9.140625" style="10" customWidth="1"/>
    <col min="11238" max="11238" width="11.5703125" style="10" customWidth="1"/>
    <col min="11239" max="11239" width="18.140625" style="10" customWidth="1"/>
    <col min="11240" max="11240" width="13.140625" style="10" customWidth="1"/>
    <col min="11241" max="11241" width="12.28515625" style="10" customWidth="1"/>
    <col min="11242" max="11479" width="9.140625" style="10"/>
    <col min="11480" max="11480" width="1.42578125" style="10" customWidth="1"/>
    <col min="11481" max="11481" width="59.5703125" style="10" customWidth="1"/>
    <col min="11482" max="11482" width="9.140625" style="10" customWidth="1"/>
    <col min="11483" max="11484" width="3.85546875" style="10" customWidth="1"/>
    <col min="11485" max="11485" width="10.5703125" style="10" customWidth="1"/>
    <col min="11486" max="11486" width="3.85546875" style="10" customWidth="1"/>
    <col min="11487" max="11489" width="14.42578125" style="10" customWidth="1"/>
    <col min="11490" max="11490" width="4.140625" style="10" customWidth="1"/>
    <col min="11491" max="11491" width="15" style="10" customWidth="1"/>
    <col min="11492" max="11493" width="9.140625" style="10" customWidth="1"/>
    <col min="11494" max="11494" width="11.5703125" style="10" customWidth="1"/>
    <col min="11495" max="11495" width="18.140625" style="10" customWidth="1"/>
    <col min="11496" max="11496" width="13.140625" style="10" customWidth="1"/>
    <col min="11497" max="11497" width="12.28515625" style="10" customWidth="1"/>
    <col min="11498" max="11735" width="9.140625" style="10"/>
    <col min="11736" max="11736" width="1.42578125" style="10" customWidth="1"/>
    <col min="11737" max="11737" width="59.5703125" style="10" customWidth="1"/>
    <col min="11738" max="11738" width="9.140625" style="10" customWidth="1"/>
    <col min="11739" max="11740" width="3.85546875" style="10" customWidth="1"/>
    <col min="11741" max="11741" width="10.5703125" style="10" customWidth="1"/>
    <col min="11742" max="11742" width="3.85546875" style="10" customWidth="1"/>
    <col min="11743" max="11745" width="14.42578125" style="10" customWidth="1"/>
    <col min="11746" max="11746" width="4.140625" style="10" customWidth="1"/>
    <col min="11747" max="11747" width="15" style="10" customWidth="1"/>
    <col min="11748" max="11749" width="9.140625" style="10" customWidth="1"/>
    <col min="11750" max="11750" width="11.5703125" style="10" customWidth="1"/>
    <col min="11751" max="11751" width="18.140625" style="10" customWidth="1"/>
    <col min="11752" max="11752" width="13.140625" style="10" customWidth="1"/>
    <col min="11753" max="11753" width="12.28515625" style="10" customWidth="1"/>
    <col min="11754" max="11991" width="9.140625" style="10"/>
    <col min="11992" max="11992" width="1.42578125" style="10" customWidth="1"/>
    <col min="11993" max="11993" width="59.5703125" style="10" customWidth="1"/>
    <col min="11994" max="11994" width="9.140625" style="10" customWidth="1"/>
    <col min="11995" max="11996" width="3.85546875" style="10" customWidth="1"/>
    <col min="11997" max="11997" width="10.5703125" style="10" customWidth="1"/>
    <col min="11998" max="11998" width="3.85546875" style="10" customWidth="1"/>
    <col min="11999" max="12001" width="14.42578125" style="10" customWidth="1"/>
    <col min="12002" max="12002" width="4.140625" style="10" customWidth="1"/>
    <col min="12003" max="12003" width="15" style="10" customWidth="1"/>
    <col min="12004" max="12005" width="9.140625" style="10" customWidth="1"/>
    <col min="12006" max="12006" width="11.5703125" style="10" customWidth="1"/>
    <col min="12007" max="12007" width="18.140625" style="10" customWidth="1"/>
    <col min="12008" max="12008" width="13.140625" style="10" customWidth="1"/>
    <col min="12009" max="12009" width="12.28515625" style="10" customWidth="1"/>
    <col min="12010" max="12247" width="9.140625" style="10"/>
    <col min="12248" max="12248" width="1.42578125" style="10" customWidth="1"/>
    <col min="12249" max="12249" width="59.5703125" style="10" customWidth="1"/>
    <col min="12250" max="12250" width="9.140625" style="10" customWidth="1"/>
    <col min="12251" max="12252" width="3.85546875" style="10" customWidth="1"/>
    <col min="12253" max="12253" width="10.5703125" style="10" customWidth="1"/>
    <col min="12254" max="12254" width="3.85546875" style="10" customWidth="1"/>
    <col min="12255" max="12257" width="14.42578125" style="10" customWidth="1"/>
    <col min="12258" max="12258" width="4.140625" style="10" customWidth="1"/>
    <col min="12259" max="12259" width="15" style="10" customWidth="1"/>
    <col min="12260" max="12261" width="9.140625" style="10" customWidth="1"/>
    <col min="12262" max="12262" width="11.5703125" style="10" customWidth="1"/>
    <col min="12263" max="12263" width="18.140625" style="10" customWidth="1"/>
    <col min="12264" max="12264" width="13.140625" style="10" customWidth="1"/>
    <col min="12265" max="12265" width="12.28515625" style="10" customWidth="1"/>
    <col min="12266" max="12503" width="9.140625" style="10"/>
    <col min="12504" max="12504" width="1.42578125" style="10" customWidth="1"/>
    <col min="12505" max="12505" width="59.5703125" style="10" customWidth="1"/>
    <col min="12506" max="12506" width="9.140625" style="10" customWidth="1"/>
    <col min="12507" max="12508" width="3.85546875" style="10" customWidth="1"/>
    <col min="12509" max="12509" width="10.5703125" style="10" customWidth="1"/>
    <col min="12510" max="12510" width="3.85546875" style="10" customWidth="1"/>
    <col min="12511" max="12513" width="14.42578125" style="10" customWidth="1"/>
    <col min="12514" max="12514" width="4.140625" style="10" customWidth="1"/>
    <col min="12515" max="12515" width="15" style="10" customWidth="1"/>
    <col min="12516" max="12517" width="9.140625" style="10" customWidth="1"/>
    <col min="12518" max="12518" width="11.5703125" style="10" customWidth="1"/>
    <col min="12519" max="12519" width="18.140625" style="10" customWidth="1"/>
    <col min="12520" max="12520" width="13.140625" style="10" customWidth="1"/>
    <col min="12521" max="12521" width="12.28515625" style="10" customWidth="1"/>
    <col min="12522" max="12759" width="9.140625" style="10"/>
    <col min="12760" max="12760" width="1.42578125" style="10" customWidth="1"/>
    <col min="12761" max="12761" width="59.5703125" style="10" customWidth="1"/>
    <col min="12762" max="12762" width="9.140625" style="10" customWidth="1"/>
    <col min="12763" max="12764" width="3.85546875" style="10" customWidth="1"/>
    <col min="12765" max="12765" width="10.5703125" style="10" customWidth="1"/>
    <col min="12766" max="12766" width="3.85546875" style="10" customWidth="1"/>
    <col min="12767" max="12769" width="14.42578125" style="10" customWidth="1"/>
    <col min="12770" max="12770" width="4.140625" style="10" customWidth="1"/>
    <col min="12771" max="12771" width="15" style="10" customWidth="1"/>
    <col min="12772" max="12773" width="9.140625" style="10" customWidth="1"/>
    <col min="12774" max="12774" width="11.5703125" style="10" customWidth="1"/>
    <col min="12775" max="12775" width="18.140625" style="10" customWidth="1"/>
    <col min="12776" max="12776" width="13.140625" style="10" customWidth="1"/>
    <col min="12777" max="12777" width="12.28515625" style="10" customWidth="1"/>
    <col min="12778" max="13015" width="9.140625" style="10"/>
    <col min="13016" max="13016" width="1.42578125" style="10" customWidth="1"/>
    <col min="13017" max="13017" width="59.5703125" style="10" customWidth="1"/>
    <col min="13018" max="13018" width="9.140625" style="10" customWidth="1"/>
    <col min="13019" max="13020" width="3.85546875" style="10" customWidth="1"/>
    <col min="13021" max="13021" width="10.5703125" style="10" customWidth="1"/>
    <col min="13022" max="13022" width="3.85546875" style="10" customWidth="1"/>
    <col min="13023" max="13025" width="14.42578125" style="10" customWidth="1"/>
    <col min="13026" max="13026" width="4.140625" style="10" customWidth="1"/>
    <col min="13027" max="13027" width="15" style="10" customWidth="1"/>
    <col min="13028" max="13029" width="9.140625" style="10" customWidth="1"/>
    <col min="13030" max="13030" width="11.5703125" style="10" customWidth="1"/>
    <col min="13031" max="13031" width="18.140625" style="10" customWidth="1"/>
    <col min="13032" max="13032" width="13.140625" style="10" customWidth="1"/>
    <col min="13033" max="13033" width="12.28515625" style="10" customWidth="1"/>
    <col min="13034" max="13271" width="9.140625" style="10"/>
    <col min="13272" max="13272" width="1.42578125" style="10" customWidth="1"/>
    <col min="13273" max="13273" width="59.5703125" style="10" customWidth="1"/>
    <col min="13274" max="13274" width="9.140625" style="10" customWidth="1"/>
    <col min="13275" max="13276" width="3.85546875" style="10" customWidth="1"/>
    <col min="13277" max="13277" width="10.5703125" style="10" customWidth="1"/>
    <col min="13278" max="13278" width="3.85546875" style="10" customWidth="1"/>
    <col min="13279" max="13281" width="14.42578125" style="10" customWidth="1"/>
    <col min="13282" max="13282" width="4.140625" style="10" customWidth="1"/>
    <col min="13283" max="13283" width="15" style="10" customWidth="1"/>
    <col min="13284" max="13285" width="9.140625" style="10" customWidth="1"/>
    <col min="13286" max="13286" width="11.5703125" style="10" customWidth="1"/>
    <col min="13287" max="13287" width="18.140625" style="10" customWidth="1"/>
    <col min="13288" max="13288" width="13.140625" style="10" customWidth="1"/>
    <col min="13289" max="13289" width="12.28515625" style="10" customWidth="1"/>
    <col min="13290" max="13527" width="9.140625" style="10"/>
    <col min="13528" max="13528" width="1.42578125" style="10" customWidth="1"/>
    <col min="13529" max="13529" width="59.5703125" style="10" customWidth="1"/>
    <col min="13530" max="13530" width="9.140625" style="10" customWidth="1"/>
    <col min="13531" max="13532" width="3.85546875" style="10" customWidth="1"/>
    <col min="13533" max="13533" width="10.5703125" style="10" customWidth="1"/>
    <col min="13534" max="13534" width="3.85546875" style="10" customWidth="1"/>
    <col min="13535" max="13537" width="14.42578125" style="10" customWidth="1"/>
    <col min="13538" max="13538" width="4.140625" style="10" customWidth="1"/>
    <col min="13539" max="13539" width="15" style="10" customWidth="1"/>
    <col min="13540" max="13541" width="9.140625" style="10" customWidth="1"/>
    <col min="13542" max="13542" width="11.5703125" style="10" customWidth="1"/>
    <col min="13543" max="13543" width="18.140625" style="10" customWidth="1"/>
    <col min="13544" max="13544" width="13.140625" style="10" customWidth="1"/>
    <col min="13545" max="13545" width="12.28515625" style="10" customWidth="1"/>
    <col min="13546" max="13783" width="9.140625" style="10"/>
    <col min="13784" max="13784" width="1.42578125" style="10" customWidth="1"/>
    <col min="13785" max="13785" width="59.5703125" style="10" customWidth="1"/>
    <col min="13786" max="13786" width="9.140625" style="10" customWidth="1"/>
    <col min="13787" max="13788" width="3.85546875" style="10" customWidth="1"/>
    <col min="13789" max="13789" width="10.5703125" style="10" customWidth="1"/>
    <col min="13790" max="13790" width="3.85546875" style="10" customWidth="1"/>
    <col min="13791" max="13793" width="14.42578125" style="10" customWidth="1"/>
    <col min="13794" max="13794" width="4.140625" style="10" customWidth="1"/>
    <col min="13795" max="13795" width="15" style="10" customWidth="1"/>
    <col min="13796" max="13797" width="9.140625" style="10" customWidth="1"/>
    <col min="13798" max="13798" width="11.5703125" style="10" customWidth="1"/>
    <col min="13799" max="13799" width="18.140625" style="10" customWidth="1"/>
    <col min="13800" max="13800" width="13.140625" style="10" customWidth="1"/>
    <col min="13801" max="13801" width="12.28515625" style="10" customWidth="1"/>
    <col min="13802" max="14039" width="9.140625" style="10"/>
    <col min="14040" max="14040" width="1.42578125" style="10" customWidth="1"/>
    <col min="14041" max="14041" width="59.5703125" style="10" customWidth="1"/>
    <col min="14042" max="14042" width="9.140625" style="10" customWidth="1"/>
    <col min="14043" max="14044" width="3.85546875" style="10" customWidth="1"/>
    <col min="14045" max="14045" width="10.5703125" style="10" customWidth="1"/>
    <col min="14046" max="14046" width="3.85546875" style="10" customWidth="1"/>
    <col min="14047" max="14049" width="14.42578125" style="10" customWidth="1"/>
    <col min="14050" max="14050" width="4.140625" style="10" customWidth="1"/>
    <col min="14051" max="14051" width="15" style="10" customWidth="1"/>
    <col min="14052" max="14053" width="9.140625" style="10" customWidth="1"/>
    <col min="14054" max="14054" width="11.5703125" style="10" customWidth="1"/>
    <col min="14055" max="14055" width="18.140625" style="10" customWidth="1"/>
    <col min="14056" max="14056" width="13.140625" style="10" customWidth="1"/>
    <col min="14057" max="14057" width="12.28515625" style="10" customWidth="1"/>
    <col min="14058" max="14295" width="9.140625" style="10"/>
    <col min="14296" max="14296" width="1.42578125" style="10" customWidth="1"/>
    <col min="14297" max="14297" width="59.5703125" style="10" customWidth="1"/>
    <col min="14298" max="14298" width="9.140625" style="10" customWidth="1"/>
    <col min="14299" max="14300" width="3.85546875" style="10" customWidth="1"/>
    <col min="14301" max="14301" width="10.5703125" style="10" customWidth="1"/>
    <col min="14302" max="14302" width="3.85546875" style="10" customWidth="1"/>
    <col min="14303" max="14305" width="14.42578125" style="10" customWidth="1"/>
    <col min="14306" max="14306" width="4.140625" style="10" customWidth="1"/>
    <col min="14307" max="14307" width="15" style="10" customWidth="1"/>
    <col min="14308" max="14309" width="9.140625" style="10" customWidth="1"/>
    <col min="14310" max="14310" width="11.5703125" style="10" customWidth="1"/>
    <col min="14311" max="14311" width="18.140625" style="10" customWidth="1"/>
    <col min="14312" max="14312" width="13.140625" style="10" customWidth="1"/>
    <col min="14313" max="14313" width="12.28515625" style="10" customWidth="1"/>
    <col min="14314" max="14551" width="9.140625" style="10"/>
    <col min="14552" max="14552" width="1.42578125" style="10" customWidth="1"/>
    <col min="14553" max="14553" width="59.5703125" style="10" customWidth="1"/>
    <col min="14554" max="14554" width="9.140625" style="10" customWidth="1"/>
    <col min="14555" max="14556" width="3.85546875" style="10" customWidth="1"/>
    <col min="14557" max="14557" width="10.5703125" style="10" customWidth="1"/>
    <col min="14558" max="14558" width="3.85546875" style="10" customWidth="1"/>
    <col min="14559" max="14561" width="14.42578125" style="10" customWidth="1"/>
    <col min="14562" max="14562" width="4.140625" style="10" customWidth="1"/>
    <col min="14563" max="14563" width="15" style="10" customWidth="1"/>
    <col min="14564" max="14565" width="9.140625" style="10" customWidth="1"/>
    <col min="14566" max="14566" width="11.5703125" style="10" customWidth="1"/>
    <col min="14567" max="14567" width="18.140625" style="10" customWidth="1"/>
    <col min="14568" max="14568" width="13.140625" style="10" customWidth="1"/>
    <col min="14569" max="14569" width="12.28515625" style="10" customWidth="1"/>
    <col min="14570" max="14807" width="9.140625" style="10"/>
    <col min="14808" max="14808" width="1.42578125" style="10" customWidth="1"/>
    <col min="14809" max="14809" width="59.5703125" style="10" customWidth="1"/>
    <col min="14810" max="14810" width="9.140625" style="10" customWidth="1"/>
    <col min="14811" max="14812" width="3.85546875" style="10" customWidth="1"/>
    <col min="14813" max="14813" width="10.5703125" style="10" customWidth="1"/>
    <col min="14814" max="14814" width="3.85546875" style="10" customWidth="1"/>
    <col min="14815" max="14817" width="14.42578125" style="10" customWidth="1"/>
    <col min="14818" max="14818" width="4.140625" style="10" customWidth="1"/>
    <col min="14819" max="14819" width="15" style="10" customWidth="1"/>
    <col min="14820" max="14821" width="9.140625" style="10" customWidth="1"/>
    <col min="14822" max="14822" width="11.5703125" style="10" customWidth="1"/>
    <col min="14823" max="14823" width="18.140625" style="10" customWidth="1"/>
    <col min="14824" max="14824" width="13.140625" style="10" customWidth="1"/>
    <col min="14825" max="14825" width="12.28515625" style="10" customWidth="1"/>
    <col min="14826" max="15063" width="9.140625" style="10"/>
    <col min="15064" max="15064" width="1.42578125" style="10" customWidth="1"/>
    <col min="15065" max="15065" width="59.5703125" style="10" customWidth="1"/>
    <col min="15066" max="15066" width="9.140625" style="10" customWidth="1"/>
    <col min="15067" max="15068" width="3.85546875" style="10" customWidth="1"/>
    <col min="15069" max="15069" width="10.5703125" style="10" customWidth="1"/>
    <col min="15070" max="15070" width="3.85546875" style="10" customWidth="1"/>
    <col min="15071" max="15073" width="14.42578125" style="10" customWidth="1"/>
    <col min="15074" max="15074" width="4.140625" style="10" customWidth="1"/>
    <col min="15075" max="15075" width="15" style="10" customWidth="1"/>
    <col min="15076" max="15077" width="9.140625" style="10" customWidth="1"/>
    <col min="15078" max="15078" width="11.5703125" style="10" customWidth="1"/>
    <col min="15079" max="15079" width="18.140625" style="10" customWidth="1"/>
    <col min="15080" max="15080" width="13.140625" style="10" customWidth="1"/>
    <col min="15081" max="15081" width="12.28515625" style="10" customWidth="1"/>
    <col min="15082" max="15319" width="9.140625" style="10"/>
    <col min="15320" max="15320" width="1.42578125" style="10" customWidth="1"/>
    <col min="15321" max="15321" width="59.5703125" style="10" customWidth="1"/>
    <col min="15322" max="15322" width="9.140625" style="10" customWidth="1"/>
    <col min="15323" max="15324" width="3.85546875" style="10" customWidth="1"/>
    <col min="15325" max="15325" width="10.5703125" style="10" customWidth="1"/>
    <col min="15326" max="15326" width="3.85546875" style="10" customWidth="1"/>
    <col min="15327" max="15329" width="14.42578125" style="10" customWidth="1"/>
    <col min="15330" max="15330" width="4.140625" style="10" customWidth="1"/>
    <col min="15331" max="15331" width="15" style="10" customWidth="1"/>
    <col min="15332" max="15333" width="9.140625" style="10" customWidth="1"/>
    <col min="15334" max="15334" width="11.5703125" style="10" customWidth="1"/>
    <col min="15335" max="15335" width="18.140625" style="10" customWidth="1"/>
    <col min="15336" max="15336" width="13.140625" style="10" customWidth="1"/>
    <col min="15337" max="15337" width="12.28515625" style="10" customWidth="1"/>
    <col min="15338" max="15575" width="9.140625" style="10"/>
    <col min="15576" max="15576" width="1.42578125" style="10" customWidth="1"/>
    <col min="15577" max="15577" width="59.5703125" style="10" customWidth="1"/>
    <col min="15578" max="15578" width="9.140625" style="10" customWidth="1"/>
    <col min="15579" max="15580" width="3.85546875" style="10" customWidth="1"/>
    <col min="15581" max="15581" width="10.5703125" style="10" customWidth="1"/>
    <col min="15582" max="15582" width="3.85546875" style="10" customWidth="1"/>
    <col min="15583" max="15585" width="14.42578125" style="10" customWidth="1"/>
    <col min="15586" max="15586" width="4.140625" style="10" customWidth="1"/>
    <col min="15587" max="15587" width="15" style="10" customWidth="1"/>
    <col min="15588" max="15589" width="9.140625" style="10" customWidth="1"/>
    <col min="15590" max="15590" width="11.5703125" style="10" customWidth="1"/>
    <col min="15591" max="15591" width="18.140625" style="10" customWidth="1"/>
    <col min="15592" max="15592" width="13.140625" style="10" customWidth="1"/>
    <col min="15593" max="15593" width="12.28515625" style="10" customWidth="1"/>
    <col min="15594" max="15831" width="9.140625" style="10"/>
    <col min="15832" max="15832" width="1.42578125" style="10" customWidth="1"/>
    <col min="15833" max="15833" width="59.5703125" style="10" customWidth="1"/>
    <col min="15834" max="15834" width="9.140625" style="10" customWidth="1"/>
    <col min="15835" max="15836" width="3.85546875" style="10" customWidth="1"/>
    <col min="15837" max="15837" width="10.5703125" style="10" customWidth="1"/>
    <col min="15838" max="15838" width="3.85546875" style="10" customWidth="1"/>
    <col min="15839" max="15841" width="14.42578125" style="10" customWidth="1"/>
    <col min="15842" max="15842" width="4.140625" style="10" customWidth="1"/>
    <col min="15843" max="15843" width="15" style="10" customWidth="1"/>
    <col min="15844" max="15845" width="9.140625" style="10" customWidth="1"/>
    <col min="15846" max="15846" width="11.5703125" style="10" customWidth="1"/>
    <col min="15847" max="15847" width="18.140625" style="10" customWidth="1"/>
    <col min="15848" max="15848" width="13.140625" style="10" customWidth="1"/>
    <col min="15849" max="15849" width="12.28515625" style="10" customWidth="1"/>
    <col min="15850" max="16384" width="9.140625" style="10"/>
  </cols>
  <sheetData>
    <row r="1" spans="1:12" s="11" customFormat="1" ht="16.5" customHeight="1" x14ac:dyDescent="0.25">
      <c r="A1" s="52"/>
      <c r="E1" s="12"/>
      <c r="F1" s="12"/>
      <c r="G1" s="71"/>
      <c r="H1" s="126" t="s">
        <v>383</v>
      </c>
      <c r="I1" s="126"/>
      <c r="J1" s="126"/>
      <c r="K1" s="126"/>
      <c r="L1" s="126"/>
    </row>
    <row r="2" spans="1:12" s="11" customFormat="1" ht="58.5" customHeight="1" x14ac:dyDescent="0.25">
      <c r="A2" s="52"/>
      <c r="E2" s="12"/>
      <c r="F2" s="12"/>
      <c r="G2" s="44"/>
      <c r="H2" s="126" t="s">
        <v>437</v>
      </c>
      <c r="I2" s="126"/>
      <c r="J2" s="126"/>
      <c r="K2" s="126"/>
      <c r="L2" s="126"/>
    </row>
    <row r="3" spans="1:12" ht="49.5" customHeight="1" x14ac:dyDescent="0.25">
      <c r="A3" s="128" t="s">
        <v>439</v>
      </c>
      <c r="B3" s="128"/>
      <c r="C3" s="128"/>
      <c r="D3" s="128"/>
      <c r="E3" s="128"/>
      <c r="F3" s="128"/>
      <c r="G3" s="128"/>
      <c r="H3" s="128"/>
      <c r="I3" s="128"/>
      <c r="J3" s="128"/>
      <c r="K3" s="128"/>
      <c r="L3" s="128"/>
    </row>
    <row r="4" spans="1:12" s="30" customFormat="1" ht="18" customHeight="1" x14ac:dyDescent="0.25">
      <c r="A4" s="108"/>
      <c r="B4" s="28"/>
      <c r="C4" s="28"/>
      <c r="D4" s="28"/>
      <c r="E4" s="29"/>
      <c r="F4" s="29"/>
      <c r="G4" s="29"/>
      <c r="H4" s="39"/>
      <c r="I4" s="28"/>
      <c r="J4" s="80"/>
      <c r="K4" s="80"/>
      <c r="L4" s="80" t="s">
        <v>209</v>
      </c>
    </row>
    <row r="5" spans="1:12" ht="17.25" customHeight="1" x14ac:dyDescent="0.25">
      <c r="A5" s="122" t="s">
        <v>0</v>
      </c>
      <c r="B5" s="89"/>
      <c r="C5" s="89"/>
      <c r="D5" s="89"/>
      <c r="E5" s="89" t="s">
        <v>1</v>
      </c>
      <c r="F5" s="2" t="s">
        <v>2</v>
      </c>
      <c r="G5" s="2" t="s">
        <v>3</v>
      </c>
      <c r="H5" s="3" t="s">
        <v>4</v>
      </c>
      <c r="I5" s="2" t="s">
        <v>5</v>
      </c>
      <c r="J5" s="55" t="s">
        <v>381</v>
      </c>
      <c r="K5" s="55" t="s">
        <v>421</v>
      </c>
      <c r="L5" s="55" t="s">
        <v>444</v>
      </c>
    </row>
    <row r="6" spans="1:12" s="31" customFormat="1" ht="14.25" x14ac:dyDescent="0.25">
      <c r="A6" s="109" t="s">
        <v>10</v>
      </c>
      <c r="B6" s="32"/>
      <c r="C6" s="32"/>
      <c r="D6" s="32"/>
      <c r="E6" s="47">
        <v>854</v>
      </c>
      <c r="F6" s="15" t="s">
        <v>11</v>
      </c>
      <c r="G6" s="15"/>
      <c r="H6" s="26"/>
      <c r="I6" s="15"/>
      <c r="J6" s="24">
        <f>J7+J13+J71+J75+J93+J97</f>
        <v>49661249</v>
      </c>
      <c r="K6" s="24">
        <f>K7+K13+K71+K75+K93+K97</f>
        <v>53823774.539999999</v>
      </c>
      <c r="L6" s="24">
        <f>L7+L13+L71+L75+L93+L97</f>
        <v>59417602.539999999</v>
      </c>
    </row>
    <row r="7" spans="1:12" ht="51" x14ac:dyDescent="0.25">
      <c r="A7" s="54" t="s">
        <v>131</v>
      </c>
      <c r="B7" s="123"/>
      <c r="C7" s="123"/>
      <c r="D7" s="123"/>
      <c r="E7" s="89">
        <v>854</v>
      </c>
      <c r="F7" s="2" t="s">
        <v>11</v>
      </c>
      <c r="G7" s="2" t="s">
        <v>42</v>
      </c>
      <c r="H7" s="3"/>
      <c r="I7" s="2"/>
      <c r="J7" s="19">
        <f t="shared" ref="J7:L7" si="0">J8</f>
        <v>517700</v>
      </c>
      <c r="K7" s="19">
        <f t="shared" si="0"/>
        <v>517700</v>
      </c>
      <c r="L7" s="19">
        <f t="shared" si="0"/>
        <v>517700</v>
      </c>
    </row>
    <row r="8" spans="1:12" ht="25.5" x14ac:dyDescent="0.25">
      <c r="A8" s="54" t="s">
        <v>18</v>
      </c>
      <c r="B8" s="89"/>
      <c r="C8" s="89"/>
      <c r="D8" s="89"/>
      <c r="E8" s="89">
        <v>854</v>
      </c>
      <c r="F8" s="2" t="s">
        <v>15</v>
      </c>
      <c r="G8" s="2" t="s">
        <v>42</v>
      </c>
      <c r="H8" s="3" t="s">
        <v>132</v>
      </c>
      <c r="I8" s="2"/>
      <c r="J8" s="19">
        <f t="shared" ref="J8:L8" si="1">J9+J11</f>
        <v>517700</v>
      </c>
      <c r="K8" s="19">
        <f t="shared" si="1"/>
        <v>517700</v>
      </c>
      <c r="L8" s="19">
        <f t="shared" si="1"/>
        <v>517700</v>
      </c>
    </row>
    <row r="9" spans="1:12" ht="63.75" x14ac:dyDescent="0.25">
      <c r="A9" s="54" t="s">
        <v>14</v>
      </c>
      <c r="B9" s="89"/>
      <c r="C9" s="89"/>
      <c r="D9" s="89"/>
      <c r="E9" s="89">
        <v>854</v>
      </c>
      <c r="F9" s="2" t="s">
        <v>11</v>
      </c>
      <c r="G9" s="2" t="s">
        <v>42</v>
      </c>
      <c r="H9" s="3" t="s">
        <v>132</v>
      </c>
      <c r="I9" s="2" t="s">
        <v>16</v>
      </c>
      <c r="J9" s="19">
        <f t="shared" ref="J9:L9" si="2">J10</f>
        <v>466100</v>
      </c>
      <c r="K9" s="19">
        <f t="shared" si="2"/>
        <v>466100</v>
      </c>
      <c r="L9" s="19">
        <f t="shared" si="2"/>
        <v>466100</v>
      </c>
    </row>
    <row r="10" spans="1:12" ht="25.5" x14ac:dyDescent="0.25">
      <c r="A10" s="54" t="s">
        <v>8</v>
      </c>
      <c r="B10" s="89"/>
      <c r="C10" s="89"/>
      <c r="D10" s="89"/>
      <c r="E10" s="89">
        <v>854</v>
      </c>
      <c r="F10" s="2" t="s">
        <v>11</v>
      </c>
      <c r="G10" s="2" t="s">
        <v>42</v>
      </c>
      <c r="H10" s="3" t="s">
        <v>132</v>
      </c>
      <c r="I10" s="2" t="s">
        <v>17</v>
      </c>
      <c r="J10" s="19">
        <f>'3.ВС'!J380</f>
        <v>466100</v>
      </c>
      <c r="K10" s="19">
        <f>'3.ВС'!K380</f>
        <v>466100</v>
      </c>
      <c r="L10" s="19">
        <f>'3.ВС'!L380</f>
        <v>466100</v>
      </c>
    </row>
    <row r="11" spans="1:12" ht="25.5" x14ac:dyDescent="0.25">
      <c r="A11" s="46" t="s">
        <v>19</v>
      </c>
      <c r="B11" s="89"/>
      <c r="C11" s="89"/>
      <c r="D11" s="89"/>
      <c r="E11" s="89">
        <v>854</v>
      </c>
      <c r="F11" s="2" t="s">
        <v>11</v>
      </c>
      <c r="G11" s="2" t="s">
        <v>42</v>
      </c>
      <c r="H11" s="3" t="s">
        <v>132</v>
      </c>
      <c r="I11" s="2" t="s">
        <v>20</v>
      </c>
      <c r="J11" s="19">
        <f t="shared" ref="J11:L11" si="3">J12</f>
        <v>51600</v>
      </c>
      <c r="K11" s="19">
        <f t="shared" si="3"/>
        <v>51600</v>
      </c>
      <c r="L11" s="19">
        <f t="shared" si="3"/>
        <v>51600</v>
      </c>
    </row>
    <row r="12" spans="1:12" ht="38.25" x14ac:dyDescent="0.25">
      <c r="A12" s="46" t="s">
        <v>9</v>
      </c>
      <c r="B12" s="89"/>
      <c r="C12" s="89"/>
      <c r="D12" s="89"/>
      <c r="E12" s="89">
        <v>854</v>
      </c>
      <c r="F12" s="2" t="s">
        <v>11</v>
      </c>
      <c r="G12" s="2" t="s">
        <v>42</v>
      </c>
      <c r="H12" s="3" t="s">
        <v>132</v>
      </c>
      <c r="I12" s="2" t="s">
        <v>21</v>
      </c>
      <c r="J12" s="19">
        <f>'3.ВС'!J382</f>
        <v>51600</v>
      </c>
      <c r="K12" s="19">
        <f>'3.ВС'!K382</f>
        <v>51600</v>
      </c>
      <c r="L12" s="19">
        <f>'3.ВС'!L382</f>
        <v>51600</v>
      </c>
    </row>
    <row r="13" spans="1:12" ht="51" x14ac:dyDescent="0.25">
      <c r="A13" s="54" t="s">
        <v>498</v>
      </c>
      <c r="B13" s="123"/>
      <c r="C13" s="123"/>
      <c r="D13" s="123"/>
      <c r="E13" s="89">
        <v>851</v>
      </c>
      <c r="F13" s="2" t="s">
        <v>11</v>
      </c>
      <c r="G13" s="2" t="s">
        <v>12</v>
      </c>
      <c r="H13" s="3"/>
      <c r="I13" s="2"/>
      <c r="J13" s="19">
        <f>J14+J19+J24+J27+J32+J37+J40+J56+J47+J50+J53+J59+J62+J65+J68</f>
        <v>33803999</v>
      </c>
      <c r="K13" s="19">
        <f t="shared" ref="K13:L13" si="4">K14+K19+K24+K27+K32+K37+K40+K56+K47+K50+K53+K59+K62+K65+K68</f>
        <v>33525999</v>
      </c>
      <c r="L13" s="19">
        <f t="shared" si="4"/>
        <v>33525999</v>
      </c>
    </row>
    <row r="14" spans="1:12" ht="165.75" x14ac:dyDescent="0.25">
      <c r="A14" s="46" t="s">
        <v>373</v>
      </c>
      <c r="B14" s="89"/>
      <c r="C14" s="89"/>
      <c r="D14" s="89"/>
      <c r="E14" s="3">
        <v>851</v>
      </c>
      <c r="F14" s="2" t="s">
        <v>11</v>
      </c>
      <c r="G14" s="2" t="s">
        <v>12</v>
      </c>
      <c r="H14" s="3" t="s">
        <v>367</v>
      </c>
      <c r="I14" s="2"/>
      <c r="J14" s="19">
        <f t="shared" ref="J14:L14" si="5">J15+J17</f>
        <v>641307</v>
      </c>
      <c r="K14" s="19">
        <f t="shared" si="5"/>
        <v>641307</v>
      </c>
      <c r="L14" s="19">
        <f t="shared" si="5"/>
        <v>641307</v>
      </c>
    </row>
    <row r="15" spans="1:12" ht="63.75" x14ac:dyDescent="0.25">
      <c r="A15" s="46" t="s">
        <v>14</v>
      </c>
      <c r="B15" s="89"/>
      <c r="C15" s="89"/>
      <c r="D15" s="89"/>
      <c r="E15" s="3">
        <v>851</v>
      </c>
      <c r="F15" s="2" t="s">
        <v>11</v>
      </c>
      <c r="G15" s="2" t="s">
        <v>12</v>
      </c>
      <c r="H15" s="3" t="s">
        <v>367</v>
      </c>
      <c r="I15" s="2" t="s">
        <v>16</v>
      </c>
      <c r="J15" s="19">
        <f t="shared" ref="J15:L15" si="6">J16</f>
        <v>576300</v>
      </c>
      <c r="K15" s="19">
        <f t="shared" si="6"/>
        <v>576300</v>
      </c>
      <c r="L15" s="19">
        <f t="shared" si="6"/>
        <v>576300</v>
      </c>
    </row>
    <row r="16" spans="1:12" ht="25.5" x14ac:dyDescent="0.25">
      <c r="A16" s="46" t="s">
        <v>248</v>
      </c>
      <c r="B16" s="89"/>
      <c r="C16" s="89"/>
      <c r="D16" s="89"/>
      <c r="E16" s="3">
        <v>851</v>
      </c>
      <c r="F16" s="2" t="s">
        <v>11</v>
      </c>
      <c r="G16" s="2" t="s">
        <v>12</v>
      </c>
      <c r="H16" s="3" t="s">
        <v>367</v>
      </c>
      <c r="I16" s="2" t="s">
        <v>17</v>
      </c>
      <c r="J16" s="19">
        <f>'3.ВС'!J12</f>
        <v>576300</v>
      </c>
      <c r="K16" s="19">
        <f>'3.ВС'!K12</f>
        <v>576300</v>
      </c>
      <c r="L16" s="19">
        <f>'3.ВС'!L12</f>
        <v>576300</v>
      </c>
    </row>
    <row r="17" spans="1:12" ht="25.5" x14ac:dyDescent="0.25">
      <c r="A17" s="46" t="s">
        <v>19</v>
      </c>
      <c r="B17" s="89"/>
      <c r="C17" s="89"/>
      <c r="D17" s="89"/>
      <c r="E17" s="3">
        <v>851</v>
      </c>
      <c r="F17" s="2" t="s">
        <v>11</v>
      </c>
      <c r="G17" s="2" t="s">
        <v>12</v>
      </c>
      <c r="H17" s="3" t="s">
        <v>367</v>
      </c>
      <c r="I17" s="2" t="s">
        <v>20</v>
      </c>
      <c r="J17" s="19">
        <f t="shared" ref="J17:L17" si="7">J18</f>
        <v>65007</v>
      </c>
      <c r="K17" s="19">
        <f t="shared" si="7"/>
        <v>65007</v>
      </c>
      <c r="L17" s="19">
        <f t="shared" si="7"/>
        <v>65007</v>
      </c>
    </row>
    <row r="18" spans="1:12" ht="38.25" x14ac:dyDescent="0.25">
      <c r="A18" s="46" t="s">
        <v>9</v>
      </c>
      <c r="B18" s="89"/>
      <c r="C18" s="89"/>
      <c r="D18" s="89"/>
      <c r="E18" s="3">
        <v>851</v>
      </c>
      <c r="F18" s="2" t="s">
        <v>11</v>
      </c>
      <c r="G18" s="2" t="s">
        <v>12</v>
      </c>
      <c r="H18" s="3" t="s">
        <v>367</v>
      </c>
      <c r="I18" s="2" t="s">
        <v>21</v>
      </c>
      <c r="J18" s="19">
        <f>'3.ВС'!J14</f>
        <v>65007</v>
      </c>
      <c r="K18" s="19">
        <f>'3.ВС'!K14</f>
        <v>65007</v>
      </c>
      <c r="L18" s="19">
        <f>'3.ВС'!L14</f>
        <v>65007</v>
      </c>
    </row>
    <row r="19" spans="1:12" ht="153" x14ac:dyDescent="0.25">
      <c r="A19" s="46" t="s">
        <v>374</v>
      </c>
      <c r="B19" s="89"/>
      <c r="C19" s="89"/>
      <c r="D19" s="89"/>
      <c r="E19" s="3">
        <v>851</v>
      </c>
      <c r="F19" s="2" t="s">
        <v>11</v>
      </c>
      <c r="G19" s="2" t="s">
        <v>12</v>
      </c>
      <c r="H19" s="3" t="s">
        <v>368</v>
      </c>
      <c r="I19" s="2"/>
      <c r="J19" s="19">
        <f t="shared" ref="J19:L19" si="8">J20+J22</f>
        <v>641307</v>
      </c>
      <c r="K19" s="19">
        <f t="shared" si="8"/>
        <v>641307</v>
      </c>
      <c r="L19" s="19">
        <f t="shared" si="8"/>
        <v>641307</v>
      </c>
    </row>
    <row r="20" spans="1:12" ht="63.75" x14ac:dyDescent="0.25">
      <c r="A20" s="46" t="s">
        <v>14</v>
      </c>
      <c r="B20" s="89"/>
      <c r="C20" s="89"/>
      <c r="D20" s="89"/>
      <c r="E20" s="3">
        <v>851</v>
      </c>
      <c r="F20" s="2" t="s">
        <v>11</v>
      </c>
      <c r="G20" s="2" t="s">
        <v>12</v>
      </c>
      <c r="H20" s="3" t="s">
        <v>368</v>
      </c>
      <c r="I20" s="2" t="s">
        <v>16</v>
      </c>
      <c r="J20" s="19">
        <f t="shared" ref="J20:L20" si="9">J21</f>
        <v>541700</v>
      </c>
      <c r="K20" s="19">
        <f t="shared" si="9"/>
        <v>541700</v>
      </c>
      <c r="L20" s="19">
        <f t="shared" si="9"/>
        <v>541700</v>
      </c>
    </row>
    <row r="21" spans="1:12" ht="25.5" x14ac:dyDescent="0.25">
      <c r="A21" s="46" t="s">
        <v>248</v>
      </c>
      <c r="B21" s="89"/>
      <c r="C21" s="89"/>
      <c r="D21" s="89"/>
      <c r="E21" s="3">
        <v>851</v>
      </c>
      <c r="F21" s="2" t="s">
        <v>11</v>
      </c>
      <c r="G21" s="2" t="s">
        <v>12</v>
      </c>
      <c r="H21" s="3" t="s">
        <v>368</v>
      </c>
      <c r="I21" s="2" t="s">
        <v>17</v>
      </c>
      <c r="J21" s="19">
        <f>'3.ВС'!J17</f>
        <v>541700</v>
      </c>
      <c r="K21" s="19">
        <f>'3.ВС'!K17</f>
        <v>541700</v>
      </c>
      <c r="L21" s="19">
        <f>'3.ВС'!L17</f>
        <v>541700</v>
      </c>
    </row>
    <row r="22" spans="1:12" ht="25.5" x14ac:dyDescent="0.25">
      <c r="A22" s="46" t="s">
        <v>19</v>
      </c>
      <c r="B22" s="89"/>
      <c r="C22" s="89"/>
      <c r="D22" s="89"/>
      <c r="E22" s="3">
        <v>851</v>
      </c>
      <c r="F22" s="2" t="s">
        <v>11</v>
      </c>
      <c r="G22" s="2" t="s">
        <v>12</v>
      </c>
      <c r="H22" s="3" t="s">
        <v>368</v>
      </c>
      <c r="I22" s="2" t="s">
        <v>20</v>
      </c>
      <c r="J22" s="19">
        <f t="shared" ref="J22:L22" si="10">J23</f>
        <v>99607</v>
      </c>
      <c r="K22" s="19">
        <f t="shared" si="10"/>
        <v>99607</v>
      </c>
      <c r="L22" s="19">
        <f t="shared" si="10"/>
        <v>99607</v>
      </c>
    </row>
    <row r="23" spans="1:12" ht="38.25" x14ac:dyDescent="0.25">
      <c r="A23" s="46" t="s">
        <v>9</v>
      </c>
      <c r="B23" s="89"/>
      <c r="C23" s="89"/>
      <c r="D23" s="89"/>
      <c r="E23" s="3">
        <v>851</v>
      </c>
      <c r="F23" s="2" t="s">
        <v>11</v>
      </c>
      <c r="G23" s="2" t="s">
        <v>12</v>
      </c>
      <c r="H23" s="3" t="s">
        <v>368</v>
      </c>
      <c r="I23" s="2" t="s">
        <v>21</v>
      </c>
      <c r="J23" s="19">
        <f>'3.ВС'!J19</f>
        <v>99607</v>
      </c>
      <c r="K23" s="19">
        <f>'3.ВС'!K19</f>
        <v>99607</v>
      </c>
      <c r="L23" s="19">
        <f>'3.ВС'!L19</f>
        <v>99607</v>
      </c>
    </row>
    <row r="24" spans="1:12" ht="191.25" x14ac:dyDescent="0.25">
      <c r="A24" s="46" t="s">
        <v>375</v>
      </c>
      <c r="B24" s="89"/>
      <c r="C24" s="89"/>
      <c r="D24" s="89"/>
      <c r="E24" s="3">
        <v>851</v>
      </c>
      <c r="F24" s="2" t="s">
        <v>11</v>
      </c>
      <c r="G24" s="2" t="s">
        <v>12</v>
      </c>
      <c r="H24" s="3" t="s">
        <v>369</v>
      </c>
      <c r="I24" s="2"/>
      <c r="J24" s="19">
        <f>J25</f>
        <v>400</v>
      </c>
      <c r="K24" s="19">
        <f t="shared" ref="K24:L24" si="11">K25</f>
        <v>400</v>
      </c>
      <c r="L24" s="19">
        <f t="shared" si="11"/>
        <v>400</v>
      </c>
    </row>
    <row r="25" spans="1:12" ht="25.5" x14ac:dyDescent="0.25">
      <c r="A25" s="46" t="s">
        <v>19</v>
      </c>
      <c r="B25" s="89"/>
      <c r="C25" s="89"/>
      <c r="D25" s="89"/>
      <c r="E25" s="3">
        <v>851</v>
      </c>
      <c r="F25" s="2" t="s">
        <v>11</v>
      </c>
      <c r="G25" s="2" t="s">
        <v>12</v>
      </c>
      <c r="H25" s="3" t="s">
        <v>369</v>
      </c>
      <c r="I25" s="2" t="s">
        <v>20</v>
      </c>
      <c r="J25" s="19">
        <f t="shared" ref="J25:L25" si="12">J26</f>
        <v>400</v>
      </c>
      <c r="K25" s="19">
        <f t="shared" si="12"/>
        <v>400</v>
      </c>
      <c r="L25" s="19">
        <f t="shared" si="12"/>
        <v>400</v>
      </c>
    </row>
    <row r="26" spans="1:12" ht="38.25" x14ac:dyDescent="0.25">
      <c r="A26" s="46" t="s">
        <v>9</v>
      </c>
      <c r="B26" s="89"/>
      <c r="C26" s="89"/>
      <c r="D26" s="89"/>
      <c r="E26" s="3">
        <v>851</v>
      </c>
      <c r="F26" s="2" t="s">
        <v>11</v>
      </c>
      <c r="G26" s="2" t="s">
        <v>12</v>
      </c>
      <c r="H26" s="3" t="s">
        <v>369</v>
      </c>
      <c r="I26" s="2" t="s">
        <v>21</v>
      </c>
      <c r="J26" s="19">
        <f>'3.ВС'!J22</f>
        <v>400</v>
      </c>
      <c r="K26" s="19">
        <f>'3.ВС'!K22</f>
        <v>400</v>
      </c>
      <c r="L26" s="19">
        <f>'3.ВС'!L22</f>
        <v>400</v>
      </c>
    </row>
    <row r="27" spans="1:12" ht="76.5" x14ac:dyDescent="0.25">
      <c r="A27" s="46" t="s">
        <v>391</v>
      </c>
      <c r="B27" s="123"/>
      <c r="C27" s="123"/>
      <c r="D27" s="123"/>
      <c r="E27" s="3">
        <v>851</v>
      </c>
      <c r="F27" s="2" t="s">
        <v>11</v>
      </c>
      <c r="G27" s="2" t="s">
        <v>12</v>
      </c>
      <c r="H27" s="3" t="s">
        <v>390</v>
      </c>
      <c r="I27" s="3"/>
      <c r="J27" s="19">
        <f t="shared" ref="J27:L27" si="13">J28+J30</f>
        <v>64131</v>
      </c>
      <c r="K27" s="19">
        <f t="shared" si="13"/>
        <v>64131</v>
      </c>
      <c r="L27" s="19">
        <f t="shared" si="13"/>
        <v>64131</v>
      </c>
    </row>
    <row r="28" spans="1:12" ht="63.75" x14ac:dyDescent="0.25">
      <c r="A28" s="46" t="s">
        <v>14</v>
      </c>
      <c r="B28" s="123"/>
      <c r="C28" s="123"/>
      <c r="D28" s="123"/>
      <c r="E28" s="3">
        <v>851</v>
      </c>
      <c r="F28" s="2" t="s">
        <v>11</v>
      </c>
      <c r="G28" s="2" t="s">
        <v>12</v>
      </c>
      <c r="H28" s="3" t="s">
        <v>390</v>
      </c>
      <c r="I28" s="2" t="s">
        <v>16</v>
      </c>
      <c r="J28" s="19">
        <f t="shared" ref="J28:L28" si="14">J29</f>
        <v>42900</v>
      </c>
      <c r="K28" s="19">
        <f t="shared" si="14"/>
        <v>42900</v>
      </c>
      <c r="L28" s="19">
        <f t="shared" si="14"/>
        <v>42900</v>
      </c>
    </row>
    <row r="29" spans="1:12" ht="25.5" x14ac:dyDescent="0.25">
      <c r="A29" s="46" t="s">
        <v>248</v>
      </c>
      <c r="B29" s="121"/>
      <c r="C29" s="121"/>
      <c r="D29" s="121"/>
      <c r="E29" s="3">
        <v>851</v>
      </c>
      <c r="F29" s="2" t="s">
        <v>11</v>
      </c>
      <c r="G29" s="2" t="s">
        <v>12</v>
      </c>
      <c r="H29" s="3" t="s">
        <v>390</v>
      </c>
      <c r="I29" s="2" t="s">
        <v>17</v>
      </c>
      <c r="J29" s="19">
        <f>'3.ВС'!J25</f>
        <v>42900</v>
      </c>
      <c r="K29" s="19">
        <f>'3.ВС'!K25</f>
        <v>42900</v>
      </c>
      <c r="L29" s="19">
        <f>'3.ВС'!L25</f>
        <v>42900</v>
      </c>
    </row>
    <row r="30" spans="1:12" ht="25.5" x14ac:dyDescent="0.25">
      <c r="A30" s="46" t="s">
        <v>19</v>
      </c>
      <c r="B30" s="121"/>
      <c r="C30" s="121"/>
      <c r="D30" s="121"/>
      <c r="E30" s="3">
        <v>851</v>
      </c>
      <c r="F30" s="2" t="s">
        <v>11</v>
      </c>
      <c r="G30" s="2" t="s">
        <v>12</v>
      </c>
      <c r="H30" s="3" t="s">
        <v>390</v>
      </c>
      <c r="I30" s="2" t="s">
        <v>20</v>
      </c>
      <c r="J30" s="19">
        <f t="shared" ref="J30:L30" si="15">J31</f>
        <v>21231</v>
      </c>
      <c r="K30" s="19">
        <f t="shared" si="15"/>
        <v>21231</v>
      </c>
      <c r="L30" s="19">
        <f t="shared" si="15"/>
        <v>21231</v>
      </c>
    </row>
    <row r="31" spans="1:12" ht="38.25" x14ac:dyDescent="0.25">
      <c r="A31" s="46" t="s">
        <v>9</v>
      </c>
      <c r="B31" s="123"/>
      <c r="C31" s="123"/>
      <c r="D31" s="123"/>
      <c r="E31" s="3">
        <v>851</v>
      </c>
      <c r="F31" s="2" t="s">
        <v>11</v>
      </c>
      <c r="G31" s="2" t="s">
        <v>12</v>
      </c>
      <c r="H31" s="3" t="s">
        <v>390</v>
      </c>
      <c r="I31" s="2" t="s">
        <v>21</v>
      </c>
      <c r="J31" s="19">
        <f>'3.ВС'!J27</f>
        <v>21231</v>
      </c>
      <c r="K31" s="19">
        <f>'3.ВС'!K27</f>
        <v>21231</v>
      </c>
      <c r="L31" s="19">
        <f>'3.ВС'!L27</f>
        <v>21231</v>
      </c>
    </row>
    <row r="32" spans="1:12" ht="51" x14ac:dyDescent="0.25">
      <c r="A32" s="54" t="s">
        <v>58</v>
      </c>
      <c r="B32" s="123"/>
      <c r="C32" s="123"/>
      <c r="D32" s="123"/>
      <c r="E32" s="89">
        <v>851</v>
      </c>
      <c r="F32" s="2" t="s">
        <v>11</v>
      </c>
      <c r="G32" s="2" t="s">
        <v>12</v>
      </c>
      <c r="H32" s="3" t="s">
        <v>298</v>
      </c>
      <c r="I32" s="3"/>
      <c r="J32" s="19">
        <f t="shared" ref="J32:L32" si="16">J33+J35</f>
        <v>320654</v>
      </c>
      <c r="K32" s="19">
        <f t="shared" si="16"/>
        <v>320654</v>
      </c>
      <c r="L32" s="19">
        <f t="shared" si="16"/>
        <v>320654</v>
      </c>
    </row>
    <row r="33" spans="1:12" ht="63.75" x14ac:dyDescent="0.25">
      <c r="A33" s="54" t="s">
        <v>14</v>
      </c>
      <c r="B33" s="123"/>
      <c r="C33" s="123"/>
      <c r="D33" s="123"/>
      <c r="E33" s="89">
        <v>851</v>
      </c>
      <c r="F33" s="2" t="s">
        <v>11</v>
      </c>
      <c r="G33" s="2" t="s">
        <v>12</v>
      </c>
      <c r="H33" s="3" t="s">
        <v>298</v>
      </c>
      <c r="I33" s="2" t="s">
        <v>16</v>
      </c>
      <c r="J33" s="19">
        <f t="shared" ref="J33:L33" si="17">J34</f>
        <v>225200</v>
      </c>
      <c r="K33" s="19">
        <f t="shared" si="17"/>
        <v>225200</v>
      </c>
      <c r="L33" s="19">
        <f t="shared" si="17"/>
        <v>225200</v>
      </c>
    </row>
    <row r="34" spans="1:12" ht="25.5" x14ac:dyDescent="0.25">
      <c r="A34" s="54" t="s">
        <v>8</v>
      </c>
      <c r="B34" s="121"/>
      <c r="C34" s="121"/>
      <c r="D34" s="121"/>
      <c r="E34" s="89">
        <v>851</v>
      </c>
      <c r="F34" s="2" t="s">
        <v>11</v>
      </c>
      <c r="G34" s="2" t="s">
        <v>12</v>
      </c>
      <c r="H34" s="3" t="s">
        <v>298</v>
      </c>
      <c r="I34" s="2" t="s">
        <v>17</v>
      </c>
      <c r="J34" s="19">
        <f>'3.ВС'!J30</f>
        <v>225200</v>
      </c>
      <c r="K34" s="19">
        <f>'3.ВС'!K30</f>
        <v>225200</v>
      </c>
      <c r="L34" s="19">
        <f>'3.ВС'!L30</f>
        <v>225200</v>
      </c>
    </row>
    <row r="35" spans="1:12" ht="25.5" x14ac:dyDescent="0.25">
      <c r="A35" s="46" t="s">
        <v>19</v>
      </c>
      <c r="B35" s="121"/>
      <c r="C35" s="121"/>
      <c r="D35" s="121"/>
      <c r="E35" s="89">
        <v>851</v>
      </c>
      <c r="F35" s="2" t="s">
        <v>11</v>
      </c>
      <c r="G35" s="2" t="s">
        <v>12</v>
      </c>
      <c r="H35" s="3" t="s">
        <v>298</v>
      </c>
      <c r="I35" s="2" t="s">
        <v>20</v>
      </c>
      <c r="J35" s="19">
        <f t="shared" ref="J35:L35" si="18">J36</f>
        <v>95454</v>
      </c>
      <c r="K35" s="19">
        <f t="shared" si="18"/>
        <v>95454</v>
      </c>
      <c r="L35" s="19">
        <f t="shared" si="18"/>
        <v>95454</v>
      </c>
    </row>
    <row r="36" spans="1:12" ht="38.25" x14ac:dyDescent="0.25">
      <c r="A36" s="46" t="s">
        <v>9</v>
      </c>
      <c r="B36" s="123"/>
      <c r="C36" s="123"/>
      <c r="D36" s="123"/>
      <c r="E36" s="89">
        <v>851</v>
      </c>
      <c r="F36" s="2" t="s">
        <v>11</v>
      </c>
      <c r="G36" s="2" t="s">
        <v>12</v>
      </c>
      <c r="H36" s="3" t="s">
        <v>298</v>
      </c>
      <c r="I36" s="2" t="s">
        <v>21</v>
      </c>
      <c r="J36" s="19">
        <f>'3.ВС'!J32</f>
        <v>95454</v>
      </c>
      <c r="K36" s="19">
        <f>'3.ВС'!K32</f>
        <v>95454</v>
      </c>
      <c r="L36" s="19">
        <f>'3.ВС'!L32</f>
        <v>95454</v>
      </c>
    </row>
    <row r="37" spans="1:12" ht="51" x14ac:dyDescent="0.25">
      <c r="A37" s="54" t="s">
        <v>13</v>
      </c>
      <c r="B37" s="123"/>
      <c r="C37" s="123"/>
      <c r="D37" s="123"/>
      <c r="E37" s="89">
        <v>851</v>
      </c>
      <c r="F37" s="2" t="s">
        <v>11</v>
      </c>
      <c r="G37" s="2" t="s">
        <v>12</v>
      </c>
      <c r="H37" s="3" t="s">
        <v>284</v>
      </c>
      <c r="I37" s="2"/>
      <c r="J37" s="19">
        <f t="shared" ref="J37:L38" si="19">J38</f>
        <v>1985000</v>
      </c>
      <c r="K37" s="19">
        <f t="shared" si="19"/>
        <v>1985000</v>
      </c>
      <c r="L37" s="19">
        <f t="shared" si="19"/>
        <v>1985000</v>
      </c>
    </row>
    <row r="38" spans="1:12" ht="63.75" x14ac:dyDescent="0.25">
      <c r="A38" s="54" t="s">
        <v>14</v>
      </c>
      <c r="B38" s="123"/>
      <c r="C38" s="123"/>
      <c r="D38" s="123"/>
      <c r="E38" s="89">
        <v>851</v>
      </c>
      <c r="F38" s="2" t="s">
        <v>15</v>
      </c>
      <c r="G38" s="2" t="s">
        <v>12</v>
      </c>
      <c r="H38" s="3" t="s">
        <v>284</v>
      </c>
      <c r="I38" s="2" t="s">
        <v>16</v>
      </c>
      <c r="J38" s="19">
        <f t="shared" si="19"/>
        <v>1985000</v>
      </c>
      <c r="K38" s="19">
        <f t="shared" si="19"/>
        <v>1985000</v>
      </c>
      <c r="L38" s="19">
        <f t="shared" si="19"/>
        <v>1985000</v>
      </c>
    </row>
    <row r="39" spans="1:12" ht="25.5" x14ac:dyDescent="0.25">
      <c r="A39" s="54" t="s">
        <v>8</v>
      </c>
      <c r="B39" s="121"/>
      <c r="C39" s="121"/>
      <c r="D39" s="121"/>
      <c r="E39" s="89">
        <v>851</v>
      </c>
      <c r="F39" s="2" t="s">
        <v>11</v>
      </c>
      <c r="G39" s="2" t="s">
        <v>12</v>
      </c>
      <c r="H39" s="3" t="s">
        <v>284</v>
      </c>
      <c r="I39" s="2" t="s">
        <v>17</v>
      </c>
      <c r="J39" s="19">
        <f>'3.ВС'!J35</f>
        <v>1985000</v>
      </c>
      <c r="K39" s="19">
        <f>'3.ВС'!K35</f>
        <v>1985000</v>
      </c>
      <c r="L39" s="19">
        <f>'3.ВС'!L35</f>
        <v>1985000</v>
      </c>
    </row>
    <row r="40" spans="1:12" ht="25.5" x14ac:dyDescent="0.25">
      <c r="A40" s="54" t="s">
        <v>18</v>
      </c>
      <c r="B40" s="121"/>
      <c r="C40" s="89"/>
      <c r="D40" s="89"/>
      <c r="E40" s="89">
        <v>851</v>
      </c>
      <c r="F40" s="2" t="s">
        <v>15</v>
      </c>
      <c r="G40" s="2" t="s">
        <v>12</v>
      </c>
      <c r="H40" s="3" t="s">
        <v>285</v>
      </c>
      <c r="I40" s="2"/>
      <c r="J40" s="19">
        <f t="shared" ref="J40:L40" si="20">J41+J43+J45</f>
        <v>29866800</v>
      </c>
      <c r="K40" s="19">
        <f t="shared" si="20"/>
        <v>29866800</v>
      </c>
      <c r="L40" s="19">
        <f t="shared" si="20"/>
        <v>29866800</v>
      </c>
    </row>
    <row r="41" spans="1:12" ht="63.75" x14ac:dyDescent="0.25">
      <c r="A41" s="54" t="s">
        <v>14</v>
      </c>
      <c r="B41" s="89"/>
      <c r="C41" s="89"/>
      <c r="D41" s="89"/>
      <c r="E41" s="89">
        <v>851</v>
      </c>
      <c r="F41" s="2" t="s">
        <v>11</v>
      </c>
      <c r="G41" s="2" t="s">
        <v>12</v>
      </c>
      <c r="H41" s="3" t="s">
        <v>285</v>
      </c>
      <c r="I41" s="2" t="s">
        <v>16</v>
      </c>
      <c r="J41" s="19">
        <f t="shared" ref="J41:L41" si="21">J42</f>
        <v>25175100</v>
      </c>
      <c r="K41" s="19">
        <f t="shared" si="21"/>
        <v>25175100</v>
      </c>
      <c r="L41" s="19">
        <f t="shared" si="21"/>
        <v>25175100</v>
      </c>
    </row>
    <row r="42" spans="1:12" ht="25.5" x14ac:dyDescent="0.25">
      <c r="A42" s="54" t="s">
        <v>8</v>
      </c>
      <c r="B42" s="89"/>
      <c r="C42" s="89"/>
      <c r="D42" s="89"/>
      <c r="E42" s="89">
        <v>851</v>
      </c>
      <c r="F42" s="2" t="s">
        <v>11</v>
      </c>
      <c r="G42" s="2" t="s">
        <v>12</v>
      </c>
      <c r="H42" s="3" t="s">
        <v>285</v>
      </c>
      <c r="I42" s="2" t="s">
        <v>17</v>
      </c>
      <c r="J42" s="19">
        <f>'3.ВС'!J38</f>
        <v>25175100</v>
      </c>
      <c r="K42" s="19">
        <f>'3.ВС'!K38</f>
        <v>25175100</v>
      </c>
      <c r="L42" s="19">
        <f>'3.ВС'!L38</f>
        <v>25175100</v>
      </c>
    </row>
    <row r="43" spans="1:12" ht="25.5" x14ac:dyDescent="0.25">
      <c r="A43" s="46" t="s">
        <v>19</v>
      </c>
      <c r="B43" s="89"/>
      <c r="C43" s="89"/>
      <c r="D43" s="89"/>
      <c r="E43" s="89">
        <v>851</v>
      </c>
      <c r="F43" s="2" t="s">
        <v>11</v>
      </c>
      <c r="G43" s="2" t="s">
        <v>12</v>
      </c>
      <c r="H43" s="3" t="s">
        <v>285</v>
      </c>
      <c r="I43" s="2" t="s">
        <v>20</v>
      </c>
      <c r="J43" s="19">
        <f t="shared" ref="J43:L43" si="22">J44</f>
        <v>4593400</v>
      </c>
      <c r="K43" s="19">
        <f t="shared" si="22"/>
        <v>4593400</v>
      </c>
      <c r="L43" s="19">
        <f t="shared" si="22"/>
        <v>4593400</v>
      </c>
    </row>
    <row r="44" spans="1:12" ht="38.25" x14ac:dyDescent="0.25">
      <c r="A44" s="46" t="s">
        <v>9</v>
      </c>
      <c r="B44" s="89"/>
      <c r="C44" s="89"/>
      <c r="D44" s="89"/>
      <c r="E44" s="89">
        <v>851</v>
      </c>
      <c r="F44" s="2" t="s">
        <v>11</v>
      </c>
      <c r="G44" s="2" t="s">
        <v>12</v>
      </c>
      <c r="H44" s="3" t="s">
        <v>285</v>
      </c>
      <c r="I44" s="2" t="s">
        <v>21</v>
      </c>
      <c r="J44" s="19">
        <f>'3.ВС'!J40</f>
        <v>4593400</v>
      </c>
      <c r="K44" s="19">
        <f>'3.ВС'!K40</f>
        <v>4593400</v>
      </c>
      <c r="L44" s="19">
        <f>'3.ВС'!L40</f>
        <v>4593400</v>
      </c>
    </row>
    <row r="45" spans="1:12" x14ac:dyDescent="0.25">
      <c r="A45" s="46" t="s">
        <v>22</v>
      </c>
      <c r="B45" s="89"/>
      <c r="C45" s="89"/>
      <c r="D45" s="89"/>
      <c r="E45" s="89">
        <v>851</v>
      </c>
      <c r="F45" s="2" t="s">
        <v>11</v>
      </c>
      <c r="G45" s="2" t="s">
        <v>12</v>
      </c>
      <c r="H45" s="3" t="s">
        <v>285</v>
      </c>
      <c r="I45" s="2" t="s">
        <v>23</v>
      </c>
      <c r="J45" s="19">
        <f t="shared" ref="J45:L45" si="23">J46</f>
        <v>98300</v>
      </c>
      <c r="K45" s="19">
        <f t="shared" si="23"/>
        <v>98300</v>
      </c>
      <c r="L45" s="19">
        <f t="shared" si="23"/>
        <v>98300</v>
      </c>
    </row>
    <row r="46" spans="1:12" x14ac:dyDescent="0.25">
      <c r="A46" s="46" t="s">
        <v>24</v>
      </c>
      <c r="B46" s="89"/>
      <c r="C46" s="89"/>
      <c r="D46" s="89"/>
      <c r="E46" s="89">
        <v>851</v>
      </c>
      <c r="F46" s="2" t="s">
        <v>11</v>
      </c>
      <c r="G46" s="2" t="s">
        <v>12</v>
      </c>
      <c r="H46" s="3" t="s">
        <v>285</v>
      </c>
      <c r="I46" s="2" t="s">
        <v>25</v>
      </c>
      <c r="J46" s="19">
        <f>'3.ВС'!J42</f>
        <v>98300</v>
      </c>
      <c r="K46" s="19">
        <f>'3.ВС'!K42</f>
        <v>98300</v>
      </c>
      <c r="L46" s="19">
        <f>'3.ВС'!L42</f>
        <v>98300</v>
      </c>
    </row>
    <row r="47" spans="1:12" ht="25.5" x14ac:dyDescent="0.25">
      <c r="A47" s="54" t="s">
        <v>363</v>
      </c>
      <c r="B47" s="121"/>
      <c r="C47" s="123"/>
      <c r="D47" s="123"/>
      <c r="E47" s="89">
        <v>851</v>
      </c>
      <c r="F47" s="2" t="s">
        <v>11</v>
      </c>
      <c r="G47" s="2" t="s">
        <v>12</v>
      </c>
      <c r="H47" s="3" t="s">
        <v>286</v>
      </c>
      <c r="I47" s="2"/>
      <c r="J47" s="19">
        <f t="shared" ref="J47:L48" si="24">J48</f>
        <v>100000</v>
      </c>
      <c r="K47" s="19">
        <f t="shared" si="24"/>
        <v>0</v>
      </c>
      <c r="L47" s="19">
        <f t="shared" si="24"/>
        <v>0</v>
      </c>
    </row>
    <row r="48" spans="1:12" ht="25.5" x14ac:dyDescent="0.25">
      <c r="A48" s="46" t="s">
        <v>19</v>
      </c>
      <c r="B48" s="123"/>
      <c r="C48" s="123"/>
      <c r="D48" s="123"/>
      <c r="E48" s="89">
        <v>851</v>
      </c>
      <c r="F48" s="2" t="s">
        <v>11</v>
      </c>
      <c r="G48" s="2" t="s">
        <v>12</v>
      </c>
      <c r="H48" s="3" t="s">
        <v>286</v>
      </c>
      <c r="I48" s="2" t="s">
        <v>20</v>
      </c>
      <c r="J48" s="19">
        <f t="shared" si="24"/>
        <v>100000</v>
      </c>
      <c r="K48" s="19">
        <f t="shared" si="24"/>
        <v>0</v>
      </c>
      <c r="L48" s="19">
        <f t="shared" si="24"/>
        <v>0</v>
      </c>
    </row>
    <row r="49" spans="1:12" ht="38.25" x14ac:dyDescent="0.25">
      <c r="A49" s="46" t="s">
        <v>9</v>
      </c>
      <c r="B49" s="123"/>
      <c r="C49" s="123"/>
      <c r="D49" s="123"/>
      <c r="E49" s="89">
        <v>851</v>
      </c>
      <c r="F49" s="2" t="s">
        <v>11</v>
      </c>
      <c r="G49" s="2" t="s">
        <v>12</v>
      </c>
      <c r="H49" s="3" t="s">
        <v>286</v>
      </c>
      <c r="I49" s="2" t="s">
        <v>21</v>
      </c>
      <c r="J49" s="19">
        <f>'3.ВС'!J45</f>
        <v>100000</v>
      </c>
      <c r="K49" s="19">
        <f>'3.ВС'!K45</f>
        <v>0</v>
      </c>
      <c r="L49" s="19">
        <f>'3.ВС'!L45</f>
        <v>0</v>
      </c>
    </row>
    <row r="50" spans="1:12" ht="38.25" x14ac:dyDescent="0.25">
      <c r="A50" s="54" t="s">
        <v>274</v>
      </c>
      <c r="B50" s="121"/>
      <c r="C50" s="121"/>
      <c r="D50" s="121"/>
      <c r="E50" s="89">
        <v>851</v>
      </c>
      <c r="F50" s="2" t="s">
        <v>11</v>
      </c>
      <c r="G50" s="2" t="s">
        <v>12</v>
      </c>
      <c r="H50" s="3" t="s">
        <v>287</v>
      </c>
      <c r="I50" s="2"/>
      <c r="J50" s="19">
        <f t="shared" ref="J50:L51" si="25">J51</f>
        <v>100000</v>
      </c>
      <c r="K50" s="19">
        <f t="shared" si="25"/>
        <v>0</v>
      </c>
      <c r="L50" s="19">
        <f t="shared" si="25"/>
        <v>0</v>
      </c>
    </row>
    <row r="51" spans="1:12" ht="25.5" x14ac:dyDescent="0.25">
      <c r="A51" s="46" t="s">
        <v>19</v>
      </c>
      <c r="B51" s="123"/>
      <c r="C51" s="123"/>
      <c r="D51" s="123"/>
      <c r="E51" s="89">
        <v>851</v>
      </c>
      <c r="F51" s="2" t="s">
        <v>11</v>
      </c>
      <c r="G51" s="2" t="s">
        <v>12</v>
      </c>
      <c r="H51" s="3" t="s">
        <v>287</v>
      </c>
      <c r="I51" s="2" t="s">
        <v>20</v>
      </c>
      <c r="J51" s="19">
        <f t="shared" si="25"/>
        <v>100000</v>
      </c>
      <c r="K51" s="19">
        <f t="shared" si="25"/>
        <v>0</v>
      </c>
      <c r="L51" s="19">
        <f t="shared" si="25"/>
        <v>0</v>
      </c>
    </row>
    <row r="52" spans="1:12" ht="38.25" x14ac:dyDescent="0.25">
      <c r="A52" s="46" t="s">
        <v>9</v>
      </c>
      <c r="B52" s="123"/>
      <c r="C52" s="123"/>
      <c r="D52" s="123"/>
      <c r="E52" s="89">
        <v>851</v>
      </c>
      <c r="F52" s="2" t="s">
        <v>11</v>
      </c>
      <c r="G52" s="2" t="s">
        <v>12</v>
      </c>
      <c r="H52" s="3" t="s">
        <v>287</v>
      </c>
      <c r="I52" s="2" t="s">
        <v>21</v>
      </c>
      <c r="J52" s="19">
        <f>'3.ВС'!J48</f>
        <v>100000</v>
      </c>
      <c r="K52" s="19">
        <f>'3.ВС'!K48</f>
        <v>0</v>
      </c>
      <c r="L52" s="19">
        <f>'3.ВС'!L48</f>
        <v>0</v>
      </c>
    </row>
    <row r="53" spans="1:12" x14ac:dyDescent="0.25">
      <c r="A53" s="54" t="s">
        <v>27</v>
      </c>
      <c r="B53" s="121"/>
      <c r="C53" s="123"/>
      <c r="D53" s="123"/>
      <c r="E53" s="89">
        <v>851</v>
      </c>
      <c r="F53" s="2" t="s">
        <v>11</v>
      </c>
      <c r="G53" s="2" t="s">
        <v>12</v>
      </c>
      <c r="H53" s="3" t="s">
        <v>288</v>
      </c>
      <c r="I53" s="2"/>
      <c r="J53" s="19">
        <f t="shared" ref="J53:L54" si="26">J54</f>
        <v>78000</v>
      </c>
      <c r="K53" s="19">
        <f t="shared" si="26"/>
        <v>0</v>
      </c>
      <c r="L53" s="19">
        <f t="shared" si="26"/>
        <v>0</v>
      </c>
    </row>
    <row r="54" spans="1:12" x14ac:dyDescent="0.25">
      <c r="A54" s="46" t="s">
        <v>22</v>
      </c>
      <c r="B54" s="123"/>
      <c r="C54" s="123"/>
      <c r="D54" s="123"/>
      <c r="E54" s="89">
        <v>851</v>
      </c>
      <c r="F54" s="2" t="s">
        <v>11</v>
      </c>
      <c r="G54" s="2" t="s">
        <v>12</v>
      </c>
      <c r="H54" s="3" t="s">
        <v>288</v>
      </c>
      <c r="I54" s="2" t="s">
        <v>23</v>
      </c>
      <c r="J54" s="19">
        <f t="shared" si="26"/>
        <v>78000</v>
      </c>
      <c r="K54" s="19">
        <f t="shared" si="26"/>
        <v>0</v>
      </c>
      <c r="L54" s="19">
        <f t="shared" si="26"/>
        <v>0</v>
      </c>
    </row>
    <row r="55" spans="1:12" x14ac:dyDescent="0.25">
      <c r="A55" s="46" t="s">
        <v>24</v>
      </c>
      <c r="B55" s="123"/>
      <c r="C55" s="123"/>
      <c r="D55" s="123"/>
      <c r="E55" s="89">
        <v>851</v>
      </c>
      <c r="F55" s="2" t="s">
        <v>11</v>
      </c>
      <c r="G55" s="2" t="s">
        <v>12</v>
      </c>
      <c r="H55" s="3" t="s">
        <v>288</v>
      </c>
      <c r="I55" s="2" t="s">
        <v>25</v>
      </c>
      <c r="J55" s="19">
        <f>'3.ВС'!J51</f>
        <v>78000</v>
      </c>
      <c r="K55" s="19">
        <f>'3.ВС'!K51</f>
        <v>0</v>
      </c>
      <c r="L55" s="19">
        <f>'3.ВС'!L51</f>
        <v>0</v>
      </c>
    </row>
    <row r="56" spans="1:12" ht="51" x14ac:dyDescent="0.25">
      <c r="A56" s="54" t="s">
        <v>26</v>
      </c>
      <c r="B56" s="121"/>
      <c r="C56" s="123"/>
      <c r="D56" s="123"/>
      <c r="E56" s="89">
        <v>851</v>
      </c>
      <c r="F56" s="2" t="s">
        <v>11</v>
      </c>
      <c r="G56" s="2" t="s">
        <v>12</v>
      </c>
      <c r="H56" s="3" t="s">
        <v>289</v>
      </c>
      <c r="I56" s="2"/>
      <c r="J56" s="19">
        <f t="shared" ref="J56:L57" si="27">J57</f>
        <v>2500</v>
      </c>
      <c r="K56" s="19">
        <f t="shared" si="27"/>
        <v>2500</v>
      </c>
      <c r="L56" s="19">
        <f t="shared" si="27"/>
        <v>2500</v>
      </c>
    </row>
    <row r="57" spans="1:12" ht="25.5" x14ac:dyDescent="0.25">
      <c r="A57" s="46" t="s">
        <v>19</v>
      </c>
      <c r="B57" s="121"/>
      <c r="C57" s="121"/>
      <c r="D57" s="121"/>
      <c r="E57" s="89">
        <v>851</v>
      </c>
      <c r="F57" s="2" t="s">
        <v>11</v>
      </c>
      <c r="G57" s="2" t="s">
        <v>12</v>
      </c>
      <c r="H57" s="3" t="s">
        <v>289</v>
      </c>
      <c r="I57" s="2" t="s">
        <v>20</v>
      </c>
      <c r="J57" s="19">
        <f t="shared" si="27"/>
        <v>2500</v>
      </c>
      <c r="K57" s="19">
        <f t="shared" si="27"/>
        <v>2500</v>
      </c>
      <c r="L57" s="19">
        <f t="shared" si="27"/>
        <v>2500</v>
      </c>
    </row>
    <row r="58" spans="1:12" ht="38.25" x14ac:dyDescent="0.25">
      <c r="A58" s="46" t="s">
        <v>9</v>
      </c>
      <c r="B58" s="123"/>
      <c r="C58" s="123"/>
      <c r="D58" s="123"/>
      <c r="E58" s="89">
        <v>851</v>
      </c>
      <c r="F58" s="2" t="s">
        <v>11</v>
      </c>
      <c r="G58" s="2" t="s">
        <v>12</v>
      </c>
      <c r="H58" s="3" t="s">
        <v>289</v>
      </c>
      <c r="I58" s="2" t="s">
        <v>21</v>
      </c>
      <c r="J58" s="19">
        <f>'3.ВС'!J54</f>
        <v>2500</v>
      </c>
      <c r="K58" s="19">
        <f>'3.ВС'!K54</f>
        <v>2500</v>
      </c>
      <c r="L58" s="19">
        <f>'3.ВС'!L54</f>
        <v>2500</v>
      </c>
    </row>
    <row r="59" spans="1:12" ht="63.75" x14ac:dyDescent="0.25">
      <c r="A59" s="46" t="s">
        <v>404</v>
      </c>
      <c r="B59" s="121"/>
      <c r="C59" s="123"/>
      <c r="D59" s="123"/>
      <c r="E59" s="45">
        <v>851</v>
      </c>
      <c r="F59" s="2" t="s">
        <v>11</v>
      </c>
      <c r="G59" s="2" t="s">
        <v>12</v>
      </c>
      <c r="H59" s="3" t="s">
        <v>405</v>
      </c>
      <c r="I59" s="2"/>
      <c r="J59" s="19">
        <f t="shared" ref="J59:L69" si="28">J60</f>
        <v>600</v>
      </c>
      <c r="K59" s="19">
        <f t="shared" si="28"/>
        <v>600</v>
      </c>
      <c r="L59" s="19">
        <f t="shared" si="28"/>
        <v>600</v>
      </c>
    </row>
    <row r="60" spans="1:12" ht="25.5" x14ac:dyDescent="0.25">
      <c r="A60" s="46" t="s">
        <v>19</v>
      </c>
      <c r="B60" s="121"/>
      <c r="C60" s="121"/>
      <c r="D60" s="121"/>
      <c r="E60" s="45">
        <v>851</v>
      </c>
      <c r="F60" s="2" t="s">
        <v>11</v>
      </c>
      <c r="G60" s="2" t="s">
        <v>12</v>
      </c>
      <c r="H60" s="3" t="s">
        <v>405</v>
      </c>
      <c r="I60" s="2" t="s">
        <v>20</v>
      </c>
      <c r="J60" s="19">
        <f t="shared" si="28"/>
        <v>600</v>
      </c>
      <c r="K60" s="19">
        <f t="shared" si="28"/>
        <v>600</v>
      </c>
      <c r="L60" s="19">
        <f t="shared" si="28"/>
        <v>600</v>
      </c>
    </row>
    <row r="61" spans="1:12" ht="38.25" x14ac:dyDescent="0.25">
      <c r="A61" s="46" t="s">
        <v>9</v>
      </c>
      <c r="B61" s="123"/>
      <c r="C61" s="123"/>
      <c r="D61" s="123"/>
      <c r="E61" s="45">
        <v>851</v>
      </c>
      <c r="F61" s="2" t="s">
        <v>11</v>
      </c>
      <c r="G61" s="2" t="s">
        <v>12</v>
      </c>
      <c r="H61" s="3" t="s">
        <v>405</v>
      </c>
      <c r="I61" s="2" t="s">
        <v>21</v>
      </c>
      <c r="J61" s="19">
        <f>'3.ВС'!J57</f>
        <v>600</v>
      </c>
      <c r="K61" s="19">
        <f>'3.ВС'!K57</f>
        <v>600</v>
      </c>
      <c r="L61" s="19">
        <f>'3.ВС'!L57</f>
        <v>600</v>
      </c>
    </row>
    <row r="62" spans="1:12" ht="63.75" x14ac:dyDescent="0.25">
      <c r="A62" s="46" t="s">
        <v>406</v>
      </c>
      <c r="B62" s="121"/>
      <c r="C62" s="123"/>
      <c r="D62" s="123"/>
      <c r="E62" s="45">
        <v>851</v>
      </c>
      <c r="F62" s="2" t="s">
        <v>11</v>
      </c>
      <c r="G62" s="2" t="s">
        <v>12</v>
      </c>
      <c r="H62" s="3" t="s">
        <v>407</v>
      </c>
      <c r="I62" s="2"/>
      <c r="J62" s="19">
        <f t="shared" si="28"/>
        <v>600</v>
      </c>
      <c r="K62" s="19">
        <f t="shared" si="28"/>
        <v>600</v>
      </c>
      <c r="L62" s="19">
        <f t="shared" si="28"/>
        <v>600</v>
      </c>
    </row>
    <row r="63" spans="1:12" ht="25.5" x14ac:dyDescent="0.25">
      <c r="A63" s="46" t="s">
        <v>19</v>
      </c>
      <c r="B63" s="121"/>
      <c r="C63" s="121"/>
      <c r="D63" s="121"/>
      <c r="E63" s="45">
        <v>851</v>
      </c>
      <c r="F63" s="2" t="s">
        <v>11</v>
      </c>
      <c r="G63" s="2" t="s">
        <v>12</v>
      </c>
      <c r="H63" s="3" t="s">
        <v>407</v>
      </c>
      <c r="I63" s="2" t="s">
        <v>20</v>
      </c>
      <c r="J63" s="19">
        <f t="shared" si="28"/>
        <v>600</v>
      </c>
      <c r="K63" s="19">
        <f t="shared" si="28"/>
        <v>600</v>
      </c>
      <c r="L63" s="19">
        <f t="shared" si="28"/>
        <v>600</v>
      </c>
    </row>
    <row r="64" spans="1:12" ht="38.25" x14ac:dyDescent="0.25">
      <c r="A64" s="46" t="s">
        <v>9</v>
      </c>
      <c r="B64" s="123"/>
      <c r="C64" s="123"/>
      <c r="D64" s="123"/>
      <c r="E64" s="45">
        <v>851</v>
      </c>
      <c r="F64" s="2" t="s">
        <v>11</v>
      </c>
      <c r="G64" s="2" t="s">
        <v>12</v>
      </c>
      <c r="H64" s="3" t="s">
        <v>407</v>
      </c>
      <c r="I64" s="2" t="s">
        <v>21</v>
      </c>
      <c r="J64" s="19">
        <f>'3.ВС'!J60</f>
        <v>600</v>
      </c>
      <c r="K64" s="19">
        <f>'3.ВС'!K60</f>
        <v>600</v>
      </c>
      <c r="L64" s="19">
        <f>'3.ВС'!L60</f>
        <v>600</v>
      </c>
    </row>
    <row r="65" spans="1:12" ht="89.25" x14ac:dyDescent="0.25">
      <c r="A65" s="46" t="s">
        <v>408</v>
      </c>
      <c r="B65" s="121"/>
      <c r="C65" s="123"/>
      <c r="D65" s="123"/>
      <c r="E65" s="45">
        <v>851</v>
      </c>
      <c r="F65" s="2" t="s">
        <v>11</v>
      </c>
      <c r="G65" s="2" t="s">
        <v>12</v>
      </c>
      <c r="H65" s="3" t="s">
        <v>409</v>
      </c>
      <c r="I65" s="2"/>
      <c r="J65" s="19">
        <f t="shared" si="28"/>
        <v>600</v>
      </c>
      <c r="K65" s="19">
        <f t="shared" si="28"/>
        <v>600</v>
      </c>
      <c r="L65" s="19">
        <f t="shared" si="28"/>
        <v>600</v>
      </c>
    </row>
    <row r="66" spans="1:12" ht="25.5" x14ac:dyDescent="0.25">
      <c r="A66" s="46" t="s">
        <v>19</v>
      </c>
      <c r="B66" s="121"/>
      <c r="C66" s="121"/>
      <c r="D66" s="121"/>
      <c r="E66" s="45">
        <v>851</v>
      </c>
      <c r="F66" s="2" t="s">
        <v>11</v>
      </c>
      <c r="G66" s="2" t="s">
        <v>12</v>
      </c>
      <c r="H66" s="3" t="s">
        <v>409</v>
      </c>
      <c r="I66" s="2" t="s">
        <v>20</v>
      </c>
      <c r="J66" s="19">
        <f t="shared" si="28"/>
        <v>600</v>
      </c>
      <c r="K66" s="19">
        <f t="shared" si="28"/>
        <v>600</v>
      </c>
      <c r="L66" s="19">
        <f t="shared" si="28"/>
        <v>600</v>
      </c>
    </row>
    <row r="67" spans="1:12" ht="38.25" x14ac:dyDescent="0.25">
      <c r="A67" s="46" t="s">
        <v>9</v>
      </c>
      <c r="B67" s="123"/>
      <c r="C67" s="123"/>
      <c r="D67" s="123"/>
      <c r="E67" s="45">
        <v>851</v>
      </c>
      <c r="F67" s="2" t="s">
        <v>11</v>
      </c>
      <c r="G67" s="2" t="s">
        <v>12</v>
      </c>
      <c r="H67" s="3" t="s">
        <v>409</v>
      </c>
      <c r="I67" s="2" t="s">
        <v>21</v>
      </c>
      <c r="J67" s="19">
        <f>'3.ВС'!J63</f>
        <v>600</v>
      </c>
      <c r="K67" s="19">
        <f>'3.ВС'!K63</f>
        <v>600</v>
      </c>
      <c r="L67" s="19">
        <f>'3.ВС'!L63</f>
        <v>600</v>
      </c>
    </row>
    <row r="68" spans="1:12" ht="63.75" x14ac:dyDescent="0.25">
      <c r="A68" s="46" t="s">
        <v>410</v>
      </c>
      <c r="B68" s="121"/>
      <c r="C68" s="123"/>
      <c r="D68" s="123"/>
      <c r="E68" s="45">
        <v>851</v>
      </c>
      <c r="F68" s="2" t="s">
        <v>11</v>
      </c>
      <c r="G68" s="2" t="s">
        <v>12</v>
      </c>
      <c r="H68" s="3" t="s">
        <v>411</v>
      </c>
      <c r="I68" s="2"/>
      <c r="J68" s="19">
        <f t="shared" si="28"/>
        <v>2100</v>
      </c>
      <c r="K68" s="19">
        <f t="shared" si="28"/>
        <v>2100</v>
      </c>
      <c r="L68" s="19">
        <f t="shared" si="28"/>
        <v>2100</v>
      </c>
    </row>
    <row r="69" spans="1:12" ht="25.5" x14ac:dyDescent="0.25">
      <c r="A69" s="46" t="s">
        <v>19</v>
      </c>
      <c r="B69" s="121"/>
      <c r="C69" s="121"/>
      <c r="D69" s="121"/>
      <c r="E69" s="45">
        <v>851</v>
      </c>
      <c r="F69" s="2" t="s">
        <v>11</v>
      </c>
      <c r="G69" s="2" t="s">
        <v>12</v>
      </c>
      <c r="H69" s="3" t="s">
        <v>411</v>
      </c>
      <c r="I69" s="2" t="s">
        <v>20</v>
      </c>
      <c r="J69" s="19">
        <f t="shared" si="28"/>
        <v>2100</v>
      </c>
      <c r="K69" s="19">
        <f t="shared" si="28"/>
        <v>2100</v>
      </c>
      <c r="L69" s="19">
        <f t="shared" si="28"/>
        <v>2100</v>
      </c>
    </row>
    <row r="70" spans="1:12" ht="38.25" x14ac:dyDescent="0.25">
      <c r="A70" s="46" t="s">
        <v>9</v>
      </c>
      <c r="B70" s="123"/>
      <c r="C70" s="123"/>
      <c r="D70" s="123"/>
      <c r="E70" s="45">
        <v>851</v>
      </c>
      <c r="F70" s="2" t="s">
        <v>11</v>
      </c>
      <c r="G70" s="2" t="s">
        <v>12</v>
      </c>
      <c r="H70" s="3" t="s">
        <v>411</v>
      </c>
      <c r="I70" s="2" t="s">
        <v>21</v>
      </c>
      <c r="J70" s="19">
        <f>'3.ВС'!J66</f>
        <v>2100</v>
      </c>
      <c r="K70" s="19">
        <f>'3.ВС'!K66</f>
        <v>2100</v>
      </c>
      <c r="L70" s="19">
        <f>'3.ВС'!L66</f>
        <v>2100</v>
      </c>
    </row>
    <row r="71" spans="1:12" x14ac:dyDescent="0.25">
      <c r="A71" s="54" t="s">
        <v>28</v>
      </c>
      <c r="B71" s="123"/>
      <c r="C71" s="123"/>
      <c r="D71" s="123"/>
      <c r="E71" s="89">
        <v>851</v>
      </c>
      <c r="F71" s="2" t="s">
        <v>11</v>
      </c>
      <c r="G71" s="2" t="s">
        <v>29</v>
      </c>
      <c r="H71" s="3"/>
      <c r="I71" s="2"/>
      <c r="J71" s="19">
        <f t="shared" ref="J71:L73" si="29">J72</f>
        <v>4850</v>
      </c>
      <c r="K71" s="19">
        <f t="shared" si="29"/>
        <v>41515</v>
      </c>
      <c r="L71" s="19">
        <f t="shared" si="29"/>
        <v>4635</v>
      </c>
    </row>
    <row r="72" spans="1:12" ht="51" x14ac:dyDescent="0.25">
      <c r="A72" s="54" t="s">
        <v>30</v>
      </c>
      <c r="B72" s="123"/>
      <c r="C72" s="123"/>
      <c r="D72" s="123"/>
      <c r="E72" s="89">
        <v>851</v>
      </c>
      <c r="F72" s="2" t="s">
        <v>11</v>
      </c>
      <c r="G72" s="2" t="s">
        <v>29</v>
      </c>
      <c r="H72" s="3" t="s">
        <v>290</v>
      </c>
      <c r="I72" s="2"/>
      <c r="J72" s="19">
        <f t="shared" si="29"/>
        <v>4850</v>
      </c>
      <c r="K72" s="19">
        <f t="shared" si="29"/>
        <v>41515</v>
      </c>
      <c r="L72" s="19">
        <f t="shared" si="29"/>
        <v>4635</v>
      </c>
    </row>
    <row r="73" spans="1:12" ht="25.5" x14ac:dyDescent="0.25">
      <c r="A73" s="46" t="s">
        <v>19</v>
      </c>
      <c r="B73" s="121"/>
      <c r="C73" s="121"/>
      <c r="D73" s="121"/>
      <c r="E73" s="89">
        <v>851</v>
      </c>
      <c r="F73" s="2" t="s">
        <v>11</v>
      </c>
      <c r="G73" s="2" t="s">
        <v>29</v>
      </c>
      <c r="H73" s="3" t="s">
        <v>290</v>
      </c>
      <c r="I73" s="2" t="s">
        <v>20</v>
      </c>
      <c r="J73" s="19">
        <f t="shared" si="29"/>
        <v>4850</v>
      </c>
      <c r="K73" s="19">
        <f t="shared" si="29"/>
        <v>41515</v>
      </c>
      <c r="L73" s="19">
        <f t="shared" si="29"/>
        <v>4635</v>
      </c>
    </row>
    <row r="74" spans="1:12" ht="38.25" x14ac:dyDescent="0.25">
      <c r="A74" s="46" t="s">
        <v>9</v>
      </c>
      <c r="B74" s="123"/>
      <c r="C74" s="123"/>
      <c r="D74" s="123"/>
      <c r="E74" s="89">
        <v>851</v>
      </c>
      <c r="F74" s="2" t="s">
        <v>11</v>
      </c>
      <c r="G74" s="2" t="s">
        <v>29</v>
      </c>
      <c r="H74" s="3" t="s">
        <v>290</v>
      </c>
      <c r="I74" s="2" t="s">
        <v>21</v>
      </c>
      <c r="J74" s="19">
        <f>'3.ВС'!J70</f>
        <v>4850</v>
      </c>
      <c r="K74" s="19">
        <f>'3.ВС'!K70</f>
        <v>41515</v>
      </c>
      <c r="L74" s="19">
        <f>'3.ВС'!L70</f>
        <v>4635</v>
      </c>
    </row>
    <row r="75" spans="1:12" ht="38.25" x14ac:dyDescent="0.25">
      <c r="A75" s="54" t="s">
        <v>119</v>
      </c>
      <c r="B75" s="123"/>
      <c r="C75" s="123"/>
      <c r="D75" s="123"/>
      <c r="E75" s="4">
        <v>853</v>
      </c>
      <c r="F75" s="2" t="s">
        <v>11</v>
      </c>
      <c r="G75" s="2" t="s">
        <v>94</v>
      </c>
      <c r="H75" s="3"/>
      <c r="I75" s="2"/>
      <c r="J75" s="19">
        <f>J76+J81+J84+J87+J90</f>
        <v>9346600</v>
      </c>
      <c r="K75" s="19">
        <f t="shared" ref="K75:L75" si="30">K76+K81+K84+K87+K90</f>
        <v>9346600</v>
      </c>
      <c r="L75" s="19">
        <f t="shared" si="30"/>
        <v>9346600</v>
      </c>
    </row>
    <row r="76" spans="1:12" ht="25.5" x14ac:dyDescent="0.25">
      <c r="A76" s="54" t="s">
        <v>18</v>
      </c>
      <c r="B76" s="89"/>
      <c r="C76" s="89"/>
      <c r="D76" s="89"/>
      <c r="E76" s="4">
        <v>853</v>
      </c>
      <c r="F76" s="2" t="s">
        <v>15</v>
      </c>
      <c r="G76" s="2" t="s">
        <v>94</v>
      </c>
      <c r="H76" s="3" t="s">
        <v>338</v>
      </c>
      <c r="I76" s="2"/>
      <c r="J76" s="19">
        <f t="shared" ref="J76:L76" si="31">J77+J79</f>
        <v>8300100</v>
      </c>
      <c r="K76" s="19">
        <f t="shared" si="31"/>
        <v>8300100</v>
      </c>
      <c r="L76" s="19">
        <f t="shared" si="31"/>
        <v>8300100</v>
      </c>
    </row>
    <row r="77" spans="1:12" ht="63.75" x14ac:dyDescent="0.25">
      <c r="A77" s="54" t="s">
        <v>14</v>
      </c>
      <c r="B77" s="89"/>
      <c r="C77" s="89"/>
      <c r="D77" s="89"/>
      <c r="E77" s="4">
        <v>853</v>
      </c>
      <c r="F77" s="2" t="s">
        <v>11</v>
      </c>
      <c r="G77" s="2" t="s">
        <v>94</v>
      </c>
      <c r="H77" s="3" t="s">
        <v>338</v>
      </c>
      <c r="I77" s="2" t="s">
        <v>16</v>
      </c>
      <c r="J77" s="19">
        <f t="shared" ref="J77:L77" si="32">J78</f>
        <v>8042800</v>
      </c>
      <c r="K77" s="19">
        <f t="shared" si="32"/>
        <v>8042800</v>
      </c>
      <c r="L77" s="19">
        <f t="shared" si="32"/>
        <v>8042800</v>
      </c>
    </row>
    <row r="78" spans="1:12" ht="25.5" x14ac:dyDescent="0.25">
      <c r="A78" s="54" t="s">
        <v>8</v>
      </c>
      <c r="B78" s="89"/>
      <c r="C78" s="89"/>
      <c r="D78" s="89"/>
      <c r="E78" s="4">
        <v>853</v>
      </c>
      <c r="F78" s="2" t="s">
        <v>11</v>
      </c>
      <c r="G78" s="2" t="s">
        <v>94</v>
      </c>
      <c r="H78" s="3" t="s">
        <v>338</v>
      </c>
      <c r="I78" s="2" t="s">
        <v>17</v>
      </c>
      <c r="J78" s="19">
        <f>'3.ВС'!J352</f>
        <v>8042800</v>
      </c>
      <c r="K78" s="19">
        <f>'3.ВС'!K352</f>
        <v>8042800</v>
      </c>
      <c r="L78" s="19">
        <f>'3.ВС'!L352</f>
        <v>8042800</v>
      </c>
    </row>
    <row r="79" spans="1:12" ht="25.5" x14ac:dyDescent="0.25">
      <c r="A79" s="46" t="s">
        <v>19</v>
      </c>
      <c r="B79" s="89"/>
      <c r="C79" s="89"/>
      <c r="D79" s="89"/>
      <c r="E79" s="4">
        <v>853</v>
      </c>
      <c r="F79" s="2" t="s">
        <v>11</v>
      </c>
      <c r="G79" s="2" t="s">
        <v>94</v>
      </c>
      <c r="H79" s="3" t="s">
        <v>338</v>
      </c>
      <c r="I79" s="2" t="s">
        <v>20</v>
      </c>
      <c r="J79" s="19">
        <f t="shared" ref="J79:L79" si="33">J80</f>
        <v>257300</v>
      </c>
      <c r="K79" s="19">
        <f t="shared" si="33"/>
        <v>257300</v>
      </c>
      <c r="L79" s="19">
        <f t="shared" si="33"/>
        <v>257300</v>
      </c>
    </row>
    <row r="80" spans="1:12" ht="38.25" x14ac:dyDescent="0.25">
      <c r="A80" s="46" t="s">
        <v>9</v>
      </c>
      <c r="B80" s="89"/>
      <c r="C80" s="89"/>
      <c r="D80" s="89"/>
      <c r="E80" s="4">
        <v>853</v>
      </c>
      <c r="F80" s="2" t="s">
        <v>11</v>
      </c>
      <c r="G80" s="2" t="s">
        <v>94</v>
      </c>
      <c r="H80" s="3" t="s">
        <v>338</v>
      </c>
      <c r="I80" s="2" t="s">
        <v>21</v>
      </c>
      <c r="J80" s="19">
        <f>'3.ВС'!J354</f>
        <v>257300</v>
      </c>
      <c r="K80" s="19">
        <f>'3.ВС'!K354</f>
        <v>257300</v>
      </c>
      <c r="L80" s="19">
        <f>'3.ВС'!L354</f>
        <v>257300</v>
      </c>
    </row>
    <row r="81" spans="1:12" ht="63.75" x14ac:dyDescent="0.25">
      <c r="A81" s="46" t="s">
        <v>228</v>
      </c>
      <c r="B81" s="89"/>
      <c r="C81" s="89"/>
      <c r="D81" s="89"/>
      <c r="E81" s="4"/>
      <c r="F81" s="2" t="s">
        <v>11</v>
      </c>
      <c r="G81" s="2" t="s">
        <v>94</v>
      </c>
      <c r="H81" s="3" t="s">
        <v>339</v>
      </c>
      <c r="I81" s="2"/>
      <c r="J81" s="19">
        <f t="shared" ref="J81:L82" si="34">J82</f>
        <v>2400</v>
      </c>
      <c r="K81" s="19">
        <f t="shared" si="34"/>
        <v>2400</v>
      </c>
      <c r="L81" s="19">
        <f t="shared" si="34"/>
        <v>2400</v>
      </c>
    </row>
    <row r="82" spans="1:12" ht="25.5" x14ac:dyDescent="0.25">
      <c r="A82" s="46" t="s">
        <v>19</v>
      </c>
      <c r="B82" s="89"/>
      <c r="C82" s="89"/>
      <c r="D82" s="89"/>
      <c r="E82" s="4"/>
      <c r="F82" s="2" t="s">
        <v>11</v>
      </c>
      <c r="G82" s="2" t="s">
        <v>94</v>
      </c>
      <c r="H82" s="3" t="s">
        <v>339</v>
      </c>
      <c r="I82" s="2" t="s">
        <v>20</v>
      </c>
      <c r="J82" s="19">
        <f t="shared" si="34"/>
        <v>2400</v>
      </c>
      <c r="K82" s="19">
        <f t="shared" si="34"/>
        <v>2400</v>
      </c>
      <c r="L82" s="19">
        <f t="shared" si="34"/>
        <v>2400</v>
      </c>
    </row>
    <row r="83" spans="1:12" ht="38.25" x14ac:dyDescent="0.25">
      <c r="A83" s="46" t="s">
        <v>9</v>
      </c>
      <c r="B83" s="89"/>
      <c r="C83" s="89"/>
      <c r="D83" s="89"/>
      <c r="E83" s="4"/>
      <c r="F83" s="2" t="s">
        <v>11</v>
      </c>
      <c r="G83" s="2" t="s">
        <v>94</v>
      </c>
      <c r="H83" s="3" t="s">
        <v>339</v>
      </c>
      <c r="I83" s="2" t="s">
        <v>21</v>
      </c>
      <c r="J83" s="19">
        <f>'3.ВС'!J357</f>
        <v>2400</v>
      </c>
      <c r="K83" s="19">
        <f>'3.ВС'!K357</f>
        <v>2400</v>
      </c>
      <c r="L83" s="19">
        <f>'3.ВС'!L357</f>
        <v>2400</v>
      </c>
    </row>
    <row r="84" spans="1:12" ht="25.5" x14ac:dyDescent="0.25">
      <c r="A84" s="54" t="s">
        <v>18</v>
      </c>
      <c r="B84" s="123"/>
      <c r="C84" s="123"/>
      <c r="D84" s="123"/>
      <c r="E84" s="89">
        <v>857</v>
      </c>
      <c r="F84" s="2" t="s">
        <v>11</v>
      </c>
      <c r="G84" s="2" t="s">
        <v>94</v>
      </c>
      <c r="H84" s="3" t="s">
        <v>132</v>
      </c>
      <c r="I84" s="2"/>
      <c r="J84" s="19">
        <f t="shared" ref="J84:L85" si="35">J85</f>
        <v>4500</v>
      </c>
      <c r="K84" s="19">
        <f t="shared" si="35"/>
        <v>4500</v>
      </c>
      <c r="L84" s="19">
        <f t="shared" si="35"/>
        <v>4500</v>
      </c>
    </row>
    <row r="85" spans="1:12" ht="25.5" x14ac:dyDescent="0.25">
      <c r="A85" s="46" t="s">
        <v>19</v>
      </c>
      <c r="B85" s="121"/>
      <c r="C85" s="121"/>
      <c r="D85" s="2" t="s">
        <v>11</v>
      </c>
      <c r="E85" s="89">
        <v>857</v>
      </c>
      <c r="F85" s="2" t="s">
        <v>11</v>
      </c>
      <c r="G85" s="2" t="s">
        <v>94</v>
      </c>
      <c r="H85" s="3" t="s">
        <v>132</v>
      </c>
      <c r="I85" s="2" t="s">
        <v>20</v>
      </c>
      <c r="J85" s="19">
        <f t="shared" si="35"/>
        <v>4500</v>
      </c>
      <c r="K85" s="19">
        <f t="shared" si="35"/>
        <v>4500</v>
      </c>
      <c r="L85" s="19">
        <f t="shared" si="35"/>
        <v>4500</v>
      </c>
    </row>
    <row r="86" spans="1:12" ht="38.25" x14ac:dyDescent="0.25">
      <c r="A86" s="46" t="s">
        <v>9</v>
      </c>
      <c r="B86" s="123"/>
      <c r="C86" s="123"/>
      <c r="D86" s="2" t="s">
        <v>11</v>
      </c>
      <c r="E86" s="89">
        <v>857</v>
      </c>
      <c r="F86" s="2" t="s">
        <v>11</v>
      </c>
      <c r="G86" s="2" t="s">
        <v>94</v>
      </c>
      <c r="H86" s="3" t="s">
        <v>132</v>
      </c>
      <c r="I86" s="2" t="s">
        <v>21</v>
      </c>
      <c r="J86" s="19">
        <f>'3.ВС'!J388</f>
        <v>4500</v>
      </c>
      <c r="K86" s="19">
        <f>'3.ВС'!K388</f>
        <v>4500</v>
      </c>
      <c r="L86" s="19">
        <f>'3.ВС'!L388</f>
        <v>4500</v>
      </c>
    </row>
    <row r="87" spans="1:12" ht="38.25" x14ac:dyDescent="0.25">
      <c r="A87" s="54" t="s">
        <v>134</v>
      </c>
      <c r="B87" s="123"/>
      <c r="C87" s="123"/>
      <c r="D87" s="123"/>
      <c r="E87" s="89">
        <v>857</v>
      </c>
      <c r="F87" s="2" t="s">
        <v>11</v>
      </c>
      <c r="G87" s="2" t="s">
        <v>94</v>
      </c>
      <c r="H87" s="3" t="s">
        <v>135</v>
      </c>
      <c r="I87" s="2"/>
      <c r="J87" s="19">
        <f t="shared" ref="J87:L88" si="36">J88</f>
        <v>1021600</v>
      </c>
      <c r="K87" s="19">
        <f t="shared" si="36"/>
        <v>1021600</v>
      </c>
      <c r="L87" s="19">
        <f t="shared" si="36"/>
        <v>1021600</v>
      </c>
    </row>
    <row r="88" spans="1:12" ht="63.75" x14ac:dyDescent="0.25">
      <c r="A88" s="54" t="s">
        <v>14</v>
      </c>
      <c r="B88" s="123"/>
      <c r="C88" s="123"/>
      <c r="D88" s="123"/>
      <c r="E88" s="89">
        <v>857</v>
      </c>
      <c r="F88" s="2" t="s">
        <v>15</v>
      </c>
      <c r="G88" s="2" t="s">
        <v>94</v>
      </c>
      <c r="H88" s="3" t="s">
        <v>135</v>
      </c>
      <c r="I88" s="2" t="s">
        <v>16</v>
      </c>
      <c r="J88" s="19">
        <f t="shared" si="36"/>
        <v>1021600</v>
      </c>
      <c r="K88" s="19">
        <f t="shared" si="36"/>
        <v>1021600</v>
      </c>
      <c r="L88" s="19">
        <f t="shared" si="36"/>
        <v>1021600</v>
      </c>
    </row>
    <row r="89" spans="1:12" ht="25.5" x14ac:dyDescent="0.25">
      <c r="A89" s="54" t="s">
        <v>8</v>
      </c>
      <c r="B89" s="121"/>
      <c r="C89" s="121"/>
      <c r="D89" s="121"/>
      <c r="E89" s="89">
        <v>857</v>
      </c>
      <c r="F89" s="2" t="s">
        <v>11</v>
      </c>
      <c r="G89" s="2" t="s">
        <v>94</v>
      </c>
      <c r="H89" s="3" t="s">
        <v>135</v>
      </c>
      <c r="I89" s="2" t="s">
        <v>17</v>
      </c>
      <c r="J89" s="19">
        <f>'3.ВС'!J391</f>
        <v>1021600</v>
      </c>
      <c r="K89" s="19">
        <f>'3.ВС'!K391</f>
        <v>1021600</v>
      </c>
      <c r="L89" s="19">
        <f>'3.ВС'!L391</f>
        <v>1021600</v>
      </c>
    </row>
    <row r="90" spans="1:12" ht="63.75" x14ac:dyDescent="0.25">
      <c r="A90" s="54" t="s">
        <v>136</v>
      </c>
      <c r="B90" s="123"/>
      <c r="C90" s="123"/>
      <c r="D90" s="2" t="s">
        <v>11</v>
      </c>
      <c r="E90" s="89">
        <v>857</v>
      </c>
      <c r="F90" s="2" t="s">
        <v>15</v>
      </c>
      <c r="G90" s="2" t="s">
        <v>94</v>
      </c>
      <c r="H90" s="3" t="s">
        <v>137</v>
      </c>
      <c r="I90" s="2"/>
      <c r="J90" s="19">
        <f t="shared" ref="J90:L91" si="37">J91</f>
        <v>18000</v>
      </c>
      <c r="K90" s="19">
        <f t="shared" si="37"/>
        <v>18000</v>
      </c>
      <c r="L90" s="19">
        <f t="shared" si="37"/>
        <v>18000</v>
      </c>
    </row>
    <row r="91" spans="1:12" ht="25.5" x14ac:dyDescent="0.25">
      <c r="A91" s="46" t="s">
        <v>19</v>
      </c>
      <c r="B91" s="121"/>
      <c r="C91" s="121"/>
      <c r="D91" s="2" t="s">
        <v>11</v>
      </c>
      <c r="E91" s="89">
        <v>857</v>
      </c>
      <c r="F91" s="2" t="s">
        <v>11</v>
      </c>
      <c r="G91" s="2" t="s">
        <v>94</v>
      </c>
      <c r="H91" s="3" t="s">
        <v>137</v>
      </c>
      <c r="I91" s="2" t="s">
        <v>20</v>
      </c>
      <c r="J91" s="19">
        <f t="shared" si="37"/>
        <v>18000</v>
      </c>
      <c r="K91" s="19">
        <f t="shared" si="37"/>
        <v>18000</v>
      </c>
      <c r="L91" s="19">
        <f t="shared" si="37"/>
        <v>18000</v>
      </c>
    </row>
    <row r="92" spans="1:12" ht="38.25" x14ac:dyDescent="0.25">
      <c r="A92" s="46" t="s">
        <v>9</v>
      </c>
      <c r="B92" s="123"/>
      <c r="C92" s="123"/>
      <c r="D92" s="2" t="s">
        <v>11</v>
      </c>
      <c r="E92" s="89">
        <v>857</v>
      </c>
      <c r="F92" s="2" t="s">
        <v>11</v>
      </c>
      <c r="G92" s="2" t="s">
        <v>94</v>
      </c>
      <c r="H92" s="3" t="s">
        <v>137</v>
      </c>
      <c r="I92" s="2" t="s">
        <v>21</v>
      </c>
      <c r="J92" s="19">
        <f>'3.ВС'!J394</f>
        <v>18000</v>
      </c>
      <c r="K92" s="19">
        <f>'3.ВС'!K394</f>
        <v>18000</v>
      </c>
      <c r="L92" s="19">
        <f>'3.ВС'!L394</f>
        <v>18000</v>
      </c>
    </row>
    <row r="93" spans="1:12" x14ac:dyDescent="0.25">
      <c r="A93" s="54" t="s">
        <v>120</v>
      </c>
      <c r="B93" s="123"/>
      <c r="C93" s="123"/>
      <c r="D93" s="123"/>
      <c r="E93" s="4">
        <v>853</v>
      </c>
      <c r="F93" s="2" t="s">
        <v>11</v>
      </c>
      <c r="G93" s="2" t="s">
        <v>98</v>
      </c>
      <c r="H93" s="3"/>
      <c r="I93" s="2"/>
      <c r="J93" s="19">
        <f t="shared" ref="J93:L95" si="38">J94</f>
        <v>1000000</v>
      </c>
      <c r="K93" s="19">
        <f t="shared" si="38"/>
        <v>0</v>
      </c>
      <c r="L93" s="19">
        <f t="shared" si="38"/>
        <v>0</v>
      </c>
    </row>
    <row r="94" spans="1:12" x14ac:dyDescent="0.25">
      <c r="A94" s="54" t="s">
        <v>91</v>
      </c>
      <c r="B94" s="123"/>
      <c r="C94" s="123"/>
      <c r="D94" s="123"/>
      <c r="E94" s="4">
        <v>853</v>
      </c>
      <c r="F94" s="2" t="s">
        <v>11</v>
      </c>
      <c r="G94" s="2" t="s">
        <v>98</v>
      </c>
      <c r="H94" s="3" t="s">
        <v>205</v>
      </c>
      <c r="I94" s="2"/>
      <c r="J94" s="19">
        <f t="shared" si="38"/>
        <v>1000000</v>
      </c>
      <c r="K94" s="19">
        <f t="shared" si="38"/>
        <v>0</v>
      </c>
      <c r="L94" s="19">
        <f t="shared" si="38"/>
        <v>0</v>
      </c>
    </row>
    <row r="95" spans="1:12" x14ac:dyDescent="0.25">
      <c r="A95" s="46" t="s">
        <v>22</v>
      </c>
      <c r="B95" s="123"/>
      <c r="C95" s="123"/>
      <c r="D95" s="123"/>
      <c r="E95" s="4">
        <v>853</v>
      </c>
      <c r="F95" s="2" t="s">
        <v>11</v>
      </c>
      <c r="G95" s="2" t="s">
        <v>98</v>
      </c>
      <c r="H95" s="3" t="s">
        <v>205</v>
      </c>
      <c r="I95" s="2" t="s">
        <v>23</v>
      </c>
      <c r="J95" s="19">
        <f t="shared" si="38"/>
        <v>1000000</v>
      </c>
      <c r="K95" s="19">
        <f t="shared" si="38"/>
        <v>0</v>
      </c>
      <c r="L95" s="19">
        <f t="shared" si="38"/>
        <v>0</v>
      </c>
    </row>
    <row r="96" spans="1:12" x14ac:dyDescent="0.25">
      <c r="A96" s="54" t="s">
        <v>121</v>
      </c>
      <c r="B96" s="121"/>
      <c r="C96" s="121"/>
      <c r="D96" s="121"/>
      <c r="E96" s="4">
        <v>853</v>
      </c>
      <c r="F96" s="2" t="s">
        <v>11</v>
      </c>
      <c r="G96" s="2" t="s">
        <v>98</v>
      </c>
      <c r="H96" s="3" t="s">
        <v>205</v>
      </c>
      <c r="I96" s="2" t="s">
        <v>122</v>
      </c>
      <c r="J96" s="19">
        <f>'3.ВС'!J361</f>
        <v>1000000</v>
      </c>
      <c r="K96" s="19">
        <f>'3.ВС'!K361</f>
        <v>0</v>
      </c>
      <c r="L96" s="19">
        <f>'3.ВС'!L361</f>
        <v>0</v>
      </c>
    </row>
    <row r="97" spans="1:12" x14ac:dyDescent="0.25">
      <c r="A97" s="54" t="s">
        <v>31</v>
      </c>
      <c r="B97" s="123"/>
      <c r="C97" s="123"/>
      <c r="D97" s="123"/>
      <c r="E97" s="89">
        <v>851</v>
      </c>
      <c r="F97" s="2" t="s">
        <v>11</v>
      </c>
      <c r="G97" s="2" t="s">
        <v>32</v>
      </c>
      <c r="H97" s="3"/>
      <c r="I97" s="2"/>
      <c r="J97" s="19">
        <f t="shared" ref="J97:L97" si="39">J104+J101+J98+J107+J110</f>
        <v>4988100</v>
      </c>
      <c r="K97" s="19">
        <f t="shared" si="39"/>
        <v>10391960.539999999</v>
      </c>
      <c r="L97" s="19">
        <f t="shared" si="39"/>
        <v>16022668.539999999</v>
      </c>
    </row>
    <row r="98" spans="1:12" ht="38.25" x14ac:dyDescent="0.25">
      <c r="A98" s="46" t="s">
        <v>402</v>
      </c>
      <c r="B98" s="123"/>
      <c r="C98" s="123"/>
      <c r="D98" s="123"/>
      <c r="E98" s="45" t="s">
        <v>243</v>
      </c>
      <c r="F98" s="2" t="s">
        <v>11</v>
      </c>
      <c r="G98" s="2" t="s">
        <v>32</v>
      </c>
      <c r="H98" s="3" t="s">
        <v>416</v>
      </c>
      <c r="I98" s="2"/>
      <c r="J98" s="19">
        <f t="shared" ref="J98:L99" si="40">J99</f>
        <v>310200</v>
      </c>
      <c r="K98" s="19">
        <f t="shared" si="40"/>
        <v>310200</v>
      </c>
      <c r="L98" s="19">
        <f t="shared" si="40"/>
        <v>310200</v>
      </c>
    </row>
    <row r="99" spans="1:12" ht="25.5" x14ac:dyDescent="0.25">
      <c r="A99" s="46" t="s">
        <v>19</v>
      </c>
      <c r="B99" s="123"/>
      <c r="C99" s="123"/>
      <c r="D99" s="123"/>
      <c r="E99" s="45">
        <v>851</v>
      </c>
      <c r="F99" s="2" t="s">
        <v>11</v>
      </c>
      <c r="G99" s="2" t="s">
        <v>32</v>
      </c>
      <c r="H99" s="3" t="s">
        <v>416</v>
      </c>
      <c r="I99" s="2" t="s">
        <v>20</v>
      </c>
      <c r="J99" s="19">
        <f t="shared" si="40"/>
        <v>310200</v>
      </c>
      <c r="K99" s="19">
        <f t="shared" si="40"/>
        <v>310200</v>
      </c>
      <c r="L99" s="19">
        <f t="shared" si="40"/>
        <v>310200</v>
      </c>
    </row>
    <row r="100" spans="1:12" ht="38.25" x14ac:dyDescent="0.25">
      <c r="A100" s="46" t="s">
        <v>9</v>
      </c>
      <c r="B100" s="123"/>
      <c r="C100" s="123"/>
      <c r="D100" s="123"/>
      <c r="E100" s="45">
        <v>851</v>
      </c>
      <c r="F100" s="2" t="s">
        <v>11</v>
      </c>
      <c r="G100" s="2" t="s">
        <v>32</v>
      </c>
      <c r="H100" s="3" t="s">
        <v>416</v>
      </c>
      <c r="I100" s="2" t="s">
        <v>21</v>
      </c>
      <c r="J100" s="19">
        <f>'3.ВС'!J80</f>
        <v>310200</v>
      </c>
      <c r="K100" s="19">
        <f>'3.ВС'!K80</f>
        <v>310200</v>
      </c>
      <c r="L100" s="19">
        <f>'3.ВС'!L80</f>
        <v>310200</v>
      </c>
    </row>
    <row r="101" spans="1:12" ht="25.5" x14ac:dyDescent="0.25">
      <c r="A101" s="54" t="s">
        <v>217</v>
      </c>
      <c r="B101" s="123"/>
      <c r="C101" s="123"/>
      <c r="D101" s="123"/>
      <c r="E101" s="89">
        <v>851</v>
      </c>
      <c r="F101" s="2" t="s">
        <v>11</v>
      </c>
      <c r="G101" s="3" t="s">
        <v>32</v>
      </c>
      <c r="H101" s="3" t="s">
        <v>291</v>
      </c>
      <c r="I101" s="2"/>
      <c r="J101" s="19">
        <f t="shared" ref="J101:L102" si="41">J102</f>
        <v>35500</v>
      </c>
      <c r="K101" s="19">
        <f t="shared" si="41"/>
        <v>0</v>
      </c>
      <c r="L101" s="19">
        <f t="shared" si="41"/>
        <v>0</v>
      </c>
    </row>
    <row r="102" spans="1:12" ht="25.5" x14ac:dyDescent="0.25">
      <c r="A102" s="46" t="s">
        <v>19</v>
      </c>
      <c r="B102" s="121"/>
      <c r="C102" s="121"/>
      <c r="D102" s="121"/>
      <c r="E102" s="89">
        <v>851</v>
      </c>
      <c r="F102" s="2" t="s">
        <v>11</v>
      </c>
      <c r="G102" s="3" t="s">
        <v>32</v>
      </c>
      <c r="H102" s="3" t="s">
        <v>291</v>
      </c>
      <c r="I102" s="2" t="s">
        <v>20</v>
      </c>
      <c r="J102" s="19">
        <f t="shared" si="41"/>
        <v>35500</v>
      </c>
      <c r="K102" s="19">
        <f t="shared" si="41"/>
        <v>0</v>
      </c>
      <c r="L102" s="19">
        <f t="shared" si="41"/>
        <v>0</v>
      </c>
    </row>
    <row r="103" spans="1:12" ht="38.25" x14ac:dyDescent="0.25">
      <c r="A103" s="46" t="s">
        <v>9</v>
      </c>
      <c r="B103" s="123"/>
      <c r="C103" s="123"/>
      <c r="D103" s="123"/>
      <c r="E103" s="89">
        <v>851</v>
      </c>
      <c r="F103" s="2" t="s">
        <v>11</v>
      </c>
      <c r="G103" s="3" t="s">
        <v>32</v>
      </c>
      <c r="H103" s="3" t="s">
        <v>291</v>
      </c>
      <c r="I103" s="2" t="s">
        <v>21</v>
      </c>
      <c r="J103" s="19">
        <f>'3.ВС'!J74</f>
        <v>35500</v>
      </c>
      <c r="K103" s="19">
        <f>'3.ВС'!K74</f>
        <v>0</v>
      </c>
      <c r="L103" s="19">
        <f>'3.ВС'!L74</f>
        <v>0</v>
      </c>
    </row>
    <row r="104" spans="1:12" ht="38.25" x14ac:dyDescent="0.25">
      <c r="A104" s="54" t="s">
        <v>35</v>
      </c>
      <c r="B104" s="123"/>
      <c r="C104" s="123"/>
      <c r="D104" s="123"/>
      <c r="E104" s="89">
        <v>851</v>
      </c>
      <c r="F104" s="2" t="s">
        <v>15</v>
      </c>
      <c r="G104" s="3" t="s">
        <v>32</v>
      </c>
      <c r="H104" s="3" t="s">
        <v>356</v>
      </c>
      <c r="I104" s="2"/>
      <c r="J104" s="19">
        <f t="shared" ref="J104:L105" si="42">J105</f>
        <v>552500</v>
      </c>
      <c r="K104" s="19">
        <f t="shared" si="42"/>
        <v>0</v>
      </c>
      <c r="L104" s="19">
        <f t="shared" si="42"/>
        <v>0</v>
      </c>
    </row>
    <row r="105" spans="1:12" ht="25.5" x14ac:dyDescent="0.25">
      <c r="A105" s="46" t="s">
        <v>19</v>
      </c>
      <c r="B105" s="121"/>
      <c r="C105" s="121"/>
      <c r="D105" s="121"/>
      <c r="E105" s="89">
        <v>851</v>
      </c>
      <c r="F105" s="2" t="s">
        <v>11</v>
      </c>
      <c r="G105" s="2" t="s">
        <v>32</v>
      </c>
      <c r="H105" s="3" t="s">
        <v>356</v>
      </c>
      <c r="I105" s="2" t="s">
        <v>20</v>
      </c>
      <c r="J105" s="19">
        <f t="shared" si="42"/>
        <v>552500</v>
      </c>
      <c r="K105" s="19">
        <f t="shared" si="42"/>
        <v>0</v>
      </c>
      <c r="L105" s="19">
        <f t="shared" si="42"/>
        <v>0</v>
      </c>
    </row>
    <row r="106" spans="1:12" ht="38.25" x14ac:dyDescent="0.25">
      <c r="A106" s="46" t="s">
        <v>9</v>
      </c>
      <c r="B106" s="123"/>
      <c r="C106" s="123"/>
      <c r="D106" s="123"/>
      <c r="E106" s="89">
        <v>851</v>
      </c>
      <c r="F106" s="2" t="s">
        <v>11</v>
      </c>
      <c r="G106" s="2" t="s">
        <v>32</v>
      </c>
      <c r="H106" s="3" t="s">
        <v>356</v>
      </c>
      <c r="I106" s="2" t="s">
        <v>21</v>
      </c>
      <c r="J106" s="19">
        <f>'3.ВС'!J77</f>
        <v>552500</v>
      </c>
      <c r="K106" s="19">
        <f>'3.ВС'!K77</f>
        <v>0</v>
      </c>
      <c r="L106" s="19">
        <f>'3.ВС'!L77</f>
        <v>0</v>
      </c>
    </row>
    <row r="107" spans="1:12" s="1" customFormat="1" ht="25.5" x14ac:dyDescent="0.25">
      <c r="A107" s="54" t="s">
        <v>36</v>
      </c>
      <c r="B107" s="89"/>
      <c r="C107" s="89"/>
      <c r="D107" s="89"/>
      <c r="E107" s="89">
        <v>851</v>
      </c>
      <c r="F107" s="3" t="s">
        <v>11</v>
      </c>
      <c r="G107" s="3" t="s">
        <v>32</v>
      </c>
      <c r="H107" s="3" t="s">
        <v>292</v>
      </c>
      <c r="I107" s="3"/>
      <c r="J107" s="19">
        <f t="shared" ref="J107:L108" si="43">J108</f>
        <v>4089900</v>
      </c>
      <c r="K107" s="19">
        <f t="shared" si="43"/>
        <v>4089900</v>
      </c>
      <c r="L107" s="19">
        <f t="shared" si="43"/>
        <v>4089900</v>
      </c>
    </row>
    <row r="108" spans="1:12" ht="38.25" x14ac:dyDescent="0.25">
      <c r="A108" s="46" t="s">
        <v>37</v>
      </c>
      <c r="B108" s="123"/>
      <c r="C108" s="123"/>
      <c r="D108" s="123"/>
      <c r="E108" s="89">
        <v>851</v>
      </c>
      <c r="F108" s="2" t="s">
        <v>11</v>
      </c>
      <c r="G108" s="2" t="s">
        <v>32</v>
      </c>
      <c r="H108" s="3" t="s">
        <v>292</v>
      </c>
      <c r="I108" s="4">
        <v>600</v>
      </c>
      <c r="J108" s="19">
        <f t="shared" si="43"/>
        <v>4089900</v>
      </c>
      <c r="K108" s="19">
        <f t="shared" si="43"/>
        <v>4089900</v>
      </c>
      <c r="L108" s="19">
        <f t="shared" si="43"/>
        <v>4089900</v>
      </c>
    </row>
    <row r="109" spans="1:12" x14ac:dyDescent="0.25">
      <c r="A109" s="46" t="s">
        <v>38</v>
      </c>
      <c r="B109" s="123"/>
      <c r="C109" s="123"/>
      <c r="D109" s="123"/>
      <c r="E109" s="89">
        <v>851</v>
      </c>
      <c r="F109" s="2" t="s">
        <v>11</v>
      </c>
      <c r="G109" s="2" t="s">
        <v>32</v>
      </c>
      <c r="H109" s="3" t="s">
        <v>292</v>
      </c>
      <c r="I109" s="4">
        <v>610</v>
      </c>
      <c r="J109" s="19">
        <f>'3.ВС'!J83</f>
        <v>4089900</v>
      </c>
      <c r="K109" s="19">
        <f>'3.ВС'!K83</f>
        <v>4089900</v>
      </c>
      <c r="L109" s="19">
        <f>'3.ВС'!L83</f>
        <v>4089900</v>
      </c>
    </row>
    <row r="110" spans="1:12" x14ac:dyDescent="0.25">
      <c r="A110" s="54" t="s">
        <v>229</v>
      </c>
      <c r="B110" s="123"/>
      <c r="C110" s="123"/>
      <c r="D110" s="123"/>
      <c r="E110" s="4">
        <v>853</v>
      </c>
      <c r="F110" s="2" t="s">
        <v>11</v>
      </c>
      <c r="G110" s="2" t="s">
        <v>32</v>
      </c>
      <c r="H110" s="3" t="s">
        <v>233</v>
      </c>
      <c r="I110" s="2"/>
      <c r="J110" s="19">
        <f t="shared" ref="J110:L110" si="44">J112</f>
        <v>0</v>
      </c>
      <c r="K110" s="19">
        <f t="shared" si="44"/>
        <v>5991860.54</v>
      </c>
      <c r="L110" s="19">
        <f t="shared" si="44"/>
        <v>11622568.539999999</v>
      </c>
    </row>
    <row r="111" spans="1:12" ht="19.5" customHeight="1" x14ac:dyDescent="0.25">
      <c r="A111" s="46" t="s">
        <v>22</v>
      </c>
      <c r="B111" s="89" t="s">
        <v>11</v>
      </c>
      <c r="C111" s="89" t="s">
        <v>32</v>
      </c>
      <c r="D111" s="89" t="s">
        <v>233</v>
      </c>
      <c r="E111" s="89" t="s">
        <v>23</v>
      </c>
      <c r="F111" s="2" t="s">
        <v>11</v>
      </c>
      <c r="G111" s="2" t="s">
        <v>32</v>
      </c>
      <c r="H111" s="3" t="s">
        <v>233</v>
      </c>
      <c r="I111" s="2" t="s">
        <v>23</v>
      </c>
      <c r="J111" s="19">
        <f t="shared" ref="J111:L111" si="45">J112</f>
        <v>0</v>
      </c>
      <c r="K111" s="19">
        <f t="shared" si="45"/>
        <v>5991860.54</v>
      </c>
      <c r="L111" s="19">
        <f t="shared" si="45"/>
        <v>11622568.539999999</v>
      </c>
    </row>
    <row r="112" spans="1:12" x14ac:dyDescent="0.25">
      <c r="A112" s="54" t="s">
        <v>121</v>
      </c>
      <c r="B112" s="123"/>
      <c r="C112" s="123"/>
      <c r="D112" s="123"/>
      <c r="E112" s="4">
        <v>853</v>
      </c>
      <c r="F112" s="2" t="s">
        <v>11</v>
      </c>
      <c r="G112" s="2" t="s">
        <v>32</v>
      </c>
      <c r="H112" s="3" t="s">
        <v>233</v>
      </c>
      <c r="I112" s="2" t="s">
        <v>122</v>
      </c>
      <c r="J112" s="19">
        <f>'3.ВС'!J365</f>
        <v>0</v>
      </c>
      <c r="K112" s="19">
        <f>'3.ВС'!K365</f>
        <v>5991860.54</v>
      </c>
      <c r="L112" s="19">
        <f>'3.ВС'!L365</f>
        <v>11622568.539999999</v>
      </c>
    </row>
    <row r="113" spans="1:12" s="31" customFormat="1" ht="14.25" x14ac:dyDescent="0.25">
      <c r="A113" s="109" t="s">
        <v>39</v>
      </c>
      <c r="B113" s="32"/>
      <c r="C113" s="32"/>
      <c r="D113" s="32"/>
      <c r="E113" s="56">
        <v>851</v>
      </c>
      <c r="F113" s="15" t="s">
        <v>40</v>
      </c>
      <c r="G113" s="15"/>
      <c r="H113" s="26"/>
      <c r="I113" s="15"/>
      <c r="J113" s="24">
        <f t="shared" ref="J113:L114" si="46">J114</f>
        <v>815230</v>
      </c>
      <c r="K113" s="24">
        <f t="shared" si="46"/>
        <v>889788</v>
      </c>
      <c r="L113" s="24">
        <f t="shared" si="46"/>
        <v>921009</v>
      </c>
    </row>
    <row r="114" spans="1:12" s="63" customFormat="1" x14ac:dyDescent="0.25">
      <c r="A114" s="54" t="s">
        <v>41</v>
      </c>
      <c r="B114" s="121"/>
      <c r="C114" s="121"/>
      <c r="D114" s="121"/>
      <c r="E114" s="4">
        <v>851</v>
      </c>
      <c r="F114" s="2" t="s">
        <v>40</v>
      </c>
      <c r="G114" s="2" t="s">
        <v>42</v>
      </c>
      <c r="H114" s="3"/>
      <c r="I114" s="2"/>
      <c r="J114" s="19">
        <f t="shared" si="46"/>
        <v>815230</v>
      </c>
      <c r="K114" s="19">
        <f t="shared" si="46"/>
        <v>889788</v>
      </c>
      <c r="L114" s="19">
        <f t="shared" si="46"/>
        <v>921009</v>
      </c>
    </row>
    <row r="115" spans="1:12" s="1" customFormat="1" ht="38.25" x14ac:dyDescent="0.25">
      <c r="A115" s="46" t="s">
        <v>392</v>
      </c>
      <c r="B115" s="121"/>
      <c r="C115" s="121"/>
      <c r="D115" s="121"/>
      <c r="E115" s="4">
        <v>851</v>
      </c>
      <c r="F115" s="89" t="s">
        <v>40</v>
      </c>
      <c r="G115" s="89" t="s">
        <v>42</v>
      </c>
      <c r="H115" s="3" t="s">
        <v>293</v>
      </c>
      <c r="I115" s="89" t="s">
        <v>43</v>
      </c>
      <c r="J115" s="19">
        <f>J116+J118</f>
        <v>815230</v>
      </c>
      <c r="K115" s="19">
        <f t="shared" ref="K115:L115" si="47">K116+K118</f>
        <v>889788</v>
      </c>
      <c r="L115" s="19">
        <f t="shared" si="47"/>
        <v>921009</v>
      </c>
    </row>
    <row r="116" spans="1:12" ht="63.75" x14ac:dyDescent="0.25">
      <c r="A116" s="54" t="s">
        <v>14</v>
      </c>
      <c r="B116" s="89"/>
      <c r="C116" s="89"/>
      <c r="D116" s="89"/>
      <c r="E116" s="89">
        <v>851</v>
      </c>
      <c r="F116" s="2" t="s">
        <v>40</v>
      </c>
      <c r="G116" s="2" t="s">
        <v>42</v>
      </c>
      <c r="H116" s="3" t="s">
        <v>293</v>
      </c>
      <c r="I116" s="2" t="s">
        <v>16</v>
      </c>
      <c r="J116" s="19">
        <f t="shared" ref="J116:L116" si="48">J117</f>
        <v>735500</v>
      </c>
      <c r="K116" s="19">
        <f t="shared" si="48"/>
        <v>781200</v>
      </c>
      <c r="L116" s="19">
        <f t="shared" si="48"/>
        <v>801699</v>
      </c>
    </row>
    <row r="117" spans="1:12" ht="25.5" x14ac:dyDescent="0.25">
      <c r="A117" s="54" t="s">
        <v>8</v>
      </c>
      <c r="B117" s="89"/>
      <c r="C117" s="89"/>
      <c r="D117" s="89"/>
      <c r="E117" s="89">
        <v>851</v>
      </c>
      <c r="F117" s="2" t="s">
        <v>40</v>
      </c>
      <c r="G117" s="2" t="s">
        <v>42</v>
      </c>
      <c r="H117" s="3" t="s">
        <v>293</v>
      </c>
      <c r="I117" s="2" t="s">
        <v>17</v>
      </c>
      <c r="J117" s="19">
        <f>'3.ВС'!J88</f>
        <v>735500</v>
      </c>
      <c r="K117" s="19">
        <f>'3.ВС'!K88</f>
        <v>781200</v>
      </c>
      <c r="L117" s="19">
        <f>'3.ВС'!L88</f>
        <v>801699</v>
      </c>
    </row>
    <row r="118" spans="1:12" ht="25.5" x14ac:dyDescent="0.25">
      <c r="A118" s="46" t="s">
        <v>19</v>
      </c>
      <c r="B118" s="89"/>
      <c r="C118" s="89"/>
      <c r="D118" s="89"/>
      <c r="E118" s="89">
        <v>851</v>
      </c>
      <c r="F118" s="2" t="s">
        <v>40</v>
      </c>
      <c r="G118" s="2" t="s">
        <v>42</v>
      </c>
      <c r="H118" s="3" t="s">
        <v>293</v>
      </c>
      <c r="I118" s="2" t="s">
        <v>20</v>
      </c>
      <c r="J118" s="19">
        <f t="shared" ref="J118:L118" si="49">J119</f>
        <v>79730</v>
      </c>
      <c r="K118" s="19">
        <f t="shared" si="49"/>
        <v>108588</v>
      </c>
      <c r="L118" s="19">
        <f t="shared" si="49"/>
        <v>119310</v>
      </c>
    </row>
    <row r="119" spans="1:12" ht="38.25" x14ac:dyDescent="0.25">
      <c r="A119" s="46" t="s">
        <v>9</v>
      </c>
      <c r="B119" s="89"/>
      <c r="C119" s="89"/>
      <c r="D119" s="89"/>
      <c r="E119" s="89">
        <v>851</v>
      </c>
      <c r="F119" s="2" t="s">
        <v>40</v>
      </c>
      <c r="G119" s="2" t="s">
        <v>42</v>
      </c>
      <c r="H119" s="3" t="s">
        <v>293</v>
      </c>
      <c r="I119" s="2" t="s">
        <v>21</v>
      </c>
      <c r="J119" s="19">
        <f>'3.ВС'!J90</f>
        <v>79730</v>
      </c>
      <c r="K119" s="19">
        <f>'3.ВС'!K90</f>
        <v>108588</v>
      </c>
      <c r="L119" s="19">
        <f>'3.ВС'!L90</f>
        <v>119310</v>
      </c>
    </row>
    <row r="120" spans="1:12" s="31" customFormat="1" ht="25.5" x14ac:dyDescent="0.25">
      <c r="A120" s="109" t="s">
        <v>44</v>
      </c>
      <c r="B120" s="32"/>
      <c r="C120" s="32"/>
      <c r="D120" s="32"/>
      <c r="E120" s="47">
        <v>851</v>
      </c>
      <c r="F120" s="15" t="s">
        <v>42</v>
      </c>
      <c r="G120" s="15"/>
      <c r="H120" s="26"/>
      <c r="I120" s="15"/>
      <c r="J120" s="24">
        <f t="shared" ref="J120:L120" si="50">J121</f>
        <v>4773900</v>
      </c>
      <c r="K120" s="24">
        <f t="shared" si="50"/>
        <v>4773900</v>
      </c>
      <c r="L120" s="24">
        <f t="shared" si="50"/>
        <v>4773900</v>
      </c>
    </row>
    <row r="121" spans="1:12" ht="38.25" x14ac:dyDescent="0.25">
      <c r="A121" s="54" t="s">
        <v>273</v>
      </c>
      <c r="B121" s="123"/>
      <c r="C121" s="123"/>
      <c r="D121" s="123"/>
      <c r="E121" s="89">
        <v>851</v>
      </c>
      <c r="F121" s="2" t="s">
        <v>42</v>
      </c>
      <c r="G121" s="2" t="s">
        <v>84</v>
      </c>
      <c r="H121" s="3"/>
      <c r="I121" s="2"/>
      <c r="J121" s="19">
        <f t="shared" ref="J121:L121" si="51">J122+J129</f>
        <v>4773900</v>
      </c>
      <c r="K121" s="19">
        <f t="shared" si="51"/>
        <v>4773900</v>
      </c>
      <c r="L121" s="19">
        <f t="shared" si="51"/>
        <v>4773900</v>
      </c>
    </row>
    <row r="122" spans="1:12" x14ac:dyDescent="0.25">
      <c r="A122" s="54" t="s">
        <v>46</v>
      </c>
      <c r="B122" s="123"/>
      <c r="C122" s="123"/>
      <c r="D122" s="123"/>
      <c r="E122" s="89">
        <v>851</v>
      </c>
      <c r="F122" s="2" t="s">
        <v>42</v>
      </c>
      <c r="G122" s="2" t="s">
        <v>84</v>
      </c>
      <c r="H122" s="3" t="s">
        <v>294</v>
      </c>
      <c r="I122" s="2"/>
      <c r="J122" s="19">
        <f t="shared" ref="J122:L122" si="52">J123+J125+J127</f>
        <v>4713900</v>
      </c>
      <c r="K122" s="19">
        <f t="shared" si="52"/>
        <v>4713900</v>
      </c>
      <c r="L122" s="19">
        <f t="shared" si="52"/>
        <v>4713900</v>
      </c>
    </row>
    <row r="123" spans="1:12" ht="63.75" x14ac:dyDescent="0.25">
      <c r="A123" s="54" t="s">
        <v>14</v>
      </c>
      <c r="B123" s="123"/>
      <c r="C123" s="123"/>
      <c r="D123" s="123"/>
      <c r="E123" s="89">
        <v>851</v>
      </c>
      <c r="F123" s="2" t="s">
        <v>42</v>
      </c>
      <c r="G123" s="3" t="s">
        <v>84</v>
      </c>
      <c r="H123" s="3" t="s">
        <v>294</v>
      </c>
      <c r="I123" s="2" t="s">
        <v>16</v>
      </c>
      <c r="J123" s="19">
        <f t="shared" ref="J123:L123" si="53">J124</f>
        <v>3516700</v>
      </c>
      <c r="K123" s="19">
        <f t="shared" si="53"/>
        <v>3516700</v>
      </c>
      <c r="L123" s="19">
        <f t="shared" si="53"/>
        <v>3516700</v>
      </c>
    </row>
    <row r="124" spans="1:12" ht="25.5" x14ac:dyDescent="0.25">
      <c r="A124" s="46" t="s">
        <v>7</v>
      </c>
      <c r="B124" s="123"/>
      <c r="C124" s="123"/>
      <c r="D124" s="123"/>
      <c r="E124" s="89">
        <v>851</v>
      </c>
      <c r="F124" s="2" t="s">
        <v>42</v>
      </c>
      <c r="G124" s="3" t="s">
        <v>84</v>
      </c>
      <c r="H124" s="3" t="s">
        <v>294</v>
      </c>
      <c r="I124" s="2" t="s">
        <v>47</v>
      </c>
      <c r="J124" s="19">
        <f>'3.ВС'!J95</f>
        <v>3516700</v>
      </c>
      <c r="K124" s="19">
        <f>'3.ВС'!K95</f>
        <v>3516700</v>
      </c>
      <c r="L124" s="19">
        <f>'3.ВС'!L95</f>
        <v>3516700</v>
      </c>
    </row>
    <row r="125" spans="1:12" ht="25.5" x14ac:dyDescent="0.25">
      <c r="A125" s="46" t="s">
        <v>19</v>
      </c>
      <c r="B125" s="121"/>
      <c r="C125" s="121"/>
      <c r="D125" s="121"/>
      <c r="E125" s="89">
        <v>851</v>
      </c>
      <c r="F125" s="2" t="s">
        <v>42</v>
      </c>
      <c r="G125" s="3" t="s">
        <v>84</v>
      </c>
      <c r="H125" s="3" t="s">
        <v>294</v>
      </c>
      <c r="I125" s="2" t="s">
        <v>20</v>
      </c>
      <c r="J125" s="19">
        <f t="shared" ref="J125:L125" si="54">J126</f>
        <v>1183800</v>
      </c>
      <c r="K125" s="19">
        <f t="shared" si="54"/>
        <v>1183800</v>
      </c>
      <c r="L125" s="19">
        <f t="shared" si="54"/>
        <v>1183800</v>
      </c>
    </row>
    <row r="126" spans="1:12" ht="38.25" x14ac:dyDescent="0.25">
      <c r="A126" s="46" t="s">
        <v>9</v>
      </c>
      <c r="B126" s="123"/>
      <c r="C126" s="123"/>
      <c r="D126" s="123"/>
      <c r="E126" s="89">
        <v>851</v>
      </c>
      <c r="F126" s="2" t="s">
        <v>42</v>
      </c>
      <c r="G126" s="3" t="s">
        <v>84</v>
      </c>
      <c r="H126" s="3" t="s">
        <v>294</v>
      </c>
      <c r="I126" s="2" t="s">
        <v>21</v>
      </c>
      <c r="J126" s="19">
        <f>'3.ВС'!J97</f>
        <v>1183800</v>
      </c>
      <c r="K126" s="19">
        <f>'3.ВС'!K97</f>
        <v>1183800</v>
      </c>
      <c r="L126" s="19">
        <f>'3.ВС'!L97</f>
        <v>1183800</v>
      </c>
    </row>
    <row r="127" spans="1:12" x14ac:dyDescent="0.25">
      <c r="A127" s="46" t="s">
        <v>22</v>
      </c>
      <c r="B127" s="123"/>
      <c r="C127" s="123"/>
      <c r="D127" s="123"/>
      <c r="E127" s="89">
        <v>851</v>
      </c>
      <c r="F127" s="2" t="s">
        <v>42</v>
      </c>
      <c r="G127" s="3" t="s">
        <v>84</v>
      </c>
      <c r="H127" s="3" t="s">
        <v>294</v>
      </c>
      <c r="I127" s="2" t="s">
        <v>23</v>
      </c>
      <c r="J127" s="19">
        <f t="shared" ref="J127:L127" si="55">J128</f>
        <v>13400</v>
      </c>
      <c r="K127" s="19">
        <f t="shared" si="55"/>
        <v>13400</v>
      </c>
      <c r="L127" s="19">
        <f t="shared" si="55"/>
        <v>13400</v>
      </c>
    </row>
    <row r="128" spans="1:12" x14ac:dyDescent="0.25">
      <c r="A128" s="46" t="s">
        <v>24</v>
      </c>
      <c r="B128" s="123"/>
      <c r="C128" s="123"/>
      <c r="D128" s="123"/>
      <c r="E128" s="89">
        <v>851</v>
      </c>
      <c r="F128" s="2" t="s">
        <v>42</v>
      </c>
      <c r="G128" s="3" t="s">
        <v>84</v>
      </c>
      <c r="H128" s="3" t="s">
        <v>294</v>
      </c>
      <c r="I128" s="2" t="s">
        <v>25</v>
      </c>
      <c r="J128" s="19">
        <f>'3.ВС'!J99</f>
        <v>13400</v>
      </c>
      <c r="K128" s="19">
        <f>'3.ВС'!K99</f>
        <v>13400</v>
      </c>
      <c r="L128" s="19">
        <f>'3.ВС'!L99</f>
        <v>13400</v>
      </c>
    </row>
    <row r="129" spans="1:12" ht="38.25" x14ac:dyDescent="0.25">
      <c r="A129" s="54" t="s">
        <v>240</v>
      </c>
      <c r="B129" s="123"/>
      <c r="C129" s="123"/>
      <c r="D129" s="123"/>
      <c r="E129" s="89"/>
      <c r="F129" s="2" t="s">
        <v>42</v>
      </c>
      <c r="G129" s="3" t="s">
        <v>84</v>
      </c>
      <c r="H129" s="3" t="s">
        <v>295</v>
      </c>
      <c r="I129" s="2"/>
      <c r="J129" s="19">
        <f t="shared" ref="J129:L130" si="56">J130</f>
        <v>60000</v>
      </c>
      <c r="K129" s="19">
        <f t="shared" si="56"/>
        <v>60000</v>
      </c>
      <c r="L129" s="19">
        <f t="shared" si="56"/>
        <v>60000</v>
      </c>
    </row>
    <row r="130" spans="1:12" ht="25.5" x14ac:dyDescent="0.25">
      <c r="A130" s="46" t="s">
        <v>19</v>
      </c>
      <c r="B130" s="123"/>
      <c r="C130" s="123"/>
      <c r="D130" s="123"/>
      <c r="E130" s="89"/>
      <c r="F130" s="2" t="s">
        <v>42</v>
      </c>
      <c r="G130" s="3" t="s">
        <v>84</v>
      </c>
      <c r="H130" s="3" t="s">
        <v>295</v>
      </c>
      <c r="I130" s="2" t="s">
        <v>20</v>
      </c>
      <c r="J130" s="19">
        <f t="shared" si="56"/>
        <v>60000</v>
      </c>
      <c r="K130" s="19">
        <f t="shared" si="56"/>
        <v>60000</v>
      </c>
      <c r="L130" s="19">
        <f t="shared" si="56"/>
        <v>60000</v>
      </c>
    </row>
    <row r="131" spans="1:12" ht="38.25" x14ac:dyDescent="0.25">
      <c r="A131" s="46" t="s">
        <v>9</v>
      </c>
      <c r="B131" s="123"/>
      <c r="C131" s="123"/>
      <c r="D131" s="123"/>
      <c r="E131" s="89"/>
      <c r="F131" s="2" t="s">
        <v>42</v>
      </c>
      <c r="G131" s="3" t="s">
        <v>84</v>
      </c>
      <c r="H131" s="3" t="s">
        <v>295</v>
      </c>
      <c r="I131" s="2" t="s">
        <v>21</v>
      </c>
      <c r="J131" s="19">
        <f>'3.ВС'!J102</f>
        <v>60000</v>
      </c>
      <c r="K131" s="19">
        <f>'3.ВС'!K102</f>
        <v>60000</v>
      </c>
      <c r="L131" s="19">
        <f>'3.ВС'!L102</f>
        <v>60000</v>
      </c>
    </row>
    <row r="132" spans="1:12" s="31" customFormat="1" ht="14.25" x14ac:dyDescent="0.25">
      <c r="A132" s="109" t="s">
        <v>48</v>
      </c>
      <c r="B132" s="32"/>
      <c r="C132" s="32"/>
      <c r="D132" s="32"/>
      <c r="E132" s="47">
        <v>851</v>
      </c>
      <c r="F132" s="15" t="s">
        <v>12</v>
      </c>
      <c r="G132" s="15"/>
      <c r="H132" s="26"/>
      <c r="I132" s="15"/>
      <c r="J132" s="24">
        <f t="shared" ref="J132:L132" si="57">J133+J137+J141+J151+J158</f>
        <v>16564247.199999999</v>
      </c>
      <c r="K132" s="24">
        <f t="shared" si="57"/>
        <v>171097228.78999999</v>
      </c>
      <c r="L132" s="24">
        <f t="shared" si="57"/>
        <v>17952014.649999999</v>
      </c>
    </row>
    <row r="133" spans="1:12" x14ac:dyDescent="0.25">
      <c r="A133" s="54" t="s">
        <v>49</v>
      </c>
      <c r="B133" s="123"/>
      <c r="C133" s="123"/>
      <c r="D133" s="123"/>
      <c r="E133" s="89">
        <v>851</v>
      </c>
      <c r="F133" s="2" t="s">
        <v>12</v>
      </c>
      <c r="G133" s="2" t="s">
        <v>29</v>
      </c>
      <c r="H133" s="3"/>
      <c r="I133" s="2"/>
      <c r="J133" s="19">
        <f t="shared" ref="J133:L135" si="58">J134</f>
        <v>255486.2</v>
      </c>
      <c r="K133" s="19">
        <f t="shared" si="58"/>
        <v>191614.65</v>
      </c>
      <c r="L133" s="19">
        <f t="shared" si="58"/>
        <v>191614.65</v>
      </c>
    </row>
    <row r="134" spans="1:12" ht="114.75" x14ac:dyDescent="0.25">
      <c r="A134" s="54" t="s">
        <v>272</v>
      </c>
      <c r="B134" s="123"/>
      <c r="C134" s="123"/>
      <c r="D134" s="123"/>
      <c r="E134" s="89">
        <v>851</v>
      </c>
      <c r="F134" s="2" t="s">
        <v>12</v>
      </c>
      <c r="G134" s="2" t="s">
        <v>29</v>
      </c>
      <c r="H134" s="3" t="s">
        <v>296</v>
      </c>
      <c r="I134" s="2"/>
      <c r="J134" s="19">
        <f t="shared" si="58"/>
        <v>255486.2</v>
      </c>
      <c r="K134" s="19">
        <f t="shared" si="58"/>
        <v>191614.65</v>
      </c>
      <c r="L134" s="19">
        <f t="shared" si="58"/>
        <v>191614.65</v>
      </c>
    </row>
    <row r="135" spans="1:12" ht="25.5" x14ac:dyDescent="0.25">
      <c r="A135" s="46" t="s">
        <v>19</v>
      </c>
      <c r="B135" s="121"/>
      <c r="C135" s="121"/>
      <c r="D135" s="121"/>
      <c r="E135" s="89">
        <v>851</v>
      </c>
      <c r="F135" s="2" t="s">
        <v>12</v>
      </c>
      <c r="G135" s="2" t="s">
        <v>29</v>
      </c>
      <c r="H135" s="3" t="s">
        <v>296</v>
      </c>
      <c r="I135" s="2" t="s">
        <v>20</v>
      </c>
      <c r="J135" s="19">
        <f t="shared" si="58"/>
        <v>255486.2</v>
      </c>
      <c r="K135" s="19">
        <f t="shared" si="58"/>
        <v>191614.65</v>
      </c>
      <c r="L135" s="19">
        <f t="shared" si="58"/>
        <v>191614.65</v>
      </c>
    </row>
    <row r="136" spans="1:12" ht="38.25" x14ac:dyDescent="0.25">
      <c r="A136" s="46" t="s">
        <v>9</v>
      </c>
      <c r="B136" s="123"/>
      <c r="C136" s="123"/>
      <c r="D136" s="123"/>
      <c r="E136" s="89">
        <v>851</v>
      </c>
      <c r="F136" s="2" t="s">
        <v>12</v>
      </c>
      <c r="G136" s="2" t="s">
        <v>29</v>
      </c>
      <c r="H136" s="3" t="s">
        <v>296</v>
      </c>
      <c r="I136" s="2" t="s">
        <v>21</v>
      </c>
      <c r="J136" s="19">
        <f>'3.ВС'!J107</f>
        <v>255486.2</v>
      </c>
      <c r="K136" s="19">
        <f>'3.ВС'!K107</f>
        <v>191614.65</v>
      </c>
      <c r="L136" s="19">
        <f>'3.ВС'!L107</f>
        <v>191614.65</v>
      </c>
    </row>
    <row r="137" spans="1:12" x14ac:dyDescent="0.25">
      <c r="A137" s="53" t="s">
        <v>446</v>
      </c>
      <c r="B137" s="40"/>
      <c r="C137" s="40"/>
      <c r="D137" s="40"/>
      <c r="E137" s="79">
        <v>851</v>
      </c>
      <c r="F137" s="17" t="s">
        <v>12</v>
      </c>
      <c r="G137" s="17" t="s">
        <v>94</v>
      </c>
      <c r="H137" s="22"/>
      <c r="I137" s="17"/>
      <c r="J137" s="20">
        <f t="shared" ref="J137:L139" si="59">J138</f>
        <v>86000</v>
      </c>
      <c r="K137" s="20">
        <f t="shared" si="59"/>
        <v>0</v>
      </c>
      <c r="L137" s="20">
        <f t="shared" si="59"/>
        <v>0</v>
      </c>
    </row>
    <row r="138" spans="1:12" ht="38.25" x14ac:dyDescent="0.25">
      <c r="A138" s="46" t="s">
        <v>442</v>
      </c>
      <c r="B138" s="123"/>
      <c r="C138" s="123"/>
      <c r="D138" s="123"/>
      <c r="E138" s="45">
        <v>851</v>
      </c>
      <c r="F138" s="2" t="s">
        <v>12</v>
      </c>
      <c r="G138" s="2" t="s">
        <v>94</v>
      </c>
      <c r="H138" s="3" t="s">
        <v>445</v>
      </c>
      <c r="I138" s="2"/>
      <c r="J138" s="19">
        <f t="shared" si="59"/>
        <v>86000</v>
      </c>
      <c r="K138" s="19">
        <f t="shared" si="59"/>
        <v>0</v>
      </c>
      <c r="L138" s="19">
        <f t="shared" si="59"/>
        <v>0</v>
      </c>
    </row>
    <row r="139" spans="1:12" ht="25.5" x14ac:dyDescent="0.25">
      <c r="A139" s="46" t="s">
        <v>19</v>
      </c>
      <c r="B139" s="123"/>
      <c r="C139" s="123"/>
      <c r="D139" s="123"/>
      <c r="E139" s="45">
        <v>851</v>
      </c>
      <c r="F139" s="2" t="s">
        <v>12</v>
      </c>
      <c r="G139" s="2" t="s">
        <v>94</v>
      </c>
      <c r="H139" s="3" t="s">
        <v>445</v>
      </c>
      <c r="I139" s="2" t="s">
        <v>20</v>
      </c>
      <c r="J139" s="19">
        <f t="shared" si="59"/>
        <v>86000</v>
      </c>
      <c r="K139" s="19">
        <f t="shared" si="59"/>
        <v>0</v>
      </c>
      <c r="L139" s="19">
        <f t="shared" si="59"/>
        <v>0</v>
      </c>
    </row>
    <row r="140" spans="1:12" ht="38.25" x14ac:dyDescent="0.25">
      <c r="A140" s="46" t="s">
        <v>9</v>
      </c>
      <c r="B140" s="123"/>
      <c r="C140" s="123"/>
      <c r="D140" s="123"/>
      <c r="E140" s="45">
        <v>851</v>
      </c>
      <c r="F140" s="2" t="s">
        <v>12</v>
      </c>
      <c r="G140" s="2" t="s">
        <v>94</v>
      </c>
      <c r="H140" s="3" t="s">
        <v>445</v>
      </c>
      <c r="I140" s="2" t="s">
        <v>21</v>
      </c>
      <c r="J140" s="50">
        <f>'3.ВС'!J111</f>
        <v>86000</v>
      </c>
      <c r="K140" s="50">
        <f>'3.ВС'!K111</f>
        <v>0</v>
      </c>
      <c r="L140" s="50">
        <f>'3.ВС'!L111</f>
        <v>0</v>
      </c>
    </row>
    <row r="141" spans="1:12" x14ac:dyDescent="0.25">
      <c r="A141" s="54" t="s">
        <v>50</v>
      </c>
      <c r="B141" s="123"/>
      <c r="C141" s="123"/>
      <c r="D141" s="123"/>
      <c r="E141" s="89">
        <v>851</v>
      </c>
      <c r="F141" s="2" t="s">
        <v>12</v>
      </c>
      <c r="G141" s="2" t="s">
        <v>51</v>
      </c>
      <c r="H141" s="3"/>
      <c r="I141" s="2"/>
      <c r="J141" s="19">
        <f t="shared" ref="J141:L141" si="60">J142+J145+J148</f>
        <v>5133674</v>
      </c>
      <c r="K141" s="19">
        <f t="shared" si="60"/>
        <v>4994200</v>
      </c>
      <c r="L141" s="19">
        <f t="shared" si="60"/>
        <v>4994200</v>
      </c>
    </row>
    <row r="142" spans="1:12" ht="25.5" x14ac:dyDescent="0.25">
      <c r="A142" s="54" t="s">
        <v>399</v>
      </c>
      <c r="B142" s="123"/>
      <c r="C142" s="123"/>
      <c r="D142" s="123"/>
      <c r="E142" s="45">
        <v>851</v>
      </c>
      <c r="F142" s="2" t="s">
        <v>12</v>
      </c>
      <c r="G142" s="2" t="s">
        <v>51</v>
      </c>
      <c r="H142" s="3" t="s">
        <v>401</v>
      </c>
      <c r="I142" s="2"/>
      <c r="J142" s="19">
        <f t="shared" ref="J142:L143" si="61">J143</f>
        <v>104832</v>
      </c>
      <c r="K142" s="19">
        <f t="shared" si="61"/>
        <v>0</v>
      </c>
      <c r="L142" s="19">
        <f t="shared" si="61"/>
        <v>0</v>
      </c>
    </row>
    <row r="143" spans="1:12" ht="25.5" x14ac:dyDescent="0.25">
      <c r="A143" s="46" t="s">
        <v>19</v>
      </c>
      <c r="B143" s="123"/>
      <c r="C143" s="123"/>
      <c r="D143" s="123"/>
      <c r="E143" s="45">
        <v>851</v>
      </c>
      <c r="F143" s="2" t="s">
        <v>12</v>
      </c>
      <c r="G143" s="2" t="s">
        <v>51</v>
      </c>
      <c r="H143" s="3" t="s">
        <v>401</v>
      </c>
      <c r="I143" s="2" t="s">
        <v>20</v>
      </c>
      <c r="J143" s="19">
        <f t="shared" si="61"/>
        <v>104832</v>
      </c>
      <c r="K143" s="19">
        <f t="shared" si="61"/>
        <v>0</v>
      </c>
      <c r="L143" s="19">
        <f t="shared" si="61"/>
        <v>0</v>
      </c>
    </row>
    <row r="144" spans="1:12" ht="38.25" x14ac:dyDescent="0.25">
      <c r="A144" s="46" t="s">
        <v>9</v>
      </c>
      <c r="B144" s="123"/>
      <c r="C144" s="123"/>
      <c r="D144" s="123"/>
      <c r="E144" s="45">
        <v>851</v>
      </c>
      <c r="F144" s="2" t="s">
        <v>12</v>
      </c>
      <c r="G144" s="2" t="s">
        <v>51</v>
      </c>
      <c r="H144" s="3" t="s">
        <v>401</v>
      </c>
      <c r="I144" s="2" t="s">
        <v>21</v>
      </c>
      <c r="J144" s="19">
        <f>'3.ВС'!J115</f>
        <v>104832</v>
      </c>
      <c r="K144" s="19">
        <f>'3.ВС'!K115</f>
        <v>0</v>
      </c>
      <c r="L144" s="19">
        <f>'3.ВС'!L115</f>
        <v>0</v>
      </c>
    </row>
    <row r="145" spans="1:12" ht="38.25" x14ac:dyDescent="0.25">
      <c r="A145" s="46" t="s">
        <v>480</v>
      </c>
      <c r="B145" s="123"/>
      <c r="C145" s="123"/>
      <c r="D145" s="123"/>
      <c r="E145" s="45">
        <v>851</v>
      </c>
      <c r="F145" s="2" t="s">
        <v>12</v>
      </c>
      <c r="G145" s="2" t="s">
        <v>51</v>
      </c>
      <c r="H145" s="3" t="s">
        <v>481</v>
      </c>
      <c r="I145" s="2"/>
      <c r="J145" s="19">
        <f t="shared" ref="J145:L146" si="62">J146</f>
        <v>4994200</v>
      </c>
      <c r="K145" s="19">
        <f t="shared" si="62"/>
        <v>4994200</v>
      </c>
      <c r="L145" s="19">
        <f t="shared" si="62"/>
        <v>4994200</v>
      </c>
    </row>
    <row r="146" spans="1:12" ht="25.5" x14ac:dyDescent="0.25">
      <c r="A146" s="46" t="s">
        <v>19</v>
      </c>
      <c r="B146" s="123"/>
      <c r="C146" s="123"/>
      <c r="D146" s="123"/>
      <c r="E146" s="45">
        <v>851</v>
      </c>
      <c r="F146" s="2" t="s">
        <v>12</v>
      </c>
      <c r="G146" s="2" t="s">
        <v>51</v>
      </c>
      <c r="H146" s="3" t="s">
        <v>481</v>
      </c>
      <c r="I146" s="2" t="s">
        <v>20</v>
      </c>
      <c r="J146" s="19">
        <f t="shared" si="62"/>
        <v>4994200</v>
      </c>
      <c r="K146" s="19">
        <f t="shared" si="62"/>
        <v>4994200</v>
      </c>
      <c r="L146" s="19">
        <f t="shared" si="62"/>
        <v>4994200</v>
      </c>
    </row>
    <row r="147" spans="1:12" ht="38.25" x14ac:dyDescent="0.25">
      <c r="A147" s="46" t="s">
        <v>9</v>
      </c>
      <c r="B147" s="123"/>
      <c r="C147" s="123"/>
      <c r="D147" s="123"/>
      <c r="E147" s="45">
        <v>851</v>
      </c>
      <c r="F147" s="2" t="s">
        <v>12</v>
      </c>
      <c r="G147" s="2" t="s">
        <v>51</v>
      </c>
      <c r="H147" s="3" t="s">
        <v>481</v>
      </c>
      <c r="I147" s="2" t="s">
        <v>21</v>
      </c>
      <c r="J147" s="19">
        <f>'3.ВС'!J118</f>
        <v>4994200</v>
      </c>
      <c r="K147" s="19">
        <f>'3.ВС'!K118</f>
        <v>4994200</v>
      </c>
      <c r="L147" s="19">
        <f>'3.ВС'!L118</f>
        <v>4994200</v>
      </c>
    </row>
    <row r="148" spans="1:12" ht="25.5" x14ac:dyDescent="0.25">
      <c r="A148" s="54" t="s">
        <v>52</v>
      </c>
      <c r="B148" s="123"/>
      <c r="C148" s="123"/>
      <c r="D148" s="123"/>
      <c r="E148" s="89">
        <v>851</v>
      </c>
      <c r="F148" s="2" t="s">
        <v>12</v>
      </c>
      <c r="G148" s="2" t="s">
        <v>51</v>
      </c>
      <c r="H148" s="3" t="s">
        <v>297</v>
      </c>
      <c r="I148" s="2"/>
      <c r="J148" s="19">
        <f t="shared" ref="J148:L149" si="63">J149</f>
        <v>34642</v>
      </c>
      <c r="K148" s="19">
        <f t="shared" si="63"/>
        <v>0</v>
      </c>
      <c r="L148" s="19">
        <f t="shared" si="63"/>
        <v>0</v>
      </c>
    </row>
    <row r="149" spans="1:12" x14ac:dyDescent="0.25">
      <c r="A149" s="46" t="s">
        <v>22</v>
      </c>
      <c r="B149" s="123"/>
      <c r="C149" s="123"/>
      <c r="D149" s="123"/>
      <c r="E149" s="89">
        <v>851</v>
      </c>
      <c r="F149" s="2" t="s">
        <v>12</v>
      </c>
      <c r="G149" s="2" t="s">
        <v>51</v>
      </c>
      <c r="H149" s="3" t="s">
        <v>297</v>
      </c>
      <c r="I149" s="2" t="s">
        <v>23</v>
      </c>
      <c r="J149" s="19">
        <f t="shared" si="63"/>
        <v>34642</v>
      </c>
      <c r="K149" s="19">
        <f t="shared" si="63"/>
        <v>0</v>
      </c>
      <c r="L149" s="19">
        <f t="shared" si="63"/>
        <v>0</v>
      </c>
    </row>
    <row r="150" spans="1:12" x14ac:dyDescent="0.25">
      <c r="A150" s="46" t="s">
        <v>24</v>
      </c>
      <c r="B150" s="123"/>
      <c r="C150" s="123"/>
      <c r="D150" s="123"/>
      <c r="E150" s="89">
        <v>851</v>
      </c>
      <c r="F150" s="2" t="s">
        <v>12</v>
      </c>
      <c r="G150" s="2" t="s">
        <v>51</v>
      </c>
      <c r="H150" s="3" t="s">
        <v>297</v>
      </c>
      <c r="I150" s="2" t="s">
        <v>25</v>
      </c>
      <c r="J150" s="19">
        <f>'3.ВС'!J121</f>
        <v>34642</v>
      </c>
      <c r="K150" s="19">
        <f>'3.ВС'!K121</f>
        <v>0</v>
      </c>
      <c r="L150" s="19">
        <f>'3.ВС'!L121</f>
        <v>0</v>
      </c>
    </row>
    <row r="151" spans="1:12" x14ac:dyDescent="0.25">
      <c r="A151" s="54" t="s">
        <v>53</v>
      </c>
      <c r="B151" s="123"/>
      <c r="C151" s="123"/>
      <c r="D151" s="123"/>
      <c r="E151" s="89">
        <v>851</v>
      </c>
      <c r="F151" s="2" t="s">
        <v>12</v>
      </c>
      <c r="G151" s="2" t="s">
        <v>45</v>
      </c>
      <c r="H151" s="3"/>
      <c r="I151" s="2"/>
      <c r="J151" s="19">
        <f>J155+J152</f>
        <v>9739500</v>
      </c>
      <c r="K151" s="19">
        <f t="shared" ref="K151:L151" si="64">K155+K152</f>
        <v>165911414.13999999</v>
      </c>
      <c r="L151" s="19">
        <f t="shared" si="64"/>
        <v>12766200</v>
      </c>
    </row>
    <row r="152" spans="1:12" ht="25.5" x14ac:dyDescent="0.25">
      <c r="A152" s="54" t="s">
        <v>448</v>
      </c>
      <c r="B152" s="123"/>
      <c r="C152" s="123"/>
      <c r="D152" s="123"/>
      <c r="E152" s="3" t="s">
        <v>243</v>
      </c>
      <c r="F152" s="2" t="s">
        <v>12</v>
      </c>
      <c r="G152" s="2" t="s">
        <v>45</v>
      </c>
      <c r="H152" s="3" t="s">
        <v>470</v>
      </c>
      <c r="I152" s="2"/>
      <c r="J152" s="19">
        <f t="shared" ref="J152:L153" si="65">J153</f>
        <v>0</v>
      </c>
      <c r="K152" s="19">
        <f t="shared" si="65"/>
        <v>157637792.13999999</v>
      </c>
      <c r="L152" s="19">
        <f t="shared" si="65"/>
        <v>0</v>
      </c>
    </row>
    <row r="153" spans="1:12" ht="25.5" x14ac:dyDescent="0.25">
      <c r="A153" s="46" t="s">
        <v>19</v>
      </c>
      <c r="B153" s="123"/>
      <c r="C153" s="123"/>
      <c r="D153" s="123"/>
      <c r="E153" s="3" t="s">
        <v>243</v>
      </c>
      <c r="F153" s="2" t="s">
        <v>12</v>
      </c>
      <c r="G153" s="2" t="s">
        <v>45</v>
      </c>
      <c r="H153" s="3" t="s">
        <v>470</v>
      </c>
      <c r="I153" s="2" t="s">
        <v>20</v>
      </c>
      <c r="J153" s="19">
        <f t="shared" si="65"/>
        <v>0</v>
      </c>
      <c r="K153" s="19">
        <f t="shared" si="65"/>
        <v>157637792.13999999</v>
      </c>
      <c r="L153" s="19">
        <f t="shared" si="65"/>
        <v>0</v>
      </c>
    </row>
    <row r="154" spans="1:12" ht="38.25" x14ac:dyDescent="0.25">
      <c r="A154" s="46" t="s">
        <v>9</v>
      </c>
      <c r="B154" s="123"/>
      <c r="C154" s="123"/>
      <c r="D154" s="123"/>
      <c r="E154" s="3" t="s">
        <v>243</v>
      </c>
      <c r="F154" s="2" t="s">
        <v>12</v>
      </c>
      <c r="G154" s="2" t="s">
        <v>45</v>
      </c>
      <c r="H154" s="3" t="s">
        <v>470</v>
      </c>
      <c r="I154" s="2" t="s">
        <v>21</v>
      </c>
      <c r="J154" s="42">
        <f>'3.ВС'!J125</f>
        <v>0</v>
      </c>
      <c r="K154" s="42">
        <f>'3.ВС'!K125</f>
        <v>157637792.13999999</v>
      </c>
      <c r="L154" s="42">
        <f>'3.ВС'!L125</f>
        <v>0</v>
      </c>
    </row>
    <row r="155" spans="1:12" ht="204" x14ac:dyDescent="0.25">
      <c r="A155" s="46" t="s">
        <v>452</v>
      </c>
      <c r="B155" s="123"/>
      <c r="C155" s="123"/>
      <c r="D155" s="123"/>
      <c r="E155" s="3">
        <v>851</v>
      </c>
      <c r="F155" s="3" t="s">
        <v>12</v>
      </c>
      <c r="G155" s="3" t="s">
        <v>45</v>
      </c>
      <c r="H155" s="3" t="s">
        <v>450</v>
      </c>
      <c r="I155" s="3"/>
      <c r="J155" s="19">
        <f t="shared" ref="J155:L156" si="66">J156</f>
        <v>9739500</v>
      </c>
      <c r="K155" s="19">
        <f t="shared" si="66"/>
        <v>8273622</v>
      </c>
      <c r="L155" s="19">
        <f t="shared" si="66"/>
        <v>12766200</v>
      </c>
    </row>
    <row r="156" spans="1:12" x14ac:dyDescent="0.25">
      <c r="A156" s="46" t="s">
        <v>33</v>
      </c>
      <c r="B156" s="123"/>
      <c r="C156" s="123"/>
      <c r="D156" s="123"/>
      <c r="E156" s="3">
        <v>851</v>
      </c>
      <c r="F156" s="3" t="s">
        <v>12</v>
      </c>
      <c r="G156" s="3" t="s">
        <v>45</v>
      </c>
      <c r="H156" s="3" t="s">
        <v>450</v>
      </c>
      <c r="I156" s="2" t="s">
        <v>34</v>
      </c>
      <c r="J156" s="19">
        <f t="shared" si="66"/>
        <v>9739500</v>
      </c>
      <c r="K156" s="19">
        <f t="shared" si="66"/>
        <v>8273622</v>
      </c>
      <c r="L156" s="19">
        <f t="shared" si="66"/>
        <v>12766200</v>
      </c>
    </row>
    <row r="157" spans="1:12" x14ac:dyDescent="0.25">
      <c r="A157" s="46" t="s">
        <v>54</v>
      </c>
      <c r="B157" s="123"/>
      <c r="C157" s="123"/>
      <c r="D157" s="123"/>
      <c r="E157" s="3">
        <v>851</v>
      </c>
      <c r="F157" s="3" t="s">
        <v>12</v>
      </c>
      <c r="G157" s="3" t="s">
        <v>45</v>
      </c>
      <c r="H157" s="3" t="s">
        <v>450</v>
      </c>
      <c r="I157" s="2" t="s">
        <v>55</v>
      </c>
      <c r="J157" s="19">
        <f>'3.ВС'!J128</f>
        <v>9739500</v>
      </c>
      <c r="K157" s="19">
        <f>'3.ВС'!K128</f>
        <v>8273622</v>
      </c>
      <c r="L157" s="19">
        <f>'3.ВС'!L128</f>
        <v>12766200</v>
      </c>
    </row>
    <row r="158" spans="1:12" ht="25.5" x14ac:dyDescent="0.25">
      <c r="A158" s="54" t="s">
        <v>56</v>
      </c>
      <c r="B158" s="123"/>
      <c r="C158" s="123"/>
      <c r="D158" s="123"/>
      <c r="E158" s="89">
        <v>851</v>
      </c>
      <c r="F158" s="2" t="s">
        <v>12</v>
      </c>
      <c r="G158" s="2" t="s">
        <v>57</v>
      </c>
      <c r="H158" s="3"/>
      <c r="I158" s="2"/>
      <c r="J158" s="19">
        <f>J159+J162</f>
        <v>1349587</v>
      </c>
      <c r="K158" s="19">
        <f t="shared" ref="K158:L158" si="67">K159+K162</f>
        <v>0</v>
      </c>
      <c r="L158" s="19">
        <f t="shared" si="67"/>
        <v>0</v>
      </c>
    </row>
    <row r="159" spans="1:12" ht="31.5" x14ac:dyDescent="0.25">
      <c r="A159" s="46" t="s">
        <v>419</v>
      </c>
      <c r="B159" s="123"/>
      <c r="C159" s="123"/>
      <c r="D159" s="123"/>
      <c r="E159" s="45">
        <v>851</v>
      </c>
      <c r="F159" s="3" t="s">
        <v>12</v>
      </c>
      <c r="G159" s="3" t="s">
        <v>57</v>
      </c>
      <c r="H159" s="83" t="s">
        <v>420</v>
      </c>
      <c r="I159" s="2"/>
      <c r="J159" s="19">
        <f t="shared" ref="J159:L160" si="68">J160</f>
        <v>1089587</v>
      </c>
      <c r="K159" s="19">
        <f t="shared" si="68"/>
        <v>0</v>
      </c>
      <c r="L159" s="19">
        <f t="shared" si="68"/>
        <v>0</v>
      </c>
    </row>
    <row r="160" spans="1:12" ht="31.5" x14ac:dyDescent="0.25">
      <c r="A160" s="46" t="s">
        <v>19</v>
      </c>
      <c r="B160" s="123"/>
      <c r="C160" s="123"/>
      <c r="D160" s="123"/>
      <c r="E160" s="45">
        <v>851</v>
      </c>
      <c r="F160" s="3" t="s">
        <v>12</v>
      </c>
      <c r="G160" s="3" t="s">
        <v>57</v>
      </c>
      <c r="H160" s="83" t="s">
        <v>420</v>
      </c>
      <c r="I160" s="2" t="s">
        <v>20</v>
      </c>
      <c r="J160" s="19">
        <f t="shared" si="68"/>
        <v>1089587</v>
      </c>
      <c r="K160" s="19">
        <f t="shared" si="68"/>
        <v>0</v>
      </c>
      <c r="L160" s="19">
        <f t="shared" si="68"/>
        <v>0</v>
      </c>
    </row>
    <row r="161" spans="1:12" ht="38.25" x14ac:dyDescent="0.25">
      <c r="A161" s="46" t="s">
        <v>9</v>
      </c>
      <c r="B161" s="123"/>
      <c r="C161" s="123"/>
      <c r="D161" s="123"/>
      <c r="E161" s="45">
        <v>851</v>
      </c>
      <c r="F161" s="3" t="s">
        <v>12</v>
      </c>
      <c r="G161" s="3" t="s">
        <v>57</v>
      </c>
      <c r="H161" s="83" t="s">
        <v>420</v>
      </c>
      <c r="I161" s="2" t="s">
        <v>21</v>
      </c>
      <c r="J161" s="19">
        <f>'3.ВС'!J132</f>
        <v>1089587</v>
      </c>
      <c r="K161" s="19">
        <f>'3.ВС'!K132</f>
        <v>0</v>
      </c>
      <c r="L161" s="19">
        <f>'3.ВС'!L132</f>
        <v>0</v>
      </c>
    </row>
    <row r="162" spans="1:12" ht="25.5" x14ac:dyDescent="0.25">
      <c r="A162" s="46" t="s">
        <v>435</v>
      </c>
      <c r="B162" s="123"/>
      <c r="C162" s="123"/>
      <c r="D162" s="123"/>
      <c r="E162" s="3">
        <v>851</v>
      </c>
      <c r="F162" s="3" t="s">
        <v>12</v>
      </c>
      <c r="G162" s="3" t="s">
        <v>57</v>
      </c>
      <c r="H162" s="3" t="s">
        <v>449</v>
      </c>
      <c r="I162" s="2"/>
      <c r="J162" s="19">
        <f t="shared" ref="J162:L163" si="69">J163</f>
        <v>260000</v>
      </c>
      <c r="K162" s="19">
        <f t="shared" si="69"/>
        <v>0</v>
      </c>
      <c r="L162" s="19">
        <f t="shared" si="69"/>
        <v>0</v>
      </c>
    </row>
    <row r="163" spans="1:12" ht="25.5" x14ac:dyDescent="0.25">
      <c r="A163" s="46" t="s">
        <v>19</v>
      </c>
      <c r="B163" s="123"/>
      <c r="C163" s="123"/>
      <c r="D163" s="123"/>
      <c r="E163" s="3">
        <v>851</v>
      </c>
      <c r="F163" s="3" t="s">
        <v>12</v>
      </c>
      <c r="G163" s="3" t="s">
        <v>57</v>
      </c>
      <c r="H163" s="3" t="s">
        <v>449</v>
      </c>
      <c r="I163" s="2" t="s">
        <v>20</v>
      </c>
      <c r="J163" s="19">
        <f t="shared" si="69"/>
        <v>260000</v>
      </c>
      <c r="K163" s="19">
        <f t="shared" si="69"/>
        <v>0</v>
      </c>
      <c r="L163" s="19">
        <f t="shared" si="69"/>
        <v>0</v>
      </c>
    </row>
    <row r="164" spans="1:12" ht="38.25" x14ac:dyDescent="0.25">
      <c r="A164" s="46" t="s">
        <v>9</v>
      </c>
      <c r="B164" s="123"/>
      <c r="C164" s="123"/>
      <c r="D164" s="123"/>
      <c r="E164" s="3">
        <v>851</v>
      </c>
      <c r="F164" s="3" t="s">
        <v>12</v>
      </c>
      <c r="G164" s="3" t="s">
        <v>57</v>
      </c>
      <c r="H164" s="3" t="s">
        <v>449</v>
      </c>
      <c r="I164" s="2" t="s">
        <v>21</v>
      </c>
      <c r="J164" s="42">
        <f>'3.ВС'!J135</f>
        <v>260000</v>
      </c>
      <c r="K164" s="42">
        <f>'3.ВС'!K135</f>
        <v>0</v>
      </c>
      <c r="L164" s="42">
        <f>'3.ВС'!L135</f>
        <v>0</v>
      </c>
    </row>
    <row r="165" spans="1:12" s="31" customFormat="1" ht="14.25" x14ac:dyDescent="0.25">
      <c r="A165" s="109" t="s">
        <v>59</v>
      </c>
      <c r="B165" s="32"/>
      <c r="C165" s="32"/>
      <c r="D165" s="34"/>
      <c r="E165" s="47">
        <v>851</v>
      </c>
      <c r="F165" s="26" t="s">
        <v>29</v>
      </c>
      <c r="G165" s="26"/>
      <c r="H165" s="26"/>
      <c r="I165" s="15"/>
      <c r="J165" s="24">
        <f>J166+J173</f>
        <v>311310.2</v>
      </c>
      <c r="K165" s="24">
        <f>K166+K173</f>
        <v>75831.66</v>
      </c>
      <c r="L165" s="24">
        <f>L166+L173</f>
        <v>75831.66</v>
      </c>
    </row>
    <row r="166" spans="1:12" x14ac:dyDescent="0.25">
      <c r="A166" s="67" t="s">
        <v>60</v>
      </c>
      <c r="B166" s="123"/>
      <c r="C166" s="123"/>
      <c r="D166" s="23"/>
      <c r="E166" s="89">
        <v>851</v>
      </c>
      <c r="F166" s="3" t="s">
        <v>29</v>
      </c>
      <c r="G166" s="3" t="s">
        <v>11</v>
      </c>
      <c r="H166" s="3"/>
      <c r="I166" s="2"/>
      <c r="J166" s="19">
        <f>J167+J170</f>
        <v>221310.2</v>
      </c>
      <c r="K166" s="19">
        <f t="shared" ref="K166:L166" si="70">K167+K170</f>
        <v>75831.66</v>
      </c>
      <c r="L166" s="19">
        <f t="shared" si="70"/>
        <v>75831.66</v>
      </c>
    </row>
    <row r="167" spans="1:12" ht="63.75" x14ac:dyDescent="0.25">
      <c r="A167" s="54" t="s">
        <v>61</v>
      </c>
      <c r="B167" s="123"/>
      <c r="C167" s="123"/>
      <c r="D167" s="23"/>
      <c r="E167" s="89">
        <v>851</v>
      </c>
      <c r="F167" s="3" t="s">
        <v>29</v>
      </c>
      <c r="G167" s="3" t="s">
        <v>11</v>
      </c>
      <c r="H167" s="3" t="s">
        <v>299</v>
      </c>
      <c r="I167" s="2"/>
      <c r="J167" s="19">
        <f t="shared" ref="J167:L168" si="71">J168</f>
        <v>145478.54</v>
      </c>
      <c r="K167" s="19">
        <f t="shared" si="71"/>
        <v>0</v>
      </c>
      <c r="L167" s="19">
        <f t="shared" si="71"/>
        <v>0</v>
      </c>
    </row>
    <row r="168" spans="1:12" ht="25.5" x14ac:dyDescent="0.25">
      <c r="A168" s="46" t="s">
        <v>19</v>
      </c>
      <c r="B168" s="123"/>
      <c r="C168" s="123"/>
      <c r="D168" s="123"/>
      <c r="E168" s="89">
        <v>851</v>
      </c>
      <c r="F168" s="3" t="s">
        <v>29</v>
      </c>
      <c r="G168" s="3" t="s">
        <v>11</v>
      </c>
      <c r="H168" s="3" t="s">
        <v>299</v>
      </c>
      <c r="I168" s="2" t="s">
        <v>20</v>
      </c>
      <c r="J168" s="19">
        <f t="shared" si="71"/>
        <v>145478.54</v>
      </c>
      <c r="K168" s="19">
        <f t="shared" si="71"/>
        <v>0</v>
      </c>
      <c r="L168" s="19">
        <f t="shared" si="71"/>
        <v>0</v>
      </c>
    </row>
    <row r="169" spans="1:12" ht="38.25" x14ac:dyDescent="0.25">
      <c r="A169" s="46" t="s">
        <v>9</v>
      </c>
      <c r="B169" s="123"/>
      <c r="C169" s="123"/>
      <c r="D169" s="123"/>
      <c r="E169" s="89">
        <v>851</v>
      </c>
      <c r="F169" s="3" t="s">
        <v>29</v>
      </c>
      <c r="G169" s="3" t="s">
        <v>11</v>
      </c>
      <c r="H169" s="3" t="s">
        <v>299</v>
      </c>
      <c r="I169" s="2" t="s">
        <v>21</v>
      </c>
      <c r="J169" s="19">
        <f>'3.ВС'!J140</f>
        <v>145478.54</v>
      </c>
      <c r="K169" s="19">
        <f>'3.ВС'!K140</f>
        <v>0</v>
      </c>
      <c r="L169" s="19">
        <f>'3.ВС'!L140</f>
        <v>0</v>
      </c>
    </row>
    <row r="170" spans="1:12" ht="102" x14ac:dyDescent="0.25">
      <c r="A170" s="54" t="s">
        <v>62</v>
      </c>
      <c r="B170" s="123"/>
      <c r="C170" s="123"/>
      <c r="D170" s="123"/>
      <c r="E170" s="89">
        <v>851</v>
      </c>
      <c r="F170" s="3" t="s">
        <v>29</v>
      </c>
      <c r="G170" s="3" t="s">
        <v>11</v>
      </c>
      <c r="H170" s="3" t="s">
        <v>300</v>
      </c>
      <c r="I170" s="2"/>
      <c r="J170" s="19">
        <f t="shared" ref="J170:L171" si="72">J171</f>
        <v>75831.66</v>
      </c>
      <c r="K170" s="19">
        <f t="shared" si="72"/>
        <v>75831.66</v>
      </c>
      <c r="L170" s="19">
        <f t="shared" si="72"/>
        <v>75831.66</v>
      </c>
    </row>
    <row r="171" spans="1:12" x14ac:dyDescent="0.25">
      <c r="A171" s="54" t="s">
        <v>33</v>
      </c>
      <c r="B171" s="123"/>
      <c r="C171" s="123"/>
      <c r="D171" s="123"/>
      <c r="E171" s="89">
        <v>851</v>
      </c>
      <c r="F171" s="3" t="s">
        <v>29</v>
      </c>
      <c r="G171" s="3" t="s">
        <v>11</v>
      </c>
      <c r="H171" s="3" t="s">
        <v>300</v>
      </c>
      <c r="I171" s="2" t="s">
        <v>34</v>
      </c>
      <c r="J171" s="19">
        <f t="shared" si="72"/>
        <v>75831.66</v>
      </c>
      <c r="K171" s="19">
        <f t="shared" si="72"/>
        <v>75831.66</v>
      </c>
      <c r="L171" s="19">
        <f t="shared" si="72"/>
        <v>75831.66</v>
      </c>
    </row>
    <row r="172" spans="1:12" x14ac:dyDescent="0.25">
      <c r="A172" s="46" t="s">
        <v>54</v>
      </c>
      <c r="B172" s="123"/>
      <c r="C172" s="123"/>
      <c r="D172" s="123"/>
      <c r="E172" s="89">
        <v>851</v>
      </c>
      <c r="F172" s="3" t="s">
        <v>29</v>
      </c>
      <c r="G172" s="3" t="s">
        <v>11</v>
      </c>
      <c r="H172" s="3" t="s">
        <v>300</v>
      </c>
      <c r="I172" s="2" t="s">
        <v>55</v>
      </c>
      <c r="J172" s="19">
        <f>'3.ВС'!J143</f>
        <v>75831.66</v>
      </c>
      <c r="K172" s="19">
        <f>'3.ВС'!K143</f>
        <v>75831.66</v>
      </c>
      <c r="L172" s="19">
        <f>'3.ВС'!L143</f>
        <v>75831.66</v>
      </c>
    </row>
    <row r="173" spans="1:12" x14ac:dyDescent="0.25">
      <c r="A173" s="67" t="s">
        <v>63</v>
      </c>
      <c r="B173" s="123"/>
      <c r="C173" s="123"/>
      <c r="D173" s="23"/>
      <c r="E173" s="89">
        <v>851</v>
      </c>
      <c r="F173" s="3" t="s">
        <v>29</v>
      </c>
      <c r="G173" s="3" t="s">
        <v>40</v>
      </c>
      <c r="H173" s="3"/>
      <c r="I173" s="2"/>
      <c r="J173" s="19">
        <f>J174</f>
        <v>90000</v>
      </c>
      <c r="K173" s="19">
        <f t="shared" ref="K173:L173" si="73">K174</f>
        <v>0</v>
      </c>
      <c r="L173" s="19">
        <f t="shared" si="73"/>
        <v>0</v>
      </c>
    </row>
    <row r="174" spans="1:12" x14ac:dyDescent="0.25">
      <c r="A174" s="46" t="s">
        <v>221</v>
      </c>
      <c r="B174" s="123"/>
      <c r="C174" s="123"/>
      <c r="D174" s="23"/>
      <c r="E174" s="89">
        <v>851</v>
      </c>
      <c r="F174" s="3" t="s">
        <v>29</v>
      </c>
      <c r="G174" s="3" t="s">
        <v>40</v>
      </c>
      <c r="H174" s="3" t="s">
        <v>301</v>
      </c>
      <c r="I174" s="2"/>
      <c r="J174" s="19">
        <f t="shared" ref="J174:L175" si="74">J175</f>
        <v>90000</v>
      </c>
      <c r="K174" s="19">
        <f t="shared" si="74"/>
        <v>0</v>
      </c>
      <c r="L174" s="19">
        <f t="shared" si="74"/>
        <v>0</v>
      </c>
    </row>
    <row r="175" spans="1:12" ht="25.5" x14ac:dyDescent="0.25">
      <c r="A175" s="46" t="s">
        <v>19</v>
      </c>
      <c r="B175" s="123"/>
      <c r="C175" s="123"/>
      <c r="D175" s="23"/>
      <c r="E175" s="89">
        <v>851</v>
      </c>
      <c r="F175" s="3" t="s">
        <v>29</v>
      </c>
      <c r="G175" s="3" t="s">
        <v>40</v>
      </c>
      <c r="H175" s="3" t="s">
        <v>301</v>
      </c>
      <c r="I175" s="2" t="s">
        <v>20</v>
      </c>
      <c r="J175" s="19">
        <f t="shared" si="74"/>
        <v>90000</v>
      </c>
      <c r="K175" s="19">
        <f t="shared" si="74"/>
        <v>0</v>
      </c>
      <c r="L175" s="19">
        <f t="shared" si="74"/>
        <v>0</v>
      </c>
    </row>
    <row r="176" spans="1:12" ht="38.25" x14ac:dyDescent="0.25">
      <c r="A176" s="46" t="s">
        <v>9</v>
      </c>
      <c r="B176" s="123"/>
      <c r="C176" s="123"/>
      <c r="D176" s="23"/>
      <c r="E176" s="89">
        <v>851</v>
      </c>
      <c r="F176" s="3" t="s">
        <v>29</v>
      </c>
      <c r="G176" s="3" t="s">
        <v>40</v>
      </c>
      <c r="H176" s="3" t="s">
        <v>301</v>
      </c>
      <c r="I176" s="2" t="s">
        <v>21</v>
      </c>
      <c r="J176" s="19">
        <f>'3.ВС'!J147</f>
        <v>90000</v>
      </c>
      <c r="K176" s="19">
        <f>'3.ВС'!K147</f>
        <v>0</v>
      </c>
      <c r="L176" s="19">
        <f>'3.ВС'!L147</f>
        <v>0</v>
      </c>
    </row>
    <row r="177" spans="1:12" s="31" customFormat="1" ht="14.25" x14ac:dyDescent="0.25">
      <c r="A177" s="111" t="s">
        <v>384</v>
      </c>
      <c r="B177" s="32"/>
      <c r="C177" s="32"/>
      <c r="D177" s="34"/>
      <c r="E177" s="26" t="s">
        <v>243</v>
      </c>
      <c r="F177" s="26" t="s">
        <v>94</v>
      </c>
      <c r="G177" s="26"/>
      <c r="H177" s="26"/>
      <c r="I177" s="15"/>
      <c r="J177" s="61">
        <f t="shared" ref="J177:L180" si="75">J178</f>
        <v>84000</v>
      </c>
      <c r="K177" s="61">
        <f t="shared" si="75"/>
        <v>84000</v>
      </c>
      <c r="L177" s="61">
        <f t="shared" si="75"/>
        <v>84000</v>
      </c>
    </row>
    <row r="178" spans="1:12" ht="25.5" x14ac:dyDescent="0.25">
      <c r="A178" s="110" t="s">
        <v>385</v>
      </c>
      <c r="B178" s="123"/>
      <c r="C178" s="123"/>
      <c r="D178" s="23"/>
      <c r="E178" s="3" t="s">
        <v>243</v>
      </c>
      <c r="F178" s="3" t="s">
        <v>94</v>
      </c>
      <c r="G178" s="3" t="s">
        <v>29</v>
      </c>
      <c r="H178" s="3"/>
      <c r="I178" s="2"/>
      <c r="J178" s="19">
        <f t="shared" si="75"/>
        <v>84000</v>
      </c>
      <c r="K178" s="19">
        <f t="shared" si="75"/>
        <v>84000</v>
      </c>
      <c r="L178" s="19">
        <f t="shared" si="75"/>
        <v>84000</v>
      </c>
    </row>
    <row r="179" spans="1:12" x14ac:dyDescent="0.25">
      <c r="A179" s="46" t="s">
        <v>386</v>
      </c>
      <c r="B179" s="123"/>
      <c r="C179" s="123"/>
      <c r="D179" s="23"/>
      <c r="E179" s="3" t="s">
        <v>243</v>
      </c>
      <c r="F179" s="3" t="s">
        <v>94</v>
      </c>
      <c r="G179" s="3" t="s">
        <v>29</v>
      </c>
      <c r="H179" s="3" t="s">
        <v>387</v>
      </c>
      <c r="I179" s="2"/>
      <c r="J179" s="19">
        <f t="shared" si="75"/>
        <v>84000</v>
      </c>
      <c r="K179" s="19">
        <f t="shared" si="75"/>
        <v>84000</v>
      </c>
      <c r="L179" s="19">
        <f t="shared" si="75"/>
        <v>84000</v>
      </c>
    </row>
    <row r="180" spans="1:12" ht="25.5" x14ac:dyDescent="0.25">
      <c r="A180" s="46" t="s">
        <v>19</v>
      </c>
      <c r="B180" s="123"/>
      <c r="C180" s="123"/>
      <c r="D180" s="23"/>
      <c r="E180" s="3" t="s">
        <v>243</v>
      </c>
      <c r="F180" s="3" t="s">
        <v>94</v>
      </c>
      <c r="G180" s="3" t="s">
        <v>29</v>
      </c>
      <c r="H180" s="3" t="s">
        <v>387</v>
      </c>
      <c r="I180" s="2" t="s">
        <v>20</v>
      </c>
      <c r="J180" s="19">
        <f t="shared" si="75"/>
        <v>84000</v>
      </c>
      <c r="K180" s="19">
        <f t="shared" si="75"/>
        <v>84000</v>
      </c>
      <c r="L180" s="19">
        <f t="shared" si="75"/>
        <v>84000</v>
      </c>
    </row>
    <row r="181" spans="1:12" ht="38.25" x14ac:dyDescent="0.25">
      <c r="A181" s="46" t="s">
        <v>9</v>
      </c>
      <c r="B181" s="123"/>
      <c r="C181" s="123"/>
      <c r="D181" s="23"/>
      <c r="E181" s="3" t="s">
        <v>243</v>
      </c>
      <c r="F181" s="3" t="s">
        <v>94</v>
      </c>
      <c r="G181" s="3" t="s">
        <v>29</v>
      </c>
      <c r="H181" s="3" t="s">
        <v>387</v>
      </c>
      <c r="I181" s="2" t="s">
        <v>21</v>
      </c>
      <c r="J181" s="42">
        <f>'3.ВС'!J152</f>
        <v>84000</v>
      </c>
      <c r="K181" s="42">
        <f>'3.ВС'!K152</f>
        <v>84000</v>
      </c>
      <c r="L181" s="42">
        <f>'3.ВС'!L152</f>
        <v>84000</v>
      </c>
    </row>
    <row r="182" spans="1:12" s="31" customFormat="1" ht="14.25" x14ac:dyDescent="0.25">
      <c r="A182" s="109" t="s">
        <v>68</v>
      </c>
      <c r="B182" s="32"/>
      <c r="C182" s="32"/>
      <c r="D182" s="32"/>
      <c r="E182" s="47">
        <v>852</v>
      </c>
      <c r="F182" s="15" t="s">
        <v>69</v>
      </c>
      <c r="G182" s="15"/>
      <c r="H182" s="26"/>
      <c r="I182" s="15"/>
      <c r="J182" s="24">
        <f>J183+J196+J233+J246+J250</f>
        <v>253368485.20000002</v>
      </c>
      <c r="K182" s="24">
        <f>K183+K196+K233+K246+K250</f>
        <v>250503801.43000001</v>
      </c>
      <c r="L182" s="24">
        <f>L183+L196+L233+L246+L250</f>
        <v>256128552.06</v>
      </c>
    </row>
    <row r="183" spans="1:12" x14ac:dyDescent="0.25">
      <c r="A183" s="54" t="s">
        <v>104</v>
      </c>
      <c r="B183" s="123"/>
      <c r="C183" s="123"/>
      <c r="D183" s="123"/>
      <c r="E183" s="89">
        <v>852</v>
      </c>
      <c r="F183" s="2" t="s">
        <v>69</v>
      </c>
      <c r="G183" s="2" t="s">
        <v>11</v>
      </c>
      <c r="H183" s="3"/>
      <c r="I183" s="2"/>
      <c r="J183" s="19">
        <f>J184+J187+J190+J193</f>
        <v>57870008</v>
      </c>
      <c r="K183" s="19">
        <f t="shared" ref="K183:L183" si="76">K184+K187+K190+K193</f>
        <v>57500788</v>
      </c>
      <c r="L183" s="19">
        <f t="shared" si="76"/>
        <v>57500788</v>
      </c>
    </row>
    <row r="184" spans="1:12" ht="216.75" x14ac:dyDescent="0.25">
      <c r="A184" s="46" t="s">
        <v>259</v>
      </c>
      <c r="B184" s="123"/>
      <c r="C184" s="123"/>
      <c r="D184" s="123"/>
      <c r="E184" s="89">
        <v>852</v>
      </c>
      <c r="F184" s="2" t="s">
        <v>69</v>
      </c>
      <c r="G184" s="2" t="s">
        <v>11</v>
      </c>
      <c r="H184" s="3" t="s">
        <v>319</v>
      </c>
      <c r="I184" s="2"/>
      <c r="J184" s="19">
        <f t="shared" ref="J184:L185" si="77">J185</f>
        <v>46805388</v>
      </c>
      <c r="K184" s="19">
        <f t="shared" si="77"/>
        <v>46805388</v>
      </c>
      <c r="L184" s="19">
        <f t="shared" si="77"/>
        <v>46805388</v>
      </c>
    </row>
    <row r="185" spans="1:12" ht="38.25" x14ac:dyDescent="0.25">
      <c r="A185" s="46" t="s">
        <v>37</v>
      </c>
      <c r="B185" s="123"/>
      <c r="C185" s="123"/>
      <c r="D185" s="123"/>
      <c r="E185" s="89">
        <v>852</v>
      </c>
      <c r="F185" s="2" t="s">
        <v>69</v>
      </c>
      <c r="G185" s="2" t="s">
        <v>11</v>
      </c>
      <c r="H185" s="3" t="s">
        <v>319</v>
      </c>
      <c r="I185" s="2" t="s">
        <v>74</v>
      </c>
      <c r="J185" s="19">
        <f t="shared" si="77"/>
        <v>46805388</v>
      </c>
      <c r="K185" s="19">
        <f t="shared" si="77"/>
        <v>46805388</v>
      </c>
      <c r="L185" s="19">
        <f t="shared" si="77"/>
        <v>46805388</v>
      </c>
    </row>
    <row r="186" spans="1:12" x14ac:dyDescent="0.25">
      <c r="A186" s="46" t="s">
        <v>75</v>
      </c>
      <c r="B186" s="123"/>
      <c r="C186" s="123"/>
      <c r="D186" s="123"/>
      <c r="E186" s="89">
        <v>852</v>
      </c>
      <c r="F186" s="2" t="s">
        <v>69</v>
      </c>
      <c r="G186" s="2" t="s">
        <v>11</v>
      </c>
      <c r="H186" s="3" t="s">
        <v>319</v>
      </c>
      <c r="I186" s="2" t="s">
        <v>76</v>
      </c>
      <c r="J186" s="19">
        <f>'3.ВС'!J243</f>
        <v>46805388</v>
      </c>
      <c r="K186" s="19">
        <f>'3.ВС'!K243</f>
        <v>46805388</v>
      </c>
      <c r="L186" s="19">
        <f>'3.ВС'!L243</f>
        <v>46805388</v>
      </c>
    </row>
    <row r="187" spans="1:12" s="1" customFormat="1" x14ac:dyDescent="0.25">
      <c r="A187" s="54" t="s">
        <v>105</v>
      </c>
      <c r="B187" s="123"/>
      <c r="C187" s="123"/>
      <c r="D187" s="121"/>
      <c r="E187" s="89">
        <v>852</v>
      </c>
      <c r="F187" s="3" t="s">
        <v>69</v>
      </c>
      <c r="G187" s="3" t="s">
        <v>11</v>
      </c>
      <c r="H187" s="3" t="s">
        <v>320</v>
      </c>
      <c r="I187" s="3"/>
      <c r="J187" s="19">
        <f t="shared" ref="J187:L188" si="78">J188</f>
        <v>10263400</v>
      </c>
      <c r="K187" s="19">
        <f t="shared" si="78"/>
        <v>10263400</v>
      </c>
      <c r="L187" s="19">
        <f t="shared" si="78"/>
        <v>10263400</v>
      </c>
    </row>
    <row r="188" spans="1:12" s="1" customFormat="1" ht="38.25" x14ac:dyDescent="0.25">
      <c r="A188" s="46" t="s">
        <v>37</v>
      </c>
      <c r="B188" s="123"/>
      <c r="C188" s="123"/>
      <c r="D188" s="123"/>
      <c r="E188" s="89">
        <v>852</v>
      </c>
      <c r="F188" s="3" t="s">
        <v>69</v>
      </c>
      <c r="G188" s="3" t="s">
        <v>11</v>
      </c>
      <c r="H188" s="3" t="s">
        <v>320</v>
      </c>
      <c r="I188" s="3" t="s">
        <v>74</v>
      </c>
      <c r="J188" s="19">
        <f t="shared" si="78"/>
        <v>10263400</v>
      </c>
      <c r="K188" s="19">
        <f t="shared" si="78"/>
        <v>10263400</v>
      </c>
      <c r="L188" s="19">
        <f t="shared" si="78"/>
        <v>10263400</v>
      </c>
    </row>
    <row r="189" spans="1:12" s="1" customFormat="1" x14ac:dyDescent="0.25">
      <c r="A189" s="46" t="s">
        <v>75</v>
      </c>
      <c r="B189" s="123"/>
      <c r="C189" s="123"/>
      <c r="D189" s="123"/>
      <c r="E189" s="89">
        <v>852</v>
      </c>
      <c r="F189" s="3" t="s">
        <v>69</v>
      </c>
      <c r="G189" s="3" t="s">
        <v>11</v>
      </c>
      <c r="H189" s="3" t="s">
        <v>320</v>
      </c>
      <c r="I189" s="2" t="s">
        <v>76</v>
      </c>
      <c r="J189" s="19">
        <f>'3.ВС'!J246</f>
        <v>10263400</v>
      </c>
      <c r="K189" s="19">
        <f>'3.ВС'!K246</f>
        <v>10263400</v>
      </c>
      <c r="L189" s="19">
        <f>'3.ВС'!L246</f>
        <v>10263400</v>
      </c>
    </row>
    <row r="190" spans="1:12" ht="25.5" x14ac:dyDescent="0.25">
      <c r="A190" s="54" t="s">
        <v>107</v>
      </c>
      <c r="B190" s="123"/>
      <c r="C190" s="123"/>
      <c r="D190" s="123"/>
      <c r="E190" s="89">
        <v>852</v>
      </c>
      <c r="F190" s="3" t="s">
        <v>69</v>
      </c>
      <c r="G190" s="2" t="s">
        <v>11</v>
      </c>
      <c r="H190" s="3" t="s">
        <v>322</v>
      </c>
      <c r="I190" s="2"/>
      <c r="J190" s="19">
        <f t="shared" ref="J190:L191" si="79">J191</f>
        <v>369220</v>
      </c>
      <c r="K190" s="19">
        <f t="shared" si="79"/>
        <v>0</v>
      </c>
      <c r="L190" s="19">
        <f t="shared" si="79"/>
        <v>0</v>
      </c>
    </row>
    <row r="191" spans="1:12" ht="38.25" x14ac:dyDescent="0.25">
      <c r="A191" s="46" t="s">
        <v>37</v>
      </c>
      <c r="B191" s="123"/>
      <c r="C191" s="123"/>
      <c r="D191" s="123"/>
      <c r="E191" s="89">
        <v>852</v>
      </c>
      <c r="F191" s="2" t="s">
        <v>69</v>
      </c>
      <c r="G191" s="2" t="s">
        <v>11</v>
      </c>
      <c r="H191" s="3" t="s">
        <v>322</v>
      </c>
      <c r="I191" s="2" t="s">
        <v>74</v>
      </c>
      <c r="J191" s="19">
        <f t="shared" si="79"/>
        <v>369220</v>
      </c>
      <c r="K191" s="19">
        <f t="shared" si="79"/>
        <v>0</v>
      </c>
      <c r="L191" s="19">
        <f t="shared" si="79"/>
        <v>0</v>
      </c>
    </row>
    <row r="192" spans="1:12" x14ac:dyDescent="0.25">
      <c r="A192" s="46" t="s">
        <v>75</v>
      </c>
      <c r="B192" s="123"/>
      <c r="C192" s="123"/>
      <c r="D192" s="123"/>
      <c r="E192" s="89">
        <v>852</v>
      </c>
      <c r="F192" s="2" t="s">
        <v>69</v>
      </c>
      <c r="G192" s="2" t="s">
        <v>11</v>
      </c>
      <c r="H192" s="3" t="s">
        <v>322</v>
      </c>
      <c r="I192" s="2" t="s">
        <v>76</v>
      </c>
      <c r="J192" s="19">
        <f>'3.ВС'!J249</f>
        <v>369220</v>
      </c>
      <c r="K192" s="19">
        <f>'3.ВС'!K249</f>
        <v>0</v>
      </c>
      <c r="L192" s="19">
        <f>'3.ВС'!L249</f>
        <v>0</v>
      </c>
    </row>
    <row r="193" spans="1:12" ht="102" x14ac:dyDescent="0.25">
      <c r="A193" s="46" t="s">
        <v>260</v>
      </c>
      <c r="B193" s="123"/>
      <c r="C193" s="123"/>
      <c r="D193" s="123"/>
      <c r="E193" s="89">
        <v>852</v>
      </c>
      <c r="F193" s="2" t="s">
        <v>69</v>
      </c>
      <c r="G193" s="2" t="s">
        <v>11</v>
      </c>
      <c r="H193" s="3" t="s">
        <v>323</v>
      </c>
      <c r="I193" s="2"/>
      <c r="J193" s="19">
        <f t="shared" ref="J193:L194" si="80">J194</f>
        <v>432000</v>
      </c>
      <c r="K193" s="19">
        <f t="shared" si="80"/>
        <v>432000</v>
      </c>
      <c r="L193" s="19">
        <f t="shared" si="80"/>
        <v>432000</v>
      </c>
    </row>
    <row r="194" spans="1:12" ht="38.25" x14ac:dyDescent="0.25">
      <c r="A194" s="46" t="s">
        <v>37</v>
      </c>
      <c r="B194" s="123"/>
      <c r="C194" s="123"/>
      <c r="D194" s="123"/>
      <c r="E194" s="89">
        <v>852</v>
      </c>
      <c r="F194" s="2" t="s">
        <v>69</v>
      </c>
      <c r="G194" s="2" t="s">
        <v>11</v>
      </c>
      <c r="H194" s="3" t="s">
        <v>323</v>
      </c>
      <c r="I194" s="2" t="s">
        <v>74</v>
      </c>
      <c r="J194" s="19">
        <f t="shared" si="80"/>
        <v>432000</v>
      </c>
      <c r="K194" s="19">
        <f t="shared" si="80"/>
        <v>432000</v>
      </c>
      <c r="L194" s="19">
        <f t="shared" si="80"/>
        <v>432000</v>
      </c>
    </row>
    <row r="195" spans="1:12" x14ac:dyDescent="0.25">
      <c r="A195" s="46" t="s">
        <v>75</v>
      </c>
      <c r="B195" s="123"/>
      <c r="C195" s="123"/>
      <c r="D195" s="123"/>
      <c r="E195" s="89">
        <v>852</v>
      </c>
      <c r="F195" s="2" t="s">
        <v>69</v>
      </c>
      <c r="G195" s="2" t="s">
        <v>11</v>
      </c>
      <c r="H195" s="3" t="s">
        <v>323</v>
      </c>
      <c r="I195" s="2" t="s">
        <v>76</v>
      </c>
      <c r="J195" s="19">
        <f>'3.ВС'!J252</f>
        <v>432000</v>
      </c>
      <c r="K195" s="19">
        <f>'3.ВС'!K252</f>
        <v>432000</v>
      </c>
      <c r="L195" s="19">
        <f>'3.ВС'!L252</f>
        <v>432000</v>
      </c>
    </row>
    <row r="196" spans="1:12" x14ac:dyDescent="0.25">
      <c r="A196" s="54" t="s">
        <v>70</v>
      </c>
      <c r="B196" s="123"/>
      <c r="C196" s="123"/>
      <c r="D196" s="123"/>
      <c r="E196" s="89">
        <v>852</v>
      </c>
      <c r="F196" s="2" t="s">
        <v>69</v>
      </c>
      <c r="G196" s="2" t="s">
        <v>40</v>
      </c>
      <c r="H196" s="3"/>
      <c r="I196" s="2"/>
      <c r="J196" s="19">
        <f>J197+J200+J203+J206+J209+J212+J215+J218+J227+J224+J230+J221</f>
        <v>153505637.20000002</v>
      </c>
      <c r="K196" s="19">
        <f t="shared" ref="K196:L196" si="81">K197+K200+K203+K206+K209+K212+K215+K218+K227+K224+K230+K221</f>
        <v>151798023.43000001</v>
      </c>
      <c r="L196" s="19">
        <f t="shared" si="81"/>
        <v>152978329.06</v>
      </c>
    </row>
    <row r="197" spans="1:12" ht="180" x14ac:dyDescent="0.25">
      <c r="A197" s="125" t="s">
        <v>476</v>
      </c>
      <c r="B197" s="25"/>
      <c r="C197" s="25"/>
      <c r="D197" s="25"/>
      <c r="E197" s="45">
        <v>852</v>
      </c>
      <c r="F197" s="2" t="s">
        <v>69</v>
      </c>
      <c r="G197" s="3" t="s">
        <v>40</v>
      </c>
      <c r="H197" s="3" t="s">
        <v>475</v>
      </c>
      <c r="I197" s="2"/>
      <c r="J197" s="42">
        <f t="shared" ref="J197:L198" si="82">J198</f>
        <v>546840</v>
      </c>
      <c r="K197" s="42">
        <f t="shared" si="82"/>
        <v>546840</v>
      </c>
      <c r="L197" s="42">
        <f t="shared" si="82"/>
        <v>546840</v>
      </c>
    </row>
    <row r="198" spans="1:12" ht="38.25" x14ac:dyDescent="0.25">
      <c r="A198" s="46" t="s">
        <v>37</v>
      </c>
      <c r="B198" s="25"/>
      <c r="C198" s="25"/>
      <c r="D198" s="25"/>
      <c r="E198" s="45">
        <v>852</v>
      </c>
      <c r="F198" s="2" t="s">
        <v>69</v>
      </c>
      <c r="G198" s="3" t="s">
        <v>40</v>
      </c>
      <c r="H198" s="3" t="s">
        <v>475</v>
      </c>
      <c r="I198" s="2" t="s">
        <v>74</v>
      </c>
      <c r="J198" s="42">
        <f t="shared" si="82"/>
        <v>546840</v>
      </c>
      <c r="K198" s="42">
        <f t="shared" si="82"/>
        <v>546840</v>
      </c>
      <c r="L198" s="42">
        <f t="shared" si="82"/>
        <v>546840</v>
      </c>
    </row>
    <row r="199" spans="1:12" x14ac:dyDescent="0.25">
      <c r="A199" s="46" t="s">
        <v>75</v>
      </c>
      <c r="B199" s="25"/>
      <c r="C199" s="25"/>
      <c r="D199" s="25"/>
      <c r="E199" s="45">
        <v>852</v>
      </c>
      <c r="F199" s="2" t="s">
        <v>69</v>
      </c>
      <c r="G199" s="3" t="s">
        <v>40</v>
      </c>
      <c r="H199" s="3" t="s">
        <v>475</v>
      </c>
      <c r="I199" s="2" t="s">
        <v>76</v>
      </c>
      <c r="J199" s="42">
        <f>'3.ВС'!J256</f>
        <v>546840</v>
      </c>
      <c r="K199" s="42">
        <f>'3.ВС'!K256</f>
        <v>546840</v>
      </c>
      <c r="L199" s="42">
        <f>'3.ВС'!L256</f>
        <v>546840</v>
      </c>
    </row>
    <row r="200" spans="1:12" ht="102" x14ac:dyDescent="0.25">
      <c r="A200" s="46" t="s">
        <v>394</v>
      </c>
      <c r="B200" s="25"/>
      <c r="C200" s="25"/>
      <c r="D200" s="25"/>
      <c r="E200" s="3">
        <v>852</v>
      </c>
      <c r="F200" s="2" t="s">
        <v>69</v>
      </c>
      <c r="G200" s="3" t="s">
        <v>40</v>
      </c>
      <c r="H200" s="3" t="s">
        <v>478</v>
      </c>
      <c r="I200" s="2"/>
      <c r="J200" s="42">
        <f t="shared" ref="J200:L201" si="83">J201</f>
        <v>14530320</v>
      </c>
      <c r="K200" s="42">
        <f t="shared" si="83"/>
        <v>14842800</v>
      </c>
      <c r="L200" s="42">
        <f t="shared" si="83"/>
        <v>14842800</v>
      </c>
    </row>
    <row r="201" spans="1:12" ht="38.25" x14ac:dyDescent="0.25">
      <c r="A201" s="46" t="s">
        <v>37</v>
      </c>
      <c r="B201" s="25"/>
      <c r="C201" s="25"/>
      <c r="D201" s="25"/>
      <c r="E201" s="3">
        <v>852</v>
      </c>
      <c r="F201" s="2" t="s">
        <v>69</v>
      </c>
      <c r="G201" s="3" t="s">
        <v>40</v>
      </c>
      <c r="H201" s="3" t="s">
        <v>478</v>
      </c>
      <c r="I201" s="2" t="s">
        <v>74</v>
      </c>
      <c r="J201" s="42">
        <f t="shared" si="83"/>
        <v>14530320</v>
      </c>
      <c r="K201" s="42">
        <f t="shared" si="83"/>
        <v>14842800</v>
      </c>
      <c r="L201" s="42">
        <f t="shared" si="83"/>
        <v>14842800</v>
      </c>
    </row>
    <row r="202" spans="1:12" x14ac:dyDescent="0.25">
      <c r="A202" s="46" t="s">
        <v>75</v>
      </c>
      <c r="B202" s="25"/>
      <c r="C202" s="25"/>
      <c r="D202" s="25"/>
      <c r="E202" s="3">
        <v>852</v>
      </c>
      <c r="F202" s="2" t="s">
        <v>69</v>
      </c>
      <c r="G202" s="3" t="s">
        <v>40</v>
      </c>
      <c r="H202" s="3" t="s">
        <v>478</v>
      </c>
      <c r="I202" s="2" t="s">
        <v>76</v>
      </c>
      <c r="J202" s="42">
        <f>'3.ВС'!J259</f>
        <v>14530320</v>
      </c>
      <c r="K202" s="42">
        <f>'3.ВС'!K259</f>
        <v>14842800</v>
      </c>
      <c r="L202" s="42">
        <f>'3.ВС'!L259</f>
        <v>14842800</v>
      </c>
    </row>
    <row r="203" spans="1:12" ht="63.75" x14ac:dyDescent="0.25">
      <c r="A203" s="54" t="s">
        <v>396</v>
      </c>
      <c r="B203" s="123"/>
      <c r="C203" s="123"/>
      <c r="D203" s="123"/>
      <c r="E203" s="3" t="s">
        <v>275</v>
      </c>
      <c r="F203" s="2" t="s">
        <v>69</v>
      </c>
      <c r="G203" s="2" t="s">
        <v>40</v>
      </c>
      <c r="H203" s="3" t="s">
        <v>477</v>
      </c>
      <c r="I203" s="2"/>
      <c r="J203" s="19">
        <f t="shared" ref="J203:L204" si="84">J204</f>
        <v>1047057.97</v>
      </c>
      <c r="K203" s="19">
        <f t="shared" si="84"/>
        <v>1047057.97</v>
      </c>
      <c r="L203" s="19">
        <f t="shared" si="84"/>
        <v>1047057.97</v>
      </c>
    </row>
    <row r="204" spans="1:12" ht="38.25" x14ac:dyDescent="0.25">
      <c r="A204" s="46" t="s">
        <v>37</v>
      </c>
      <c r="B204" s="123"/>
      <c r="C204" s="123"/>
      <c r="D204" s="123"/>
      <c r="E204" s="3" t="s">
        <v>275</v>
      </c>
      <c r="F204" s="2" t="s">
        <v>69</v>
      </c>
      <c r="G204" s="2" t="s">
        <v>40</v>
      </c>
      <c r="H204" s="3" t="s">
        <v>477</v>
      </c>
      <c r="I204" s="2" t="s">
        <v>74</v>
      </c>
      <c r="J204" s="19">
        <f t="shared" si="84"/>
        <v>1047057.97</v>
      </c>
      <c r="K204" s="19">
        <f t="shared" si="84"/>
        <v>1047057.97</v>
      </c>
      <c r="L204" s="19">
        <f t="shared" si="84"/>
        <v>1047057.97</v>
      </c>
    </row>
    <row r="205" spans="1:12" x14ac:dyDescent="0.25">
      <c r="A205" s="46" t="s">
        <v>75</v>
      </c>
      <c r="B205" s="123"/>
      <c r="C205" s="123"/>
      <c r="D205" s="123"/>
      <c r="E205" s="3" t="s">
        <v>275</v>
      </c>
      <c r="F205" s="2" t="s">
        <v>69</v>
      </c>
      <c r="G205" s="2" t="s">
        <v>40</v>
      </c>
      <c r="H205" s="3" t="s">
        <v>477</v>
      </c>
      <c r="I205" s="2" t="s">
        <v>76</v>
      </c>
      <c r="J205" s="19">
        <f>'3.ВС'!J262</f>
        <v>1047057.97</v>
      </c>
      <c r="K205" s="19">
        <f>'3.ВС'!K262</f>
        <v>1047057.97</v>
      </c>
      <c r="L205" s="19">
        <f>'3.ВС'!L262</f>
        <v>1047057.97</v>
      </c>
    </row>
    <row r="206" spans="1:12" ht="89.25" x14ac:dyDescent="0.25">
      <c r="A206" s="46" t="s">
        <v>261</v>
      </c>
      <c r="B206" s="123"/>
      <c r="C206" s="123"/>
      <c r="D206" s="123"/>
      <c r="E206" s="89">
        <v>852</v>
      </c>
      <c r="F206" s="2" t="s">
        <v>69</v>
      </c>
      <c r="G206" s="2" t="s">
        <v>40</v>
      </c>
      <c r="H206" s="3" t="s">
        <v>324</v>
      </c>
      <c r="I206" s="2"/>
      <c r="J206" s="19">
        <f t="shared" ref="J206:L207" si="85">J207</f>
        <v>104097724</v>
      </c>
      <c r="K206" s="19">
        <f t="shared" si="85"/>
        <v>104097724</v>
      </c>
      <c r="L206" s="19">
        <f t="shared" si="85"/>
        <v>104097724</v>
      </c>
    </row>
    <row r="207" spans="1:12" ht="38.25" x14ac:dyDescent="0.25">
      <c r="A207" s="46" t="s">
        <v>37</v>
      </c>
      <c r="B207" s="123"/>
      <c r="C207" s="123"/>
      <c r="D207" s="123"/>
      <c r="E207" s="89">
        <v>852</v>
      </c>
      <c r="F207" s="2" t="s">
        <v>69</v>
      </c>
      <c r="G207" s="2" t="s">
        <v>40</v>
      </c>
      <c r="H207" s="3" t="s">
        <v>324</v>
      </c>
      <c r="I207" s="2" t="s">
        <v>74</v>
      </c>
      <c r="J207" s="19">
        <f t="shared" si="85"/>
        <v>104097724</v>
      </c>
      <c r="K207" s="19">
        <f t="shared" si="85"/>
        <v>104097724</v>
      </c>
      <c r="L207" s="19">
        <f t="shared" si="85"/>
        <v>104097724</v>
      </c>
    </row>
    <row r="208" spans="1:12" x14ac:dyDescent="0.25">
      <c r="A208" s="46" t="s">
        <v>75</v>
      </c>
      <c r="B208" s="123"/>
      <c r="C208" s="123"/>
      <c r="D208" s="123"/>
      <c r="E208" s="89">
        <v>852</v>
      </c>
      <c r="F208" s="2" t="s">
        <v>69</v>
      </c>
      <c r="G208" s="2" t="s">
        <v>40</v>
      </c>
      <c r="H208" s="3" t="s">
        <v>324</v>
      </c>
      <c r="I208" s="2" t="s">
        <v>76</v>
      </c>
      <c r="J208" s="19">
        <f>'3.ВС'!J265</f>
        <v>104097724</v>
      </c>
      <c r="K208" s="19">
        <f>'3.ВС'!K265</f>
        <v>104097724</v>
      </c>
      <c r="L208" s="19">
        <f>'3.ВС'!L265</f>
        <v>104097724</v>
      </c>
    </row>
    <row r="209" spans="1:12" x14ac:dyDescent="0.25">
      <c r="A209" s="54" t="s">
        <v>108</v>
      </c>
      <c r="B209" s="123"/>
      <c r="C209" s="123"/>
      <c r="D209" s="123"/>
      <c r="E209" s="89">
        <v>852</v>
      </c>
      <c r="F209" s="2" t="s">
        <v>69</v>
      </c>
      <c r="G209" s="2" t="s">
        <v>40</v>
      </c>
      <c r="H209" s="3" t="s">
        <v>325</v>
      </c>
      <c r="I209" s="2"/>
      <c r="J209" s="19">
        <f t="shared" ref="J209:L210" si="86">J210</f>
        <v>22604800</v>
      </c>
      <c r="K209" s="19">
        <f t="shared" si="86"/>
        <v>22359043</v>
      </c>
      <c r="L209" s="19">
        <f t="shared" si="86"/>
        <v>22604800</v>
      </c>
    </row>
    <row r="210" spans="1:12" ht="38.25" x14ac:dyDescent="0.25">
      <c r="A210" s="46" t="s">
        <v>37</v>
      </c>
      <c r="B210" s="123"/>
      <c r="C210" s="123"/>
      <c r="D210" s="123"/>
      <c r="E210" s="89">
        <v>852</v>
      </c>
      <c r="F210" s="2" t="s">
        <v>69</v>
      </c>
      <c r="G210" s="3" t="s">
        <v>40</v>
      </c>
      <c r="H210" s="3" t="s">
        <v>325</v>
      </c>
      <c r="I210" s="2" t="s">
        <v>74</v>
      </c>
      <c r="J210" s="19">
        <f t="shared" si="86"/>
        <v>22604800</v>
      </c>
      <c r="K210" s="19">
        <f t="shared" si="86"/>
        <v>22359043</v>
      </c>
      <c r="L210" s="19">
        <f t="shared" si="86"/>
        <v>22604800</v>
      </c>
    </row>
    <row r="211" spans="1:12" x14ac:dyDescent="0.25">
      <c r="A211" s="46" t="s">
        <v>75</v>
      </c>
      <c r="B211" s="123"/>
      <c r="C211" s="123"/>
      <c r="D211" s="123"/>
      <c r="E211" s="89">
        <v>852</v>
      </c>
      <c r="F211" s="2" t="s">
        <v>69</v>
      </c>
      <c r="G211" s="3" t="s">
        <v>40</v>
      </c>
      <c r="H211" s="3" t="s">
        <v>325</v>
      </c>
      <c r="I211" s="2" t="s">
        <v>76</v>
      </c>
      <c r="J211" s="19">
        <f>'3.ВС'!J268</f>
        <v>22604800</v>
      </c>
      <c r="K211" s="19">
        <f>'3.ВС'!K268</f>
        <v>22359043</v>
      </c>
      <c r="L211" s="19">
        <f>'3.ВС'!L268</f>
        <v>22604800</v>
      </c>
    </row>
    <row r="212" spans="1:12" x14ac:dyDescent="0.25">
      <c r="A212" s="54" t="s">
        <v>106</v>
      </c>
      <c r="B212" s="123"/>
      <c r="C212" s="123"/>
      <c r="D212" s="123"/>
      <c r="E212" s="89">
        <v>852</v>
      </c>
      <c r="F212" s="2" t="s">
        <v>69</v>
      </c>
      <c r="G212" s="3" t="s">
        <v>40</v>
      </c>
      <c r="H212" s="3" t="s">
        <v>321</v>
      </c>
      <c r="I212" s="2"/>
      <c r="J212" s="19">
        <f t="shared" ref="J212:L213" si="87">J213</f>
        <v>126048</v>
      </c>
      <c r="K212" s="19">
        <f t="shared" si="87"/>
        <v>0</v>
      </c>
      <c r="L212" s="19">
        <f t="shared" si="87"/>
        <v>0</v>
      </c>
    </row>
    <row r="213" spans="1:12" ht="38.25" x14ac:dyDescent="0.25">
      <c r="A213" s="46" t="s">
        <v>37</v>
      </c>
      <c r="B213" s="123"/>
      <c r="C213" s="123"/>
      <c r="D213" s="123"/>
      <c r="E213" s="89">
        <v>852</v>
      </c>
      <c r="F213" s="2" t="s">
        <v>69</v>
      </c>
      <c r="G213" s="3" t="s">
        <v>40</v>
      </c>
      <c r="H213" s="3" t="s">
        <v>321</v>
      </c>
      <c r="I213" s="2" t="s">
        <v>74</v>
      </c>
      <c r="J213" s="19">
        <f t="shared" si="87"/>
        <v>126048</v>
      </c>
      <c r="K213" s="19">
        <f t="shared" si="87"/>
        <v>0</v>
      </c>
      <c r="L213" s="19">
        <f t="shared" si="87"/>
        <v>0</v>
      </c>
    </row>
    <row r="214" spans="1:12" x14ac:dyDescent="0.25">
      <c r="A214" s="46" t="s">
        <v>75</v>
      </c>
      <c r="B214" s="123"/>
      <c r="C214" s="123"/>
      <c r="D214" s="123"/>
      <c r="E214" s="89">
        <v>852</v>
      </c>
      <c r="F214" s="2" t="s">
        <v>69</v>
      </c>
      <c r="G214" s="3" t="s">
        <v>40</v>
      </c>
      <c r="H214" s="3" t="s">
        <v>321</v>
      </c>
      <c r="I214" s="2" t="s">
        <v>76</v>
      </c>
      <c r="J214" s="19">
        <f>'3.ВС'!J271</f>
        <v>126048</v>
      </c>
      <c r="K214" s="19">
        <f>'3.ВС'!K271</f>
        <v>0</v>
      </c>
      <c r="L214" s="19">
        <f>'3.ВС'!L271</f>
        <v>0</v>
      </c>
    </row>
    <row r="215" spans="1:12" ht="38.25" x14ac:dyDescent="0.25">
      <c r="A215" s="46" t="s">
        <v>460</v>
      </c>
      <c r="B215" s="123"/>
      <c r="C215" s="123"/>
      <c r="D215" s="123"/>
      <c r="E215" s="3">
        <v>852</v>
      </c>
      <c r="F215" s="2" t="s">
        <v>69</v>
      </c>
      <c r="G215" s="3" t="s">
        <v>40</v>
      </c>
      <c r="H215" s="3" t="s">
        <v>459</v>
      </c>
      <c r="I215" s="2"/>
      <c r="J215" s="19">
        <f t="shared" ref="J215:L216" si="88">J216</f>
        <v>205012</v>
      </c>
      <c r="K215" s="19">
        <f t="shared" si="88"/>
        <v>0</v>
      </c>
      <c r="L215" s="19">
        <f t="shared" si="88"/>
        <v>0</v>
      </c>
    </row>
    <row r="216" spans="1:12" ht="38.25" x14ac:dyDescent="0.25">
      <c r="A216" s="46" t="s">
        <v>37</v>
      </c>
      <c r="B216" s="123"/>
      <c r="C216" s="123"/>
      <c r="D216" s="123"/>
      <c r="E216" s="3">
        <v>852</v>
      </c>
      <c r="F216" s="2" t="s">
        <v>69</v>
      </c>
      <c r="G216" s="3" t="s">
        <v>40</v>
      </c>
      <c r="H216" s="3" t="s">
        <v>459</v>
      </c>
      <c r="I216" s="2" t="s">
        <v>74</v>
      </c>
      <c r="J216" s="19">
        <f t="shared" si="88"/>
        <v>205012</v>
      </c>
      <c r="K216" s="19">
        <f t="shared" si="88"/>
        <v>0</v>
      </c>
      <c r="L216" s="19">
        <f t="shared" si="88"/>
        <v>0</v>
      </c>
    </row>
    <row r="217" spans="1:12" x14ac:dyDescent="0.25">
      <c r="A217" s="46" t="s">
        <v>75</v>
      </c>
      <c r="B217" s="123"/>
      <c r="C217" s="123"/>
      <c r="D217" s="123"/>
      <c r="E217" s="3">
        <v>852</v>
      </c>
      <c r="F217" s="2" t="s">
        <v>69</v>
      </c>
      <c r="G217" s="3" t="s">
        <v>40</v>
      </c>
      <c r="H217" s="3" t="s">
        <v>459</v>
      </c>
      <c r="I217" s="2" t="s">
        <v>76</v>
      </c>
      <c r="J217" s="19">
        <f>'3.ВС'!J274</f>
        <v>205012</v>
      </c>
      <c r="K217" s="19">
        <f>'3.ВС'!K274</f>
        <v>0</v>
      </c>
      <c r="L217" s="19">
        <f>'3.ВС'!L274</f>
        <v>0</v>
      </c>
    </row>
    <row r="218" spans="1:12" ht="25.5" x14ac:dyDescent="0.25">
      <c r="A218" s="54" t="s">
        <v>107</v>
      </c>
      <c r="B218" s="123"/>
      <c r="C218" s="123"/>
      <c r="D218" s="123"/>
      <c r="E218" s="89">
        <v>852</v>
      </c>
      <c r="F218" s="3" t="s">
        <v>69</v>
      </c>
      <c r="G218" s="3" t="s">
        <v>40</v>
      </c>
      <c r="H218" s="3" t="s">
        <v>322</v>
      </c>
      <c r="I218" s="2"/>
      <c r="J218" s="19">
        <f t="shared" ref="J218:L219" si="89">J219</f>
        <v>1057784.6099999999</v>
      </c>
      <c r="K218" s="19">
        <f t="shared" si="89"/>
        <v>0</v>
      </c>
      <c r="L218" s="19">
        <f t="shared" si="89"/>
        <v>1000000</v>
      </c>
    </row>
    <row r="219" spans="1:12" ht="38.25" x14ac:dyDescent="0.25">
      <c r="A219" s="46" t="s">
        <v>37</v>
      </c>
      <c r="B219" s="123"/>
      <c r="C219" s="123"/>
      <c r="D219" s="123"/>
      <c r="E219" s="89">
        <v>852</v>
      </c>
      <c r="F219" s="2" t="s">
        <v>69</v>
      </c>
      <c r="G219" s="3" t="s">
        <v>40</v>
      </c>
      <c r="H219" s="3" t="s">
        <v>322</v>
      </c>
      <c r="I219" s="2" t="s">
        <v>74</v>
      </c>
      <c r="J219" s="19">
        <f t="shared" si="89"/>
        <v>1057784.6099999999</v>
      </c>
      <c r="K219" s="19">
        <f t="shared" si="89"/>
        <v>0</v>
      </c>
      <c r="L219" s="19">
        <f t="shared" si="89"/>
        <v>1000000</v>
      </c>
    </row>
    <row r="220" spans="1:12" x14ac:dyDescent="0.25">
      <c r="A220" s="46" t="s">
        <v>75</v>
      </c>
      <c r="B220" s="123"/>
      <c r="C220" s="123"/>
      <c r="D220" s="123"/>
      <c r="E220" s="89">
        <v>852</v>
      </c>
      <c r="F220" s="2" t="s">
        <v>69</v>
      </c>
      <c r="G220" s="3" t="s">
        <v>40</v>
      </c>
      <c r="H220" s="3" t="s">
        <v>322</v>
      </c>
      <c r="I220" s="2" t="s">
        <v>76</v>
      </c>
      <c r="J220" s="19">
        <f>'3.ВС'!J277</f>
        <v>1057784.6099999999</v>
      </c>
      <c r="K220" s="19">
        <f>'3.ВС'!K277</f>
        <v>0</v>
      </c>
      <c r="L220" s="19">
        <f>'3.ВС'!L277</f>
        <v>1000000</v>
      </c>
    </row>
    <row r="221" spans="1:12" ht="51" x14ac:dyDescent="0.25">
      <c r="A221" s="46" t="s">
        <v>266</v>
      </c>
      <c r="B221" s="123"/>
      <c r="C221" s="123"/>
      <c r="D221" s="123"/>
      <c r="E221" s="89">
        <v>852</v>
      </c>
      <c r="F221" s="2" t="s">
        <v>69</v>
      </c>
      <c r="G221" s="2" t="s">
        <v>40</v>
      </c>
      <c r="H221" s="3" t="s">
        <v>326</v>
      </c>
      <c r="I221" s="2"/>
      <c r="J221" s="19">
        <f t="shared" ref="J221:L222" si="90">J222</f>
        <v>4429767.62</v>
      </c>
      <c r="K221" s="19">
        <f t="shared" si="90"/>
        <v>3942852.46</v>
      </c>
      <c r="L221" s="19">
        <f t="shared" si="90"/>
        <v>3768669.09</v>
      </c>
    </row>
    <row r="222" spans="1:12" ht="38.25" x14ac:dyDescent="0.25">
      <c r="A222" s="46" t="s">
        <v>37</v>
      </c>
      <c r="B222" s="123"/>
      <c r="C222" s="123"/>
      <c r="D222" s="123"/>
      <c r="E222" s="89">
        <v>852</v>
      </c>
      <c r="F222" s="2" t="s">
        <v>69</v>
      </c>
      <c r="G222" s="2" t="s">
        <v>40</v>
      </c>
      <c r="H222" s="3" t="s">
        <v>326</v>
      </c>
      <c r="I222" s="2" t="s">
        <v>74</v>
      </c>
      <c r="J222" s="19">
        <f t="shared" si="90"/>
        <v>4429767.62</v>
      </c>
      <c r="K222" s="19">
        <f t="shared" si="90"/>
        <v>3942852.46</v>
      </c>
      <c r="L222" s="19">
        <f t="shared" si="90"/>
        <v>3768669.09</v>
      </c>
    </row>
    <row r="223" spans="1:12" x14ac:dyDescent="0.25">
      <c r="A223" s="46" t="s">
        <v>75</v>
      </c>
      <c r="B223" s="123"/>
      <c r="C223" s="123"/>
      <c r="D223" s="123"/>
      <c r="E223" s="89">
        <v>852</v>
      </c>
      <c r="F223" s="2" t="s">
        <v>69</v>
      </c>
      <c r="G223" s="2" t="s">
        <v>40</v>
      </c>
      <c r="H223" s="3" t="s">
        <v>326</v>
      </c>
      <c r="I223" s="2" t="s">
        <v>76</v>
      </c>
      <c r="J223" s="19">
        <f>'3.ВС'!J280</f>
        <v>4429767.62</v>
      </c>
      <c r="K223" s="19">
        <f>'3.ВС'!K280</f>
        <v>3942852.46</v>
      </c>
      <c r="L223" s="19">
        <f>'3.ВС'!L280</f>
        <v>3768669.09</v>
      </c>
    </row>
    <row r="224" spans="1:12" ht="51" x14ac:dyDescent="0.25">
      <c r="A224" s="46" t="s">
        <v>453</v>
      </c>
      <c r="B224" s="123"/>
      <c r="C224" s="123"/>
      <c r="D224" s="123"/>
      <c r="E224" s="3">
        <v>852</v>
      </c>
      <c r="F224" s="2" t="s">
        <v>69</v>
      </c>
      <c r="G224" s="2" t="s">
        <v>40</v>
      </c>
      <c r="H224" s="3" t="s">
        <v>462</v>
      </c>
      <c r="I224" s="2"/>
      <c r="J224" s="19">
        <f t="shared" ref="J224:L225" si="91">J225</f>
        <v>2615883</v>
      </c>
      <c r="K224" s="19">
        <f t="shared" si="91"/>
        <v>2717306</v>
      </c>
      <c r="L224" s="19">
        <f t="shared" si="91"/>
        <v>2826038</v>
      </c>
    </row>
    <row r="225" spans="1:12" ht="38.25" x14ac:dyDescent="0.25">
      <c r="A225" s="46" t="s">
        <v>37</v>
      </c>
      <c r="B225" s="123"/>
      <c r="C225" s="123"/>
      <c r="D225" s="123"/>
      <c r="E225" s="3">
        <v>852</v>
      </c>
      <c r="F225" s="2" t="s">
        <v>69</v>
      </c>
      <c r="G225" s="2" t="s">
        <v>40</v>
      </c>
      <c r="H225" s="3" t="s">
        <v>462</v>
      </c>
      <c r="I225" s="2"/>
      <c r="J225" s="19">
        <f t="shared" si="91"/>
        <v>2615883</v>
      </c>
      <c r="K225" s="19">
        <f t="shared" si="91"/>
        <v>2717306</v>
      </c>
      <c r="L225" s="19">
        <f t="shared" si="91"/>
        <v>2826038</v>
      </c>
    </row>
    <row r="226" spans="1:12" x14ac:dyDescent="0.25">
      <c r="A226" s="46" t="s">
        <v>75</v>
      </c>
      <c r="B226" s="123"/>
      <c r="C226" s="123"/>
      <c r="D226" s="123"/>
      <c r="E226" s="3">
        <v>852</v>
      </c>
      <c r="F226" s="2" t="s">
        <v>69</v>
      </c>
      <c r="G226" s="2" t="s">
        <v>40</v>
      </c>
      <c r="H226" s="3" t="s">
        <v>462</v>
      </c>
      <c r="I226" s="2"/>
      <c r="J226" s="19">
        <f>'3.ВС'!J283</f>
        <v>2615883</v>
      </c>
      <c r="K226" s="19">
        <f>'3.ВС'!K283</f>
        <v>2717306</v>
      </c>
      <c r="L226" s="19">
        <f>'3.ВС'!L283</f>
        <v>2826038</v>
      </c>
    </row>
    <row r="227" spans="1:12" ht="102" x14ac:dyDescent="0.25">
      <c r="A227" s="46" t="s">
        <v>260</v>
      </c>
      <c r="B227" s="123"/>
      <c r="C227" s="123"/>
      <c r="D227" s="123"/>
      <c r="E227" s="89">
        <v>852</v>
      </c>
      <c r="F227" s="2" t="s">
        <v>69</v>
      </c>
      <c r="G227" s="2" t="s">
        <v>40</v>
      </c>
      <c r="H227" s="3" t="s">
        <v>323</v>
      </c>
      <c r="I227" s="2"/>
      <c r="J227" s="19">
        <f t="shared" ref="J227:L228" si="92">J228</f>
        <v>1599600</v>
      </c>
      <c r="K227" s="19">
        <f t="shared" si="92"/>
        <v>1599600</v>
      </c>
      <c r="L227" s="19">
        <f t="shared" si="92"/>
        <v>1599600</v>
      </c>
    </row>
    <row r="228" spans="1:12" ht="38.25" x14ac:dyDescent="0.25">
      <c r="A228" s="46" t="s">
        <v>37</v>
      </c>
      <c r="B228" s="123"/>
      <c r="C228" s="123"/>
      <c r="D228" s="123"/>
      <c r="E228" s="89">
        <v>852</v>
      </c>
      <c r="F228" s="2" t="s">
        <v>69</v>
      </c>
      <c r="G228" s="2" t="s">
        <v>40</v>
      </c>
      <c r="H228" s="3" t="s">
        <v>323</v>
      </c>
      <c r="I228" s="2" t="s">
        <v>74</v>
      </c>
      <c r="J228" s="19">
        <f t="shared" si="92"/>
        <v>1599600</v>
      </c>
      <c r="K228" s="19">
        <f t="shared" si="92"/>
        <v>1599600</v>
      </c>
      <c r="L228" s="19">
        <f t="shared" si="92"/>
        <v>1599600</v>
      </c>
    </row>
    <row r="229" spans="1:12" x14ac:dyDescent="0.25">
      <c r="A229" s="46" t="s">
        <v>75</v>
      </c>
      <c r="B229" s="123"/>
      <c r="C229" s="123"/>
      <c r="D229" s="123"/>
      <c r="E229" s="89">
        <v>852</v>
      </c>
      <c r="F229" s="2" t="s">
        <v>69</v>
      </c>
      <c r="G229" s="2" t="s">
        <v>40</v>
      </c>
      <c r="H229" s="3" t="s">
        <v>323</v>
      </c>
      <c r="I229" s="2" t="s">
        <v>76</v>
      </c>
      <c r="J229" s="19">
        <f>'3.ВС'!J286</f>
        <v>1599600</v>
      </c>
      <c r="K229" s="19">
        <f>'3.ВС'!K286</f>
        <v>1599600</v>
      </c>
      <c r="L229" s="19">
        <f>'3.ВС'!L286</f>
        <v>1599600</v>
      </c>
    </row>
    <row r="230" spans="1:12" ht="25.5" x14ac:dyDescent="0.25">
      <c r="A230" s="54" t="s">
        <v>226</v>
      </c>
      <c r="B230" s="123"/>
      <c r="C230" s="123"/>
      <c r="D230" s="123"/>
      <c r="E230" s="89">
        <v>852</v>
      </c>
      <c r="F230" s="2" t="s">
        <v>69</v>
      </c>
      <c r="G230" s="3" t="s">
        <v>40</v>
      </c>
      <c r="H230" s="3" t="s">
        <v>327</v>
      </c>
      <c r="I230" s="2"/>
      <c r="J230" s="19">
        <f t="shared" ref="J230:L231" si="93">J231</f>
        <v>644800</v>
      </c>
      <c r="K230" s="19">
        <f t="shared" si="93"/>
        <v>644800</v>
      </c>
      <c r="L230" s="19">
        <f t="shared" si="93"/>
        <v>644800</v>
      </c>
    </row>
    <row r="231" spans="1:12" ht="38.25" x14ac:dyDescent="0.25">
      <c r="A231" s="46" t="s">
        <v>37</v>
      </c>
      <c r="B231" s="123"/>
      <c r="C231" s="123"/>
      <c r="D231" s="123"/>
      <c r="E231" s="89">
        <v>852</v>
      </c>
      <c r="F231" s="2" t="s">
        <v>69</v>
      </c>
      <c r="G231" s="3" t="s">
        <v>40</v>
      </c>
      <c r="H231" s="3" t="s">
        <v>327</v>
      </c>
      <c r="I231" s="2" t="s">
        <v>74</v>
      </c>
      <c r="J231" s="19">
        <f t="shared" si="93"/>
        <v>644800</v>
      </c>
      <c r="K231" s="19">
        <f t="shared" si="93"/>
        <v>644800</v>
      </c>
      <c r="L231" s="19">
        <f t="shared" si="93"/>
        <v>644800</v>
      </c>
    </row>
    <row r="232" spans="1:12" x14ac:dyDescent="0.25">
      <c r="A232" s="46" t="s">
        <v>75</v>
      </c>
      <c r="B232" s="123"/>
      <c r="C232" s="123"/>
      <c r="D232" s="123"/>
      <c r="E232" s="89">
        <v>852</v>
      </c>
      <c r="F232" s="2" t="s">
        <v>69</v>
      </c>
      <c r="G232" s="3" t="s">
        <v>40</v>
      </c>
      <c r="H232" s="3" t="s">
        <v>327</v>
      </c>
      <c r="I232" s="2" t="s">
        <v>76</v>
      </c>
      <c r="J232" s="19">
        <f>'3.ВС'!J289</f>
        <v>644800</v>
      </c>
      <c r="K232" s="19">
        <f>'3.ВС'!K289</f>
        <v>644800</v>
      </c>
      <c r="L232" s="19">
        <f>'3.ВС'!L289</f>
        <v>644800</v>
      </c>
    </row>
    <row r="233" spans="1:12" x14ac:dyDescent="0.25">
      <c r="A233" s="54" t="s">
        <v>110</v>
      </c>
      <c r="B233" s="123"/>
      <c r="C233" s="123"/>
      <c r="D233" s="123"/>
      <c r="E233" s="89">
        <v>852</v>
      </c>
      <c r="F233" s="2" t="s">
        <v>69</v>
      </c>
      <c r="G233" s="3" t="s">
        <v>42</v>
      </c>
      <c r="H233" s="3"/>
      <c r="I233" s="2"/>
      <c r="J233" s="19">
        <f>J234+J237+J240+J243</f>
        <v>11575756</v>
      </c>
      <c r="K233" s="19">
        <f t="shared" ref="K233:L233" si="94">K234+K237+K240+K243</f>
        <v>11553706</v>
      </c>
      <c r="L233" s="19">
        <f t="shared" si="94"/>
        <v>15998151</v>
      </c>
    </row>
    <row r="234" spans="1:12" ht="76.5" x14ac:dyDescent="0.25">
      <c r="A234" s="54" t="s">
        <v>471</v>
      </c>
      <c r="B234" s="123"/>
      <c r="C234" s="123"/>
      <c r="D234" s="123"/>
      <c r="E234" s="3" t="s">
        <v>243</v>
      </c>
      <c r="F234" s="2" t="s">
        <v>69</v>
      </c>
      <c r="G234" s="3" t="s">
        <v>42</v>
      </c>
      <c r="H234" s="3" t="s">
        <v>472</v>
      </c>
      <c r="I234" s="42"/>
      <c r="J234" s="19">
        <f t="shared" ref="J234:L235" si="95">J235</f>
        <v>0</v>
      </c>
      <c r="K234" s="19">
        <f t="shared" si="95"/>
        <v>0</v>
      </c>
      <c r="L234" s="19">
        <f t="shared" si="95"/>
        <v>4444445</v>
      </c>
    </row>
    <row r="235" spans="1:12" ht="38.25" x14ac:dyDescent="0.25">
      <c r="A235" s="46" t="s">
        <v>37</v>
      </c>
      <c r="B235" s="123"/>
      <c r="C235" s="123"/>
      <c r="D235" s="123"/>
      <c r="E235" s="3">
        <v>851</v>
      </c>
      <c r="F235" s="2" t="s">
        <v>69</v>
      </c>
      <c r="G235" s="3" t="s">
        <v>42</v>
      </c>
      <c r="H235" s="3" t="s">
        <v>472</v>
      </c>
      <c r="I235" s="2" t="s">
        <v>74</v>
      </c>
      <c r="J235" s="19">
        <f t="shared" si="95"/>
        <v>0</v>
      </c>
      <c r="K235" s="19">
        <f t="shared" si="95"/>
        <v>0</v>
      </c>
      <c r="L235" s="19">
        <f t="shared" si="95"/>
        <v>4444445</v>
      </c>
    </row>
    <row r="236" spans="1:12" x14ac:dyDescent="0.25">
      <c r="A236" s="46" t="s">
        <v>75</v>
      </c>
      <c r="B236" s="123"/>
      <c r="C236" s="123"/>
      <c r="D236" s="123"/>
      <c r="E236" s="3">
        <v>851</v>
      </c>
      <c r="F236" s="2" t="s">
        <v>69</v>
      </c>
      <c r="G236" s="2" t="s">
        <v>42</v>
      </c>
      <c r="H236" s="3" t="s">
        <v>472</v>
      </c>
      <c r="I236" s="2" t="s">
        <v>76</v>
      </c>
      <c r="J236" s="42">
        <f>'3.ВС'!J157</f>
        <v>0</v>
      </c>
      <c r="K236" s="42">
        <f>'3.ВС'!K157</f>
        <v>0</v>
      </c>
      <c r="L236" s="42">
        <f>'3.ВС'!L157</f>
        <v>4444445</v>
      </c>
    </row>
    <row r="237" spans="1:12" x14ac:dyDescent="0.25">
      <c r="A237" s="46" t="s">
        <v>111</v>
      </c>
      <c r="B237" s="123"/>
      <c r="C237" s="123"/>
      <c r="D237" s="123"/>
      <c r="E237" s="89">
        <v>851</v>
      </c>
      <c r="F237" s="3" t="s">
        <v>69</v>
      </c>
      <c r="G237" s="3" t="s">
        <v>42</v>
      </c>
      <c r="H237" s="3" t="s">
        <v>302</v>
      </c>
      <c r="I237" s="2"/>
      <c r="J237" s="19">
        <f t="shared" ref="J237:L238" si="96">J238</f>
        <v>11397706</v>
      </c>
      <c r="K237" s="19">
        <f t="shared" si="96"/>
        <v>11397706</v>
      </c>
      <c r="L237" s="19">
        <f t="shared" si="96"/>
        <v>11397706</v>
      </c>
    </row>
    <row r="238" spans="1:12" ht="38.25" x14ac:dyDescent="0.25">
      <c r="A238" s="46" t="s">
        <v>37</v>
      </c>
      <c r="B238" s="123"/>
      <c r="C238" s="123"/>
      <c r="D238" s="123"/>
      <c r="E238" s="89">
        <v>851</v>
      </c>
      <c r="F238" s="2" t="s">
        <v>69</v>
      </c>
      <c r="G238" s="3" t="s">
        <v>42</v>
      </c>
      <c r="H238" s="3" t="s">
        <v>302</v>
      </c>
      <c r="I238" s="2" t="s">
        <v>74</v>
      </c>
      <c r="J238" s="19">
        <f t="shared" si="96"/>
        <v>11397706</v>
      </c>
      <c r="K238" s="19">
        <f t="shared" si="96"/>
        <v>11397706</v>
      </c>
      <c r="L238" s="19">
        <f t="shared" si="96"/>
        <v>11397706</v>
      </c>
    </row>
    <row r="239" spans="1:12" x14ac:dyDescent="0.25">
      <c r="A239" s="46" t="s">
        <v>75</v>
      </c>
      <c r="B239" s="123"/>
      <c r="C239" s="123"/>
      <c r="D239" s="123"/>
      <c r="E239" s="89">
        <v>851</v>
      </c>
      <c r="F239" s="2" t="s">
        <v>69</v>
      </c>
      <c r="G239" s="2" t="s">
        <v>42</v>
      </c>
      <c r="H239" s="3" t="s">
        <v>302</v>
      </c>
      <c r="I239" s="2" t="s">
        <v>76</v>
      </c>
      <c r="J239" s="19">
        <f>'3.ВС'!J160</f>
        <v>11397706</v>
      </c>
      <c r="K239" s="19">
        <f>'3.ВС'!K160</f>
        <v>11397706</v>
      </c>
      <c r="L239" s="19">
        <f>'3.ВС'!L160</f>
        <v>11397706</v>
      </c>
    </row>
    <row r="240" spans="1:12" x14ac:dyDescent="0.25">
      <c r="A240" s="46" t="s">
        <v>106</v>
      </c>
      <c r="B240" s="123"/>
      <c r="C240" s="123"/>
      <c r="D240" s="123"/>
      <c r="E240" s="89">
        <v>851</v>
      </c>
      <c r="F240" s="2" t="s">
        <v>69</v>
      </c>
      <c r="G240" s="2" t="s">
        <v>42</v>
      </c>
      <c r="H240" s="3" t="s">
        <v>303</v>
      </c>
      <c r="I240" s="2"/>
      <c r="J240" s="19">
        <f t="shared" ref="J240:L241" si="97">J241</f>
        <v>22050</v>
      </c>
      <c r="K240" s="19">
        <f t="shared" si="97"/>
        <v>0</v>
      </c>
      <c r="L240" s="19">
        <f t="shared" si="97"/>
        <v>0</v>
      </c>
    </row>
    <row r="241" spans="1:12" ht="38.25" x14ac:dyDescent="0.25">
      <c r="A241" s="46" t="s">
        <v>37</v>
      </c>
      <c r="B241" s="123"/>
      <c r="C241" s="123"/>
      <c r="D241" s="123"/>
      <c r="E241" s="89">
        <v>851</v>
      </c>
      <c r="F241" s="2" t="s">
        <v>69</v>
      </c>
      <c r="G241" s="2" t="s">
        <v>42</v>
      </c>
      <c r="H241" s="3" t="s">
        <v>303</v>
      </c>
      <c r="I241" s="2" t="s">
        <v>74</v>
      </c>
      <c r="J241" s="19">
        <f t="shared" si="97"/>
        <v>22050</v>
      </c>
      <c r="K241" s="19">
        <f t="shared" si="97"/>
        <v>0</v>
      </c>
      <c r="L241" s="19">
        <f t="shared" si="97"/>
        <v>0</v>
      </c>
    </row>
    <row r="242" spans="1:12" x14ac:dyDescent="0.25">
      <c r="A242" s="46" t="s">
        <v>75</v>
      </c>
      <c r="B242" s="123"/>
      <c r="C242" s="123"/>
      <c r="D242" s="123"/>
      <c r="E242" s="89">
        <v>851</v>
      </c>
      <c r="F242" s="2" t="s">
        <v>69</v>
      </c>
      <c r="G242" s="3" t="s">
        <v>42</v>
      </c>
      <c r="H242" s="3" t="s">
        <v>303</v>
      </c>
      <c r="I242" s="2" t="s">
        <v>76</v>
      </c>
      <c r="J242" s="19">
        <f>'3.ВС'!J163</f>
        <v>22050</v>
      </c>
      <c r="K242" s="19">
        <f>'3.ВС'!K163</f>
        <v>0</v>
      </c>
      <c r="L242" s="19">
        <f>'3.ВС'!L163</f>
        <v>0</v>
      </c>
    </row>
    <row r="243" spans="1:12" ht="102" x14ac:dyDescent="0.25">
      <c r="A243" s="46" t="s">
        <v>260</v>
      </c>
      <c r="B243" s="123"/>
      <c r="C243" s="123"/>
      <c r="D243" s="123"/>
      <c r="E243" s="89">
        <v>851</v>
      </c>
      <c r="F243" s="2" t="s">
        <v>69</v>
      </c>
      <c r="G243" s="2" t="s">
        <v>42</v>
      </c>
      <c r="H243" s="3" t="s">
        <v>304</v>
      </c>
      <c r="I243" s="2"/>
      <c r="J243" s="19">
        <f t="shared" ref="J243:L244" si="98">J244</f>
        <v>156000</v>
      </c>
      <c r="K243" s="19">
        <f t="shared" si="98"/>
        <v>156000</v>
      </c>
      <c r="L243" s="19">
        <f t="shared" si="98"/>
        <v>156000</v>
      </c>
    </row>
    <row r="244" spans="1:12" ht="38.25" x14ac:dyDescent="0.25">
      <c r="A244" s="46" t="s">
        <v>37</v>
      </c>
      <c r="B244" s="123"/>
      <c r="C244" s="123"/>
      <c r="D244" s="123"/>
      <c r="E244" s="89">
        <v>851</v>
      </c>
      <c r="F244" s="2" t="s">
        <v>69</v>
      </c>
      <c r="G244" s="2" t="s">
        <v>42</v>
      </c>
      <c r="H244" s="3" t="s">
        <v>304</v>
      </c>
      <c r="I244" s="2" t="s">
        <v>74</v>
      </c>
      <c r="J244" s="19">
        <f t="shared" si="98"/>
        <v>156000</v>
      </c>
      <c r="K244" s="19">
        <f t="shared" si="98"/>
        <v>156000</v>
      </c>
      <c r="L244" s="19">
        <f t="shared" si="98"/>
        <v>156000</v>
      </c>
    </row>
    <row r="245" spans="1:12" x14ac:dyDescent="0.25">
      <c r="A245" s="46" t="s">
        <v>75</v>
      </c>
      <c r="B245" s="123"/>
      <c r="C245" s="123"/>
      <c r="D245" s="123"/>
      <c r="E245" s="89">
        <v>851</v>
      </c>
      <c r="F245" s="2" t="s">
        <v>69</v>
      </c>
      <c r="G245" s="2" t="s">
        <v>42</v>
      </c>
      <c r="H245" s="3" t="s">
        <v>304</v>
      </c>
      <c r="I245" s="2" t="s">
        <v>76</v>
      </c>
      <c r="J245" s="19">
        <f>'3.ВС'!J166</f>
        <v>156000</v>
      </c>
      <c r="K245" s="19">
        <f>'3.ВС'!K166</f>
        <v>156000</v>
      </c>
      <c r="L245" s="19">
        <f>'3.ВС'!L166</f>
        <v>156000</v>
      </c>
    </row>
    <row r="246" spans="1:12" x14ac:dyDescent="0.25">
      <c r="A246" s="54" t="s">
        <v>112</v>
      </c>
      <c r="B246" s="123"/>
      <c r="C246" s="123"/>
      <c r="D246" s="123"/>
      <c r="E246" s="89">
        <v>852</v>
      </c>
      <c r="F246" s="2" t="s">
        <v>69</v>
      </c>
      <c r="G246" s="2" t="s">
        <v>69</v>
      </c>
      <c r="H246" s="3"/>
      <c r="I246" s="2"/>
      <c r="J246" s="19">
        <f t="shared" ref="J246:L247" si="99">J247</f>
        <v>123400</v>
      </c>
      <c r="K246" s="19">
        <f t="shared" si="99"/>
        <v>0</v>
      </c>
      <c r="L246" s="19">
        <f t="shared" si="99"/>
        <v>0</v>
      </c>
    </row>
    <row r="247" spans="1:12" ht="25.5" x14ac:dyDescent="0.25">
      <c r="A247" s="54" t="s">
        <v>113</v>
      </c>
      <c r="B247" s="123"/>
      <c r="C247" s="123"/>
      <c r="D247" s="123"/>
      <c r="E247" s="89">
        <v>852</v>
      </c>
      <c r="F247" s="2" t="s">
        <v>69</v>
      </c>
      <c r="G247" s="2" t="s">
        <v>69</v>
      </c>
      <c r="H247" s="3" t="s">
        <v>330</v>
      </c>
      <c r="I247" s="2"/>
      <c r="J247" s="19">
        <f>J248</f>
        <v>123400</v>
      </c>
      <c r="K247" s="19">
        <f t="shared" si="99"/>
        <v>0</v>
      </c>
      <c r="L247" s="19">
        <f t="shared" si="99"/>
        <v>0</v>
      </c>
    </row>
    <row r="248" spans="1:12" ht="25.5" x14ac:dyDescent="0.25">
      <c r="A248" s="46" t="s">
        <v>19</v>
      </c>
      <c r="B248" s="121"/>
      <c r="C248" s="121"/>
      <c r="D248" s="121"/>
      <c r="E248" s="89">
        <v>852</v>
      </c>
      <c r="F248" s="2" t="s">
        <v>69</v>
      </c>
      <c r="G248" s="2" t="s">
        <v>69</v>
      </c>
      <c r="H248" s="3" t="s">
        <v>330</v>
      </c>
      <c r="I248" s="2" t="s">
        <v>20</v>
      </c>
      <c r="J248" s="19">
        <f t="shared" ref="J248:L248" si="100">J249</f>
        <v>123400</v>
      </c>
      <c r="K248" s="19">
        <f t="shared" si="100"/>
        <v>0</v>
      </c>
      <c r="L248" s="19">
        <f t="shared" si="100"/>
        <v>0</v>
      </c>
    </row>
    <row r="249" spans="1:12" ht="38.25" x14ac:dyDescent="0.25">
      <c r="A249" s="46" t="s">
        <v>9</v>
      </c>
      <c r="B249" s="123"/>
      <c r="C249" s="123"/>
      <c r="D249" s="123"/>
      <c r="E249" s="89">
        <v>852</v>
      </c>
      <c r="F249" s="2" t="s">
        <v>69</v>
      </c>
      <c r="G249" s="2" t="s">
        <v>69</v>
      </c>
      <c r="H249" s="3" t="s">
        <v>330</v>
      </c>
      <c r="I249" s="2" t="s">
        <v>21</v>
      </c>
      <c r="J249" s="19">
        <f>'3.ВС'!J293</f>
        <v>123400</v>
      </c>
      <c r="K249" s="19">
        <f>'3.ВС'!K293</f>
        <v>0</v>
      </c>
      <c r="L249" s="19">
        <f>'3.ВС'!L293</f>
        <v>0</v>
      </c>
    </row>
    <row r="250" spans="1:12" x14ac:dyDescent="0.25">
      <c r="A250" s="54" t="s">
        <v>114</v>
      </c>
      <c r="B250" s="123"/>
      <c r="C250" s="123"/>
      <c r="D250" s="123"/>
      <c r="E250" s="89">
        <v>852</v>
      </c>
      <c r="F250" s="2" t="s">
        <v>69</v>
      </c>
      <c r="G250" s="2" t="s">
        <v>45</v>
      </c>
      <c r="H250" s="3"/>
      <c r="I250" s="2"/>
      <c r="J250" s="19">
        <f>J251+J256+J259+J266</f>
        <v>30293684</v>
      </c>
      <c r="K250" s="19">
        <f t="shared" ref="K250:L250" si="101">K251+K256+K259+K266</f>
        <v>29651284</v>
      </c>
      <c r="L250" s="19">
        <f t="shared" si="101"/>
        <v>29651284</v>
      </c>
    </row>
    <row r="251" spans="1:12" ht="38.25" x14ac:dyDescent="0.25">
      <c r="A251" s="54" t="s">
        <v>377</v>
      </c>
      <c r="B251" s="121"/>
      <c r="C251" s="121"/>
      <c r="D251" s="121"/>
      <c r="E251" s="89">
        <v>852</v>
      </c>
      <c r="F251" s="2" t="s">
        <v>69</v>
      </c>
      <c r="G251" s="2" t="s">
        <v>45</v>
      </c>
      <c r="H251" s="3" t="s">
        <v>336</v>
      </c>
      <c r="I251" s="2"/>
      <c r="J251" s="19">
        <f t="shared" ref="J251:L251" si="102">J252+J254</f>
        <v>1282614</v>
      </c>
      <c r="K251" s="19">
        <f t="shared" si="102"/>
        <v>1282614</v>
      </c>
      <c r="L251" s="19">
        <f t="shared" si="102"/>
        <v>1282614</v>
      </c>
    </row>
    <row r="252" spans="1:12" ht="63.75" x14ac:dyDescent="0.25">
      <c r="A252" s="54" t="s">
        <v>14</v>
      </c>
      <c r="B252" s="123"/>
      <c r="C252" s="123"/>
      <c r="D252" s="123"/>
      <c r="E252" s="89">
        <v>852</v>
      </c>
      <c r="F252" s="2" t="s">
        <v>69</v>
      </c>
      <c r="G252" s="2" t="s">
        <v>45</v>
      </c>
      <c r="H252" s="3" t="s">
        <v>336</v>
      </c>
      <c r="I252" s="2" t="s">
        <v>16</v>
      </c>
      <c r="J252" s="19">
        <f t="shared" ref="J252:L252" si="103">J253</f>
        <v>1117900</v>
      </c>
      <c r="K252" s="19">
        <f t="shared" si="103"/>
        <v>1117900</v>
      </c>
      <c r="L252" s="19">
        <f t="shared" si="103"/>
        <v>1117900</v>
      </c>
    </row>
    <row r="253" spans="1:12" ht="25.5" x14ac:dyDescent="0.25">
      <c r="A253" s="54" t="s">
        <v>8</v>
      </c>
      <c r="B253" s="121"/>
      <c r="C253" s="121"/>
      <c r="D253" s="121"/>
      <c r="E253" s="89">
        <v>852</v>
      </c>
      <c r="F253" s="2" t="s">
        <v>69</v>
      </c>
      <c r="G253" s="2" t="s">
        <v>45</v>
      </c>
      <c r="H253" s="3" t="s">
        <v>336</v>
      </c>
      <c r="I253" s="2" t="s">
        <v>17</v>
      </c>
      <c r="J253" s="19">
        <f>'3.ВС'!J297</f>
        <v>1117900</v>
      </c>
      <c r="K253" s="19">
        <f>'3.ВС'!K297</f>
        <v>1117900</v>
      </c>
      <c r="L253" s="19">
        <f>'3.ВС'!L297</f>
        <v>1117900</v>
      </c>
    </row>
    <row r="254" spans="1:12" ht="25.5" x14ac:dyDescent="0.25">
      <c r="A254" s="46" t="s">
        <v>19</v>
      </c>
      <c r="B254" s="121"/>
      <c r="C254" s="121"/>
      <c r="D254" s="121"/>
      <c r="E254" s="89">
        <v>852</v>
      </c>
      <c r="F254" s="2" t="s">
        <v>69</v>
      </c>
      <c r="G254" s="2" t="s">
        <v>45</v>
      </c>
      <c r="H254" s="3" t="s">
        <v>336</v>
      </c>
      <c r="I254" s="2" t="s">
        <v>20</v>
      </c>
      <c r="J254" s="19">
        <f t="shared" ref="J254:L254" si="104">J255</f>
        <v>164714</v>
      </c>
      <c r="K254" s="19">
        <f t="shared" si="104"/>
        <v>164714</v>
      </c>
      <c r="L254" s="19">
        <f t="shared" si="104"/>
        <v>164714</v>
      </c>
    </row>
    <row r="255" spans="1:12" ht="38.25" x14ac:dyDescent="0.25">
      <c r="A255" s="46" t="s">
        <v>9</v>
      </c>
      <c r="B255" s="123"/>
      <c r="C255" s="123"/>
      <c r="D255" s="123"/>
      <c r="E255" s="89">
        <v>852</v>
      </c>
      <c r="F255" s="2" t="s">
        <v>69</v>
      </c>
      <c r="G255" s="2" t="s">
        <v>45</v>
      </c>
      <c r="H255" s="3" t="s">
        <v>336</v>
      </c>
      <c r="I255" s="2" t="s">
        <v>21</v>
      </c>
      <c r="J255" s="19">
        <f>'3.ВС'!J299</f>
        <v>164714</v>
      </c>
      <c r="K255" s="19">
        <f>'3.ВС'!K299</f>
        <v>164714</v>
      </c>
      <c r="L255" s="19">
        <f>'3.ВС'!L299</f>
        <v>164714</v>
      </c>
    </row>
    <row r="256" spans="1:12" ht="25.5" x14ac:dyDescent="0.25">
      <c r="A256" s="54" t="s">
        <v>18</v>
      </c>
      <c r="B256" s="89"/>
      <c r="C256" s="89"/>
      <c r="D256" s="89"/>
      <c r="E256" s="89">
        <v>852</v>
      </c>
      <c r="F256" s="2" t="s">
        <v>69</v>
      </c>
      <c r="G256" s="2" t="s">
        <v>45</v>
      </c>
      <c r="H256" s="3" t="s">
        <v>331</v>
      </c>
      <c r="I256" s="2"/>
      <c r="J256" s="19">
        <f t="shared" ref="J256:L257" si="105">J257</f>
        <v>1595000</v>
      </c>
      <c r="K256" s="19">
        <f t="shared" si="105"/>
        <v>1595000</v>
      </c>
      <c r="L256" s="19">
        <f t="shared" si="105"/>
        <v>1595000</v>
      </c>
    </row>
    <row r="257" spans="1:12" ht="63.75" x14ac:dyDescent="0.25">
      <c r="A257" s="54" t="s">
        <v>14</v>
      </c>
      <c r="B257" s="89"/>
      <c r="C257" s="89"/>
      <c r="D257" s="89"/>
      <c r="E257" s="89">
        <v>852</v>
      </c>
      <c r="F257" s="2" t="s">
        <v>69</v>
      </c>
      <c r="G257" s="2" t="s">
        <v>45</v>
      </c>
      <c r="H257" s="3" t="s">
        <v>331</v>
      </c>
      <c r="I257" s="2" t="s">
        <v>16</v>
      </c>
      <c r="J257" s="19">
        <f t="shared" si="105"/>
        <v>1595000</v>
      </c>
      <c r="K257" s="19">
        <f t="shared" si="105"/>
        <v>1595000</v>
      </c>
      <c r="L257" s="19">
        <f t="shared" si="105"/>
        <v>1595000</v>
      </c>
    </row>
    <row r="258" spans="1:12" ht="25.5" x14ac:dyDescent="0.25">
      <c r="A258" s="54" t="s">
        <v>8</v>
      </c>
      <c r="B258" s="89"/>
      <c r="C258" s="89"/>
      <c r="D258" s="89"/>
      <c r="E258" s="89">
        <v>852</v>
      </c>
      <c r="F258" s="2" t="s">
        <v>69</v>
      </c>
      <c r="G258" s="2" t="s">
        <v>45</v>
      </c>
      <c r="H258" s="3" t="s">
        <v>331</v>
      </c>
      <c r="I258" s="2" t="s">
        <v>17</v>
      </c>
      <c r="J258" s="19">
        <f>'3.ВС'!J302</f>
        <v>1595000</v>
      </c>
      <c r="K258" s="19">
        <f>'3.ВС'!K302</f>
        <v>1595000</v>
      </c>
      <c r="L258" s="19">
        <f>'3.ВС'!L302</f>
        <v>1595000</v>
      </c>
    </row>
    <row r="259" spans="1:12" ht="38.25" x14ac:dyDescent="0.25">
      <c r="A259" s="54" t="s">
        <v>115</v>
      </c>
      <c r="B259" s="123"/>
      <c r="C259" s="123"/>
      <c r="D259" s="123"/>
      <c r="E259" s="89">
        <v>852</v>
      </c>
      <c r="F259" s="2" t="s">
        <v>69</v>
      </c>
      <c r="G259" s="2" t="s">
        <v>45</v>
      </c>
      <c r="H259" s="3" t="s">
        <v>332</v>
      </c>
      <c r="I259" s="2"/>
      <c r="J259" s="19">
        <f t="shared" ref="J259:L259" si="106">J260+J262+J264</f>
        <v>26004870</v>
      </c>
      <c r="K259" s="19">
        <f t="shared" si="106"/>
        <v>25362470</v>
      </c>
      <c r="L259" s="19">
        <f t="shared" si="106"/>
        <v>25362470</v>
      </c>
    </row>
    <row r="260" spans="1:12" ht="63.75" x14ac:dyDescent="0.25">
      <c r="A260" s="54" t="s">
        <v>14</v>
      </c>
      <c r="B260" s="89"/>
      <c r="C260" s="89"/>
      <c r="D260" s="89"/>
      <c r="E260" s="89">
        <v>852</v>
      </c>
      <c r="F260" s="2" t="s">
        <v>69</v>
      </c>
      <c r="G260" s="2" t="s">
        <v>45</v>
      </c>
      <c r="H260" s="3" t="s">
        <v>332</v>
      </c>
      <c r="I260" s="2" t="s">
        <v>16</v>
      </c>
      <c r="J260" s="19">
        <f t="shared" ref="J260:L260" si="107">J261</f>
        <v>24833300</v>
      </c>
      <c r="K260" s="19">
        <f t="shared" si="107"/>
        <v>24833300</v>
      </c>
      <c r="L260" s="19">
        <f t="shared" si="107"/>
        <v>24833300</v>
      </c>
    </row>
    <row r="261" spans="1:12" ht="25.5" x14ac:dyDescent="0.25">
      <c r="A261" s="46" t="s">
        <v>7</v>
      </c>
      <c r="B261" s="89"/>
      <c r="C261" s="89"/>
      <c r="D261" s="89"/>
      <c r="E261" s="89">
        <v>852</v>
      </c>
      <c r="F261" s="2" t="s">
        <v>69</v>
      </c>
      <c r="G261" s="2" t="s">
        <v>45</v>
      </c>
      <c r="H261" s="3" t="s">
        <v>332</v>
      </c>
      <c r="I261" s="2" t="s">
        <v>47</v>
      </c>
      <c r="J261" s="19">
        <f>'3.ВС'!J305</f>
        <v>24833300</v>
      </c>
      <c r="K261" s="19">
        <f>'3.ВС'!K305</f>
        <v>24833300</v>
      </c>
      <c r="L261" s="19">
        <f>'3.ВС'!L305</f>
        <v>24833300</v>
      </c>
    </row>
    <row r="262" spans="1:12" ht="25.5" x14ac:dyDescent="0.25">
      <c r="A262" s="46" t="s">
        <v>19</v>
      </c>
      <c r="B262" s="121"/>
      <c r="C262" s="121"/>
      <c r="D262" s="121"/>
      <c r="E262" s="89">
        <v>852</v>
      </c>
      <c r="F262" s="2" t="s">
        <v>69</v>
      </c>
      <c r="G262" s="2" t="s">
        <v>45</v>
      </c>
      <c r="H262" s="3" t="s">
        <v>332</v>
      </c>
      <c r="I262" s="2" t="s">
        <v>20</v>
      </c>
      <c r="J262" s="19">
        <f t="shared" ref="J262:L262" si="108">J263</f>
        <v>1148700</v>
      </c>
      <c r="K262" s="19">
        <f t="shared" si="108"/>
        <v>506300</v>
      </c>
      <c r="L262" s="19">
        <f t="shared" si="108"/>
        <v>506300</v>
      </c>
    </row>
    <row r="263" spans="1:12" ht="38.25" x14ac:dyDescent="0.25">
      <c r="A263" s="46" t="s">
        <v>9</v>
      </c>
      <c r="B263" s="123"/>
      <c r="C263" s="123"/>
      <c r="D263" s="123"/>
      <c r="E263" s="89">
        <v>852</v>
      </c>
      <c r="F263" s="2" t="s">
        <v>69</v>
      </c>
      <c r="G263" s="2" t="s">
        <v>45</v>
      </c>
      <c r="H263" s="3" t="s">
        <v>332</v>
      </c>
      <c r="I263" s="2" t="s">
        <v>21</v>
      </c>
      <c r="J263" s="19">
        <f>'3.ВС'!J307</f>
        <v>1148700</v>
      </c>
      <c r="K263" s="19">
        <f>'3.ВС'!K307</f>
        <v>506300</v>
      </c>
      <c r="L263" s="19">
        <f>'3.ВС'!L307</f>
        <v>506300</v>
      </c>
    </row>
    <row r="264" spans="1:12" x14ac:dyDescent="0.25">
      <c r="A264" s="46" t="s">
        <v>22</v>
      </c>
      <c r="B264" s="123"/>
      <c r="C264" s="123"/>
      <c r="D264" s="123"/>
      <c r="E264" s="89">
        <v>852</v>
      </c>
      <c r="F264" s="2" t="s">
        <v>69</v>
      </c>
      <c r="G264" s="2" t="s">
        <v>45</v>
      </c>
      <c r="H264" s="3" t="s">
        <v>332</v>
      </c>
      <c r="I264" s="2" t="s">
        <v>23</v>
      </c>
      <c r="J264" s="19">
        <f t="shared" ref="J264:L264" si="109">J265</f>
        <v>22870</v>
      </c>
      <c r="K264" s="19">
        <f t="shared" si="109"/>
        <v>22870</v>
      </c>
      <c r="L264" s="19">
        <f t="shared" si="109"/>
        <v>22870</v>
      </c>
    </row>
    <row r="265" spans="1:12" x14ac:dyDescent="0.25">
      <c r="A265" s="46" t="s">
        <v>24</v>
      </c>
      <c r="B265" s="123"/>
      <c r="C265" s="123"/>
      <c r="D265" s="123"/>
      <c r="E265" s="89">
        <v>852</v>
      </c>
      <c r="F265" s="2" t="s">
        <v>69</v>
      </c>
      <c r="G265" s="2" t="s">
        <v>45</v>
      </c>
      <c r="H265" s="3" t="s">
        <v>332</v>
      </c>
      <c r="I265" s="2" t="s">
        <v>25</v>
      </c>
      <c r="J265" s="19">
        <f>'3.ВС'!J309</f>
        <v>22870</v>
      </c>
      <c r="K265" s="19">
        <f>'3.ВС'!K309</f>
        <v>22870</v>
      </c>
      <c r="L265" s="19">
        <f>'3.ВС'!L309</f>
        <v>22870</v>
      </c>
    </row>
    <row r="266" spans="1:12" ht="102" x14ac:dyDescent="0.25">
      <c r="A266" s="46" t="s">
        <v>260</v>
      </c>
      <c r="B266" s="123"/>
      <c r="C266" s="123"/>
      <c r="D266" s="123"/>
      <c r="E266" s="89">
        <v>852</v>
      </c>
      <c r="F266" s="2" t="s">
        <v>69</v>
      </c>
      <c r="G266" s="2" t="s">
        <v>45</v>
      </c>
      <c r="H266" s="3" t="s">
        <v>323</v>
      </c>
      <c r="I266" s="2"/>
      <c r="J266" s="19">
        <f t="shared" ref="J266:L267" si="110">J267</f>
        <v>1411200</v>
      </c>
      <c r="K266" s="19">
        <f t="shared" si="110"/>
        <v>1411200</v>
      </c>
      <c r="L266" s="19">
        <f t="shared" si="110"/>
        <v>1411200</v>
      </c>
    </row>
    <row r="267" spans="1:12" ht="25.5" x14ac:dyDescent="0.25">
      <c r="A267" s="46" t="s">
        <v>87</v>
      </c>
      <c r="B267" s="123"/>
      <c r="C267" s="123"/>
      <c r="D267" s="123"/>
      <c r="E267" s="89">
        <v>852</v>
      </c>
      <c r="F267" s="2" t="s">
        <v>69</v>
      </c>
      <c r="G267" s="2" t="s">
        <v>45</v>
      </c>
      <c r="H267" s="3" t="s">
        <v>323</v>
      </c>
      <c r="I267" s="2" t="s">
        <v>88</v>
      </c>
      <c r="J267" s="19">
        <f t="shared" si="110"/>
        <v>1411200</v>
      </c>
      <c r="K267" s="19">
        <f t="shared" si="110"/>
        <v>1411200</v>
      </c>
      <c r="L267" s="19">
        <f t="shared" si="110"/>
        <v>1411200</v>
      </c>
    </row>
    <row r="268" spans="1:12" ht="25.5" x14ac:dyDescent="0.25">
      <c r="A268" s="54" t="s">
        <v>95</v>
      </c>
      <c r="B268" s="123"/>
      <c r="C268" s="123"/>
      <c r="D268" s="123"/>
      <c r="E268" s="89">
        <v>852</v>
      </c>
      <c r="F268" s="2" t="s">
        <v>69</v>
      </c>
      <c r="G268" s="2" t="s">
        <v>45</v>
      </c>
      <c r="H268" s="3" t="s">
        <v>323</v>
      </c>
      <c r="I268" s="2" t="s">
        <v>96</v>
      </c>
      <c r="J268" s="19">
        <f>'3.ВС'!J312</f>
        <v>1411200</v>
      </c>
      <c r="K268" s="19">
        <f>'3.ВС'!K312</f>
        <v>1411200</v>
      </c>
      <c r="L268" s="19">
        <f>'3.ВС'!L312</f>
        <v>1411200</v>
      </c>
    </row>
    <row r="269" spans="1:12" s="31" customFormat="1" ht="14.25" x14ac:dyDescent="0.25">
      <c r="A269" s="109" t="s">
        <v>71</v>
      </c>
      <c r="B269" s="32"/>
      <c r="C269" s="32"/>
      <c r="D269" s="32"/>
      <c r="E269" s="47">
        <v>851</v>
      </c>
      <c r="F269" s="15" t="s">
        <v>51</v>
      </c>
      <c r="G269" s="15"/>
      <c r="H269" s="26"/>
      <c r="I269" s="15"/>
      <c r="J269" s="24">
        <f t="shared" ref="J269:L269" si="111">J270+J302</f>
        <v>46012979</v>
      </c>
      <c r="K269" s="24">
        <f t="shared" si="111"/>
        <v>40553267</v>
      </c>
      <c r="L269" s="24">
        <f t="shared" si="111"/>
        <v>31164899</v>
      </c>
    </row>
    <row r="270" spans="1:12" x14ac:dyDescent="0.25">
      <c r="A270" s="54" t="s">
        <v>72</v>
      </c>
      <c r="B270" s="123"/>
      <c r="C270" s="123"/>
      <c r="D270" s="123"/>
      <c r="E270" s="89">
        <v>851</v>
      </c>
      <c r="F270" s="2" t="s">
        <v>51</v>
      </c>
      <c r="G270" s="2" t="s">
        <v>11</v>
      </c>
      <c r="H270" s="3"/>
      <c r="I270" s="2"/>
      <c r="J270" s="19">
        <f>J277+J280+J288+J274+J283+J299+J293+J296+J271</f>
        <v>46007979</v>
      </c>
      <c r="K270" s="19">
        <f t="shared" ref="K270:L270" si="112">K277+K280+K288+K274+K283+K299+K293+K296+K271</f>
        <v>40553267</v>
      </c>
      <c r="L270" s="19">
        <f t="shared" si="112"/>
        <v>31164899</v>
      </c>
    </row>
    <row r="271" spans="1:12" ht="25.5" x14ac:dyDescent="0.25">
      <c r="A271" s="46" t="s">
        <v>473</v>
      </c>
      <c r="B271" s="123"/>
      <c r="C271" s="123"/>
      <c r="D271" s="123"/>
      <c r="E271" s="3">
        <v>851</v>
      </c>
      <c r="F271" s="2" t="s">
        <v>51</v>
      </c>
      <c r="G271" s="2" t="s">
        <v>11</v>
      </c>
      <c r="H271" s="3" t="s">
        <v>474</v>
      </c>
      <c r="I271" s="2"/>
      <c r="J271" s="19">
        <f t="shared" ref="J271:L272" si="113">J272</f>
        <v>10000000</v>
      </c>
      <c r="K271" s="19">
        <f t="shared" si="113"/>
        <v>9900000</v>
      </c>
      <c r="L271" s="19">
        <f t="shared" si="113"/>
        <v>0</v>
      </c>
    </row>
    <row r="272" spans="1:12" ht="38.25" x14ac:dyDescent="0.25">
      <c r="A272" s="46" t="s">
        <v>37</v>
      </c>
      <c r="B272" s="123"/>
      <c r="C272" s="123"/>
      <c r="D272" s="123"/>
      <c r="E272" s="3">
        <v>851</v>
      </c>
      <c r="F272" s="2" t="s">
        <v>51</v>
      </c>
      <c r="G272" s="2" t="s">
        <v>11</v>
      </c>
      <c r="H272" s="3" t="s">
        <v>474</v>
      </c>
      <c r="I272" s="2" t="s">
        <v>74</v>
      </c>
      <c r="J272" s="19">
        <f t="shared" si="113"/>
        <v>10000000</v>
      </c>
      <c r="K272" s="19">
        <f t="shared" si="113"/>
        <v>9900000</v>
      </c>
      <c r="L272" s="19">
        <f t="shared" si="113"/>
        <v>0</v>
      </c>
    </row>
    <row r="273" spans="1:12" x14ac:dyDescent="0.25">
      <c r="A273" s="46" t="s">
        <v>38</v>
      </c>
      <c r="B273" s="123"/>
      <c r="C273" s="123"/>
      <c r="D273" s="123"/>
      <c r="E273" s="3">
        <v>851</v>
      </c>
      <c r="F273" s="2" t="s">
        <v>51</v>
      </c>
      <c r="G273" s="2" t="s">
        <v>11</v>
      </c>
      <c r="H273" s="3" t="s">
        <v>474</v>
      </c>
      <c r="I273" s="2" t="s">
        <v>76</v>
      </c>
      <c r="J273" s="19">
        <f>'3.ВС'!J171</f>
        <v>10000000</v>
      </c>
      <c r="K273" s="19">
        <f>'3.ВС'!K171</f>
        <v>9900000</v>
      </c>
      <c r="L273" s="19">
        <f>'3.ВС'!L171</f>
        <v>0</v>
      </c>
    </row>
    <row r="274" spans="1:12" ht="76.5" x14ac:dyDescent="0.25">
      <c r="A274" s="54" t="s">
        <v>79</v>
      </c>
      <c r="B274" s="123"/>
      <c r="C274" s="123"/>
      <c r="D274" s="123"/>
      <c r="E274" s="89">
        <v>851</v>
      </c>
      <c r="F274" s="2" t="s">
        <v>51</v>
      </c>
      <c r="G274" s="2" t="s">
        <v>11</v>
      </c>
      <c r="H274" s="3" t="s">
        <v>305</v>
      </c>
      <c r="I274" s="2"/>
      <c r="J274" s="19">
        <f t="shared" ref="J274:L275" si="114">J275</f>
        <v>126000</v>
      </c>
      <c r="K274" s="19">
        <f t="shared" si="114"/>
        <v>126000</v>
      </c>
      <c r="L274" s="19">
        <f t="shared" si="114"/>
        <v>126000</v>
      </c>
    </row>
    <row r="275" spans="1:12" ht="38.25" x14ac:dyDescent="0.25">
      <c r="A275" s="46" t="s">
        <v>37</v>
      </c>
      <c r="B275" s="123"/>
      <c r="C275" s="123"/>
      <c r="D275" s="123"/>
      <c r="E275" s="89">
        <v>851</v>
      </c>
      <c r="F275" s="2" t="s">
        <v>51</v>
      </c>
      <c r="G275" s="2" t="s">
        <v>11</v>
      </c>
      <c r="H275" s="3" t="s">
        <v>305</v>
      </c>
      <c r="I275" s="2" t="s">
        <v>74</v>
      </c>
      <c r="J275" s="19">
        <f t="shared" si="114"/>
        <v>126000</v>
      </c>
      <c r="K275" s="19">
        <f t="shared" si="114"/>
        <v>126000</v>
      </c>
      <c r="L275" s="19">
        <f t="shared" si="114"/>
        <v>126000</v>
      </c>
    </row>
    <row r="276" spans="1:12" x14ac:dyDescent="0.25">
      <c r="A276" s="46" t="s">
        <v>75</v>
      </c>
      <c r="B276" s="123"/>
      <c r="C276" s="123"/>
      <c r="D276" s="123"/>
      <c r="E276" s="89">
        <v>851</v>
      </c>
      <c r="F276" s="2" t="s">
        <v>51</v>
      </c>
      <c r="G276" s="2" t="s">
        <v>11</v>
      </c>
      <c r="H276" s="3" t="s">
        <v>305</v>
      </c>
      <c r="I276" s="2" t="s">
        <v>76</v>
      </c>
      <c r="J276" s="19">
        <f>'3.ВС'!J174</f>
        <v>126000</v>
      </c>
      <c r="K276" s="19">
        <f>'3.ВС'!K174</f>
        <v>126000</v>
      </c>
      <c r="L276" s="19">
        <f>'3.ВС'!L174</f>
        <v>126000</v>
      </c>
    </row>
    <row r="277" spans="1:12" x14ac:dyDescent="0.25">
      <c r="A277" s="54" t="s">
        <v>73</v>
      </c>
      <c r="B277" s="123"/>
      <c r="C277" s="123"/>
      <c r="D277" s="123"/>
      <c r="E277" s="89">
        <v>851</v>
      </c>
      <c r="F277" s="2" t="s">
        <v>51</v>
      </c>
      <c r="G277" s="2" t="s">
        <v>11</v>
      </c>
      <c r="H277" s="3" t="s">
        <v>306</v>
      </c>
      <c r="I277" s="2"/>
      <c r="J277" s="19">
        <f t="shared" ref="J277:L278" si="115">J278</f>
        <v>12752600</v>
      </c>
      <c r="K277" s="19">
        <f t="shared" si="115"/>
        <v>12752600</v>
      </c>
      <c r="L277" s="19">
        <f t="shared" si="115"/>
        <v>12752600</v>
      </c>
    </row>
    <row r="278" spans="1:12" ht="38.25" x14ac:dyDescent="0.25">
      <c r="A278" s="46" t="s">
        <v>37</v>
      </c>
      <c r="B278" s="123"/>
      <c r="C278" s="123"/>
      <c r="D278" s="123"/>
      <c r="E278" s="89">
        <v>851</v>
      </c>
      <c r="F278" s="2" t="s">
        <v>51</v>
      </c>
      <c r="G278" s="2" t="s">
        <v>11</v>
      </c>
      <c r="H278" s="3" t="s">
        <v>306</v>
      </c>
      <c r="I278" s="2" t="s">
        <v>74</v>
      </c>
      <c r="J278" s="19">
        <f t="shared" si="115"/>
        <v>12752600</v>
      </c>
      <c r="K278" s="19">
        <f t="shared" si="115"/>
        <v>12752600</v>
      </c>
      <c r="L278" s="19">
        <f t="shared" si="115"/>
        <v>12752600</v>
      </c>
    </row>
    <row r="279" spans="1:12" x14ac:dyDescent="0.25">
      <c r="A279" s="46" t="s">
        <v>75</v>
      </c>
      <c r="B279" s="123"/>
      <c r="C279" s="123"/>
      <c r="D279" s="123"/>
      <c r="E279" s="89">
        <v>851</v>
      </c>
      <c r="F279" s="2" t="s">
        <v>51</v>
      </c>
      <c r="G279" s="2" t="s">
        <v>11</v>
      </c>
      <c r="H279" s="3" t="s">
        <v>306</v>
      </c>
      <c r="I279" s="2" t="s">
        <v>76</v>
      </c>
      <c r="J279" s="19">
        <f>'3.ВС'!J177</f>
        <v>12752600</v>
      </c>
      <c r="K279" s="19">
        <f>'3.ВС'!K177</f>
        <v>12752600</v>
      </c>
      <c r="L279" s="19">
        <f>'3.ВС'!L177</f>
        <v>12752600</v>
      </c>
    </row>
    <row r="280" spans="1:12" ht="25.5" x14ac:dyDescent="0.25">
      <c r="A280" s="54" t="s">
        <v>77</v>
      </c>
      <c r="B280" s="123"/>
      <c r="C280" s="123"/>
      <c r="D280" s="123"/>
      <c r="E280" s="89">
        <v>851</v>
      </c>
      <c r="F280" s="2" t="s">
        <v>51</v>
      </c>
      <c r="G280" s="2" t="s">
        <v>11</v>
      </c>
      <c r="H280" s="3" t="s">
        <v>307</v>
      </c>
      <c r="I280" s="2"/>
      <c r="J280" s="19">
        <f t="shared" ref="J280:L281" si="116">J281</f>
        <v>12112059</v>
      </c>
      <c r="K280" s="19">
        <f t="shared" si="116"/>
        <v>12112059</v>
      </c>
      <c r="L280" s="19">
        <f t="shared" si="116"/>
        <v>12112059</v>
      </c>
    </row>
    <row r="281" spans="1:12" ht="38.25" x14ac:dyDescent="0.25">
      <c r="A281" s="46" t="s">
        <v>37</v>
      </c>
      <c r="B281" s="123"/>
      <c r="C281" s="123"/>
      <c r="D281" s="123"/>
      <c r="E281" s="89">
        <v>851</v>
      </c>
      <c r="F281" s="2" t="s">
        <v>51</v>
      </c>
      <c r="G281" s="2" t="s">
        <v>11</v>
      </c>
      <c r="H281" s="3" t="s">
        <v>307</v>
      </c>
      <c r="I281" s="4">
        <v>600</v>
      </c>
      <c r="J281" s="19">
        <f t="shared" si="116"/>
        <v>12112059</v>
      </c>
      <c r="K281" s="19">
        <f t="shared" si="116"/>
        <v>12112059</v>
      </c>
      <c r="L281" s="19">
        <f t="shared" si="116"/>
        <v>12112059</v>
      </c>
    </row>
    <row r="282" spans="1:12" x14ac:dyDescent="0.25">
      <c r="A282" s="46" t="s">
        <v>75</v>
      </c>
      <c r="B282" s="123"/>
      <c r="C282" s="123"/>
      <c r="D282" s="123"/>
      <c r="E282" s="89">
        <v>851</v>
      </c>
      <c r="F282" s="2" t="s">
        <v>51</v>
      </c>
      <c r="G282" s="2" t="s">
        <v>11</v>
      </c>
      <c r="H282" s="3" t="s">
        <v>307</v>
      </c>
      <c r="I282" s="2" t="s">
        <v>76</v>
      </c>
      <c r="J282" s="19">
        <f>'3.ВС'!J180</f>
        <v>12112059</v>
      </c>
      <c r="K282" s="19">
        <f>'3.ВС'!K180</f>
        <v>12112059</v>
      </c>
      <c r="L282" s="19">
        <f>'3.ВС'!L180</f>
        <v>12112059</v>
      </c>
    </row>
    <row r="283" spans="1:12" x14ac:dyDescent="0.25">
      <c r="A283" s="54" t="s">
        <v>80</v>
      </c>
      <c r="B283" s="123"/>
      <c r="C283" s="123"/>
      <c r="D283" s="123"/>
      <c r="E283" s="89">
        <v>851</v>
      </c>
      <c r="F283" s="2" t="s">
        <v>51</v>
      </c>
      <c r="G283" s="2" t="s">
        <v>11</v>
      </c>
      <c r="H283" s="3" t="s">
        <v>308</v>
      </c>
      <c r="I283" s="2"/>
      <c r="J283" s="19">
        <f t="shared" ref="J283:L283" si="117">J284+J286</f>
        <v>4851220</v>
      </c>
      <c r="K283" s="19">
        <f t="shared" si="117"/>
        <v>0</v>
      </c>
      <c r="L283" s="19">
        <f t="shared" si="117"/>
        <v>0</v>
      </c>
    </row>
    <row r="284" spans="1:12" ht="25.5" x14ac:dyDescent="0.25">
      <c r="A284" s="46" t="s">
        <v>19</v>
      </c>
      <c r="B284" s="121"/>
      <c r="C284" s="121"/>
      <c r="D284" s="121"/>
      <c r="E284" s="89">
        <v>851</v>
      </c>
      <c r="F284" s="2" t="s">
        <v>51</v>
      </c>
      <c r="G284" s="2" t="s">
        <v>11</v>
      </c>
      <c r="H284" s="3" t="s">
        <v>308</v>
      </c>
      <c r="I284" s="2" t="s">
        <v>20</v>
      </c>
      <c r="J284" s="19">
        <f t="shared" ref="J284:L284" si="118">J285</f>
        <v>135500</v>
      </c>
      <c r="K284" s="19">
        <f t="shared" si="118"/>
        <v>0</v>
      </c>
      <c r="L284" s="19">
        <f t="shared" si="118"/>
        <v>0</v>
      </c>
    </row>
    <row r="285" spans="1:12" ht="38.25" x14ac:dyDescent="0.25">
      <c r="A285" s="46" t="s">
        <v>9</v>
      </c>
      <c r="B285" s="123"/>
      <c r="C285" s="123"/>
      <c r="D285" s="123"/>
      <c r="E285" s="89">
        <v>851</v>
      </c>
      <c r="F285" s="2" t="s">
        <v>51</v>
      </c>
      <c r="G285" s="2" t="s">
        <v>11</v>
      </c>
      <c r="H285" s="3" t="s">
        <v>308</v>
      </c>
      <c r="I285" s="2" t="s">
        <v>21</v>
      </c>
      <c r="J285" s="19">
        <f>'3.ВС'!J183</f>
        <v>135500</v>
      </c>
      <c r="K285" s="19">
        <f>'3.ВС'!K183</f>
        <v>0</v>
      </c>
      <c r="L285" s="19">
        <f>'3.ВС'!L183</f>
        <v>0</v>
      </c>
    </row>
    <row r="286" spans="1:12" ht="38.25" x14ac:dyDescent="0.25">
      <c r="A286" s="46" t="s">
        <v>37</v>
      </c>
      <c r="B286" s="123"/>
      <c r="C286" s="123"/>
      <c r="D286" s="123"/>
      <c r="E286" s="89">
        <v>851</v>
      </c>
      <c r="F286" s="2" t="s">
        <v>51</v>
      </c>
      <c r="G286" s="2" t="s">
        <v>11</v>
      </c>
      <c r="H286" s="3" t="s">
        <v>308</v>
      </c>
      <c r="I286" s="2" t="s">
        <v>74</v>
      </c>
      <c r="J286" s="19">
        <f t="shared" ref="J286:L286" si="119">J287</f>
        <v>4715720</v>
      </c>
      <c r="K286" s="19">
        <f t="shared" si="119"/>
        <v>0</v>
      </c>
      <c r="L286" s="19">
        <f t="shared" si="119"/>
        <v>0</v>
      </c>
    </row>
    <row r="287" spans="1:12" x14ac:dyDescent="0.25">
      <c r="A287" s="46" t="s">
        <v>75</v>
      </c>
      <c r="B287" s="123"/>
      <c r="C287" s="123"/>
      <c r="D287" s="123"/>
      <c r="E287" s="89">
        <v>851</v>
      </c>
      <c r="F287" s="2" t="s">
        <v>51</v>
      </c>
      <c r="G287" s="2" t="s">
        <v>11</v>
      </c>
      <c r="H287" s="3" t="s">
        <v>308</v>
      </c>
      <c r="I287" s="2" t="s">
        <v>76</v>
      </c>
      <c r="J287" s="19">
        <f>'3.ВС'!J185</f>
        <v>4715720</v>
      </c>
      <c r="K287" s="19">
        <f>'3.ВС'!K185</f>
        <v>0</v>
      </c>
      <c r="L287" s="19">
        <f>'3.ВС'!L185</f>
        <v>0</v>
      </c>
    </row>
    <row r="288" spans="1:12" ht="76.5" x14ac:dyDescent="0.25">
      <c r="A288" s="54" t="s">
        <v>78</v>
      </c>
      <c r="B288" s="123"/>
      <c r="C288" s="123"/>
      <c r="D288" s="123"/>
      <c r="E288" s="89">
        <v>851</v>
      </c>
      <c r="F288" s="2" t="s">
        <v>51</v>
      </c>
      <c r="G288" s="2" t="s">
        <v>11</v>
      </c>
      <c r="H288" s="3" t="s">
        <v>310</v>
      </c>
      <c r="I288" s="4"/>
      <c r="J288" s="19">
        <f t="shared" ref="J288:L288" si="120">J289+J291</f>
        <v>5600000</v>
      </c>
      <c r="K288" s="19">
        <f t="shared" si="120"/>
        <v>5600000</v>
      </c>
      <c r="L288" s="19">
        <f t="shared" si="120"/>
        <v>5600000</v>
      </c>
    </row>
    <row r="289" spans="1:12" ht="25.5" x14ac:dyDescent="0.25">
      <c r="A289" s="46" t="s">
        <v>19</v>
      </c>
      <c r="B289" s="123"/>
      <c r="C289" s="123"/>
      <c r="D289" s="123"/>
      <c r="E289" s="89">
        <v>851</v>
      </c>
      <c r="F289" s="2" t="s">
        <v>51</v>
      </c>
      <c r="G289" s="2" t="s">
        <v>11</v>
      </c>
      <c r="H289" s="3" t="s">
        <v>310</v>
      </c>
      <c r="I289" s="4">
        <v>200</v>
      </c>
      <c r="J289" s="19">
        <f t="shared" ref="J289:L289" si="121">J290</f>
        <v>381500</v>
      </c>
      <c r="K289" s="19">
        <f t="shared" si="121"/>
        <v>381500</v>
      </c>
      <c r="L289" s="19">
        <f t="shared" si="121"/>
        <v>381500</v>
      </c>
    </row>
    <row r="290" spans="1:12" ht="38.25" x14ac:dyDescent="0.25">
      <c r="A290" s="46" t="s">
        <v>9</v>
      </c>
      <c r="B290" s="123"/>
      <c r="C290" s="123"/>
      <c r="D290" s="123"/>
      <c r="E290" s="89">
        <v>851</v>
      </c>
      <c r="F290" s="2" t="s">
        <v>51</v>
      </c>
      <c r="G290" s="2" t="s">
        <v>11</v>
      </c>
      <c r="H290" s="3" t="s">
        <v>310</v>
      </c>
      <c r="I290" s="4">
        <v>240</v>
      </c>
      <c r="J290" s="19">
        <f>'3.ВС'!J188</f>
        <v>381500</v>
      </c>
      <c r="K290" s="19">
        <f>'3.ВС'!K188</f>
        <v>381500</v>
      </c>
      <c r="L290" s="19">
        <f>'3.ВС'!L188</f>
        <v>381500</v>
      </c>
    </row>
    <row r="291" spans="1:12" ht="38.25" x14ac:dyDescent="0.25">
      <c r="A291" s="46" t="s">
        <v>37</v>
      </c>
      <c r="B291" s="123"/>
      <c r="C291" s="123"/>
      <c r="D291" s="123"/>
      <c r="E291" s="89">
        <v>851</v>
      </c>
      <c r="F291" s="2" t="s">
        <v>51</v>
      </c>
      <c r="G291" s="2" t="s">
        <v>11</v>
      </c>
      <c r="H291" s="3" t="s">
        <v>310</v>
      </c>
      <c r="I291" s="4">
        <v>600</v>
      </c>
      <c r="J291" s="19">
        <f t="shared" ref="J291:L291" si="122">J292</f>
        <v>5218500</v>
      </c>
      <c r="K291" s="19">
        <f t="shared" si="122"/>
        <v>5218500</v>
      </c>
      <c r="L291" s="19">
        <f t="shared" si="122"/>
        <v>5218500</v>
      </c>
    </row>
    <row r="292" spans="1:12" x14ac:dyDescent="0.25">
      <c r="A292" s="46" t="s">
        <v>75</v>
      </c>
      <c r="B292" s="123"/>
      <c r="C292" s="123"/>
      <c r="D292" s="123"/>
      <c r="E292" s="89">
        <v>851</v>
      </c>
      <c r="F292" s="2" t="s">
        <v>51</v>
      </c>
      <c r="G292" s="2" t="s">
        <v>11</v>
      </c>
      <c r="H292" s="3" t="s">
        <v>310</v>
      </c>
      <c r="I292" s="2" t="s">
        <v>76</v>
      </c>
      <c r="J292" s="19">
        <f>'3.ВС'!J190</f>
        <v>5218500</v>
      </c>
      <c r="K292" s="19">
        <f>'3.ВС'!K190</f>
        <v>5218500</v>
      </c>
      <c r="L292" s="19">
        <f>'3.ВС'!L190</f>
        <v>5218500</v>
      </c>
    </row>
    <row r="293" spans="1:12" ht="38.25" x14ac:dyDescent="0.25">
      <c r="A293" s="54" t="s">
        <v>224</v>
      </c>
      <c r="B293" s="123"/>
      <c r="C293" s="123"/>
      <c r="D293" s="123"/>
      <c r="E293" s="89">
        <v>851</v>
      </c>
      <c r="F293" s="3" t="s">
        <v>51</v>
      </c>
      <c r="G293" s="3" t="s">
        <v>11</v>
      </c>
      <c r="H293" s="3" t="s">
        <v>311</v>
      </c>
      <c r="I293" s="3"/>
      <c r="J293" s="19">
        <f t="shared" ref="J293:L294" si="123">J294</f>
        <v>0</v>
      </c>
      <c r="K293" s="19">
        <f t="shared" si="123"/>
        <v>0</v>
      </c>
      <c r="L293" s="19">
        <f t="shared" si="123"/>
        <v>510000</v>
      </c>
    </row>
    <row r="294" spans="1:12" ht="38.25" x14ac:dyDescent="0.25">
      <c r="A294" s="46" t="s">
        <v>37</v>
      </c>
      <c r="B294" s="123"/>
      <c r="C294" s="123"/>
      <c r="D294" s="123"/>
      <c r="E294" s="89">
        <v>851</v>
      </c>
      <c r="F294" s="2" t="s">
        <v>51</v>
      </c>
      <c r="G294" s="2" t="s">
        <v>11</v>
      </c>
      <c r="H294" s="3" t="s">
        <v>311</v>
      </c>
      <c r="I294" s="2" t="s">
        <v>74</v>
      </c>
      <c r="J294" s="19">
        <f t="shared" si="123"/>
        <v>0</v>
      </c>
      <c r="K294" s="19">
        <f t="shared" si="123"/>
        <v>0</v>
      </c>
      <c r="L294" s="19">
        <f t="shared" si="123"/>
        <v>510000</v>
      </c>
    </row>
    <row r="295" spans="1:12" x14ac:dyDescent="0.25">
      <c r="A295" s="46" t="s">
        <v>38</v>
      </c>
      <c r="B295" s="123"/>
      <c r="C295" s="123"/>
      <c r="D295" s="123"/>
      <c r="E295" s="89">
        <v>851</v>
      </c>
      <c r="F295" s="2" t="s">
        <v>51</v>
      </c>
      <c r="G295" s="2" t="s">
        <v>11</v>
      </c>
      <c r="H295" s="3" t="s">
        <v>311</v>
      </c>
      <c r="I295" s="2" t="s">
        <v>76</v>
      </c>
      <c r="J295" s="19">
        <f>'3.ВС'!J193</f>
        <v>0</v>
      </c>
      <c r="K295" s="19">
        <f>'3.ВС'!K193</f>
        <v>0</v>
      </c>
      <c r="L295" s="19">
        <f>'3.ВС'!L193</f>
        <v>510000</v>
      </c>
    </row>
    <row r="296" spans="1:12" x14ac:dyDescent="0.25">
      <c r="A296" s="46" t="s">
        <v>393</v>
      </c>
      <c r="B296" s="123"/>
      <c r="C296" s="123"/>
      <c r="D296" s="123"/>
      <c r="E296" s="89">
        <v>851</v>
      </c>
      <c r="F296" s="2" t="s">
        <v>51</v>
      </c>
      <c r="G296" s="2" t="s">
        <v>11</v>
      </c>
      <c r="H296" s="3" t="s">
        <v>312</v>
      </c>
      <c r="I296" s="2"/>
      <c r="J296" s="19">
        <f t="shared" ref="J296:L297" si="124">J297</f>
        <v>63205</v>
      </c>
      <c r="K296" s="19">
        <f t="shared" si="124"/>
        <v>62608</v>
      </c>
      <c r="L296" s="19">
        <f t="shared" si="124"/>
        <v>64240</v>
      </c>
    </row>
    <row r="297" spans="1:12" ht="38.25" x14ac:dyDescent="0.25">
      <c r="A297" s="46" t="s">
        <v>37</v>
      </c>
      <c r="B297" s="123"/>
      <c r="C297" s="123"/>
      <c r="D297" s="123"/>
      <c r="E297" s="89">
        <v>851</v>
      </c>
      <c r="F297" s="2" t="s">
        <v>51</v>
      </c>
      <c r="G297" s="2" t="s">
        <v>11</v>
      </c>
      <c r="H297" s="3" t="s">
        <v>312</v>
      </c>
      <c r="I297" s="2" t="s">
        <v>74</v>
      </c>
      <c r="J297" s="19">
        <f t="shared" si="124"/>
        <v>63205</v>
      </c>
      <c r="K297" s="19">
        <f t="shared" si="124"/>
        <v>62608</v>
      </c>
      <c r="L297" s="19">
        <f t="shared" si="124"/>
        <v>64240</v>
      </c>
    </row>
    <row r="298" spans="1:12" x14ac:dyDescent="0.25">
      <c r="A298" s="46" t="s">
        <v>38</v>
      </c>
      <c r="B298" s="123"/>
      <c r="C298" s="123"/>
      <c r="D298" s="123"/>
      <c r="E298" s="89">
        <v>851</v>
      </c>
      <c r="F298" s="2" t="s">
        <v>51</v>
      </c>
      <c r="G298" s="2" t="s">
        <v>11</v>
      </c>
      <c r="H298" s="3" t="s">
        <v>312</v>
      </c>
      <c r="I298" s="2" t="s">
        <v>76</v>
      </c>
      <c r="J298" s="19">
        <f>'3.ВС'!J196</f>
        <v>63205</v>
      </c>
      <c r="K298" s="19">
        <f>'3.ВС'!K196</f>
        <v>62608</v>
      </c>
      <c r="L298" s="19">
        <f>'3.ВС'!L196</f>
        <v>64240</v>
      </c>
    </row>
    <row r="299" spans="1:12" ht="25.5" x14ac:dyDescent="0.25">
      <c r="A299" s="46" t="s">
        <v>218</v>
      </c>
      <c r="B299" s="123"/>
      <c r="C299" s="123"/>
      <c r="D299" s="123"/>
      <c r="E299" s="89">
        <v>851</v>
      </c>
      <c r="F299" s="2" t="s">
        <v>51</v>
      </c>
      <c r="G299" s="2" t="s">
        <v>11</v>
      </c>
      <c r="H299" s="3" t="s">
        <v>309</v>
      </c>
      <c r="I299" s="2"/>
      <c r="J299" s="19">
        <f t="shared" ref="J299:L300" si="125">J300</f>
        <v>502895</v>
      </c>
      <c r="K299" s="19">
        <f t="shared" si="125"/>
        <v>0</v>
      </c>
      <c r="L299" s="19">
        <f t="shared" si="125"/>
        <v>0</v>
      </c>
    </row>
    <row r="300" spans="1:12" ht="25.5" x14ac:dyDescent="0.25">
      <c r="A300" s="46" t="s">
        <v>19</v>
      </c>
      <c r="B300" s="123"/>
      <c r="C300" s="123"/>
      <c r="D300" s="123"/>
      <c r="E300" s="89">
        <v>851</v>
      </c>
      <c r="F300" s="2" t="s">
        <v>51</v>
      </c>
      <c r="G300" s="2" t="s">
        <v>11</v>
      </c>
      <c r="H300" s="3" t="s">
        <v>309</v>
      </c>
      <c r="I300" s="2" t="s">
        <v>20</v>
      </c>
      <c r="J300" s="19">
        <f t="shared" si="125"/>
        <v>502895</v>
      </c>
      <c r="K300" s="19">
        <f t="shared" si="125"/>
        <v>0</v>
      </c>
      <c r="L300" s="19">
        <f t="shared" si="125"/>
        <v>0</v>
      </c>
    </row>
    <row r="301" spans="1:12" ht="38.25" x14ac:dyDescent="0.25">
      <c r="A301" s="46" t="s">
        <v>9</v>
      </c>
      <c r="B301" s="123"/>
      <c r="C301" s="123"/>
      <c r="D301" s="123"/>
      <c r="E301" s="89">
        <v>851</v>
      </c>
      <c r="F301" s="2" t="s">
        <v>51</v>
      </c>
      <c r="G301" s="2" t="s">
        <v>11</v>
      </c>
      <c r="H301" s="3" t="s">
        <v>309</v>
      </c>
      <c r="I301" s="2" t="s">
        <v>21</v>
      </c>
      <c r="J301" s="19">
        <f>'3.ВС'!J199</f>
        <v>502895</v>
      </c>
      <c r="K301" s="19">
        <f>'3.ВС'!K199</f>
        <v>0</v>
      </c>
      <c r="L301" s="19">
        <f>'3.ВС'!L199</f>
        <v>0</v>
      </c>
    </row>
    <row r="302" spans="1:12" ht="25.5" x14ac:dyDescent="0.25">
      <c r="A302" s="54" t="s">
        <v>81</v>
      </c>
      <c r="B302" s="123"/>
      <c r="C302" s="123"/>
      <c r="D302" s="123"/>
      <c r="E302" s="89">
        <v>851</v>
      </c>
      <c r="F302" s="2" t="s">
        <v>51</v>
      </c>
      <c r="G302" s="2" t="s">
        <v>12</v>
      </c>
      <c r="H302" s="3"/>
      <c r="I302" s="2"/>
      <c r="J302" s="64">
        <f t="shared" ref="J302:L304" si="126">J303</f>
        <v>5000</v>
      </c>
      <c r="K302" s="64">
        <f t="shared" si="126"/>
        <v>0</v>
      </c>
      <c r="L302" s="64">
        <f t="shared" si="126"/>
        <v>0</v>
      </c>
    </row>
    <row r="303" spans="1:12" ht="25.5" x14ac:dyDescent="0.25">
      <c r="A303" s="54" t="s">
        <v>82</v>
      </c>
      <c r="B303" s="123"/>
      <c r="C303" s="123"/>
      <c r="D303" s="123"/>
      <c r="E303" s="89">
        <v>851</v>
      </c>
      <c r="F303" s="2" t="s">
        <v>51</v>
      </c>
      <c r="G303" s="2" t="s">
        <v>12</v>
      </c>
      <c r="H303" s="3" t="s">
        <v>313</v>
      </c>
      <c r="I303" s="2"/>
      <c r="J303" s="19">
        <f t="shared" si="126"/>
        <v>5000</v>
      </c>
      <c r="K303" s="19">
        <f t="shared" si="126"/>
        <v>0</v>
      </c>
      <c r="L303" s="19">
        <f t="shared" si="126"/>
        <v>0</v>
      </c>
    </row>
    <row r="304" spans="1:12" ht="25.5" x14ac:dyDescent="0.25">
      <c r="A304" s="46" t="s">
        <v>19</v>
      </c>
      <c r="B304" s="121"/>
      <c r="C304" s="121"/>
      <c r="D304" s="121"/>
      <c r="E304" s="89">
        <v>851</v>
      </c>
      <c r="F304" s="2" t="s">
        <v>51</v>
      </c>
      <c r="G304" s="2" t="s">
        <v>12</v>
      </c>
      <c r="H304" s="3" t="s">
        <v>313</v>
      </c>
      <c r="I304" s="2" t="s">
        <v>20</v>
      </c>
      <c r="J304" s="19">
        <f t="shared" si="126"/>
        <v>5000</v>
      </c>
      <c r="K304" s="19">
        <f t="shared" si="126"/>
        <v>0</v>
      </c>
      <c r="L304" s="19">
        <f t="shared" si="126"/>
        <v>0</v>
      </c>
    </row>
    <row r="305" spans="1:12" ht="38.25" x14ac:dyDescent="0.25">
      <c r="A305" s="46" t="s">
        <v>9</v>
      </c>
      <c r="B305" s="123"/>
      <c r="C305" s="123"/>
      <c r="D305" s="123"/>
      <c r="E305" s="89">
        <v>851</v>
      </c>
      <c r="F305" s="2" t="s">
        <v>51</v>
      </c>
      <c r="G305" s="2" t="s">
        <v>12</v>
      </c>
      <c r="H305" s="3" t="s">
        <v>313</v>
      </c>
      <c r="I305" s="2" t="s">
        <v>21</v>
      </c>
      <c r="J305" s="19">
        <f>'3.ВС'!J203</f>
        <v>5000</v>
      </c>
      <c r="K305" s="19">
        <f>'3.ВС'!K203</f>
        <v>0</v>
      </c>
      <c r="L305" s="19">
        <f>'3.ВС'!L203</f>
        <v>0</v>
      </c>
    </row>
    <row r="306" spans="1:12" s="31" customFormat="1" ht="14.25" x14ac:dyDescent="0.25">
      <c r="A306" s="109" t="s">
        <v>83</v>
      </c>
      <c r="B306" s="32"/>
      <c r="C306" s="32"/>
      <c r="D306" s="32"/>
      <c r="E306" s="47">
        <v>852</v>
      </c>
      <c r="F306" s="15" t="s">
        <v>84</v>
      </c>
      <c r="G306" s="15"/>
      <c r="H306" s="26"/>
      <c r="I306" s="15"/>
      <c r="J306" s="24">
        <f>J307+J311+J330</f>
        <v>36137584.039999999</v>
      </c>
      <c r="K306" s="24">
        <f>K307+K311+K330</f>
        <v>33884363.039999999</v>
      </c>
      <c r="L306" s="24">
        <f>L307+L311+L330</f>
        <v>34212363.039999999</v>
      </c>
    </row>
    <row r="307" spans="1:12" x14ac:dyDescent="0.25">
      <c r="A307" s="54" t="s">
        <v>85</v>
      </c>
      <c r="B307" s="123"/>
      <c r="C307" s="123"/>
      <c r="D307" s="123"/>
      <c r="E307" s="89">
        <v>851</v>
      </c>
      <c r="F307" s="2" t="s">
        <v>84</v>
      </c>
      <c r="G307" s="2" t="s">
        <v>11</v>
      </c>
      <c r="H307" s="3"/>
      <c r="I307" s="2"/>
      <c r="J307" s="19">
        <f t="shared" ref="J307:L309" si="127">J308</f>
        <v>4117661</v>
      </c>
      <c r="K307" s="19">
        <f t="shared" si="127"/>
        <v>4117661</v>
      </c>
      <c r="L307" s="19">
        <f t="shared" si="127"/>
        <v>4117661</v>
      </c>
    </row>
    <row r="308" spans="1:12" ht="25.5" x14ac:dyDescent="0.25">
      <c r="A308" s="54" t="s">
        <v>86</v>
      </c>
      <c r="B308" s="123"/>
      <c r="C308" s="123"/>
      <c r="D308" s="123"/>
      <c r="E308" s="89">
        <v>851</v>
      </c>
      <c r="F308" s="2" t="s">
        <v>84</v>
      </c>
      <c r="G308" s="2" t="s">
        <v>11</v>
      </c>
      <c r="H308" s="3" t="s">
        <v>314</v>
      </c>
      <c r="I308" s="2"/>
      <c r="J308" s="19">
        <f t="shared" si="127"/>
        <v>4117661</v>
      </c>
      <c r="K308" s="19">
        <f t="shared" si="127"/>
        <v>4117661</v>
      </c>
      <c r="L308" s="19">
        <f t="shared" si="127"/>
        <v>4117661</v>
      </c>
    </row>
    <row r="309" spans="1:12" ht="25.5" x14ac:dyDescent="0.25">
      <c r="A309" s="54" t="s">
        <v>87</v>
      </c>
      <c r="B309" s="121"/>
      <c r="C309" s="121"/>
      <c r="D309" s="121"/>
      <c r="E309" s="89">
        <v>851</v>
      </c>
      <c r="F309" s="2" t="s">
        <v>84</v>
      </c>
      <c r="G309" s="2" t="s">
        <v>11</v>
      </c>
      <c r="H309" s="3" t="s">
        <v>314</v>
      </c>
      <c r="I309" s="2" t="s">
        <v>88</v>
      </c>
      <c r="J309" s="19">
        <f t="shared" si="127"/>
        <v>4117661</v>
      </c>
      <c r="K309" s="19">
        <f t="shared" si="127"/>
        <v>4117661</v>
      </c>
      <c r="L309" s="19">
        <f t="shared" si="127"/>
        <v>4117661</v>
      </c>
    </row>
    <row r="310" spans="1:12" ht="25.5" x14ac:dyDescent="0.25">
      <c r="A310" s="54" t="s">
        <v>95</v>
      </c>
      <c r="B310" s="123"/>
      <c r="C310" s="123"/>
      <c r="D310" s="23"/>
      <c r="E310" s="89">
        <v>851</v>
      </c>
      <c r="F310" s="2" t="s">
        <v>84</v>
      </c>
      <c r="G310" s="2" t="s">
        <v>11</v>
      </c>
      <c r="H310" s="3" t="s">
        <v>314</v>
      </c>
      <c r="I310" s="2" t="s">
        <v>96</v>
      </c>
      <c r="J310" s="19">
        <f>'3.ВС'!J208</f>
        <v>4117661</v>
      </c>
      <c r="K310" s="19">
        <f>'3.ВС'!K208</f>
        <v>4117661</v>
      </c>
      <c r="L310" s="19">
        <f>'3.ВС'!L208</f>
        <v>4117661</v>
      </c>
    </row>
    <row r="311" spans="1:12" x14ac:dyDescent="0.25">
      <c r="A311" s="54" t="s">
        <v>92</v>
      </c>
      <c r="B311" s="123"/>
      <c r="C311" s="123"/>
      <c r="D311" s="123"/>
      <c r="E311" s="89">
        <v>852</v>
      </c>
      <c r="F311" s="2" t="s">
        <v>84</v>
      </c>
      <c r="G311" s="2" t="s">
        <v>12</v>
      </c>
      <c r="H311" s="3"/>
      <c r="I311" s="2"/>
      <c r="J311" s="19">
        <f>J317+J312+J323+J320+J326</f>
        <v>31951923.039999999</v>
      </c>
      <c r="K311" s="19">
        <f t="shared" ref="K311:L311" si="128">K317+K312+K323+K320+K326</f>
        <v>29698702.039999999</v>
      </c>
      <c r="L311" s="19">
        <f t="shared" si="128"/>
        <v>30026702.039999999</v>
      </c>
    </row>
    <row r="312" spans="1:12" ht="51" x14ac:dyDescent="0.25">
      <c r="A312" s="54" t="s">
        <v>212</v>
      </c>
      <c r="B312" s="123"/>
      <c r="C312" s="123"/>
      <c r="D312" s="123"/>
      <c r="E312" s="89">
        <v>851</v>
      </c>
      <c r="F312" s="3" t="s">
        <v>84</v>
      </c>
      <c r="G312" s="3" t="s">
        <v>12</v>
      </c>
      <c r="H312" s="3" t="s">
        <v>426</v>
      </c>
      <c r="I312" s="3"/>
      <c r="J312" s="19">
        <f t="shared" ref="J312:L312" si="129">J313+J315</f>
        <v>16541919.24</v>
      </c>
      <c r="K312" s="19">
        <f t="shared" si="129"/>
        <v>13973298.24</v>
      </c>
      <c r="L312" s="19">
        <f t="shared" si="129"/>
        <v>13973298.24</v>
      </c>
    </row>
    <row r="313" spans="1:12" ht="25.5" x14ac:dyDescent="0.25">
      <c r="A313" s="46" t="s">
        <v>87</v>
      </c>
      <c r="B313" s="123"/>
      <c r="C313" s="123"/>
      <c r="D313" s="123"/>
      <c r="E313" s="45">
        <v>851</v>
      </c>
      <c r="F313" s="3" t="s">
        <v>84</v>
      </c>
      <c r="G313" s="3" t="s">
        <v>12</v>
      </c>
      <c r="H313" s="3" t="s">
        <v>426</v>
      </c>
      <c r="I313" s="3" t="s">
        <v>88</v>
      </c>
      <c r="J313" s="19">
        <f t="shared" ref="J313:L313" si="130">J314</f>
        <v>5137242</v>
      </c>
      <c r="K313" s="19">
        <f t="shared" si="130"/>
        <v>2568621</v>
      </c>
      <c r="L313" s="19">
        <f t="shared" si="130"/>
        <v>2568621</v>
      </c>
    </row>
    <row r="314" spans="1:12" ht="25.5" x14ac:dyDescent="0.25">
      <c r="A314" s="46" t="s">
        <v>89</v>
      </c>
      <c r="B314" s="123"/>
      <c r="C314" s="123"/>
      <c r="D314" s="123"/>
      <c r="E314" s="45">
        <v>851</v>
      </c>
      <c r="F314" s="3" t="s">
        <v>84</v>
      </c>
      <c r="G314" s="3" t="s">
        <v>12</v>
      </c>
      <c r="H314" s="3" t="s">
        <v>426</v>
      </c>
      <c r="I314" s="3" t="s">
        <v>90</v>
      </c>
      <c r="J314" s="19">
        <f>'3.ВС'!J212</f>
        <v>5137242</v>
      </c>
      <c r="K314" s="19">
        <f>'3.ВС'!K212</f>
        <v>2568621</v>
      </c>
      <c r="L314" s="19">
        <f>'3.ВС'!L212</f>
        <v>2568621</v>
      </c>
    </row>
    <row r="315" spans="1:12" ht="25.5" x14ac:dyDescent="0.25">
      <c r="A315" s="46" t="s">
        <v>64</v>
      </c>
      <c r="B315" s="123"/>
      <c r="C315" s="123"/>
      <c r="D315" s="123"/>
      <c r="E315" s="89">
        <v>851</v>
      </c>
      <c r="F315" s="3" t="s">
        <v>84</v>
      </c>
      <c r="G315" s="3" t="s">
        <v>12</v>
      </c>
      <c r="H315" s="3" t="s">
        <v>426</v>
      </c>
      <c r="I315" s="3" t="s">
        <v>65</v>
      </c>
      <c r="J315" s="19">
        <f t="shared" ref="J315:L315" si="131">J316</f>
        <v>11404677.24</v>
      </c>
      <c r="K315" s="19">
        <f t="shared" si="131"/>
        <v>11404677.24</v>
      </c>
      <c r="L315" s="19">
        <f t="shared" si="131"/>
        <v>11404677.24</v>
      </c>
    </row>
    <row r="316" spans="1:12" x14ac:dyDescent="0.25">
      <c r="A316" s="46" t="s">
        <v>66</v>
      </c>
      <c r="B316" s="123"/>
      <c r="C316" s="123"/>
      <c r="D316" s="123"/>
      <c r="E316" s="89">
        <v>851</v>
      </c>
      <c r="F316" s="3" t="s">
        <v>84</v>
      </c>
      <c r="G316" s="3" t="s">
        <v>12</v>
      </c>
      <c r="H316" s="3" t="s">
        <v>426</v>
      </c>
      <c r="I316" s="3" t="s">
        <v>67</v>
      </c>
      <c r="J316" s="19">
        <f>'3.ВС'!J214</f>
        <v>11404677.24</v>
      </c>
      <c r="K316" s="19">
        <f>'3.ВС'!K214</f>
        <v>11404677.24</v>
      </c>
      <c r="L316" s="19">
        <f>'3.ВС'!L214</f>
        <v>11404677.24</v>
      </c>
    </row>
    <row r="317" spans="1:12" ht="25.5" x14ac:dyDescent="0.25">
      <c r="A317" s="54" t="s">
        <v>225</v>
      </c>
      <c r="B317" s="121"/>
      <c r="C317" s="121"/>
      <c r="D317" s="121"/>
      <c r="E317" s="89">
        <v>851</v>
      </c>
      <c r="F317" s="2" t="s">
        <v>84</v>
      </c>
      <c r="G317" s="2" t="s">
        <v>12</v>
      </c>
      <c r="H317" s="3" t="s">
        <v>315</v>
      </c>
      <c r="I317" s="2"/>
      <c r="J317" s="19">
        <f t="shared" ref="J317:L318" si="132">J318</f>
        <v>6407641.7999999998</v>
      </c>
      <c r="K317" s="19">
        <f t="shared" si="132"/>
        <v>6407641.7999999998</v>
      </c>
      <c r="L317" s="19">
        <f t="shared" si="132"/>
        <v>6407641.7999999998</v>
      </c>
    </row>
    <row r="318" spans="1:12" ht="25.5" x14ac:dyDescent="0.25">
      <c r="A318" s="54" t="s">
        <v>87</v>
      </c>
      <c r="B318" s="121"/>
      <c r="C318" s="121"/>
      <c r="D318" s="121"/>
      <c r="E318" s="89">
        <v>851</v>
      </c>
      <c r="F318" s="2" t="s">
        <v>84</v>
      </c>
      <c r="G318" s="2" t="s">
        <v>12</v>
      </c>
      <c r="H318" s="3" t="s">
        <v>315</v>
      </c>
      <c r="I318" s="2" t="s">
        <v>88</v>
      </c>
      <c r="J318" s="19">
        <f t="shared" si="132"/>
        <v>6407641.7999999998</v>
      </c>
      <c r="K318" s="19">
        <f t="shared" si="132"/>
        <v>6407641.7999999998</v>
      </c>
      <c r="L318" s="19">
        <f t="shared" si="132"/>
        <v>6407641.7999999998</v>
      </c>
    </row>
    <row r="319" spans="1:12" ht="25.5" x14ac:dyDescent="0.25">
      <c r="A319" s="54" t="s">
        <v>95</v>
      </c>
      <c r="B319" s="121"/>
      <c r="C319" s="121"/>
      <c r="D319" s="121"/>
      <c r="E319" s="89">
        <v>851</v>
      </c>
      <c r="F319" s="2" t="s">
        <v>84</v>
      </c>
      <c r="G319" s="2" t="s">
        <v>12</v>
      </c>
      <c r="H319" s="3" t="s">
        <v>315</v>
      </c>
      <c r="I319" s="2" t="s">
        <v>96</v>
      </c>
      <c r="J319" s="19">
        <f>'3.ВС'!J217</f>
        <v>6407641.7999999998</v>
      </c>
      <c r="K319" s="19">
        <f>'3.ВС'!K217</f>
        <v>6407641.7999999998</v>
      </c>
      <c r="L319" s="19">
        <f>'3.ВС'!L217</f>
        <v>6407641.7999999998</v>
      </c>
    </row>
    <row r="320" spans="1:12" ht="51" x14ac:dyDescent="0.25">
      <c r="A320" s="54" t="s">
        <v>117</v>
      </c>
      <c r="B320" s="123"/>
      <c r="C320" s="123"/>
      <c r="D320" s="123"/>
      <c r="E320" s="89">
        <v>852</v>
      </c>
      <c r="F320" s="2" t="s">
        <v>84</v>
      </c>
      <c r="G320" s="2" t="s">
        <v>12</v>
      </c>
      <c r="H320" s="3" t="s">
        <v>334</v>
      </c>
      <c r="I320" s="2"/>
      <c r="J320" s="19">
        <f t="shared" ref="J320:L321" si="133">J321</f>
        <v>972276</v>
      </c>
      <c r="K320" s="19">
        <f t="shared" si="133"/>
        <v>972276</v>
      </c>
      <c r="L320" s="19">
        <f t="shared" si="133"/>
        <v>972276</v>
      </c>
    </row>
    <row r="321" spans="1:12" ht="25.5" x14ac:dyDescent="0.25">
      <c r="A321" s="54" t="s">
        <v>87</v>
      </c>
      <c r="B321" s="121"/>
      <c r="C321" s="121"/>
      <c r="D321" s="121"/>
      <c r="E321" s="89">
        <v>852</v>
      </c>
      <c r="F321" s="2" t="s">
        <v>84</v>
      </c>
      <c r="G321" s="2" t="s">
        <v>12</v>
      </c>
      <c r="H321" s="3" t="s">
        <v>334</v>
      </c>
      <c r="I321" s="2" t="s">
        <v>88</v>
      </c>
      <c r="J321" s="19">
        <f t="shared" si="133"/>
        <v>972276</v>
      </c>
      <c r="K321" s="19">
        <f t="shared" si="133"/>
        <v>972276</v>
      </c>
      <c r="L321" s="19">
        <f t="shared" si="133"/>
        <v>972276</v>
      </c>
    </row>
    <row r="322" spans="1:12" ht="25.5" x14ac:dyDescent="0.25">
      <c r="A322" s="54" t="s">
        <v>95</v>
      </c>
      <c r="B322" s="121"/>
      <c r="C322" s="121"/>
      <c r="D322" s="121"/>
      <c r="E322" s="89">
        <v>852</v>
      </c>
      <c r="F322" s="2" t="s">
        <v>84</v>
      </c>
      <c r="G322" s="2" t="s">
        <v>12</v>
      </c>
      <c r="H322" s="3" t="s">
        <v>334</v>
      </c>
      <c r="I322" s="2" t="s">
        <v>96</v>
      </c>
      <c r="J322" s="19">
        <f>'3.ВС'!J317</f>
        <v>972276</v>
      </c>
      <c r="K322" s="19">
        <f>'3.ВС'!K317</f>
        <v>972276</v>
      </c>
      <c r="L322" s="19">
        <f>'3.ВС'!L317</f>
        <v>972276</v>
      </c>
    </row>
    <row r="323" spans="1:12" ht="38.25" x14ac:dyDescent="0.25">
      <c r="A323" s="54" t="s">
        <v>116</v>
      </c>
      <c r="B323" s="123"/>
      <c r="C323" s="123"/>
      <c r="D323" s="123"/>
      <c r="E323" s="89">
        <v>852</v>
      </c>
      <c r="F323" s="2" t="s">
        <v>84</v>
      </c>
      <c r="G323" s="2" t="s">
        <v>12</v>
      </c>
      <c r="H323" s="3" t="s">
        <v>333</v>
      </c>
      <c r="I323" s="2"/>
      <c r="J323" s="19">
        <f t="shared" ref="J323:L324" si="134">J324</f>
        <v>119600</v>
      </c>
      <c r="K323" s="19">
        <f t="shared" si="134"/>
        <v>119600</v>
      </c>
      <c r="L323" s="19">
        <f t="shared" si="134"/>
        <v>119600</v>
      </c>
    </row>
    <row r="324" spans="1:12" ht="25.5" x14ac:dyDescent="0.25">
      <c r="A324" s="54" t="s">
        <v>87</v>
      </c>
      <c r="B324" s="121"/>
      <c r="C324" s="121"/>
      <c r="D324" s="121"/>
      <c r="E324" s="89">
        <v>852</v>
      </c>
      <c r="F324" s="2" t="s">
        <v>84</v>
      </c>
      <c r="G324" s="2" t="s">
        <v>12</v>
      </c>
      <c r="H324" s="3" t="s">
        <v>333</v>
      </c>
      <c r="I324" s="2" t="s">
        <v>88</v>
      </c>
      <c r="J324" s="19">
        <f t="shared" si="134"/>
        <v>119600</v>
      </c>
      <c r="K324" s="19">
        <f t="shared" si="134"/>
        <v>119600</v>
      </c>
      <c r="L324" s="19">
        <f t="shared" si="134"/>
        <v>119600</v>
      </c>
    </row>
    <row r="325" spans="1:12" ht="25.5" x14ac:dyDescent="0.25">
      <c r="A325" s="54" t="s">
        <v>95</v>
      </c>
      <c r="B325" s="121"/>
      <c r="C325" s="121"/>
      <c r="D325" s="121"/>
      <c r="E325" s="89">
        <v>852</v>
      </c>
      <c r="F325" s="2" t="s">
        <v>84</v>
      </c>
      <c r="G325" s="2" t="s">
        <v>12</v>
      </c>
      <c r="H325" s="3" t="s">
        <v>333</v>
      </c>
      <c r="I325" s="2" t="s">
        <v>96</v>
      </c>
      <c r="J325" s="19">
        <f>'3.ВС'!J320</f>
        <v>119600</v>
      </c>
      <c r="K325" s="19">
        <f>'3.ВС'!K320</f>
        <v>119600</v>
      </c>
      <c r="L325" s="19">
        <f>'3.ВС'!L320</f>
        <v>119600</v>
      </c>
    </row>
    <row r="326" spans="1:12" ht="76.5" x14ac:dyDescent="0.25">
      <c r="A326" s="46" t="s">
        <v>376</v>
      </c>
      <c r="B326" s="121"/>
      <c r="C326" s="121"/>
      <c r="D326" s="121"/>
      <c r="E326" s="89"/>
      <c r="F326" s="2" t="s">
        <v>84</v>
      </c>
      <c r="G326" s="2" t="s">
        <v>12</v>
      </c>
      <c r="H326" s="3" t="s">
        <v>335</v>
      </c>
      <c r="I326" s="2"/>
      <c r="J326" s="19">
        <f t="shared" ref="J326:L326" si="135">J327</f>
        <v>7910486</v>
      </c>
      <c r="K326" s="19">
        <f t="shared" si="135"/>
        <v>8225886</v>
      </c>
      <c r="L326" s="19">
        <f t="shared" si="135"/>
        <v>8553886</v>
      </c>
    </row>
    <row r="327" spans="1:12" ht="25.5" x14ac:dyDescent="0.25">
      <c r="A327" s="54" t="s">
        <v>87</v>
      </c>
      <c r="B327" s="121"/>
      <c r="C327" s="121"/>
      <c r="D327" s="121"/>
      <c r="E327" s="89">
        <v>852</v>
      </c>
      <c r="F327" s="2" t="s">
        <v>84</v>
      </c>
      <c r="G327" s="2" t="s">
        <v>12</v>
      </c>
      <c r="H327" s="3" t="s">
        <v>335</v>
      </c>
      <c r="I327" s="2" t="s">
        <v>88</v>
      </c>
      <c r="J327" s="19">
        <f t="shared" ref="J327:L327" si="136">J328+J329</f>
        <v>7910486</v>
      </c>
      <c r="K327" s="19">
        <f t="shared" si="136"/>
        <v>8225886</v>
      </c>
      <c r="L327" s="19">
        <f t="shared" si="136"/>
        <v>8553886</v>
      </c>
    </row>
    <row r="328" spans="1:12" ht="25.5" x14ac:dyDescent="0.25">
      <c r="A328" s="54" t="s">
        <v>95</v>
      </c>
      <c r="B328" s="121"/>
      <c r="C328" s="121"/>
      <c r="D328" s="121"/>
      <c r="E328" s="89">
        <v>852</v>
      </c>
      <c r="F328" s="2" t="s">
        <v>84</v>
      </c>
      <c r="G328" s="2" t="s">
        <v>12</v>
      </c>
      <c r="H328" s="3" t="s">
        <v>335</v>
      </c>
      <c r="I328" s="2" t="s">
        <v>96</v>
      </c>
      <c r="J328" s="19">
        <f>'3.ВС'!J323</f>
        <v>5747325</v>
      </c>
      <c r="K328" s="19">
        <f>'3.ВС'!K323</f>
        <v>5977613</v>
      </c>
      <c r="L328" s="19">
        <f>'3.ВС'!L323</f>
        <v>6217181</v>
      </c>
    </row>
    <row r="329" spans="1:12" ht="25.5" x14ac:dyDescent="0.25">
      <c r="A329" s="54" t="s">
        <v>89</v>
      </c>
      <c r="B329" s="121"/>
      <c r="C329" s="121"/>
      <c r="D329" s="121"/>
      <c r="E329" s="89">
        <v>852</v>
      </c>
      <c r="F329" s="2" t="s">
        <v>84</v>
      </c>
      <c r="G329" s="2" t="s">
        <v>12</v>
      </c>
      <c r="H329" s="3" t="s">
        <v>335</v>
      </c>
      <c r="I329" s="2" t="s">
        <v>90</v>
      </c>
      <c r="J329" s="19">
        <f>'3.ВС'!J324</f>
        <v>2163161</v>
      </c>
      <c r="K329" s="19">
        <f>'3.ВС'!K324</f>
        <v>2248273</v>
      </c>
      <c r="L329" s="19">
        <f>'3.ВС'!L324</f>
        <v>2336705</v>
      </c>
    </row>
    <row r="330" spans="1:12" x14ac:dyDescent="0.25">
      <c r="A330" s="54" t="s">
        <v>93</v>
      </c>
      <c r="B330" s="123"/>
      <c r="C330" s="123"/>
      <c r="D330" s="123"/>
      <c r="E330" s="89">
        <v>852</v>
      </c>
      <c r="F330" s="2" t="s">
        <v>84</v>
      </c>
      <c r="G330" s="2" t="s">
        <v>94</v>
      </c>
      <c r="H330" s="3"/>
      <c r="I330" s="2"/>
      <c r="J330" s="19">
        <f>J331</f>
        <v>68000</v>
      </c>
      <c r="K330" s="19">
        <f t="shared" ref="K330:L330" si="137">K331</f>
        <v>68000</v>
      </c>
      <c r="L330" s="19">
        <f t="shared" si="137"/>
        <v>68000</v>
      </c>
    </row>
    <row r="331" spans="1:12" ht="102" x14ac:dyDescent="0.25">
      <c r="A331" s="54" t="s">
        <v>378</v>
      </c>
      <c r="B331" s="123"/>
      <c r="C331" s="123"/>
      <c r="D331" s="123"/>
      <c r="E331" s="89">
        <v>852</v>
      </c>
      <c r="F331" s="3" t="s">
        <v>84</v>
      </c>
      <c r="G331" s="3" t="s">
        <v>94</v>
      </c>
      <c r="H331" s="3" t="s">
        <v>337</v>
      </c>
      <c r="I331" s="2"/>
      <c r="J331" s="19">
        <f t="shared" ref="J331:L332" si="138">J332</f>
        <v>68000</v>
      </c>
      <c r="K331" s="19">
        <f t="shared" si="138"/>
        <v>68000</v>
      </c>
      <c r="L331" s="19">
        <f t="shared" si="138"/>
        <v>68000</v>
      </c>
    </row>
    <row r="332" spans="1:12" ht="25.5" x14ac:dyDescent="0.25">
      <c r="A332" s="46" t="s">
        <v>19</v>
      </c>
      <c r="B332" s="123"/>
      <c r="C332" s="123"/>
      <c r="D332" s="123"/>
      <c r="E332" s="89">
        <v>852</v>
      </c>
      <c r="F332" s="3" t="s">
        <v>84</v>
      </c>
      <c r="G332" s="3" t="s">
        <v>94</v>
      </c>
      <c r="H332" s="3" t="s">
        <v>337</v>
      </c>
      <c r="I332" s="2" t="s">
        <v>20</v>
      </c>
      <c r="J332" s="19">
        <f t="shared" si="138"/>
        <v>68000</v>
      </c>
      <c r="K332" s="19">
        <f t="shared" si="138"/>
        <v>68000</v>
      </c>
      <c r="L332" s="19">
        <f t="shared" si="138"/>
        <v>68000</v>
      </c>
    </row>
    <row r="333" spans="1:12" ht="38.25" x14ac:dyDescent="0.25">
      <c r="A333" s="46" t="s">
        <v>9</v>
      </c>
      <c r="B333" s="123"/>
      <c r="C333" s="123"/>
      <c r="D333" s="123"/>
      <c r="E333" s="89">
        <v>852</v>
      </c>
      <c r="F333" s="3" t="s">
        <v>84</v>
      </c>
      <c r="G333" s="3" t="s">
        <v>94</v>
      </c>
      <c r="H333" s="3" t="s">
        <v>337</v>
      </c>
      <c r="I333" s="2" t="s">
        <v>21</v>
      </c>
      <c r="J333" s="19">
        <f>'3.ВС'!J328</f>
        <v>68000</v>
      </c>
      <c r="K333" s="19">
        <f>'3.ВС'!K328</f>
        <v>68000</v>
      </c>
      <c r="L333" s="19">
        <f>'3.ВС'!L328</f>
        <v>68000</v>
      </c>
    </row>
    <row r="334" spans="1:12" s="31" customFormat="1" ht="14.25" x14ac:dyDescent="0.25">
      <c r="A334" s="109" t="s">
        <v>97</v>
      </c>
      <c r="B334" s="32"/>
      <c r="C334" s="32"/>
      <c r="D334" s="32"/>
      <c r="E334" s="47">
        <v>851</v>
      </c>
      <c r="F334" s="15" t="s">
        <v>98</v>
      </c>
      <c r="G334" s="15"/>
      <c r="H334" s="26"/>
      <c r="I334" s="15"/>
      <c r="J334" s="24">
        <f t="shared" ref="J334:L334" si="139">J335+J357</f>
        <v>205365253.69</v>
      </c>
      <c r="K334" s="24">
        <f t="shared" si="139"/>
        <v>8585600</v>
      </c>
      <c r="L334" s="24">
        <f t="shared" si="139"/>
        <v>30807823</v>
      </c>
    </row>
    <row r="335" spans="1:12" x14ac:dyDescent="0.25">
      <c r="A335" s="67" t="s">
        <v>99</v>
      </c>
      <c r="B335" s="23"/>
      <c r="C335" s="23"/>
      <c r="D335" s="23"/>
      <c r="E335" s="89">
        <v>851</v>
      </c>
      <c r="F335" s="2" t="s">
        <v>98</v>
      </c>
      <c r="G335" s="2" t="s">
        <v>40</v>
      </c>
      <c r="H335" s="3"/>
      <c r="I335" s="2"/>
      <c r="J335" s="19">
        <f>J336+J339+J342+J345+J351+J348+J354</f>
        <v>197018753.69</v>
      </c>
      <c r="K335" s="19">
        <f t="shared" ref="K335:L335" si="140">K336+K339+K342+K345+K351+K348+K354</f>
        <v>268000</v>
      </c>
      <c r="L335" s="19">
        <f t="shared" si="140"/>
        <v>22490223</v>
      </c>
    </row>
    <row r="336" spans="1:12" ht="25.5" x14ac:dyDescent="0.25">
      <c r="A336" s="46" t="s">
        <v>490</v>
      </c>
      <c r="B336" s="23"/>
      <c r="C336" s="23"/>
      <c r="D336" s="23"/>
      <c r="E336" s="3" t="s">
        <v>243</v>
      </c>
      <c r="F336" s="2" t="s">
        <v>98</v>
      </c>
      <c r="G336" s="2" t="s">
        <v>40</v>
      </c>
      <c r="H336" s="3" t="s">
        <v>491</v>
      </c>
      <c r="I336" s="2"/>
      <c r="J336" s="19">
        <f t="shared" ref="J336:J337" si="141">J337</f>
        <v>0</v>
      </c>
      <c r="K336" s="19"/>
      <c r="L336" s="19">
        <f t="shared" ref="L336:L337" si="142">L337</f>
        <v>22222223</v>
      </c>
    </row>
    <row r="337" spans="1:12" ht="25.5" x14ac:dyDescent="0.25">
      <c r="A337" s="46" t="s">
        <v>19</v>
      </c>
      <c r="B337" s="23"/>
      <c r="C337" s="23"/>
      <c r="D337" s="23"/>
      <c r="E337" s="3" t="s">
        <v>243</v>
      </c>
      <c r="F337" s="2" t="s">
        <v>98</v>
      </c>
      <c r="G337" s="2" t="s">
        <v>40</v>
      </c>
      <c r="H337" s="3" t="s">
        <v>491</v>
      </c>
      <c r="I337" s="2" t="s">
        <v>20</v>
      </c>
      <c r="J337" s="19">
        <f t="shared" si="141"/>
        <v>0</v>
      </c>
      <c r="K337" s="19"/>
      <c r="L337" s="19">
        <f t="shared" si="142"/>
        <v>22222223</v>
      </c>
    </row>
    <row r="338" spans="1:12" ht="38.25" x14ac:dyDescent="0.25">
      <c r="A338" s="46" t="s">
        <v>9</v>
      </c>
      <c r="B338" s="23"/>
      <c r="C338" s="23"/>
      <c r="D338" s="23"/>
      <c r="E338" s="3" t="s">
        <v>243</v>
      </c>
      <c r="F338" s="2" t="s">
        <v>98</v>
      </c>
      <c r="G338" s="2" t="s">
        <v>40</v>
      </c>
      <c r="H338" s="3" t="s">
        <v>491</v>
      </c>
      <c r="I338" s="2" t="s">
        <v>21</v>
      </c>
      <c r="J338" s="19">
        <f>'3.ВС'!J222</f>
        <v>0</v>
      </c>
      <c r="K338" s="19">
        <f>'3.ВС'!K222</f>
        <v>0</v>
      </c>
      <c r="L338" s="19">
        <f>'3.ВС'!L222</f>
        <v>22222223</v>
      </c>
    </row>
    <row r="339" spans="1:12" ht="25.5" x14ac:dyDescent="0.25">
      <c r="A339" s="46" t="s">
        <v>463</v>
      </c>
      <c r="B339" s="23"/>
      <c r="C339" s="23"/>
      <c r="D339" s="23"/>
      <c r="E339" s="3" t="s">
        <v>243</v>
      </c>
      <c r="F339" s="2" t="s">
        <v>98</v>
      </c>
      <c r="G339" s="2" t="s">
        <v>40</v>
      </c>
      <c r="H339" s="3" t="s">
        <v>467</v>
      </c>
      <c r="I339" s="2"/>
      <c r="J339" s="19">
        <f t="shared" ref="J339:L340" si="143">J340</f>
        <v>195168038.69</v>
      </c>
      <c r="K339" s="19">
        <f t="shared" si="143"/>
        <v>0</v>
      </c>
      <c r="L339" s="19">
        <f t="shared" si="143"/>
        <v>0</v>
      </c>
    </row>
    <row r="340" spans="1:12" ht="25.5" x14ac:dyDescent="0.25">
      <c r="A340" s="46" t="s">
        <v>64</v>
      </c>
      <c r="B340" s="23"/>
      <c r="C340" s="23"/>
      <c r="D340" s="23"/>
      <c r="E340" s="45" t="s">
        <v>243</v>
      </c>
      <c r="F340" s="2" t="s">
        <v>98</v>
      </c>
      <c r="G340" s="2" t="s">
        <v>40</v>
      </c>
      <c r="H340" s="3" t="s">
        <v>467</v>
      </c>
      <c r="I340" s="2" t="s">
        <v>65</v>
      </c>
      <c r="J340" s="19">
        <f t="shared" si="143"/>
        <v>195168038.69</v>
      </c>
      <c r="K340" s="19">
        <f t="shared" si="143"/>
        <v>0</v>
      </c>
      <c r="L340" s="19">
        <f t="shared" si="143"/>
        <v>0</v>
      </c>
    </row>
    <row r="341" spans="1:12" x14ac:dyDescent="0.25">
      <c r="A341" s="46" t="s">
        <v>66</v>
      </c>
      <c r="B341" s="23"/>
      <c r="C341" s="23"/>
      <c r="D341" s="23"/>
      <c r="E341" s="45" t="s">
        <v>243</v>
      </c>
      <c r="F341" s="2" t="s">
        <v>98</v>
      </c>
      <c r="G341" s="2" t="s">
        <v>40</v>
      </c>
      <c r="H341" s="3" t="s">
        <v>467</v>
      </c>
      <c r="I341" s="2" t="s">
        <v>67</v>
      </c>
      <c r="J341" s="19">
        <f>'3.ВС'!J225</f>
        <v>195168038.69</v>
      </c>
      <c r="K341" s="19">
        <f>'3.ВС'!K225</f>
        <v>0</v>
      </c>
      <c r="L341" s="19">
        <f>'3.ВС'!L225</f>
        <v>0</v>
      </c>
    </row>
    <row r="342" spans="1:12" ht="25.5" x14ac:dyDescent="0.25">
      <c r="A342" s="46" t="s">
        <v>431</v>
      </c>
      <c r="B342" s="23"/>
      <c r="C342" s="23"/>
      <c r="D342" s="23"/>
      <c r="E342" s="45" t="s">
        <v>243</v>
      </c>
      <c r="F342" s="2" t="s">
        <v>98</v>
      </c>
      <c r="G342" s="2" t="s">
        <v>40</v>
      </c>
      <c r="H342" s="3" t="s">
        <v>436</v>
      </c>
      <c r="I342" s="2"/>
      <c r="J342" s="19">
        <f t="shared" ref="J342:L343" si="144">J343</f>
        <v>1100000</v>
      </c>
      <c r="K342" s="19">
        <f t="shared" si="144"/>
        <v>0</v>
      </c>
      <c r="L342" s="19">
        <f t="shared" si="144"/>
        <v>0</v>
      </c>
    </row>
    <row r="343" spans="1:12" ht="25.5" x14ac:dyDescent="0.25">
      <c r="A343" s="46" t="s">
        <v>64</v>
      </c>
      <c r="B343" s="23"/>
      <c r="C343" s="23"/>
      <c r="D343" s="23"/>
      <c r="E343" s="45" t="s">
        <v>243</v>
      </c>
      <c r="F343" s="2" t="s">
        <v>98</v>
      </c>
      <c r="G343" s="2" t="s">
        <v>40</v>
      </c>
      <c r="H343" s="3" t="s">
        <v>436</v>
      </c>
      <c r="I343" s="2" t="s">
        <v>65</v>
      </c>
      <c r="J343" s="19">
        <f t="shared" si="144"/>
        <v>1100000</v>
      </c>
      <c r="K343" s="19">
        <f t="shared" si="144"/>
        <v>0</v>
      </c>
      <c r="L343" s="19">
        <f t="shared" si="144"/>
        <v>0</v>
      </c>
    </row>
    <row r="344" spans="1:12" x14ac:dyDescent="0.25">
      <c r="A344" s="46" t="s">
        <v>66</v>
      </c>
      <c r="B344" s="23"/>
      <c r="C344" s="23"/>
      <c r="D344" s="23"/>
      <c r="E344" s="45" t="s">
        <v>243</v>
      </c>
      <c r="F344" s="2" t="s">
        <v>98</v>
      </c>
      <c r="G344" s="2" t="s">
        <v>40</v>
      </c>
      <c r="H344" s="3" t="s">
        <v>436</v>
      </c>
      <c r="I344" s="2" t="s">
        <v>67</v>
      </c>
      <c r="J344" s="19">
        <f>'3.ВС'!J228</f>
        <v>1100000</v>
      </c>
      <c r="K344" s="19">
        <f>'3.ВС'!K228</f>
        <v>0</v>
      </c>
      <c r="L344" s="19">
        <f>'3.ВС'!L228</f>
        <v>0</v>
      </c>
    </row>
    <row r="345" spans="1:12" s="65" customFormat="1" ht="25.5" x14ac:dyDescent="0.25">
      <c r="A345" s="54" t="s">
        <v>100</v>
      </c>
      <c r="B345" s="123"/>
      <c r="C345" s="123"/>
      <c r="D345" s="123"/>
      <c r="E345" s="89">
        <v>851</v>
      </c>
      <c r="F345" s="2" t="s">
        <v>98</v>
      </c>
      <c r="G345" s="2" t="s">
        <v>40</v>
      </c>
      <c r="H345" s="3" t="s">
        <v>316</v>
      </c>
      <c r="I345" s="2"/>
      <c r="J345" s="19">
        <f t="shared" ref="J345:L346" si="145">J346</f>
        <v>275800</v>
      </c>
      <c r="K345" s="19">
        <f t="shared" si="145"/>
        <v>0</v>
      </c>
      <c r="L345" s="19">
        <f t="shared" si="145"/>
        <v>0</v>
      </c>
    </row>
    <row r="346" spans="1:12" ht="25.5" x14ac:dyDescent="0.25">
      <c r="A346" s="46" t="s">
        <v>19</v>
      </c>
      <c r="B346" s="121"/>
      <c r="C346" s="121"/>
      <c r="D346" s="121"/>
      <c r="E346" s="89">
        <v>851</v>
      </c>
      <c r="F346" s="2" t="s">
        <v>98</v>
      </c>
      <c r="G346" s="2" t="s">
        <v>40</v>
      </c>
      <c r="H346" s="3" t="s">
        <v>316</v>
      </c>
      <c r="I346" s="2" t="s">
        <v>20</v>
      </c>
      <c r="J346" s="19">
        <f t="shared" si="145"/>
        <v>275800</v>
      </c>
      <c r="K346" s="19">
        <f t="shared" si="145"/>
        <v>0</v>
      </c>
      <c r="L346" s="19">
        <f t="shared" si="145"/>
        <v>0</v>
      </c>
    </row>
    <row r="347" spans="1:12" ht="38.25" x14ac:dyDescent="0.25">
      <c r="A347" s="46" t="s">
        <v>9</v>
      </c>
      <c r="B347" s="123"/>
      <c r="C347" s="123"/>
      <c r="D347" s="123"/>
      <c r="E347" s="89">
        <v>851</v>
      </c>
      <c r="F347" s="2" t="s">
        <v>98</v>
      </c>
      <c r="G347" s="2" t="s">
        <v>40</v>
      </c>
      <c r="H347" s="3" t="s">
        <v>316</v>
      </c>
      <c r="I347" s="2" t="s">
        <v>21</v>
      </c>
      <c r="J347" s="19">
        <f>'3.ВС'!J231</f>
        <v>275800</v>
      </c>
      <c r="K347" s="19">
        <f>'3.ВС'!K231</f>
        <v>0</v>
      </c>
      <c r="L347" s="19">
        <f>'3.ВС'!L231</f>
        <v>0</v>
      </c>
    </row>
    <row r="348" spans="1:12" ht="51" x14ac:dyDescent="0.25">
      <c r="A348" s="54" t="s">
        <v>102</v>
      </c>
      <c r="B348" s="23"/>
      <c r="C348" s="23"/>
      <c r="D348" s="23"/>
      <c r="E348" s="89">
        <v>851</v>
      </c>
      <c r="F348" s="2" t="s">
        <v>98</v>
      </c>
      <c r="G348" s="2" t="s">
        <v>40</v>
      </c>
      <c r="H348" s="3" t="s">
        <v>317</v>
      </c>
      <c r="I348" s="2"/>
      <c r="J348" s="19">
        <f t="shared" ref="J348:L349" si="146">J349</f>
        <v>10000</v>
      </c>
      <c r="K348" s="19">
        <f t="shared" si="146"/>
        <v>0</v>
      </c>
      <c r="L348" s="19">
        <f t="shared" si="146"/>
        <v>0</v>
      </c>
    </row>
    <row r="349" spans="1:12" ht="25.5" x14ac:dyDescent="0.25">
      <c r="A349" s="46" t="s">
        <v>19</v>
      </c>
      <c r="B349" s="23"/>
      <c r="C349" s="23"/>
      <c r="D349" s="23"/>
      <c r="E349" s="89">
        <v>851</v>
      </c>
      <c r="F349" s="2" t="s">
        <v>98</v>
      </c>
      <c r="G349" s="2" t="s">
        <v>40</v>
      </c>
      <c r="H349" s="3" t="s">
        <v>317</v>
      </c>
      <c r="I349" s="2" t="s">
        <v>20</v>
      </c>
      <c r="J349" s="19">
        <f t="shared" si="146"/>
        <v>10000</v>
      </c>
      <c r="K349" s="19">
        <f t="shared" si="146"/>
        <v>0</v>
      </c>
      <c r="L349" s="19">
        <f t="shared" si="146"/>
        <v>0</v>
      </c>
    </row>
    <row r="350" spans="1:12" ht="38.25" x14ac:dyDescent="0.25">
      <c r="A350" s="46" t="s">
        <v>9</v>
      </c>
      <c r="B350" s="23"/>
      <c r="C350" s="23"/>
      <c r="D350" s="23"/>
      <c r="E350" s="89">
        <v>851</v>
      </c>
      <c r="F350" s="2" t="s">
        <v>98</v>
      </c>
      <c r="G350" s="2" t="s">
        <v>40</v>
      </c>
      <c r="H350" s="3" t="s">
        <v>317</v>
      </c>
      <c r="I350" s="2" t="s">
        <v>21</v>
      </c>
      <c r="J350" s="19">
        <f>'3.ВС'!J234</f>
        <v>10000</v>
      </c>
      <c r="K350" s="19">
        <f>'3.ВС'!K234</f>
        <v>0</v>
      </c>
      <c r="L350" s="19">
        <f>'3.ВС'!L234</f>
        <v>0</v>
      </c>
    </row>
    <row r="351" spans="1:12" ht="114.75" x14ac:dyDescent="0.25">
      <c r="A351" s="54" t="s">
        <v>101</v>
      </c>
      <c r="B351" s="23"/>
      <c r="C351" s="23"/>
      <c r="D351" s="23"/>
      <c r="E351" s="89">
        <v>851</v>
      </c>
      <c r="F351" s="2" t="s">
        <v>98</v>
      </c>
      <c r="G351" s="2" t="s">
        <v>40</v>
      </c>
      <c r="H351" s="3" t="s">
        <v>318</v>
      </c>
      <c r="I351" s="2"/>
      <c r="J351" s="19">
        <f t="shared" ref="J351:L352" si="147">J352</f>
        <v>268000</v>
      </c>
      <c r="K351" s="19">
        <f t="shared" si="147"/>
        <v>268000</v>
      </c>
      <c r="L351" s="19">
        <f t="shared" si="147"/>
        <v>268000</v>
      </c>
    </row>
    <row r="352" spans="1:12" ht="25.5" x14ac:dyDescent="0.25">
      <c r="A352" s="46" t="s">
        <v>19</v>
      </c>
      <c r="B352" s="23"/>
      <c r="C352" s="23"/>
      <c r="D352" s="23"/>
      <c r="E352" s="89">
        <v>851</v>
      </c>
      <c r="F352" s="2" t="s">
        <v>98</v>
      </c>
      <c r="G352" s="2" t="s">
        <v>40</v>
      </c>
      <c r="H352" s="3" t="s">
        <v>318</v>
      </c>
      <c r="I352" s="2" t="s">
        <v>20</v>
      </c>
      <c r="J352" s="19">
        <f t="shared" si="147"/>
        <v>268000</v>
      </c>
      <c r="K352" s="19">
        <f t="shared" si="147"/>
        <v>268000</v>
      </c>
      <c r="L352" s="19">
        <f t="shared" si="147"/>
        <v>268000</v>
      </c>
    </row>
    <row r="353" spans="1:12" ht="38.25" x14ac:dyDescent="0.25">
      <c r="A353" s="46" t="s">
        <v>9</v>
      </c>
      <c r="B353" s="23"/>
      <c r="C353" s="23"/>
      <c r="D353" s="23"/>
      <c r="E353" s="89">
        <v>851</v>
      </c>
      <c r="F353" s="2" t="s">
        <v>98</v>
      </c>
      <c r="G353" s="2" t="s">
        <v>40</v>
      </c>
      <c r="H353" s="3" t="s">
        <v>318</v>
      </c>
      <c r="I353" s="2" t="s">
        <v>21</v>
      </c>
      <c r="J353" s="19">
        <f>'3.ВС'!J237</f>
        <v>268000</v>
      </c>
      <c r="K353" s="19">
        <f>'3.ВС'!K237</f>
        <v>268000</v>
      </c>
      <c r="L353" s="19">
        <f>'3.ВС'!L237</f>
        <v>268000</v>
      </c>
    </row>
    <row r="354" spans="1:12" ht="31.5" x14ac:dyDescent="0.25">
      <c r="A354" s="54" t="s">
        <v>100</v>
      </c>
      <c r="B354" s="123"/>
      <c r="C354" s="123"/>
      <c r="D354" s="123"/>
      <c r="E354" s="83">
        <v>852</v>
      </c>
      <c r="F354" s="83" t="s">
        <v>98</v>
      </c>
      <c r="G354" s="83" t="s">
        <v>40</v>
      </c>
      <c r="H354" s="83" t="s">
        <v>423</v>
      </c>
      <c r="I354" s="84"/>
      <c r="J354" s="19">
        <f t="shared" ref="J354:L355" si="148">J355</f>
        <v>196915</v>
      </c>
      <c r="K354" s="19">
        <f t="shared" si="148"/>
        <v>0</v>
      </c>
      <c r="L354" s="19">
        <f t="shared" si="148"/>
        <v>0</v>
      </c>
    </row>
    <row r="355" spans="1:12" ht="31.5" x14ac:dyDescent="0.25">
      <c r="A355" s="46" t="s">
        <v>19</v>
      </c>
      <c r="B355" s="123"/>
      <c r="C355" s="123"/>
      <c r="D355" s="123"/>
      <c r="E355" s="83">
        <v>852</v>
      </c>
      <c r="F355" s="83" t="s">
        <v>98</v>
      </c>
      <c r="G355" s="83" t="s">
        <v>40</v>
      </c>
      <c r="H355" s="83" t="s">
        <v>423</v>
      </c>
      <c r="I355" s="84" t="s">
        <v>20</v>
      </c>
      <c r="J355" s="19">
        <f t="shared" si="148"/>
        <v>196915</v>
      </c>
      <c r="K355" s="19">
        <f t="shared" si="148"/>
        <v>0</v>
      </c>
      <c r="L355" s="19">
        <f t="shared" si="148"/>
        <v>0</v>
      </c>
    </row>
    <row r="356" spans="1:12" ht="38.25" x14ac:dyDescent="0.25">
      <c r="A356" s="46" t="s">
        <v>9</v>
      </c>
      <c r="B356" s="123"/>
      <c r="C356" s="123"/>
      <c r="D356" s="123"/>
      <c r="E356" s="83">
        <v>852</v>
      </c>
      <c r="F356" s="83" t="s">
        <v>98</v>
      </c>
      <c r="G356" s="83" t="s">
        <v>40</v>
      </c>
      <c r="H356" s="83" t="s">
        <v>423</v>
      </c>
      <c r="I356" s="84" t="s">
        <v>21</v>
      </c>
      <c r="J356" s="19">
        <f>'3.ВС'!J333</f>
        <v>196915</v>
      </c>
      <c r="K356" s="19">
        <f>'3.ВС'!K333</f>
        <v>0</v>
      </c>
      <c r="L356" s="19">
        <f>'3.ВС'!L333</f>
        <v>0</v>
      </c>
    </row>
    <row r="357" spans="1:12" x14ac:dyDescent="0.25">
      <c r="A357" s="46" t="s">
        <v>418</v>
      </c>
      <c r="B357" s="123"/>
      <c r="C357" s="123"/>
      <c r="D357" s="123"/>
      <c r="E357" s="45" t="s">
        <v>275</v>
      </c>
      <c r="F357" s="3" t="s">
        <v>98</v>
      </c>
      <c r="G357" s="3" t="s">
        <v>42</v>
      </c>
      <c r="H357" s="3"/>
      <c r="I357" s="2"/>
      <c r="J357" s="19">
        <f>J358+J361+J364+J367</f>
        <v>8346500</v>
      </c>
      <c r="K357" s="19">
        <f t="shared" ref="K357:L357" si="149">K358+K361+K364+K367</f>
        <v>8317600</v>
      </c>
      <c r="L357" s="19">
        <f t="shared" si="149"/>
        <v>8317600</v>
      </c>
    </row>
    <row r="358" spans="1:12" x14ac:dyDescent="0.25">
      <c r="A358" s="46" t="s">
        <v>111</v>
      </c>
      <c r="B358" s="123"/>
      <c r="C358" s="123"/>
      <c r="D358" s="123"/>
      <c r="E358" s="45" t="s">
        <v>275</v>
      </c>
      <c r="F358" s="3" t="s">
        <v>98</v>
      </c>
      <c r="G358" s="3" t="s">
        <v>42</v>
      </c>
      <c r="H358" s="3" t="s">
        <v>328</v>
      </c>
      <c r="I358" s="23"/>
      <c r="J358" s="19">
        <f t="shared" ref="J358:L359" si="150">J359</f>
        <v>8245600</v>
      </c>
      <c r="K358" s="19">
        <f t="shared" si="150"/>
        <v>8245600</v>
      </c>
      <c r="L358" s="19">
        <f t="shared" si="150"/>
        <v>8245600</v>
      </c>
    </row>
    <row r="359" spans="1:12" ht="38.25" x14ac:dyDescent="0.25">
      <c r="A359" s="46" t="s">
        <v>37</v>
      </c>
      <c r="B359" s="123"/>
      <c r="C359" s="123"/>
      <c r="D359" s="123"/>
      <c r="E359" s="45" t="s">
        <v>275</v>
      </c>
      <c r="F359" s="3" t="s">
        <v>98</v>
      </c>
      <c r="G359" s="3" t="s">
        <v>42</v>
      </c>
      <c r="H359" s="3" t="s">
        <v>328</v>
      </c>
      <c r="I359" s="2" t="s">
        <v>74</v>
      </c>
      <c r="J359" s="19">
        <f t="shared" si="150"/>
        <v>8245600</v>
      </c>
      <c r="K359" s="19">
        <f t="shared" si="150"/>
        <v>8245600</v>
      </c>
      <c r="L359" s="19">
        <f t="shared" si="150"/>
        <v>8245600</v>
      </c>
    </row>
    <row r="360" spans="1:12" x14ac:dyDescent="0.25">
      <c r="A360" s="46" t="s">
        <v>75</v>
      </c>
      <c r="B360" s="123"/>
      <c r="C360" s="123"/>
      <c r="D360" s="123"/>
      <c r="E360" s="45" t="s">
        <v>275</v>
      </c>
      <c r="F360" s="3" t="s">
        <v>98</v>
      </c>
      <c r="G360" s="3" t="s">
        <v>42</v>
      </c>
      <c r="H360" s="3" t="s">
        <v>328</v>
      </c>
      <c r="I360" s="2" t="s">
        <v>76</v>
      </c>
      <c r="J360" s="19">
        <f>'3.ВС'!J337</f>
        <v>8245600</v>
      </c>
      <c r="K360" s="19">
        <f>'3.ВС'!K337</f>
        <v>8245600</v>
      </c>
      <c r="L360" s="19">
        <f>'3.ВС'!L337</f>
        <v>8245600</v>
      </c>
    </row>
    <row r="361" spans="1:12" x14ac:dyDescent="0.25">
      <c r="A361" s="46" t="s">
        <v>106</v>
      </c>
      <c r="B361" s="123"/>
      <c r="C361" s="123"/>
      <c r="D361" s="123"/>
      <c r="E361" s="45">
        <v>852</v>
      </c>
      <c r="F361" s="3" t="s">
        <v>98</v>
      </c>
      <c r="G361" s="3" t="s">
        <v>42</v>
      </c>
      <c r="H361" s="3" t="s">
        <v>321</v>
      </c>
      <c r="I361" s="2"/>
      <c r="J361" s="19">
        <f t="shared" ref="J361:L362" si="151">J362</f>
        <v>18900</v>
      </c>
      <c r="K361" s="19">
        <f t="shared" si="151"/>
        <v>0</v>
      </c>
      <c r="L361" s="19">
        <f t="shared" si="151"/>
        <v>0</v>
      </c>
    </row>
    <row r="362" spans="1:12" ht="38.25" x14ac:dyDescent="0.25">
      <c r="A362" s="46" t="s">
        <v>37</v>
      </c>
      <c r="B362" s="123"/>
      <c r="C362" s="123"/>
      <c r="D362" s="123"/>
      <c r="E362" s="45">
        <v>852</v>
      </c>
      <c r="F362" s="3" t="s">
        <v>98</v>
      </c>
      <c r="G362" s="3" t="s">
        <v>42</v>
      </c>
      <c r="H362" s="3" t="s">
        <v>321</v>
      </c>
      <c r="I362" s="2" t="s">
        <v>74</v>
      </c>
      <c r="J362" s="19">
        <f t="shared" si="151"/>
        <v>18900</v>
      </c>
      <c r="K362" s="19">
        <f t="shared" si="151"/>
        <v>0</v>
      </c>
      <c r="L362" s="19">
        <f t="shared" si="151"/>
        <v>0</v>
      </c>
    </row>
    <row r="363" spans="1:12" x14ac:dyDescent="0.25">
      <c r="A363" s="46" t="s">
        <v>75</v>
      </c>
      <c r="B363" s="123"/>
      <c r="C363" s="123"/>
      <c r="D363" s="123"/>
      <c r="E363" s="45">
        <v>852</v>
      </c>
      <c r="F363" s="3" t="s">
        <v>98</v>
      </c>
      <c r="G363" s="3" t="s">
        <v>42</v>
      </c>
      <c r="H363" s="3" t="s">
        <v>321</v>
      </c>
      <c r="I363" s="2" t="s">
        <v>76</v>
      </c>
      <c r="J363" s="19">
        <f>'3.ВС'!J340</f>
        <v>18900</v>
      </c>
      <c r="K363" s="19">
        <f>'3.ВС'!K340</f>
        <v>0</v>
      </c>
      <c r="L363" s="19">
        <f>'3.ВС'!L340</f>
        <v>0</v>
      </c>
    </row>
    <row r="364" spans="1:12" ht="38.25" x14ac:dyDescent="0.25">
      <c r="A364" s="46" t="s">
        <v>280</v>
      </c>
      <c r="B364" s="123"/>
      <c r="C364" s="123"/>
      <c r="D364" s="123"/>
      <c r="E364" s="45">
        <v>852</v>
      </c>
      <c r="F364" s="3" t="s">
        <v>98</v>
      </c>
      <c r="G364" s="3" t="s">
        <v>42</v>
      </c>
      <c r="H364" s="3" t="s">
        <v>329</v>
      </c>
      <c r="I364" s="2"/>
      <c r="J364" s="19">
        <f t="shared" ref="J364:L365" si="152">J365</f>
        <v>10000</v>
      </c>
      <c r="K364" s="19">
        <f t="shared" si="152"/>
        <v>0</v>
      </c>
      <c r="L364" s="19">
        <f t="shared" si="152"/>
        <v>0</v>
      </c>
    </row>
    <row r="365" spans="1:12" ht="38.25" x14ac:dyDescent="0.25">
      <c r="A365" s="46" t="s">
        <v>37</v>
      </c>
      <c r="B365" s="123"/>
      <c r="C365" s="123"/>
      <c r="D365" s="123"/>
      <c r="E365" s="45">
        <v>852</v>
      </c>
      <c r="F365" s="3" t="s">
        <v>98</v>
      </c>
      <c r="G365" s="3" t="s">
        <v>42</v>
      </c>
      <c r="H365" s="3" t="s">
        <v>329</v>
      </c>
      <c r="I365" s="2" t="s">
        <v>74</v>
      </c>
      <c r="J365" s="19">
        <f t="shared" si="152"/>
        <v>10000</v>
      </c>
      <c r="K365" s="19">
        <f t="shared" si="152"/>
        <v>0</v>
      </c>
      <c r="L365" s="19">
        <f t="shared" si="152"/>
        <v>0</v>
      </c>
    </row>
    <row r="366" spans="1:12" x14ac:dyDescent="0.25">
      <c r="A366" s="46" t="s">
        <v>75</v>
      </c>
      <c r="B366" s="123"/>
      <c r="C366" s="123"/>
      <c r="D366" s="123"/>
      <c r="E366" s="45">
        <v>852</v>
      </c>
      <c r="F366" s="2" t="s">
        <v>98</v>
      </c>
      <c r="G366" s="3" t="s">
        <v>42</v>
      </c>
      <c r="H366" s="3" t="s">
        <v>329</v>
      </c>
      <c r="I366" s="2" t="s">
        <v>76</v>
      </c>
      <c r="J366" s="19">
        <f>'3.ВС'!J343</f>
        <v>10000</v>
      </c>
      <c r="K366" s="19">
        <f>'3.ВС'!K343</f>
        <v>0</v>
      </c>
      <c r="L366" s="19">
        <f>'3.ВС'!L343</f>
        <v>0</v>
      </c>
    </row>
    <row r="367" spans="1:12" ht="102" x14ac:dyDescent="0.25">
      <c r="A367" s="46" t="s">
        <v>260</v>
      </c>
      <c r="B367" s="40"/>
      <c r="C367" s="40"/>
      <c r="D367" s="40"/>
      <c r="E367" s="45">
        <v>852</v>
      </c>
      <c r="F367" s="3" t="s">
        <v>98</v>
      </c>
      <c r="G367" s="3" t="s">
        <v>42</v>
      </c>
      <c r="H367" s="3" t="s">
        <v>323</v>
      </c>
      <c r="I367" s="2"/>
      <c r="J367" s="19">
        <f t="shared" ref="J367:L368" si="153">J368</f>
        <v>72000</v>
      </c>
      <c r="K367" s="19">
        <f t="shared" si="153"/>
        <v>72000</v>
      </c>
      <c r="L367" s="19">
        <f t="shared" si="153"/>
        <v>72000</v>
      </c>
    </row>
    <row r="368" spans="1:12" ht="38.25" x14ac:dyDescent="0.25">
      <c r="A368" s="46" t="s">
        <v>37</v>
      </c>
      <c r="B368" s="40"/>
      <c r="C368" s="40"/>
      <c r="D368" s="40"/>
      <c r="E368" s="45">
        <v>852</v>
      </c>
      <c r="F368" s="3" t="s">
        <v>98</v>
      </c>
      <c r="G368" s="3" t="s">
        <v>42</v>
      </c>
      <c r="H368" s="3" t="s">
        <v>323</v>
      </c>
      <c r="I368" s="2" t="s">
        <v>74</v>
      </c>
      <c r="J368" s="19">
        <f t="shared" si="153"/>
        <v>72000</v>
      </c>
      <c r="K368" s="19">
        <f t="shared" si="153"/>
        <v>72000</v>
      </c>
      <c r="L368" s="19">
        <f t="shared" si="153"/>
        <v>72000</v>
      </c>
    </row>
    <row r="369" spans="1:12" x14ac:dyDescent="0.25">
      <c r="A369" s="46" t="s">
        <v>75</v>
      </c>
      <c r="B369" s="40"/>
      <c r="C369" s="40"/>
      <c r="D369" s="40"/>
      <c r="E369" s="45">
        <v>852</v>
      </c>
      <c r="F369" s="3" t="s">
        <v>98</v>
      </c>
      <c r="G369" s="3" t="s">
        <v>42</v>
      </c>
      <c r="H369" s="3" t="s">
        <v>323</v>
      </c>
      <c r="I369" s="2" t="s">
        <v>76</v>
      </c>
      <c r="J369" s="19">
        <f>'3.ВС'!J346</f>
        <v>72000</v>
      </c>
      <c r="K369" s="19">
        <f>'3.ВС'!K346</f>
        <v>72000</v>
      </c>
      <c r="L369" s="19">
        <f>'3.ВС'!L346</f>
        <v>72000</v>
      </c>
    </row>
    <row r="370" spans="1:12" s="31" customFormat="1" ht="38.25" x14ac:dyDescent="0.25">
      <c r="A370" s="109" t="s">
        <v>123</v>
      </c>
      <c r="B370" s="32"/>
      <c r="C370" s="32"/>
      <c r="D370" s="32"/>
      <c r="E370" s="56">
        <v>853</v>
      </c>
      <c r="F370" s="26" t="s">
        <v>124</v>
      </c>
      <c r="G370" s="26"/>
      <c r="H370" s="26"/>
      <c r="I370" s="26"/>
      <c r="J370" s="7">
        <f t="shared" ref="J370:L370" si="154">J371+J375</f>
        <v>7958500</v>
      </c>
      <c r="K370" s="7">
        <f t="shared" si="154"/>
        <v>3958500</v>
      </c>
      <c r="L370" s="7">
        <f t="shared" si="154"/>
        <v>3958500</v>
      </c>
    </row>
    <row r="371" spans="1:12" ht="38.25" x14ac:dyDescent="0.25">
      <c r="A371" s="54" t="s">
        <v>125</v>
      </c>
      <c r="B371" s="123"/>
      <c r="C371" s="123"/>
      <c r="D371" s="123"/>
      <c r="E371" s="4">
        <v>853</v>
      </c>
      <c r="F371" s="3" t="s">
        <v>124</v>
      </c>
      <c r="G371" s="3" t="s">
        <v>11</v>
      </c>
      <c r="H371" s="66"/>
      <c r="I371" s="3"/>
      <c r="J371" s="42">
        <f t="shared" ref="J371:L373" si="155">J372</f>
        <v>958500</v>
      </c>
      <c r="K371" s="42">
        <f t="shared" si="155"/>
        <v>958500</v>
      </c>
      <c r="L371" s="42">
        <f t="shared" si="155"/>
        <v>958500</v>
      </c>
    </row>
    <row r="372" spans="1:12" ht="25.5" x14ac:dyDescent="0.25">
      <c r="A372" s="54" t="s">
        <v>210</v>
      </c>
      <c r="B372" s="123"/>
      <c r="C372" s="123"/>
      <c r="D372" s="123"/>
      <c r="E372" s="4">
        <v>853</v>
      </c>
      <c r="F372" s="3" t="s">
        <v>124</v>
      </c>
      <c r="G372" s="3" t="s">
        <v>11</v>
      </c>
      <c r="H372" s="3" t="s">
        <v>340</v>
      </c>
      <c r="I372" s="3"/>
      <c r="J372" s="19">
        <f t="shared" si="155"/>
        <v>958500</v>
      </c>
      <c r="K372" s="19">
        <f t="shared" si="155"/>
        <v>958500</v>
      </c>
      <c r="L372" s="19">
        <f t="shared" si="155"/>
        <v>958500</v>
      </c>
    </row>
    <row r="373" spans="1:12" x14ac:dyDescent="0.25">
      <c r="A373" s="54" t="s">
        <v>33</v>
      </c>
      <c r="B373" s="121"/>
      <c r="C373" s="121"/>
      <c r="D373" s="121"/>
      <c r="E373" s="4">
        <v>853</v>
      </c>
      <c r="F373" s="2" t="s">
        <v>124</v>
      </c>
      <c r="G373" s="2" t="s">
        <v>11</v>
      </c>
      <c r="H373" s="3" t="s">
        <v>340</v>
      </c>
      <c r="I373" s="2" t="s">
        <v>34</v>
      </c>
      <c r="J373" s="19">
        <f t="shared" si="155"/>
        <v>958500</v>
      </c>
      <c r="K373" s="19">
        <f t="shared" si="155"/>
        <v>958500</v>
      </c>
      <c r="L373" s="19">
        <f t="shared" si="155"/>
        <v>958500</v>
      </c>
    </row>
    <row r="374" spans="1:12" x14ac:dyDescent="0.25">
      <c r="A374" s="54" t="s">
        <v>126</v>
      </c>
      <c r="B374" s="121"/>
      <c r="C374" s="121"/>
      <c r="D374" s="121"/>
      <c r="E374" s="4">
        <v>853</v>
      </c>
      <c r="F374" s="2" t="s">
        <v>124</v>
      </c>
      <c r="G374" s="2" t="s">
        <v>11</v>
      </c>
      <c r="H374" s="3" t="s">
        <v>340</v>
      </c>
      <c r="I374" s="2" t="s">
        <v>127</v>
      </c>
      <c r="J374" s="19">
        <f>'3.ВС'!J370</f>
        <v>958500</v>
      </c>
      <c r="K374" s="19">
        <f>'3.ВС'!K370</f>
        <v>958500</v>
      </c>
      <c r="L374" s="19">
        <f>'3.ВС'!L370</f>
        <v>958500</v>
      </c>
    </row>
    <row r="375" spans="1:12" ht="25.5" x14ac:dyDescent="0.25">
      <c r="A375" s="54" t="s">
        <v>422</v>
      </c>
      <c r="B375" s="51"/>
      <c r="C375" s="51"/>
      <c r="D375" s="51"/>
      <c r="E375" s="4">
        <v>853</v>
      </c>
      <c r="F375" s="2" t="s">
        <v>124</v>
      </c>
      <c r="G375" s="2" t="s">
        <v>42</v>
      </c>
      <c r="H375" s="3" t="s">
        <v>43</v>
      </c>
      <c r="I375" s="2"/>
      <c r="J375" s="19">
        <f t="shared" ref="J375:L377" si="156">J376</f>
        <v>7000000</v>
      </c>
      <c r="K375" s="19">
        <f t="shared" si="156"/>
        <v>3000000</v>
      </c>
      <c r="L375" s="19">
        <f t="shared" si="156"/>
        <v>3000000</v>
      </c>
    </row>
    <row r="376" spans="1:12" ht="25.5" x14ac:dyDescent="0.25">
      <c r="A376" s="54" t="s">
        <v>128</v>
      </c>
      <c r="B376" s="123"/>
      <c r="C376" s="123"/>
      <c r="D376" s="123"/>
      <c r="E376" s="4">
        <v>853</v>
      </c>
      <c r="F376" s="2" t="s">
        <v>124</v>
      </c>
      <c r="G376" s="2" t="s">
        <v>42</v>
      </c>
      <c r="H376" s="3" t="s">
        <v>341</v>
      </c>
      <c r="I376" s="2"/>
      <c r="J376" s="19">
        <f t="shared" si="156"/>
        <v>7000000</v>
      </c>
      <c r="K376" s="19">
        <f t="shared" si="156"/>
        <v>3000000</v>
      </c>
      <c r="L376" s="19">
        <f t="shared" si="156"/>
        <v>3000000</v>
      </c>
    </row>
    <row r="377" spans="1:12" x14ac:dyDescent="0.25">
      <c r="A377" s="54" t="s">
        <v>33</v>
      </c>
      <c r="B377" s="123"/>
      <c r="C377" s="123"/>
      <c r="D377" s="123"/>
      <c r="E377" s="4">
        <v>853</v>
      </c>
      <c r="F377" s="2" t="s">
        <v>124</v>
      </c>
      <c r="G377" s="2" t="s">
        <v>42</v>
      </c>
      <c r="H377" s="3" t="s">
        <v>341</v>
      </c>
      <c r="I377" s="2" t="s">
        <v>34</v>
      </c>
      <c r="J377" s="19">
        <f t="shared" si="156"/>
        <v>7000000</v>
      </c>
      <c r="K377" s="19">
        <f t="shared" si="156"/>
        <v>3000000</v>
      </c>
      <c r="L377" s="19">
        <f t="shared" si="156"/>
        <v>3000000</v>
      </c>
    </row>
    <row r="378" spans="1:12" x14ac:dyDescent="0.25">
      <c r="A378" s="46" t="s">
        <v>54</v>
      </c>
      <c r="B378" s="123"/>
      <c r="C378" s="123"/>
      <c r="D378" s="123"/>
      <c r="E378" s="4">
        <v>853</v>
      </c>
      <c r="F378" s="2" t="s">
        <v>124</v>
      </c>
      <c r="G378" s="2" t="s">
        <v>42</v>
      </c>
      <c r="H378" s="3" t="s">
        <v>341</v>
      </c>
      <c r="I378" s="2" t="s">
        <v>55</v>
      </c>
      <c r="J378" s="19">
        <f>'3.ВС'!J374</f>
        <v>7000000</v>
      </c>
      <c r="K378" s="19">
        <f>'3.ВС'!K374</f>
        <v>3000000</v>
      </c>
      <c r="L378" s="19">
        <f>'3.ВС'!L374</f>
        <v>3000000</v>
      </c>
    </row>
    <row r="379" spans="1:12" s="78" customFormat="1" ht="14.25" x14ac:dyDescent="0.25">
      <c r="A379" s="48" t="s">
        <v>138</v>
      </c>
      <c r="B379" s="77"/>
      <c r="C379" s="77"/>
      <c r="D379" s="77"/>
      <c r="E379" s="75"/>
      <c r="F379" s="74"/>
      <c r="G379" s="74"/>
      <c r="H379" s="76"/>
      <c r="I379" s="74"/>
      <c r="J379" s="69">
        <f>J6+J113+J120+J132+J165+J177+J182+J269+J306+J334+J370</f>
        <v>621052738.33000004</v>
      </c>
      <c r="K379" s="69">
        <f>K6+K113+K120+K132+K165+K177+K182+K269+K306+K334+K370</f>
        <v>568230054.45999992</v>
      </c>
      <c r="L379" s="69">
        <f>L6+L113+L120+L132+L165+L177+L182+L269+L306+L334+L370</f>
        <v>439496494.94999999</v>
      </c>
    </row>
  </sheetData>
  <mergeCells count="3">
    <mergeCell ref="A3:L3"/>
    <mergeCell ref="H2:L2"/>
    <mergeCell ref="H1:L1"/>
  </mergeCells>
  <pageMargins left="0.59055118110236227" right="0.55118110236220474" top="0.39370078740157483" bottom="0.39370078740157483" header="0.31496062992125984" footer="0.31496062992125984"/>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490"/>
  <sheetViews>
    <sheetView tabSelected="1" zoomScale="70" zoomScaleNormal="70" workbookViewId="0">
      <pane xSplit="9" ySplit="5" topLeftCell="J286" activePane="bottomRight" state="frozen"/>
      <selection activeCell="J330" sqref="J330:L330"/>
      <selection pane="topRight" activeCell="J330" sqref="J330:L330"/>
      <selection pane="bottomLeft" activeCell="J330" sqref="J330:L330"/>
      <selection pane="bottomRight" activeCell="R290" sqref="R290"/>
    </sheetView>
  </sheetViews>
  <sheetFormatPr defaultRowHeight="15" x14ac:dyDescent="0.25"/>
  <cols>
    <col min="1" max="1" width="40.85546875" style="1" customWidth="1"/>
    <col min="2" max="2" width="4.5703125" style="10" customWidth="1"/>
    <col min="3" max="3" width="4.28515625" style="10" customWidth="1"/>
    <col min="4" max="4" width="4.28515625" style="9" customWidth="1"/>
    <col min="5" max="5" width="5.140625" style="9" customWidth="1"/>
    <col min="6" max="7" width="3.5703125" style="9" hidden="1" customWidth="1"/>
    <col min="8" max="8" width="7.5703125" style="9" customWidth="1"/>
    <col min="9" max="9" width="4.85546875" style="10" customWidth="1"/>
    <col min="10" max="10" width="15" style="10" customWidth="1"/>
    <col min="11" max="11" width="15.85546875" style="10" hidden="1" customWidth="1"/>
    <col min="12" max="12" width="15.28515625" style="10" hidden="1" customWidth="1"/>
    <col min="13" max="13" width="14" style="10" hidden="1" customWidth="1"/>
    <col min="14" max="14" width="15" style="10" customWidth="1"/>
    <col min="15" max="15" width="17" style="10" hidden="1" customWidth="1"/>
    <col min="16" max="16" width="14.85546875" style="10" hidden="1" customWidth="1"/>
    <col min="17" max="17" width="12.5703125" style="10" hidden="1" customWidth="1"/>
    <col min="18" max="18" width="14.140625" style="10" customWidth="1"/>
    <col min="19" max="21" width="13.140625" style="10" hidden="1" customWidth="1"/>
    <col min="22" max="214" width="9.140625" style="10"/>
    <col min="215" max="215" width="1.42578125" style="10" customWidth="1"/>
    <col min="216" max="216" width="59.5703125" style="10" customWidth="1"/>
    <col min="217" max="217" width="9.140625" style="10" customWidth="1"/>
    <col min="218" max="219" width="3.85546875" style="10" customWidth="1"/>
    <col min="220" max="220" width="10.5703125" style="10" customWidth="1"/>
    <col min="221" max="221" width="3.85546875" style="10" customWidth="1"/>
    <col min="222" max="224" width="14.42578125" style="10" customWidth="1"/>
    <col min="225" max="225" width="4.140625" style="10" customWidth="1"/>
    <col min="226" max="226" width="15" style="10" customWidth="1"/>
    <col min="227" max="228" width="9.140625" style="10" customWidth="1"/>
    <col min="229" max="229" width="11.5703125" style="10" customWidth="1"/>
    <col min="230" max="230" width="18.140625" style="10" customWidth="1"/>
    <col min="231" max="231" width="13.140625" style="10" customWidth="1"/>
    <col min="232" max="232" width="12.28515625" style="10" customWidth="1"/>
    <col min="233" max="470" width="9.140625" style="10"/>
    <col min="471" max="471" width="1.42578125" style="10" customWidth="1"/>
    <col min="472" max="472" width="59.5703125" style="10" customWidth="1"/>
    <col min="473" max="473" width="9.140625" style="10" customWidth="1"/>
    <col min="474" max="475" width="3.85546875" style="10" customWidth="1"/>
    <col min="476" max="476" width="10.5703125" style="10" customWidth="1"/>
    <col min="477" max="477" width="3.85546875" style="10" customWidth="1"/>
    <col min="478" max="480" width="14.42578125" style="10" customWidth="1"/>
    <col min="481" max="481" width="4.140625" style="10" customWidth="1"/>
    <col min="482" max="482" width="15" style="10" customWidth="1"/>
    <col min="483" max="484" width="9.140625" style="10" customWidth="1"/>
    <col min="485" max="485" width="11.5703125" style="10" customWidth="1"/>
    <col min="486" max="486" width="18.140625" style="10" customWidth="1"/>
    <col min="487" max="487" width="13.140625" style="10" customWidth="1"/>
    <col min="488" max="488" width="12.28515625" style="10" customWidth="1"/>
    <col min="489" max="726" width="9.140625" style="10"/>
    <col min="727" max="727" width="1.42578125" style="10" customWidth="1"/>
    <col min="728" max="728" width="59.5703125" style="10" customWidth="1"/>
    <col min="729" max="729" width="9.140625" style="10" customWidth="1"/>
    <col min="730" max="731" width="3.85546875" style="10" customWidth="1"/>
    <col min="732" max="732" width="10.5703125" style="10" customWidth="1"/>
    <col min="733" max="733" width="3.85546875" style="10" customWidth="1"/>
    <col min="734" max="736" width="14.42578125" style="10" customWidth="1"/>
    <col min="737" max="737" width="4.140625" style="10" customWidth="1"/>
    <col min="738" max="738" width="15" style="10" customWidth="1"/>
    <col min="739" max="740" width="9.140625" style="10" customWidth="1"/>
    <col min="741" max="741" width="11.5703125" style="10" customWidth="1"/>
    <col min="742" max="742" width="18.140625" style="10" customWidth="1"/>
    <col min="743" max="743" width="13.140625" style="10" customWidth="1"/>
    <col min="744" max="744" width="12.28515625" style="10" customWidth="1"/>
    <col min="745" max="982" width="9.140625" style="10"/>
    <col min="983" max="983" width="1.42578125" style="10" customWidth="1"/>
    <col min="984" max="984" width="59.5703125" style="10" customWidth="1"/>
    <col min="985" max="985" width="9.140625" style="10" customWidth="1"/>
    <col min="986" max="987" width="3.85546875" style="10" customWidth="1"/>
    <col min="988" max="988" width="10.5703125" style="10" customWidth="1"/>
    <col min="989" max="989" width="3.85546875" style="10" customWidth="1"/>
    <col min="990" max="992" width="14.42578125" style="10" customWidth="1"/>
    <col min="993" max="993" width="4.140625" style="10" customWidth="1"/>
    <col min="994" max="994" width="15" style="10" customWidth="1"/>
    <col min="995" max="996" width="9.140625" style="10" customWidth="1"/>
    <col min="997" max="997" width="11.5703125" style="10" customWidth="1"/>
    <col min="998" max="998" width="18.140625" style="10" customWidth="1"/>
    <col min="999" max="999" width="13.140625" style="10" customWidth="1"/>
    <col min="1000" max="1000" width="12.28515625" style="10" customWidth="1"/>
    <col min="1001" max="1238" width="9.140625" style="10"/>
    <col min="1239" max="1239" width="1.42578125" style="10" customWidth="1"/>
    <col min="1240" max="1240" width="59.5703125" style="10" customWidth="1"/>
    <col min="1241" max="1241" width="9.140625" style="10" customWidth="1"/>
    <col min="1242" max="1243" width="3.85546875" style="10" customWidth="1"/>
    <col min="1244" max="1244" width="10.5703125" style="10" customWidth="1"/>
    <col min="1245" max="1245" width="3.85546875" style="10" customWidth="1"/>
    <col min="1246" max="1248" width="14.42578125" style="10" customWidth="1"/>
    <col min="1249" max="1249" width="4.140625" style="10" customWidth="1"/>
    <col min="1250" max="1250" width="15" style="10" customWidth="1"/>
    <col min="1251" max="1252" width="9.140625" style="10" customWidth="1"/>
    <col min="1253" max="1253" width="11.5703125" style="10" customWidth="1"/>
    <col min="1254" max="1254" width="18.140625" style="10" customWidth="1"/>
    <col min="1255" max="1255" width="13.140625" style="10" customWidth="1"/>
    <col min="1256" max="1256" width="12.28515625" style="10" customWidth="1"/>
    <col min="1257" max="1494" width="9.140625" style="10"/>
    <col min="1495" max="1495" width="1.42578125" style="10" customWidth="1"/>
    <col min="1496" max="1496" width="59.5703125" style="10" customWidth="1"/>
    <col min="1497" max="1497" width="9.140625" style="10" customWidth="1"/>
    <col min="1498" max="1499" width="3.85546875" style="10" customWidth="1"/>
    <col min="1500" max="1500" width="10.5703125" style="10" customWidth="1"/>
    <col min="1501" max="1501" width="3.85546875" style="10" customWidth="1"/>
    <col min="1502" max="1504" width="14.42578125" style="10" customWidth="1"/>
    <col min="1505" max="1505" width="4.140625" style="10" customWidth="1"/>
    <col min="1506" max="1506" width="15" style="10" customWidth="1"/>
    <col min="1507" max="1508" width="9.140625" style="10" customWidth="1"/>
    <col min="1509" max="1509" width="11.5703125" style="10" customWidth="1"/>
    <col min="1510" max="1510" width="18.140625" style="10" customWidth="1"/>
    <col min="1511" max="1511" width="13.140625" style="10" customWidth="1"/>
    <col min="1512" max="1512" width="12.28515625" style="10" customWidth="1"/>
    <col min="1513" max="1750" width="9.140625" style="10"/>
    <col min="1751" max="1751" width="1.42578125" style="10" customWidth="1"/>
    <col min="1752" max="1752" width="59.5703125" style="10" customWidth="1"/>
    <col min="1753" max="1753" width="9.140625" style="10" customWidth="1"/>
    <col min="1754" max="1755" width="3.85546875" style="10" customWidth="1"/>
    <col min="1756" max="1756" width="10.5703125" style="10" customWidth="1"/>
    <col min="1757" max="1757" width="3.85546875" style="10" customWidth="1"/>
    <col min="1758" max="1760" width="14.42578125" style="10" customWidth="1"/>
    <col min="1761" max="1761" width="4.140625" style="10" customWidth="1"/>
    <col min="1762" max="1762" width="15" style="10" customWidth="1"/>
    <col min="1763" max="1764" width="9.140625" style="10" customWidth="1"/>
    <col min="1765" max="1765" width="11.5703125" style="10" customWidth="1"/>
    <col min="1766" max="1766" width="18.140625" style="10" customWidth="1"/>
    <col min="1767" max="1767" width="13.140625" style="10" customWidth="1"/>
    <col min="1768" max="1768" width="12.28515625" style="10" customWidth="1"/>
    <col min="1769" max="2006" width="9.140625" style="10"/>
    <col min="2007" max="2007" width="1.42578125" style="10" customWidth="1"/>
    <col min="2008" max="2008" width="59.5703125" style="10" customWidth="1"/>
    <col min="2009" max="2009" width="9.140625" style="10" customWidth="1"/>
    <col min="2010" max="2011" width="3.85546875" style="10" customWidth="1"/>
    <col min="2012" max="2012" width="10.5703125" style="10" customWidth="1"/>
    <col min="2013" max="2013" width="3.85546875" style="10" customWidth="1"/>
    <col min="2014" max="2016" width="14.42578125" style="10" customWidth="1"/>
    <col min="2017" max="2017" width="4.140625" style="10" customWidth="1"/>
    <col min="2018" max="2018" width="15" style="10" customWidth="1"/>
    <col min="2019" max="2020" width="9.140625" style="10" customWidth="1"/>
    <col min="2021" max="2021" width="11.5703125" style="10" customWidth="1"/>
    <col min="2022" max="2022" width="18.140625" style="10" customWidth="1"/>
    <col min="2023" max="2023" width="13.140625" style="10" customWidth="1"/>
    <col min="2024" max="2024" width="12.28515625" style="10" customWidth="1"/>
    <col min="2025" max="2262" width="9.140625" style="10"/>
    <col min="2263" max="2263" width="1.42578125" style="10" customWidth="1"/>
    <col min="2264" max="2264" width="59.5703125" style="10" customWidth="1"/>
    <col min="2265" max="2265" width="9.140625" style="10" customWidth="1"/>
    <col min="2266" max="2267" width="3.85546875" style="10" customWidth="1"/>
    <col min="2268" max="2268" width="10.5703125" style="10" customWidth="1"/>
    <col min="2269" max="2269" width="3.85546875" style="10" customWidth="1"/>
    <col min="2270" max="2272" width="14.42578125" style="10" customWidth="1"/>
    <col min="2273" max="2273" width="4.140625" style="10" customWidth="1"/>
    <col min="2274" max="2274" width="15" style="10" customWidth="1"/>
    <col min="2275" max="2276" width="9.140625" style="10" customWidth="1"/>
    <col min="2277" max="2277" width="11.5703125" style="10" customWidth="1"/>
    <col min="2278" max="2278" width="18.140625" style="10" customWidth="1"/>
    <col min="2279" max="2279" width="13.140625" style="10" customWidth="1"/>
    <col min="2280" max="2280" width="12.28515625" style="10" customWidth="1"/>
    <col min="2281" max="2518" width="9.140625" style="10"/>
    <col min="2519" max="2519" width="1.42578125" style="10" customWidth="1"/>
    <col min="2520" max="2520" width="59.5703125" style="10" customWidth="1"/>
    <col min="2521" max="2521" width="9.140625" style="10" customWidth="1"/>
    <col min="2522" max="2523" width="3.85546875" style="10" customWidth="1"/>
    <col min="2524" max="2524" width="10.5703125" style="10" customWidth="1"/>
    <col min="2525" max="2525" width="3.85546875" style="10" customWidth="1"/>
    <col min="2526" max="2528" width="14.42578125" style="10" customWidth="1"/>
    <col min="2529" max="2529" width="4.140625" style="10" customWidth="1"/>
    <col min="2530" max="2530" width="15" style="10" customWidth="1"/>
    <col min="2531" max="2532" width="9.140625" style="10" customWidth="1"/>
    <col min="2533" max="2533" width="11.5703125" style="10" customWidth="1"/>
    <col min="2534" max="2534" width="18.140625" style="10" customWidth="1"/>
    <col min="2535" max="2535" width="13.140625" style="10" customWidth="1"/>
    <col min="2536" max="2536" width="12.28515625" style="10" customWidth="1"/>
    <col min="2537" max="2774" width="9.140625" style="10"/>
    <col min="2775" max="2775" width="1.42578125" style="10" customWidth="1"/>
    <col min="2776" max="2776" width="59.5703125" style="10" customWidth="1"/>
    <col min="2777" max="2777" width="9.140625" style="10" customWidth="1"/>
    <col min="2778" max="2779" width="3.85546875" style="10" customWidth="1"/>
    <col min="2780" max="2780" width="10.5703125" style="10" customWidth="1"/>
    <col min="2781" max="2781" width="3.85546875" style="10" customWidth="1"/>
    <col min="2782" max="2784" width="14.42578125" style="10" customWidth="1"/>
    <col min="2785" max="2785" width="4.140625" style="10" customWidth="1"/>
    <col min="2786" max="2786" width="15" style="10" customWidth="1"/>
    <col min="2787" max="2788" width="9.140625" style="10" customWidth="1"/>
    <col min="2789" max="2789" width="11.5703125" style="10" customWidth="1"/>
    <col min="2790" max="2790" width="18.140625" style="10" customWidth="1"/>
    <col min="2791" max="2791" width="13.140625" style="10" customWidth="1"/>
    <col min="2792" max="2792" width="12.28515625" style="10" customWidth="1"/>
    <col min="2793" max="3030" width="9.140625" style="10"/>
    <col min="3031" max="3031" width="1.42578125" style="10" customWidth="1"/>
    <col min="3032" max="3032" width="59.5703125" style="10" customWidth="1"/>
    <col min="3033" max="3033" width="9.140625" style="10" customWidth="1"/>
    <col min="3034" max="3035" width="3.85546875" style="10" customWidth="1"/>
    <col min="3036" max="3036" width="10.5703125" style="10" customWidth="1"/>
    <col min="3037" max="3037" width="3.85546875" style="10" customWidth="1"/>
    <col min="3038" max="3040" width="14.42578125" style="10" customWidth="1"/>
    <col min="3041" max="3041" width="4.140625" style="10" customWidth="1"/>
    <col min="3042" max="3042" width="15" style="10" customWidth="1"/>
    <col min="3043" max="3044" width="9.140625" style="10" customWidth="1"/>
    <col min="3045" max="3045" width="11.5703125" style="10" customWidth="1"/>
    <col min="3046" max="3046" width="18.140625" style="10" customWidth="1"/>
    <col min="3047" max="3047" width="13.140625" style="10" customWidth="1"/>
    <col min="3048" max="3048" width="12.28515625" style="10" customWidth="1"/>
    <col min="3049" max="3286" width="9.140625" style="10"/>
    <col min="3287" max="3287" width="1.42578125" style="10" customWidth="1"/>
    <col min="3288" max="3288" width="59.5703125" style="10" customWidth="1"/>
    <col min="3289" max="3289" width="9.140625" style="10" customWidth="1"/>
    <col min="3290" max="3291" width="3.85546875" style="10" customWidth="1"/>
    <col min="3292" max="3292" width="10.5703125" style="10" customWidth="1"/>
    <col min="3293" max="3293" width="3.85546875" style="10" customWidth="1"/>
    <col min="3294" max="3296" width="14.42578125" style="10" customWidth="1"/>
    <col min="3297" max="3297" width="4.140625" style="10" customWidth="1"/>
    <col min="3298" max="3298" width="15" style="10" customWidth="1"/>
    <col min="3299" max="3300" width="9.140625" style="10" customWidth="1"/>
    <col min="3301" max="3301" width="11.5703125" style="10" customWidth="1"/>
    <col min="3302" max="3302" width="18.140625" style="10" customWidth="1"/>
    <col min="3303" max="3303" width="13.140625" style="10" customWidth="1"/>
    <col min="3304" max="3304" width="12.28515625" style="10" customWidth="1"/>
    <col min="3305" max="3542" width="9.140625" style="10"/>
    <col min="3543" max="3543" width="1.42578125" style="10" customWidth="1"/>
    <col min="3544" max="3544" width="59.5703125" style="10" customWidth="1"/>
    <col min="3545" max="3545" width="9.140625" style="10" customWidth="1"/>
    <col min="3546" max="3547" width="3.85546875" style="10" customWidth="1"/>
    <col min="3548" max="3548" width="10.5703125" style="10" customWidth="1"/>
    <col min="3549" max="3549" width="3.85546875" style="10" customWidth="1"/>
    <col min="3550" max="3552" width="14.42578125" style="10" customWidth="1"/>
    <col min="3553" max="3553" width="4.140625" style="10" customWidth="1"/>
    <col min="3554" max="3554" width="15" style="10" customWidth="1"/>
    <col min="3555" max="3556" width="9.140625" style="10" customWidth="1"/>
    <col min="3557" max="3557" width="11.5703125" style="10" customWidth="1"/>
    <col min="3558" max="3558" width="18.140625" style="10" customWidth="1"/>
    <col min="3559" max="3559" width="13.140625" style="10" customWidth="1"/>
    <col min="3560" max="3560" width="12.28515625" style="10" customWidth="1"/>
    <col min="3561" max="3798" width="9.140625" style="10"/>
    <col min="3799" max="3799" width="1.42578125" style="10" customWidth="1"/>
    <col min="3800" max="3800" width="59.5703125" style="10" customWidth="1"/>
    <col min="3801" max="3801" width="9.140625" style="10" customWidth="1"/>
    <col min="3802" max="3803" width="3.85546875" style="10" customWidth="1"/>
    <col min="3804" max="3804" width="10.5703125" style="10" customWidth="1"/>
    <col min="3805" max="3805" width="3.85546875" style="10" customWidth="1"/>
    <col min="3806" max="3808" width="14.42578125" style="10" customWidth="1"/>
    <col min="3809" max="3809" width="4.140625" style="10" customWidth="1"/>
    <col min="3810" max="3810" width="15" style="10" customWidth="1"/>
    <col min="3811" max="3812" width="9.140625" style="10" customWidth="1"/>
    <col min="3813" max="3813" width="11.5703125" style="10" customWidth="1"/>
    <col min="3814" max="3814" width="18.140625" style="10" customWidth="1"/>
    <col min="3815" max="3815" width="13.140625" style="10" customWidth="1"/>
    <col min="3816" max="3816" width="12.28515625" style="10" customWidth="1"/>
    <col min="3817" max="4054" width="9.140625" style="10"/>
    <col min="4055" max="4055" width="1.42578125" style="10" customWidth="1"/>
    <col min="4056" max="4056" width="59.5703125" style="10" customWidth="1"/>
    <col min="4057" max="4057" width="9.140625" style="10" customWidth="1"/>
    <col min="4058" max="4059" width="3.85546875" style="10" customWidth="1"/>
    <col min="4060" max="4060" width="10.5703125" style="10" customWidth="1"/>
    <col min="4061" max="4061" width="3.85546875" style="10" customWidth="1"/>
    <col min="4062" max="4064" width="14.42578125" style="10" customWidth="1"/>
    <col min="4065" max="4065" width="4.140625" style="10" customWidth="1"/>
    <col min="4066" max="4066" width="15" style="10" customWidth="1"/>
    <col min="4067" max="4068" width="9.140625" style="10" customWidth="1"/>
    <col min="4069" max="4069" width="11.5703125" style="10" customWidth="1"/>
    <col min="4070" max="4070" width="18.140625" style="10" customWidth="1"/>
    <col min="4071" max="4071" width="13.140625" style="10" customWidth="1"/>
    <col min="4072" max="4072" width="12.28515625" style="10" customWidth="1"/>
    <col min="4073" max="4310" width="9.140625" style="10"/>
    <col min="4311" max="4311" width="1.42578125" style="10" customWidth="1"/>
    <col min="4312" max="4312" width="59.5703125" style="10" customWidth="1"/>
    <col min="4313" max="4313" width="9.140625" style="10" customWidth="1"/>
    <col min="4314" max="4315" width="3.85546875" style="10" customWidth="1"/>
    <col min="4316" max="4316" width="10.5703125" style="10" customWidth="1"/>
    <col min="4317" max="4317" width="3.85546875" style="10" customWidth="1"/>
    <col min="4318" max="4320" width="14.42578125" style="10" customWidth="1"/>
    <col min="4321" max="4321" width="4.140625" style="10" customWidth="1"/>
    <col min="4322" max="4322" width="15" style="10" customWidth="1"/>
    <col min="4323" max="4324" width="9.140625" style="10" customWidth="1"/>
    <col min="4325" max="4325" width="11.5703125" style="10" customWidth="1"/>
    <col min="4326" max="4326" width="18.140625" style="10" customWidth="1"/>
    <col min="4327" max="4327" width="13.140625" style="10" customWidth="1"/>
    <col min="4328" max="4328" width="12.28515625" style="10" customWidth="1"/>
    <col min="4329" max="4566" width="9.140625" style="10"/>
    <col min="4567" max="4567" width="1.42578125" style="10" customWidth="1"/>
    <col min="4568" max="4568" width="59.5703125" style="10" customWidth="1"/>
    <col min="4569" max="4569" width="9.140625" style="10" customWidth="1"/>
    <col min="4570" max="4571" width="3.85546875" style="10" customWidth="1"/>
    <col min="4572" max="4572" width="10.5703125" style="10" customWidth="1"/>
    <col min="4573" max="4573" width="3.85546875" style="10" customWidth="1"/>
    <col min="4574" max="4576" width="14.42578125" style="10" customWidth="1"/>
    <col min="4577" max="4577" width="4.140625" style="10" customWidth="1"/>
    <col min="4578" max="4578" width="15" style="10" customWidth="1"/>
    <col min="4579" max="4580" width="9.140625" style="10" customWidth="1"/>
    <col min="4581" max="4581" width="11.5703125" style="10" customWidth="1"/>
    <col min="4582" max="4582" width="18.140625" style="10" customWidth="1"/>
    <col min="4583" max="4583" width="13.140625" style="10" customWidth="1"/>
    <col min="4584" max="4584" width="12.28515625" style="10" customWidth="1"/>
    <col min="4585" max="4822" width="9.140625" style="10"/>
    <col min="4823" max="4823" width="1.42578125" style="10" customWidth="1"/>
    <col min="4824" max="4824" width="59.5703125" style="10" customWidth="1"/>
    <col min="4825" max="4825" width="9.140625" style="10" customWidth="1"/>
    <col min="4826" max="4827" width="3.85546875" style="10" customWidth="1"/>
    <col min="4828" max="4828" width="10.5703125" style="10" customWidth="1"/>
    <col min="4829" max="4829" width="3.85546875" style="10" customWidth="1"/>
    <col min="4830" max="4832" width="14.42578125" style="10" customWidth="1"/>
    <col min="4833" max="4833" width="4.140625" style="10" customWidth="1"/>
    <col min="4834" max="4834" width="15" style="10" customWidth="1"/>
    <col min="4835" max="4836" width="9.140625" style="10" customWidth="1"/>
    <col min="4837" max="4837" width="11.5703125" style="10" customWidth="1"/>
    <col min="4838" max="4838" width="18.140625" style="10" customWidth="1"/>
    <col min="4839" max="4839" width="13.140625" style="10" customWidth="1"/>
    <col min="4840" max="4840" width="12.28515625" style="10" customWidth="1"/>
    <col min="4841" max="5078" width="9.140625" style="10"/>
    <col min="5079" max="5079" width="1.42578125" style="10" customWidth="1"/>
    <col min="5080" max="5080" width="59.5703125" style="10" customWidth="1"/>
    <col min="5081" max="5081" width="9.140625" style="10" customWidth="1"/>
    <col min="5082" max="5083" width="3.85546875" style="10" customWidth="1"/>
    <col min="5084" max="5084" width="10.5703125" style="10" customWidth="1"/>
    <col min="5085" max="5085" width="3.85546875" style="10" customWidth="1"/>
    <col min="5086" max="5088" width="14.42578125" style="10" customWidth="1"/>
    <col min="5089" max="5089" width="4.140625" style="10" customWidth="1"/>
    <col min="5090" max="5090" width="15" style="10" customWidth="1"/>
    <col min="5091" max="5092" width="9.140625" style="10" customWidth="1"/>
    <col min="5093" max="5093" width="11.5703125" style="10" customWidth="1"/>
    <col min="5094" max="5094" width="18.140625" style="10" customWidth="1"/>
    <col min="5095" max="5095" width="13.140625" style="10" customWidth="1"/>
    <col min="5096" max="5096" width="12.28515625" style="10" customWidth="1"/>
    <col min="5097" max="5334" width="9.140625" style="10"/>
    <col min="5335" max="5335" width="1.42578125" style="10" customWidth="1"/>
    <col min="5336" max="5336" width="59.5703125" style="10" customWidth="1"/>
    <col min="5337" max="5337" width="9.140625" style="10" customWidth="1"/>
    <col min="5338" max="5339" width="3.85546875" style="10" customWidth="1"/>
    <col min="5340" max="5340" width="10.5703125" style="10" customWidth="1"/>
    <col min="5341" max="5341" width="3.85546875" style="10" customWidth="1"/>
    <col min="5342" max="5344" width="14.42578125" style="10" customWidth="1"/>
    <col min="5345" max="5345" width="4.140625" style="10" customWidth="1"/>
    <col min="5346" max="5346" width="15" style="10" customWidth="1"/>
    <col min="5347" max="5348" width="9.140625" style="10" customWidth="1"/>
    <col min="5349" max="5349" width="11.5703125" style="10" customWidth="1"/>
    <col min="5350" max="5350" width="18.140625" style="10" customWidth="1"/>
    <col min="5351" max="5351" width="13.140625" style="10" customWidth="1"/>
    <col min="5352" max="5352" width="12.28515625" style="10" customWidth="1"/>
    <col min="5353" max="5590" width="9.140625" style="10"/>
    <col min="5591" max="5591" width="1.42578125" style="10" customWidth="1"/>
    <col min="5592" max="5592" width="59.5703125" style="10" customWidth="1"/>
    <col min="5593" max="5593" width="9.140625" style="10" customWidth="1"/>
    <col min="5594" max="5595" width="3.85546875" style="10" customWidth="1"/>
    <col min="5596" max="5596" width="10.5703125" style="10" customWidth="1"/>
    <col min="5597" max="5597" width="3.85546875" style="10" customWidth="1"/>
    <col min="5598" max="5600" width="14.42578125" style="10" customWidth="1"/>
    <col min="5601" max="5601" width="4.140625" style="10" customWidth="1"/>
    <col min="5602" max="5602" width="15" style="10" customWidth="1"/>
    <col min="5603" max="5604" width="9.140625" style="10" customWidth="1"/>
    <col min="5605" max="5605" width="11.5703125" style="10" customWidth="1"/>
    <col min="5606" max="5606" width="18.140625" style="10" customWidth="1"/>
    <col min="5607" max="5607" width="13.140625" style="10" customWidth="1"/>
    <col min="5608" max="5608" width="12.28515625" style="10" customWidth="1"/>
    <col min="5609" max="5846" width="9.140625" style="10"/>
    <col min="5847" max="5847" width="1.42578125" style="10" customWidth="1"/>
    <col min="5848" max="5848" width="59.5703125" style="10" customWidth="1"/>
    <col min="5849" max="5849" width="9.140625" style="10" customWidth="1"/>
    <col min="5850" max="5851" width="3.85546875" style="10" customWidth="1"/>
    <col min="5852" max="5852" width="10.5703125" style="10" customWidth="1"/>
    <col min="5853" max="5853" width="3.85546875" style="10" customWidth="1"/>
    <col min="5854" max="5856" width="14.42578125" style="10" customWidth="1"/>
    <col min="5857" max="5857" width="4.140625" style="10" customWidth="1"/>
    <col min="5858" max="5858" width="15" style="10" customWidth="1"/>
    <col min="5859" max="5860" width="9.140625" style="10" customWidth="1"/>
    <col min="5861" max="5861" width="11.5703125" style="10" customWidth="1"/>
    <col min="5862" max="5862" width="18.140625" style="10" customWidth="1"/>
    <col min="5863" max="5863" width="13.140625" style="10" customWidth="1"/>
    <col min="5864" max="5864" width="12.28515625" style="10" customWidth="1"/>
    <col min="5865" max="6102" width="9.140625" style="10"/>
    <col min="6103" max="6103" width="1.42578125" style="10" customWidth="1"/>
    <col min="6104" max="6104" width="59.5703125" style="10" customWidth="1"/>
    <col min="6105" max="6105" width="9.140625" style="10" customWidth="1"/>
    <col min="6106" max="6107" width="3.85546875" style="10" customWidth="1"/>
    <col min="6108" max="6108" width="10.5703125" style="10" customWidth="1"/>
    <col min="6109" max="6109" width="3.85546875" style="10" customWidth="1"/>
    <col min="6110" max="6112" width="14.42578125" style="10" customWidth="1"/>
    <col min="6113" max="6113" width="4.140625" style="10" customWidth="1"/>
    <col min="6114" max="6114" width="15" style="10" customWidth="1"/>
    <col min="6115" max="6116" width="9.140625" style="10" customWidth="1"/>
    <col min="6117" max="6117" width="11.5703125" style="10" customWidth="1"/>
    <col min="6118" max="6118" width="18.140625" style="10" customWidth="1"/>
    <col min="6119" max="6119" width="13.140625" style="10" customWidth="1"/>
    <col min="6120" max="6120" width="12.28515625" style="10" customWidth="1"/>
    <col min="6121" max="6358" width="9.140625" style="10"/>
    <col min="6359" max="6359" width="1.42578125" style="10" customWidth="1"/>
    <col min="6360" max="6360" width="59.5703125" style="10" customWidth="1"/>
    <col min="6361" max="6361" width="9.140625" style="10" customWidth="1"/>
    <col min="6362" max="6363" width="3.85546875" style="10" customWidth="1"/>
    <col min="6364" max="6364" width="10.5703125" style="10" customWidth="1"/>
    <col min="6365" max="6365" width="3.85546875" style="10" customWidth="1"/>
    <col min="6366" max="6368" width="14.42578125" style="10" customWidth="1"/>
    <col min="6369" max="6369" width="4.140625" style="10" customWidth="1"/>
    <col min="6370" max="6370" width="15" style="10" customWidth="1"/>
    <col min="6371" max="6372" width="9.140625" style="10" customWidth="1"/>
    <col min="6373" max="6373" width="11.5703125" style="10" customWidth="1"/>
    <col min="6374" max="6374" width="18.140625" style="10" customWidth="1"/>
    <col min="6375" max="6375" width="13.140625" style="10" customWidth="1"/>
    <col min="6376" max="6376" width="12.28515625" style="10" customWidth="1"/>
    <col min="6377" max="6614" width="9.140625" style="10"/>
    <col min="6615" max="6615" width="1.42578125" style="10" customWidth="1"/>
    <col min="6616" max="6616" width="59.5703125" style="10" customWidth="1"/>
    <col min="6617" max="6617" width="9.140625" style="10" customWidth="1"/>
    <col min="6618" max="6619" width="3.85546875" style="10" customWidth="1"/>
    <col min="6620" max="6620" width="10.5703125" style="10" customWidth="1"/>
    <col min="6621" max="6621" width="3.85546875" style="10" customWidth="1"/>
    <col min="6622" max="6624" width="14.42578125" style="10" customWidth="1"/>
    <col min="6625" max="6625" width="4.140625" style="10" customWidth="1"/>
    <col min="6626" max="6626" width="15" style="10" customWidth="1"/>
    <col min="6627" max="6628" width="9.140625" style="10" customWidth="1"/>
    <col min="6629" max="6629" width="11.5703125" style="10" customWidth="1"/>
    <col min="6630" max="6630" width="18.140625" style="10" customWidth="1"/>
    <col min="6631" max="6631" width="13.140625" style="10" customWidth="1"/>
    <col min="6632" max="6632" width="12.28515625" style="10" customWidth="1"/>
    <col min="6633" max="6870" width="9.140625" style="10"/>
    <col min="6871" max="6871" width="1.42578125" style="10" customWidth="1"/>
    <col min="6872" max="6872" width="59.5703125" style="10" customWidth="1"/>
    <col min="6873" max="6873" width="9.140625" style="10" customWidth="1"/>
    <col min="6874" max="6875" width="3.85546875" style="10" customWidth="1"/>
    <col min="6876" max="6876" width="10.5703125" style="10" customWidth="1"/>
    <col min="6877" max="6877" width="3.85546875" style="10" customWidth="1"/>
    <col min="6878" max="6880" width="14.42578125" style="10" customWidth="1"/>
    <col min="6881" max="6881" width="4.140625" style="10" customWidth="1"/>
    <col min="6882" max="6882" width="15" style="10" customWidth="1"/>
    <col min="6883" max="6884" width="9.140625" style="10" customWidth="1"/>
    <col min="6885" max="6885" width="11.5703125" style="10" customWidth="1"/>
    <col min="6886" max="6886" width="18.140625" style="10" customWidth="1"/>
    <col min="6887" max="6887" width="13.140625" style="10" customWidth="1"/>
    <col min="6888" max="6888" width="12.28515625" style="10" customWidth="1"/>
    <col min="6889" max="7126" width="9.140625" style="10"/>
    <col min="7127" max="7127" width="1.42578125" style="10" customWidth="1"/>
    <col min="7128" max="7128" width="59.5703125" style="10" customWidth="1"/>
    <col min="7129" max="7129" width="9.140625" style="10" customWidth="1"/>
    <col min="7130" max="7131" width="3.85546875" style="10" customWidth="1"/>
    <col min="7132" max="7132" width="10.5703125" style="10" customWidth="1"/>
    <col min="7133" max="7133" width="3.85546875" style="10" customWidth="1"/>
    <col min="7134" max="7136" width="14.42578125" style="10" customWidth="1"/>
    <col min="7137" max="7137" width="4.140625" style="10" customWidth="1"/>
    <col min="7138" max="7138" width="15" style="10" customWidth="1"/>
    <col min="7139" max="7140" width="9.140625" style="10" customWidth="1"/>
    <col min="7141" max="7141" width="11.5703125" style="10" customWidth="1"/>
    <col min="7142" max="7142" width="18.140625" style="10" customWidth="1"/>
    <col min="7143" max="7143" width="13.140625" style="10" customWidth="1"/>
    <col min="7144" max="7144" width="12.28515625" style="10" customWidth="1"/>
    <col min="7145" max="7382" width="9.140625" style="10"/>
    <col min="7383" max="7383" width="1.42578125" style="10" customWidth="1"/>
    <col min="7384" max="7384" width="59.5703125" style="10" customWidth="1"/>
    <col min="7385" max="7385" width="9.140625" style="10" customWidth="1"/>
    <col min="7386" max="7387" width="3.85546875" style="10" customWidth="1"/>
    <col min="7388" max="7388" width="10.5703125" style="10" customWidth="1"/>
    <col min="7389" max="7389" width="3.85546875" style="10" customWidth="1"/>
    <col min="7390" max="7392" width="14.42578125" style="10" customWidth="1"/>
    <col min="7393" max="7393" width="4.140625" style="10" customWidth="1"/>
    <col min="7394" max="7394" width="15" style="10" customWidth="1"/>
    <col min="7395" max="7396" width="9.140625" style="10" customWidth="1"/>
    <col min="7397" max="7397" width="11.5703125" style="10" customWidth="1"/>
    <col min="7398" max="7398" width="18.140625" style="10" customWidth="1"/>
    <col min="7399" max="7399" width="13.140625" style="10" customWidth="1"/>
    <col min="7400" max="7400" width="12.28515625" style="10" customWidth="1"/>
    <col min="7401" max="7638" width="9.140625" style="10"/>
    <col min="7639" max="7639" width="1.42578125" style="10" customWidth="1"/>
    <col min="7640" max="7640" width="59.5703125" style="10" customWidth="1"/>
    <col min="7641" max="7641" width="9.140625" style="10" customWidth="1"/>
    <col min="7642" max="7643" width="3.85546875" style="10" customWidth="1"/>
    <col min="7644" max="7644" width="10.5703125" style="10" customWidth="1"/>
    <col min="7645" max="7645" width="3.85546875" style="10" customWidth="1"/>
    <col min="7646" max="7648" width="14.42578125" style="10" customWidth="1"/>
    <col min="7649" max="7649" width="4.140625" style="10" customWidth="1"/>
    <col min="7650" max="7650" width="15" style="10" customWidth="1"/>
    <col min="7651" max="7652" width="9.140625" style="10" customWidth="1"/>
    <col min="7653" max="7653" width="11.5703125" style="10" customWidth="1"/>
    <col min="7654" max="7654" width="18.140625" style="10" customWidth="1"/>
    <col min="7655" max="7655" width="13.140625" style="10" customWidth="1"/>
    <col min="7656" max="7656" width="12.28515625" style="10" customWidth="1"/>
    <col min="7657" max="7894" width="9.140625" style="10"/>
    <col min="7895" max="7895" width="1.42578125" style="10" customWidth="1"/>
    <col min="7896" max="7896" width="59.5703125" style="10" customWidth="1"/>
    <col min="7897" max="7897" width="9.140625" style="10" customWidth="1"/>
    <col min="7898" max="7899" width="3.85546875" style="10" customWidth="1"/>
    <col min="7900" max="7900" width="10.5703125" style="10" customWidth="1"/>
    <col min="7901" max="7901" width="3.85546875" style="10" customWidth="1"/>
    <col min="7902" max="7904" width="14.42578125" style="10" customWidth="1"/>
    <col min="7905" max="7905" width="4.140625" style="10" customWidth="1"/>
    <col min="7906" max="7906" width="15" style="10" customWidth="1"/>
    <col min="7907" max="7908" width="9.140625" style="10" customWidth="1"/>
    <col min="7909" max="7909" width="11.5703125" style="10" customWidth="1"/>
    <col min="7910" max="7910" width="18.140625" style="10" customWidth="1"/>
    <col min="7911" max="7911" width="13.140625" style="10" customWidth="1"/>
    <col min="7912" max="7912" width="12.28515625" style="10" customWidth="1"/>
    <col min="7913" max="8150" width="9.140625" style="10"/>
    <col min="8151" max="8151" width="1.42578125" style="10" customWidth="1"/>
    <col min="8152" max="8152" width="59.5703125" style="10" customWidth="1"/>
    <col min="8153" max="8153" width="9.140625" style="10" customWidth="1"/>
    <col min="8154" max="8155" width="3.85546875" style="10" customWidth="1"/>
    <col min="8156" max="8156" width="10.5703125" style="10" customWidth="1"/>
    <col min="8157" max="8157" width="3.85546875" style="10" customWidth="1"/>
    <col min="8158" max="8160" width="14.42578125" style="10" customWidth="1"/>
    <col min="8161" max="8161" width="4.140625" style="10" customWidth="1"/>
    <col min="8162" max="8162" width="15" style="10" customWidth="1"/>
    <col min="8163" max="8164" width="9.140625" style="10" customWidth="1"/>
    <col min="8165" max="8165" width="11.5703125" style="10" customWidth="1"/>
    <col min="8166" max="8166" width="18.140625" style="10" customWidth="1"/>
    <col min="8167" max="8167" width="13.140625" style="10" customWidth="1"/>
    <col min="8168" max="8168" width="12.28515625" style="10" customWidth="1"/>
    <col min="8169" max="8406" width="9.140625" style="10"/>
    <col min="8407" max="8407" width="1.42578125" style="10" customWidth="1"/>
    <col min="8408" max="8408" width="59.5703125" style="10" customWidth="1"/>
    <col min="8409" max="8409" width="9.140625" style="10" customWidth="1"/>
    <col min="8410" max="8411" width="3.85546875" style="10" customWidth="1"/>
    <col min="8412" max="8412" width="10.5703125" style="10" customWidth="1"/>
    <col min="8413" max="8413" width="3.85546875" style="10" customWidth="1"/>
    <col min="8414" max="8416" width="14.42578125" style="10" customWidth="1"/>
    <col min="8417" max="8417" width="4.140625" style="10" customWidth="1"/>
    <col min="8418" max="8418" width="15" style="10" customWidth="1"/>
    <col min="8419" max="8420" width="9.140625" style="10" customWidth="1"/>
    <col min="8421" max="8421" width="11.5703125" style="10" customWidth="1"/>
    <col min="8422" max="8422" width="18.140625" style="10" customWidth="1"/>
    <col min="8423" max="8423" width="13.140625" style="10" customWidth="1"/>
    <col min="8424" max="8424" width="12.28515625" style="10" customWidth="1"/>
    <col min="8425" max="8662" width="9.140625" style="10"/>
    <col min="8663" max="8663" width="1.42578125" style="10" customWidth="1"/>
    <col min="8664" max="8664" width="59.5703125" style="10" customWidth="1"/>
    <col min="8665" max="8665" width="9.140625" style="10" customWidth="1"/>
    <col min="8666" max="8667" width="3.85546875" style="10" customWidth="1"/>
    <col min="8668" max="8668" width="10.5703125" style="10" customWidth="1"/>
    <col min="8669" max="8669" width="3.85546875" style="10" customWidth="1"/>
    <col min="8670" max="8672" width="14.42578125" style="10" customWidth="1"/>
    <col min="8673" max="8673" width="4.140625" style="10" customWidth="1"/>
    <col min="8674" max="8674" width="15" style="10" customWidth="1"/>
    <col min="8675" max="8676" width="9.140625" style="10" customWidth="1"/>
    <col min="8677" max="8677" width="11.5703125" style="10" customWidth="1"/>
    <col min="8678" max="8678" width="18.140625" style="10" customWidth="1"/>
    <col min="8679" max="8679" width="13.140625" style="10" customWidth="1"/>
    <col min="8680" max="8680" width="12.28515625" style="10" customWidth="1"/>
    <col min="8681" max="8918" width="9.140625" style="10"/>
    <col min="8919" max="8919" width="1.42578125" style="10" customWidth="1"/>
    <col min="8920" max="8920" width="59.5703125" style="10" customWidth="1"/>
    <col min="8921" max="8921" width="9.140625" style="10" customWidth="1"/>
    <col min="8922" max="8923" width="3.85546875" style="10" customWidth="1"/>
    <col min="8924" max="8924" width="10.5703125" style="10" customWidth="1"/>
    <col min="8925" max="8925" width="3.85546875" style="10" customWidth="1"/>
    <col min="8926" max="8928" width="14.42578125" style="10" customWidth="1"/>
    <col min="8929" max="8929" width="4.140625" style="10" customWidth="1"/>
    <col min="8930" max="8930" width="15" style="10" customWidth="1"/>
    <col min="8931" max="8932" width="9.140625" style="10" customWidth="1"/>
    <col min="8933" max="8933" width="11.5703125" style="10" customWidth="1"/>
    <col min="8934" max="8934" width="18.140625" style="10" customWidth="1"/>
    <col min="8935" max="8935" width="13.140625" style="10" customWidth="1"/>
    <col min="8936" max="8936" width="12.28515625" style="10" customWidth="1"/>
    <col min="8937" max="9174" width="9.140625" style="10"/>
    <col min="9175" max="9175" width="1.42578125" style="10" customWidth="1"/>
    <col min="9176" max="9176" width="59.5703125" style="10" customWidth="1"/>
    <col min="9177" max="9177" width="9.140625" style="10" customWidth="1"/>
    <col min="9178" max="9179" width="3.85546875" style="10" customWidth="1"/>
    <col min="9180" max="9180" width="10.5703125" style="10" customWidth="1"/>
    <col min="9181" max="9181" width="3.85546875" style="10" customWidth="1"/>
    <col min="9182" max="9184" width="14.42578125" style="10" customWidth="1"/>
    <col min="9185" max="9185" width="4.140625" style="10" customWidth="1"/>
    <col min="9186" max="9186" width="15" style="10" customWidth="1"/>
    <col min="9187" max="9188" width="9.140625" style="10" customWidth="1"/>
    <col min="9189" max="9189" width="11.5703125" style="10" customWidth="1"/>
    <col min="9190" max="9190" width="18.140625" style="10" customWidth="1"/>
    <col min="9191" max="9191" width="13.140625" style="10" customWidth="1"/>
    <col min="9192" max="9192" width="12.28515625" style="10" customWidth="1"/>
    <col min="9193" max="9430" width="9.140625" style="10"/>
    <col min="9431" max="9431" width="1.42578125" style="10" customWidth="1"/>
    <col min="9432" max="9432" width="59.5703125" style="10" customWidth="1"/>
    <col min="9433" max="9433" width="9.140625" style="10" customWidth="1"/>
    <col min="9434" max="9435" width="3.85546875" style="10" customWidth="1"/>
    <col min="9436" max="9436" width="10.5703125" style="10" customWidth="1"/>
    <col min="9437" max="9437" width="3.85546875" style="10" customWidth="1"/>
    <col min="9438" max="9440" width="14.42578125" style="10" customWidth="1"/>
    <col min="9441" max="9441" width="4.140625" style="10" customWidth="1"/>
    <col min="9442" max="9442" width="15" style="10" customWidth="1"/>
    <col min="9443" max="9444" width="9.140625" style="10" customWidth="1"/>
    <col min="9445" max="9445" width="11.5703125" style="10" customWidth="1"/>
    <col min="9446" max="9446" width="18.140625" style="10" customWidth="1"/>
    <col min="9447" max="9447" width="13.140625" style="10" customWidth="1"/>
    <col min="9448" max="9448" width="12.28515625" style="10" customWidth="1"/>
    <col min="9449" max="9686" width="9.140625" style="10"/>
    <col min="9687" max="9687" width="1.42578125" style="10" customWidth="1"/>
    <col min="9688" max="9688" width="59.5703125" style="10" customWidth="1"/>
    <col min="9689" max="9689" width="9.140625" style="10" customWidth="1"/>
    <col min="9690" max="9691" width="3.85546875" style="10" customWidth="1"/>
    <col min="9692" max="9692" width="10.5703125" style="10" customWidth="1"/>
    <col min="9693" max="9693" width="3.85546875" style="10" customWidth="1"/>
    <col min="9694" max="9696" width="14.42578125" style="10" customWidth="1"/>
    <col min="9697" max="9697" width="4.140625" style="10" customWidth="1"/>
    <col min="9698" max="9698" width="15" style="10" customWidth="1"/>
    <col min="9699" max="9700" width="9.140625" style="10" customWidth="1"/>
    <col min="9701" max="9701" width="11.5703125" style="10" customWidth="1"/>
    <col min="9702" max="9702" width="18.140625" style="10" customWidth="1"/>
    <col min="9703" max="9703" width="13.140625" style="10" customWidth="1"/>
    <col min="9704" max="9704" width="12.28515625" style="10" customWidth="1"/>
    <col min="9705" max="9942" width="9.140625" style="10"/>
    <col min="9943" max="9943" width="1.42578125" style="10" customWidth="1"/>
    <col min="9944" max="9944" width="59.5703125" style="10" customWidth="1"/>
    <col min="9945" max="9945" width="9.140625" style="10" customWidth="1"/>
    <col min="9946" max="9947" width="3.85546875" style="10" customWidth="1"/>
    <col min="9948" max="9948" width="10.5703125" style="10" customWidth="1"/>
    <col min="9949" max="9949" width="3.85546875" style="10" customWidth="1"/>
    <col min="9950" max="9952" width="14.42578125" style="10" customWidth="1"/>
    <col min="9953" max="9953" width="4.140625" style="10" customWidth="1"/>
    <col min="9954" max="9954" width="15" style="10" customWidth="1"/>
    <col min="9955" max="9956" width="9.140625" style="10" customWidth="1"/>
    <col min="9957" max="9957" width="11.5703125" style="10" customWidth="1"/>
    <col min="9958" max="9958" width="18.140625" style="10" customWidth="1"/>
    <col min="9959" max="9959" width="13.140625" style="10" customWidth="1"/>
    <col min="9960" max="9960" width="12.28515625" style="10" customWidth="1"/>
    <col min="9961" max="10198" width="9.140625" style="10"/>
    <col min="10199" max="10199" width="1.42578125" style="10" customWidth="1"/>
    <col min="10200" max="10200" width="59.5703125" style="10" customWidth="1"/>
    <col min="10201" max="10201" width="9.140625" style="10" customWidth="1"/>
    <col min="10202" max="10203" width="3.85546875" style="10" customWidth="1"/>
    <col min="10204" max="10204" width="10.5703125" style="10" customWidth="1"/>
    <col min="10205" max="10205" width="3.85546875" style="10" customWidth="1"/>
    <col min="10206" max="10208" width="14.42578125" style="10" customWidth="1"/>
    <col min="10209" max="10209" width="4.140625" style="10" customWidth="1"/>
    <col min="10210" max="10210" width="15" style="10" customWidth="1"/>
    <col min="10211" max="10212" width="9.140625" style="10" customWidth="1"/>
    <col min="10213" max="10213" width="11.5703125" style="10" customWidth="1"/>
    <col min="10214" max="10214" width="18.140625" style="10" customWidth="1"/>
    <col min="10215" max="10215" width="13.140625" style="10" customWidth="1"/>
    <col min="10216" max="10216" width="12.28515625" style="10" customWidth="1"/>
    <col min="10217" max="10454" width="9.140625" style="10"/>
    <col min="10455" max="10455" width="1.42578125" style="10" customWidth="1"/>
    <col min="10456" max="10456" width="59.5703125" style="10" customWidth="1"/>
    <col min="10457" max="10457" width="9.140625" style="10" customWidth="1"/>
    <col min="10458" max="10459" width="3.85546875" style="10" customWidth="1"/>
    <col min="10460" max="10460" width="10.5703125" style="10" customWidth="1"/>
    <col min="10461" max="10461" width="3.85546875" style="10" customWidth="1"/>
    <col min="10462" max="10464" width="14.42578125" style="10" customWidth="1"/>
    <col min="10465" max="10465" width="4.140625" style="10" customWidth="1"/>
    <col min="10466" max="10466" width="15" style="10" customWidth="1"/>
    <col min="10467" max="10468" width="9.140625" style="10" customWidth="1"/>
    <col min="10469" max="10469" width="11.5703125" style="10" customWidth="1"/>
    <col min="10470" max="10470" width="18.140625" style="10" customWidth="1"/>
    <col min="10471" max="10471" width="13.140625" style="10" customWidth="1"/>
    <col min="10472" max="10472" width="12.28515625" style="10" customWidth="1"/>
    <col min="10473" max="10710" width="9.140625" style="10"/>
    <col min="10711" max="10711" width="1.42578125" style="10" customWidth="1"/>
    <col min="10712" max="10712" width="59.5703125" style="10" customWidth="1"/>
    <col min="10713" max="10713" width="9.140625" style="10" customWidth="1"/>
    <col min="10714" max="10715" width="3.85546875" style="10" customWidth="1"/>
    <col min="10716" max="10716" width="10.5703125" style="10" customWidth="1"/>
    <col min="10717" max="10717" width="3.85546875" style="10" customWidth="1"/>
    <col min="10718" max="10720" width="14.42578125" style="10" customWidth="1"/>
    <col min="10721" max="10721" width="4.140625" style="10" customWidth="1"/>
    <col min="10722" max="10722" width="15" style="10" customWidth="1"/>
    <col min="10723" max="10724" width="9.140625" style="10" customWidth="1"/>
    <col min="10725" max="10725" width="11.5703125" style="10" customWidth="1"/>
    <col min="10726" max="10726" width="18.140625" style="10" customWidth="1"/>
    <col min="10727" max="10727" width="13.140625" style="10" customWidth="1"/>
    <col min="10728" max="10728" width="12.28515625" style="10" customWidth="1"/>
    <col min="10729" max="10966" width="9.140625" style="10"/>
    <col min="10967" max="10967" width="1.42578125" style="10" customWidth="1"/>
    <col min="10968" max="10968" width="59.5703125" style="10" customWidth="1"/>
    <col min="10969" max="10969" width="9.140625" style="10" customWidth="1"/>
    <col min="10970" max="10971" width="3.85546875" style="10" customWidth="1"/>
    <col min="10972" max="10972" width="10.5703125" style="10" customWidth="1"/>
    <col min="10973" max="10973" width="3.85546875" style="10" customWidth="1"/>
    <col min="10974" max="10976" width="14.42578125" style="10" customWidth="1"/>
    <col min="10977" max="10977" width="4.140625" style="10" customWidth="1"/>
    <col min="10978" max="10978" width="15" style="10" customWidth="1"/>
    <col min="10979" max="10980" width="9.140625" style="10" customWidth="1"/>
    <col min="10981" max="10981" width="11.5703125" style="10" customWidth="1"/>
    <col min="10982" max="10982" width="18.140625" style="10" customWidth="1"/>
    <col min="10983" max="10983" width="13.140625" style="10" customWidth="1"/>
    <col min="10984" max="10984" width="12.28515625" style="10" customWidth="1"/>
    <col min="10985" max="11222" width="9.140625" style="10"/>
    <col min="11223" max="11223" width="1.42578125" style="10" customWidth="1"/>
    <col min="11224" max="11224" width="59.5703125" style="10" customWidth="1"/>
    <col min="11225" max="11225" width="9.140625" style="10" customWidth="1"/>
    <col min="11226" max="11227" width="3.85546875" style="10" customWidth="1"/>
    <col min="11228" max="11228" width="10.5703125" style="10" customWidth="1"/>
    <col min="11229" max="11229" width="3.85546875" style="10" customWidth="1"/>
    <col min="11230" max="11232" width="14.42578125" style="10" customWidth="1"/>
    <col min="11233" max="11233" width="4.140625" style="10" customWidth="1"/>
    <col min="11234" max="11234" width="15" style="10" customWidth="1"/>
    <col min="11235" max="11236" width="9.140625" style="10" customWidth="1"/>
    <col min="11237" max="11237" width="11.5703125" style="10" customWidth="1"/>
    <col min="11238" max="11238" width="18.140625" style="10" customWidth="1"/>
    <col min="11239" max="11239" width="13.140625" style="10" customWidth="1"/>
    <col min="11240" max="11240" width="12.28515625" style="10" customWidth="1"/>
    <col min="11241" max="11478" width="9.140625" style="10"/>
    <col min="11479" max="11479" width="1.42578125" style="10" customWidth="1"/>
    <col min="11480" max="11480" width="59.5703125" style="10" customWidth="1"/>
    <col min="11481" max="11481" width="9.140625" style="10" customWidth="1"/>
    <col min="11482" max="11483" width="3.85546875" style="10" customWidth="1"/>
    <col min="11484" max="11484" width="10.5703125" style="10" customWidth="1"/>
    <col min="11485" max="11485" width="3.85546875" style="10" customWidth="1"/>
    <col min="11486" max="11488" width="14.42578125" style="10" customWidth="1"/>
    <col min="11489" max="11489" width="4.140625" style="10" customWidth="1"/>
    <col min="11490" max="11490" width="15" style="10" customWidth="1"/>
    <col min="11491" max="11492" width="9.140625" style="10" customWidth="1"/>
    <col min="11493" max="11493" width="11.5703125" style="10" customWidth="1"/>
    <col min="11494" max="11494" width="18.140625" style="10" customWidth="1"/>
    <col min="11495" max="11495" width="13.140625" style="10" customWidth="1"/>
    <col min="11496" max="11496" width="12.28515625" style="10" customWidth="1"/>
    <col min="11497" max="11734" width="9.140625" style="10"/>
    <col min="11735" max="11735" width="1.42578125" style="10" customWidth="1"/>
    <col min="11736" max="11736" width="59.5703125" style="10" customWidth="1"/>
    <col min="11737" max="11737" width="9.140625" style="10" customWidth="1"/>
    <col min="11738" max="11739" width="3.85546875" style="10" customWidth="1"/>
    <col min="11740" max="11740" width="10.5703125" style="10" customWidth="1"/>
    <col min="11741" max="11741" width="3.85546875" style="10" customWidth="1"/>
    <col min="11742" max="11744" width="14.42578125" style="10" customWidth="1"/>
    <col min="11745" max="11745" width="4.140625" style="10" customWidth="1"/>
    <col min="11746" max="11746" width="15" style="10" customWidth="1"/>
    <col min="11747" max="11748" width="9.140625" style="10" customWidth="1"/>
    <col min="11749" max="11749" width="11.5703125" style="10" customWidth="1"/>
    <col min="11750" max="11750" width="18.140625" style="10" customWidth="1"/>
    <col min="11751" max="11751" width="13.140625" style="10" customWidth="1"/>
    <col min="11752" max="11752" width="12.28515625" style="10" customWidth="1"/>
    <col min="11753" max="11990" width="9.140625" style="10"/>
    <col min="11991" max="11991" width="1.42578125" style="10" customWidth="1"/>
    <col min="11992" max="11992" width="59.5703125" style="10" customWidth="1"/>
    <col min="11993" max="11993" width="9.140625" style="10" customWidth="1"/>
    <col min="11994" max="11995" width="3.85546875" style="10" customWidth="1"/>
    <col min="11996" max="11996" width="10.5703125" style="10" customWidth="1"/>
    <col min="11997" max="11997" width="3.85546875" style="10" customWidth="1"/>
    <col min="11998" max="12000" width="14.42578125" style="10" customWidth="1"/>
    <col min="12001" max="12001" width="4.140625" style="10" customWidth="1"/>
    <col min="12002" max="12002" width="15" style="10" customWidth="1"/>
    <col min="12003" max="12004" width="9.140625" style="10" customWidth="1"/>
    <col min="12005" max="12005" width="11.5703125" style="10" customWidth="1"/>
    <col min="12006" max="12006" width="18.140625" style="10" customWidth="1"/>
    <col min="12007" max="12007" width="13.140625" style="10" customWidth="1"/>
    <col min="12008" max="12008" width="12.28515625" style="10" customWidth="1"/>
    <col min="12009" max="12246" width="9.140625" style="10"/>
    <col min="12247" max="12247" width="1.42578125" style="10" customWidth="1"/>
    <col min="12248" max="12248" width="59.5703125" style="10" customWidth="1"/>
    <col min="12249" max="12249" width="9.140625" style="10" customWidth="1"/>
    <col min="12250" max="12251" width="3.85546875" style="10" customWidth="1"/>
    <col min="12252" max="12252" width="10.5703125" style="10" customWidth="1"/>
    <col min="12253" max="12253" width="3.85546875" style="10" customWidth="1"/>
    <col min="12254" max="12256" width="14.42578125" style="10" customWidth="1"/>
    <col min="12257" max="12257" width="4.140625" style="10" customWidth="1"/>
    <col min="12258" max="12258" width="15" style="10" customWidth="1"/>
    <col min="12259" max="12260" width="9.140625" style="10" customWidth="1"/>
    <col min="12261" max="12261" width="11.5703125" style="10" customWidth="1"/>
    <col min="12262" max="12262" width="18.140625" style="10" customWidth="1"/>
    <col min="12263" max="12263" width="13.140625" style="10" customWidth="1"/>
    <col min="12264" max="12264" width="12.28515625" style="10" customWidth="1"/>
    <col min="12265" max="12502" width="9.140625" style="10"/>
    <col min="12503" max="12503" width="1.42578125" style="10" customWidth="1"/>
    <col min="12504" max="12504" width="59.5703125" style="10" customWidth="1"/>
    <col min="12505" max="12505" width="9.140625" style="10" customWidth="1"/>
    <col min="12506" max="12507" width="3.85546875" style="10" customWidth="1"/>
    <col min="12508" max="12508" width="10.5703125" style="10" customWidth="1"/>
    <col min="12509" max="12509" width="3.85546875" style="10" customWidth="1"/>
    <col min="12510" max="12512" width="14.42578125" style="10" customWidth="1"/>
    <col min="12513" max="12513" width="4.140625" style="10" customWidth="1"/>
    <col min="12514" max="12514" width="15" style="10" customWidth="1"/>
    <col min="12515" max="12516" width="9.140625" style="10" customWidth="1"/>
    <col min="12517" max="12517" width="11.5703125" style="10" customWidth="1"/>
    <col min="12518" max="12518" width="18.140625" style="10" customWidth="1"/>
    <col min="12519" max="12519" width="13.140625" style="10" customWidth="1"/>
    <col min="12520" max="12520" width="12.28515625" style="10" customWidth="1"/>
    <col min="12521" max="12758" width="9.140625" style="10"/>
    <col min="12759" max="12759" width="1.42578125" style="10" customWidth="1"/>
    <col min="12760" max="12760" width="59.5703125" style="10" customWidth="1"/>
    <col min="12761" max="12761" width="9.140625" style="10" customWidth="1"/>
    <col min="12762" max="12763" width="3.85546875" style="10" customWidth="1"/>
    <col min="12764" max="12764" width="10.5703125" style="10" customWidth="1"/>
    <col min="12765" max="12765" width="3.85546875" style="10" customWidth="1"/>
    <col min="12766" max="12768" width="14.42578125" style="10" customWidth="1"/>
    <col min="12769" max="12769" width="4.140625" style="10" customWidth="1"/>
    <col min="12770" max="12770" width="15" style="10" customWidth="1"/>
    <col min="12771" max="12772" width="9.140625" style="10" customWidth="1"/>
    <col min="12773" max="12773" width="11.5703125" style="10" customWidth="1"/>
    <col min="12774" max="12774" width="18.140625" style="10" customWidth="1"/>
    <col min="12775" max="12775" width="13.140625" style="10" customWidth="1"/>
    <col min="12776" max="12776" width="12.28515625" style="10" customWidth="1"/>
    <col min="12777" max="13014" width="9.140625" style="10"/>
    <col min="13015" max="13015" width="1.42578125" style="10" customWidth="1"/>
    <col min="13016" max="13016" width="59.5703125" style="10" customWidth="1"/>
    <col min="13017" max="13017" width="9.140625" style="10" customWidth="1"/>
    <col min="13018" max="13019" width="3.85546875" style="10" customWidth="1"/>
    <col min="13020" max="13020" width="10.5703125" style="10" customWidth="1"/>
    <col min="13021" max="13021" width="3.85546875" style="10" customWidth="1"/>
    <col min="13022" max="13024" width="14.42578125" style="10" customWidth="1"/>
    <col min="13025" max="13025" width="4.140625" style="10" customWidth="1"/>
    <col min="13026" max="13026" width="15" style="10" customWidth="1"/>
    <col min="13027" max="13028" width="9.140625" style="10" customWidth="1"/>
    <col min="13029" max="13029" width="11.5703125" style="10" customWidth="1"/>
    <col min="13030" max="13030" width="18.140625" style="10" customWidth="1"/>
    <col min="13031" max="13031" width="13.140625" style="10" customWidth="1"/>
    <col min="13032" max="13032" width="12.28515625" style="10" customWidth="1"/>
    <col min="13033" max="13270" width="9.140625" style="10"/>
    <col min="13271" max="13271" width="1.42578125" style="10" customWidth="1"/>
    <col min="13272" max="13272" width="59.5703125" style="10" customWidth="1"/>
    <col min="13273" max="13273" width="9.140625" style="10" customWidth="1"/>
    <col min="13274" max="13275" width="3.85546875" style="10" customWidth="1"/>
    <col min="13276" max="13276" width="10.5703125" style="10" customWidth="1"/>
    <col min="13277" max="13277" width="3.85546875" style="10" customWidth="1"/>
    <col min="13278" max="13280" width="14.42578125" style="10" customWidth="1"/>
    <col min="13281" max="13281" width="4.140625" style="10" customWidth="1"/>
    <col min="13282" max="13282" width="15" style="10" customWidth="1"/>
    <col min="13283" max="13284" width="9.140625" style="10" customWidth="1"/>
    <col min="13285" max="13285" width="11.5703125" style="10" customWidth="1"/>
    <col min="13286" max="13286" width="18.140625" style="10" customWidth="1"/>
    <col min="13287" max="13287" width="13.140625" style="10" customWidth="1"/>
    <col min="13288" max="13288" width="12.28515625" style="10" customWidth="1"/>
    <col min="13289" max="13526" width="9.140625" style="10"/>
    <col min="13527" max="13527" width="1.42578125" style="10" customWidth="1"/>
    <col min="13528" max="13528" width="59.5703125" style="10" customWidth="1"/>
    <col min="13529" max="13529" width="9.140625" style="10" customWidth="1"/>
    <col min="13530" max="13531" width="3.85546875" style="10" customWidth="1"/>
    <col min="13532" max="13532" width="10.5703125" style="10" customWidth="1"/>
    <col min="13533" max="13533" width="3.85546875" style="10" customWidth="1"/>
    <col min="13534" max="13536" width="14.42578125" style="10" customWidth="1"/>
    <col min="13537" max="13537" width="4.140625" style="10" customWidth="1"/>
    <col min="13538" max="13538" width="15" style="10" customWidth="1"/>
    <col min="13539" max="13540" width="9.140625" style="10" customWidth="1"/>
    <col min="13541" max="13541" width="11.5703125" style="10" customWidth="1"/>
    <col min="13542" max="13542" width="18.140625" style="10" customWidth="1"/>
    <col min="13543" max="13543" width="13.140625" style="10" customWidth="1"/>
    <col min="13544" max="13544" width="12.28515625" style="10" customWidth="1"/>
    <col min="13545" max="13782" width="9.140625" style="10"/>
    <col min="13783" max="13783" width="1.42578125" style="10" customWidth="1"/>
    <col min="13784" max="13784" width="59.5703125" style="10" customWidth="1"/>
    <col min="13785" max="13785" width="9.140625" style="10" customWidth="1"/>
    <col min="13786" max="13787" width="3.85546875" style="10" customWidth="1"/>
    <col min="13788" max="13788" width="10.5703125" style="10" customWidth="1"/>
    <col min="13789" max="13789" width="3.85546875" style="10" customWidth="1"/>
    <col min="13790" max="13792" width="14.42578125" style="10" customWidth="1"/>
    <col min="13793" max="13793" width="4.140625" style="10" customWidth="1"/>
    <col min="13794" max="13794" width="15" style="10" customWidth="1"/>
    <col min="13795" max="13796" width="9.140625" style="10" customWidth="1"/>
    <col min="13797" max="13797" width="11.5703125" style="10" customWidth="1"/>
    <col min="13798" max="13798" width="18.140625" style="10" customWidth="1"/>
    <col min="13799" max="13799" width="13.140625" style="10" customWidth="1"/>
    <col min="13800" max="13800" width="12.28515625" style="10" customWidth="1"/>
    <col min="13801" max="14038" width="9.140625" style="10"/>
    <col min="14039" max="14039" width="1.42578125" style="10" customWidth="1"/>
    <col min="14040" max="14040" width="59.5703125" style="10" customWidth="1"/>
    <col min="14041" max="14041" width="9.140625" style="10" customWidth="1"/>
    <col min="14042" max="14043" width="3.85546875" style="10" customWidth="1"/>
    <col min="14044" max="14044" width="10.5703125" style="10" customWidth="1"/>
    <col min="14045" max="14045" width="3.85546875" style="10" customWidth="1"/>
    <col min="14046" max="14048" width="14.42578125" style="10" customWidth="1"/>
    <col min="14049" max="14049" width="4.140625" style="10" customWidth="1"/>
    <col min="14050" max="14050" width="15" style="10" customWidth="1"/>
    <col min="14051" max="14052" width="9.140625" style="10" customWidth="1"/>
    <col min="14053" max="14053" width="11.5703125" style="10" customWidth="1"/>
    <col min="14054" max="14054" width="18.140625" style="10" customWidth="1"/>
    <col min="14055" max="14055" width="13.140625" style="10" customWidth="1"/>
    <col min="14056" max="14056" width="12.28515625" style="10" customWidth="1"/>
    <col min="14057" max="14294" width="9.140625" style="10"/>
    <col min="14295" max="14295" width="1.42578125" style="10" customWidth="1"/>
    <col min="14296" max="14296" width="59.5703125" style="10" customWidth="1"/>
    <col min="14297" max="14297" width="9.140625" style="10" customWidth="1"/>
    <col min="14298" max="14299" width="3.85546875" style="10" customWidth="1"/>
    <col min="14300" max="14300" width="10.5703125" style="10" customWidth="1"/>
    <col min="14301" max="14301" width="3.85546875" style="10" customWidth="1"/>
    <col min="14302" max="14304" width="14.42578125" style="10" customWidth="1"/>
    <col min="14305" max="14305" width="4.140625" style="10" customWidth="1"/>
    <col min="14306" max="14306" width="15" style="10" customWidth="1"/>
    <col min="14307" max="14308" width="9.140625" style="10" customWidth="1"/>
    <col min="14309" max="14309" width="11.5703125" style="10" customWidth="1"/>
    <col min="14310" max="14310" width="18.140625" style="10" customWidth="1"/>
    <col min="14311" max="14311" width="13.140625" style="10" customWidth="1"/>
    <col min="14312" max="14312" width="12.28515625" style="10" customWidth="1"/>
    <col min="14313" max="14550" width="9.140625" style="10"/>
    <col min="14551" max="14551" width="1.42578125" style="10" customWidth="1"/>
    <col min="14552" max="14552" width="59.5703125" style="10" customWidth="1"/>
    <col min="14553" max="14553" width="9.140625" style="10" customWidth="1"/>
    <col min="14554" max="14555" width="3.85546875" style="10" customWidth="1"/>
    <col min="14556" max="14556" width="10.5703125" style="10" customWidth="1"/>
    <col min="14557" max="14557" width="3.85546875" style="10" customWidth="1"/>
    <col min="14558" max="14560" width="14.42578125" style="10" customWidth="1"/>
    <col min="14561" max="14561" width="4.140625" style="10" customWidth="1"/>
    <col min="14562" max="14562" width="15" style="10" customWidth="1"/>
    <col min="14563" max="14564" width="9.140625" style="10" customWidth="1"/>
    <col min="14565" max="14565" width="11.5703125" style="10" customWidth="1"/>
    <col min="14566" max="14566" width="18.140625" style="10" customWidth="1"/>
    <col min="14567" max="14567" width="13.140625" style="10" customWidth="1"/>
    <col min="14568" max="14568" width="12.28515625" style="10" customWidth="1"/>
    <col min="14569" max="14806" width="9.140625" style="10"/>
    <col min="14807" max="14807" width="1.42578125" style="10" customWidth="1"/>
    <col min="14808" max="14808" width="59.5703125" style="10" customWidth="1"/>
    <col min="14809" max="14809" width="9.140625" style="10" customWidth="1"/>
    <col min="14810" max="14811" width="3.85546875" style="10" customWidth="1"/>
    <col min="14812" max="14812" width="10.5703125" style="10" customWidth="1"/>
    <col min="14813" max="14813" width="3.85546875" style="10" customWidth="1"/>
    <col min="14814" max="14816" width="14.42578125" style="10" customWidth="1"/>
    <col min="14817" max="14817" width="4.140625" style="10" customWidth="1"/>
    <col min="14818" max="14818" width="15" style="10" customWidth="1"/>
    <col min="14819" max="14820" width="9.140625" style="10" customWidth="1"/>
    <col min="14821" max="14821" width="11.5703125" style="10" customWidth="1"/>
    <col min="14822" max="14822" width="18.140625" style="10" customWidth="1"/>
    <col min="14823" max="14823" width="13.140625" style="10" customWidth="1"/>
    <col min="14824" max="14824" width="12.28515625" style="10" customWidth="1"/>
    <col min="14825" max="15062" width="9.140625" style="10"/>
    <col min="15063" max="15063" width="1.42578125" style="10" customWidth="1"/>
    <col min="15064" max="15064" width="59.5703125" style="10" customWidth="1"/>
    <col min="15065" max="15065" width="9.140625" style="10" customWidth="1"/>
    <col min="15066" max="15067" width="3.85546875" style="10" customWidth="1"/>
    <col min="15068" max="15068" width="10.5703125" style="10" customWidth="1"/>
    <col min="15069" max="15069" width="3.85546875" style="10" customWidth="1"/>
    <col min="15070" max="15072" width="14.42578125" style="10" customWidth="1"/>
    <col min="15073" max="15073" width="4.140625" style="10" customWidth="1"/>
    <col min="15074" max="15074" width="15" style="10" customWidth="1"/>
    <col min="15075" max="15076" width="9.140625" style="10" customWidth="1"/>
    <col min="15077" max="15077" width="11.5703125" style="10" customWidth="1"/>
    <col min="15078" max="15078" width="18.140625" style="10" customWidth="1"/>
    <col min="15079" max="15079" width="13.140625" style="10" customWidth="1"/>
    <col min="15080" max="15080" width="12.28515625" style="10" customWidth="1"/>
    <col min="15081" max="15318" width="9.140625" style="10"/>
    <col min="15319" max="15319" width="1.42578125" style="10" customWidth="1"/>
    <col min="15320" max="15320" width="59.5703125" style="10" customWidth="1"/>
    <col min="15321" max="15321" width="9.140625" style="10" customWidth="1"/>
    <col min="15322" max="15323" width="3.85546875" style="10" customWidth="1"/>
    <col min="15324" max="15324" width="10.5703125" style="10" customWidth="1"/>
    <col min="15325" max="15325" width="3.85546875" style="10" customWidth="1"/>
    <col min="15326" max="15328" width="14.42578125" style="10" customWidth="1"/>
    <col min="15329" max="15329" width="4.140625" style="10" customWidth="1"/>
    <col min="15330" max="15330" width="15" style="10" customWidth="1"/>
    <col min="15331" max="15332" width="9.140625" style="10" customWidth="1"/>
    <col min="15333" max="15333" width="11.5703125" style="10" customWidth="1"/>
    <col min="15334" max="15334" width="18.140625" style="10" customWidth="1"/>
    <col min="15335" max="15335" width="13.140625" style="10" customWidth="1"/>
    <col min="15336" max="15336" width="12.28515625" style="10" customWidth="1"/>
    <col min="15337" max="15574" width="9.140625" style="10"/>
    <col min="15575" max="15575" width="1.42578125" style="10" customWidth="1"/>
    <col min="15576" max="15576" width="59.5703125" style="10" customWidth="1"/>
    <col min="15577" max="15577" width="9.140625" style="10" customWidth="1"/>
    <col min="15578" max="15579" width="3.85546875" style="10" customWidth="1"/>
    <col min="15580" max="15580" width="10.5703125" style="10" customWidth="1"/>
    <col min="15581" max="15581" width="3.85546875" style="10" customWidth="1"/>
    <col min="15582" max="15584" width="14.42578125" style="10" customWidth="1"/>
    <col min="15585" max="15585" width="4.140625" style="10" customWidth="1"/>
    <col min="15586" max="15586" width="15" style="10" customWidth="1"/>
    <col min="15587" max="15588" width="9.140625" style="10" customWidth="1"/>
    <col min="15589" max="15589" width="11.5703125" style="10" customWidth="1"/>
    <col min="15590" max="15590" width="18.140625" style="10" customWidth="1"/>
    <col min="15591" max="15591" width="13.140625" style="10" customWidth="1"/>
    <col min="15592" max="15592" width="12.28515625" style="10" customWidth="1"/>
    <col min="15593" max="15830" width="9.140625" style="10"/>
    <col min="15831" max="15831" width="1.42578125" style="10" customWidth="1"/>
    <col min="15832" max="15832" width="59.5703125" style="10" customWidth="1"/>
    <col min="15833" max="15833" width="9.140625" style="10" customWidth="1"/>
    <col min="15834" max="15835" width="3.85546875" style="10" customWidth="1"/>
    <col min="15836" max="15836" width="10.5703125" style="10" customWidth="1"/>
    <col min="15837" max="15837" width="3.85546875" style="10" customWidth="1"/>
    <col min="15838" max="15840" width="14.42578125" style="10" customWidth="1"/>
    <col min="15841" max="15841" width="4.140625" style="10" customWidth="1"/>
    <col min="15842" max="15842" width="15" style="10" customWidth="1"/>
    <col min="15843" max="15844" width="9.140625" style="10" customWidth="1"/>
    <col min="15845" max="15845" width="11.5703125" style="10" customWidth="1"/>
    <col min="15846" max="15846" width="18.140625" style="10" customWidth="1"/>
    <col min="15847" max="15847" width="13.140625" style="10" customWidth="1"/>
    <col min="15848" max="15848" width="12.28515625" style="10" customWidth="1"/>
    <col min="15849" max="16384" width="9.140625" style="10"/>
  </cols>
  <sheetData>
    <row r="1" spans="1:21" ht="18" customHeight="1" x14ac:dyDescent="0.25">
      <c r="B1" s="10" t="s">
        <v>458</v>
      </c>
    </row>
    <row r="2" spans="1:21" ht="55.5" customHeight="1" x14ac:dyDescent="0.25">
      <c r="B2" s="126" t="s">
        <v>437</v>
      </c>
      <c r="C2" s="126"/>
      <c r="D2" s="126"/>
      <c r="E2" s="126"/>
      <c r="F2" s="126"/>
      <c r="G2" s="126"/>
      <c r="H2" s="126"/>
      <c r="I2" s="126"/>
      <c r="J2" s="126"/>
      <c r="K2" s="126"/>
      <c r="L2" s="126"/>
      <c r="M2" s="126"/>
      <c r="N2" s="126"/>
      <c r="O2" s="126"/>
      <c r="P2" s="126"/>
      <c r="Q2" s="126"/>
      <c r="R2" s="126"/>
      <c r="S2" s="13"/>
      <c r="T2" s="13"/>
      <c r="U2" s="13"/>
    </row>
    <row r="3" spans="1:21" ht="51.75" customHeight="1" x14ac:dyDescent="0.25">
      <c r="A3" s="129" t="s">
        <v>440</v>
      </c>
      <c r="B3" s="129"/>
      <c r="C3" s="129"/>
      <c r="D3" s="129"/>
      <c r="E3" s="129"/>
      <c r="F3" s="129"/>
      <c r="G3" s="129"/>
      <c r="H3" s="129"/>
      <c r="I3" s="129"/>
      <c r="J3" s="129"/>
      <c r="K3" s="129"/>
      <c r="L3" s="129"/>
      <c r="M3" s="129"/>
      <c r="N3" s="129"/>
      <c r="O3" s="129"/>
      <c r="P3" s="129"/>
      <c r="Q3" s="129"/>
      <c r="R3" s="129"/>
      <c r="S3" s="129"/>
      <c r="T3" s="129"/>
      <c r="U3" s="129"/>
    </row>
    <row r="4" spans="1:21" ht="16.5" customHeight="1" x14ac:dyDescent="0.25">
      <c r="A4" s="101"/>
      <c r="B4" s="101"/>
      <c r="C4" s="101"/>
      <c r="D4" s="101"/>
      <c r="E4" s="101"/>
      <c r="F4" s="101"/>
      <c r="G4" s="101"/>
      <c r="H4" s="101"/>
      <c r="I4" s="101"/>
      <c r="J4" s="101"/>
      <c r="K4" s="101"/>
      <c r="L4" s="101"/>
      <c r="M4" s="101"/>
      <c r="N4" s="101"/>
      <c r="O4" s="101"/>
      <c r="P4" s="101"/>
      <c r="Q4" s="101"/>
      <c r="R4" s="101" t="s">
        <v>209</v>
      </c>
      <c r="S4" s="101" t="e">
        <f>S407</f>
        <v>#REF!</v>
      </c>
      <c r="T4" s="101" t="e">
        <f>T407</f>
        <v>#REF!</v>
      </c>
      <c r="U4" s="101" t="e">
        <f>U407</f>
        <v>#REF!</v>
      </c>
    </row>
    <row r="5" spans="1:21" s="1" customFormat="1" ht="30" customHeight="1" x14ac:dyDescent="0.25">
      <c r="A5" s="68" t="s">
        <v>0</v>
      </c>
      <c r="B5" s="89" t="s">
        <v>139</v>
      </c>
      <c r="C5" s="89" t="s">
        <v>140</v>
      </c>
      <c r="D5" s="3" t="s">
        <v>141</v>
      </c>
      <c r="E5" s="89" t="s">
        <v>142</v>
      </c>
      <c r="F5" s="3" t="s">
        <v>2</v>
      </c>
      <c r="G5" s="3" t="s">
        <v>3</v>
      </c>
      <c r="H5" s="3" t="s">
        <v>143</v>
      </c>
      <c r="I5" s="3" t="s">
        <v>5</v>
      </c>
      <c r="J5" s="55" t="s">
        <v>381</v>
      </c>
      <c r="K5" s="103" t="s">
        <v>256</v>
      </c>
      <c r="L5" s="103" t="s">
        <v>257</v>
      </c>
      <c r="M5" s="103" t="s">
        <v>258</v>
      </c>
      <c r="N5" s="55" t="s">
        <v>421</v>
      </c>
      <c r="O5" s="103" t="s">
        <v>256</v>
      </c>
      <c r="P5" s="103" t="s">
        <v>257</v>
      </c>
      <c r="Q5" s="103" t="s">
        <v>258</v>
      </c>
      <c r="R5" s="55" t="s">
        <v>444</v>
      </c>
      <c r="S5" s="103" t="s">
        <v>256</v>
      </c>
      <c r="T5" s="103" t="s">
        <v>257</v>
      </c>
      <c r="U5" s="103" t="s">
        <v>258</v>
      </c>
    </row>
    <row r="6" spans="1:21" s="21" customFormat="1" ht="42.75" x14ac:dyDescent="0.25">
      <c r="A6" s="16" t="s">
        <v>231</v>
      </c>
      <c r="B6" s="59">
        <v>51</v>
      </c>
      <c r="C6" s="59"/>
      <c r="D6" s="17"/>
      <c r="E6" s="59"/>
      <c r="F6" s="17"/>
      <c r="G6" s="17"/>
      <c r="H6" s="17"/>
      <c r="I6" s="17"/>
      <c r="J6" s="18">
        <f t="shared" ref="J6:U6" si="0">J7+J69+J83+J88+J98+J110+J115+J126+J131+J139+J147+J152+J157+J162+J167+J180+J185+J225+J231+J246+J259+J175</f>
        <v>342823432.13000005</v>
      </c>
      <c r="K6" s="18" t="e">
        <f t="shared" si="0"/>
        <v>#REF!</v>
      </c>
      <c r="L6" s="18" t="e">
        <f t="shared" si="0"/>
        <v>#REF!</v>
      </c>
      <c r="M6" s="18" t="e">
        <f t="shared" si="0"/>
        <v>#REF!</v>
      </c>
      <c r="N6" s="18">
        <f t="shared" si="0"/>
        <v>291761936.49000001</v>
      </c>
      <c r="O6" s="18" t="e">
        <f t="shared" si="0"/>
        <v>#REF!</v>
      </c>
      <c r="P6" s="18" t="e">
        <f t="shared" si="0"/>
        <v>#REF!</v>
      </c>
      <c r="Q6" s="18" t="e">
        <f t="shared" si="0"/>
        <v>#REF!</v>
      </c>
      <c r="R6" s="18">
        <f t="shared" si="0"/>
        <v>155889363.35000002</v>
      </c>
      <c r="S6" s="18" t="e">
        <f t="shared" si="0"/>
        <v>#REF!</v>
      </c>
      <c r="T6" s="18" t="e">
        <f t="shared" si="0"/>
        <v>#REF!</v>
      </c>
      <c r="U6" s="18" t="e">
        <f t="shared" si="0"/>
        <v>#REF!</v>
      </c>
    </row>
    <row r="7" spans="1:21" ht="60" x14ac:dyDescent="0.25">
      <c r="A7" s="14" t="s">
        <v>342</v>
      </c>
      <c r="B7" s="4">
        <v>51</v>
      </c>
      <c r="C7" s="4">
        <v>0</v>
      </c>
      <c r="D7" s="2" t="s">
        <v>11</v>
      </c>
      <c r="E7" s="4"/>
      <c r="F7" s="2"/>
      <c r="G7" s="2"/>
      <c r="H7" s="2"/>
      <c r="I7" s="2"/>
      <c r="J7" s="42">
        <f>J8</f>
        <v>33839499</v>
      </c>
      <c r="K7" s="42" t="e">
        <f t="shared" ref="K7:U7" si="1">K8</f>
        <v>#REF!</v>
      </c>
      <c r="L7" s="42" t="e">
        <f t="shared" si="1"/>
        <v>#REF!</v>
      </c>
      <c r="M7" s="42" t="e">
        <f t="shared" si="1"/>
        <v>#REF!</v>
      </c>
      <c r="N7" s="42">
        <f t="shared" si="1"/>
        <v>33525999</v>
      </c>
      <c r="O7" s="42" t="e">
        <f t="shared" si="1"/>
        <v>#REF!</v>
      </c>
      <c r="P7" s="42" t="e">
        <f t="shared" si="1"/>
        <v>#REF!</v>
      </c>
      <c r="Q7" s="42" t="e">
        <f t="shared" si="1"/>
        <v>#REF!</v>
      </c>
      <c r="R7" s="42">
        <f t="shared" si="1"/>
        <v>33525999</v>
      </c>
      <c r="S7" s="42" t="e">
        <f t="shared" si="1"/>
        <v>#REF!</v>
      </c>
      <c r="T7" s="42" t="e">
        <f t="shared" si="1"/>
        <v>#REF!</v>
      </c>
      <c r="U7" s="42" t="e">
        <f t="shared" si="1"/>
        <v>#REF!</v>
      </c>
    </row>
    <row r="8" spans="1:21" x14ac:dyDescent="0.25">
      <c r="A8" s="14" t="s">
        <v>6</v>
      </c>
      <c r="B8" s="4">
        <v>51</v>
      </c>
      <c r="C8" s="4">
        <v>0</v>
      </c>
      <c r="D8" s="2" t="s">
        <v>11</v>
      </c>
      <c r="E8" s="4">
        <v>851</v>
      </c>
      <c r="F8" s="2"/>
      <c r="G8" s="2"/>
      <c r="H8" s="2"/>
      <c r="I8" s="2"/>
      <c r="J8" s="42">
        <f>J9+J14+J19+J22+J27+J32+J35+J42+J45+J48+J51+J54+J57+J60+J63+J66</f>
        <v>33839499</v>
      </c>
      <c r="K8" s="42" t="e">
        <f t="shared" ref="K8:U8" si="2">K9+K14+K19+K22+K27+K32+K35+K42+K45+K48+K51+K54+K57+K60+K63+K66</f>
        <v>#REF!</v>
      </c>
      <c r="L8" s="42" t="e">
        <f t="shared" si="2"/>
        <v>#REF!</v>
      </c>
      <c r="M8" s="42" t="e">
        <f t="shared" si="2"/>
        <v>#REF!</v>
      </c>
      <c r="N8" s="42">
        <f t="shared" si="2"/>
        <v>33525999</v>
      </c>
      <c r="O8" s="42" t="e">
        <f t="shared" si="2"/>
        <v>#REF!</v>
      </c>
      <c r="P8" s="42" t="e">
        <f t="shared" si="2"/>
        <v>#REF!</v>
      </c>
      <c r="Q8" s="42" t="e">
        <f t="shared" si="2"/>
        <v>#REF!</v>
      </c>
      <c r="R8" s="42">
        <f t="shared" si="2"/>
        <v>33525999</v>
      </c>
      <c r="S8" s="42" t="e">
        <f t="shared" si="2"/>
        <v>#REF!</v>
      </c>
      <c r="T8" s="42" t="e">
        <f t="shared" si="2"/>
        <v>#REF!</v>
      </c>
      <c r="U8" s="42" t="e">
        <f t="shared" si="2"/>
        <v>#REF!</v>
      </c>
    </row>
    <row r="9" spans="1:21" ht="240" x14ac:dyDescent="0.25">
      <c r="A9" s="49" t="s">
        <v>373</v>
      </c>
      <c r="B9" s="89">
        <v>51</v>
      </c>
      <c r="C9" s="89">
        <v>0</v>
      </c>
      <c r="D9" s="2" t="s">
        <v>11</v>
      </c>
      <c r="E9" s="89">
        <v>851</v>
      </c>
      <c r="F9" s="3" t="s">
        <v>197</v>
      </c>
      <c r="G9" s="3" t="s">
        <v>196</v>
      </c>
      <c r="H9" s="2" t="s">
        <v>371</v>
      </c>
      <c r="I9" s="2"/>
      <c r="J9" s="42">
        <f t="shared" ref="J9:U9" si="3">J10+J12</f>
        <v>641307</v>
      </c>
      <c r="K9" s="42" t="e">
        <f t="shared" si="3"/>
        <v>#REF!</v>
      </c>
      <c r="L9" s="42" t="e">
        <f t="shared" si="3"/>
        <v>#REF!</v>
      </c>
      <c r="M9" s="42" t="e">
        <f t="shared" si="3"/>
        <v>#REF!</v>
      </c>
      <c r="N9" s="42">
        <f t="shared" si="3"/>
        <v>641307</v>
      </c>
      <c r="O9" s="42" t="e">
        <f t="shared" si="3"/>
        <v>#REF!</v>
      </c>
      <c r="P9" s="42" t="e">
        <f t="shared" si="3"/>
        <v>#REF!</v>
      </c>
      <c r="Q9" s="42" t="e">
        <f t="shared" si="3"/>
        <v>#REF!</v>
      </c>
      <c r="R9" s="42">
        <f t="shared" si="3"/>
        <v>641307</v>
      </c>
      <c r="S9" s="42" t="e">
        <f t="shared" si="3"/>
        <v>#REF!</v>
      </c>
      <c r="T9" s="42" t="e">
        <f t="shared" si="3"/>
        <v>#REF!</v>
      </c>
      <c r="U9" s="42" t="e">
        <f t="shared" si="3"/>
        <v>#REF!</v>
      </c>
    </row>
    <row r="10" spans="1:21" ht="90" x14ac:dyDescent="0.25">
      <c r="A10" s="49" t="s">
        <v>14</v>
      </c>
      <c r="B10" s="89">
        <v>51</v>
      </c>
      <c r="C10" s="89">
        <v>0</v>
      </c>
      <c r="D10" s="2" t="s">
        <v>11</v>
      </c>
      <c r="E10" s="89">
        <v>851</v>
      </c>
      <c r="F10" s="3" t="s">
        <v>197</v>
      </c>
      <c r="G10" s="3" t="s">
        <v>196</v>
      </c>
      <c r="H10" s="2" t="s">
        <v>371</v>
      </c>
      <c r="I10" s="2" t="s">
        <v>16</v>
      </c>
      <c r="J10" s="42">
        <f t="shared" ref="J10:U10" si="4">J11</f>
        <v>576300</v>
      </c>
      <c r="K10" s="42" t="e">
        <f t="shared" si="4"/>
        <v>#REF!</v>
      </c>
      <c r="L10" s="42" t="e">
        <f t="shared" si="4"/>
        <v>#REF!</v>
      </c>
      <c r="M10" s="42" t="e">
        <f t="shared" si="4"/>
        <v>#REF!</v>
      </c>
      <c r="N10" s="42">
        <f t="shared" si="4"/>
        <v>576300</v>
      </c>
      <c r="O10" s="42" t="e">
        <f t="shared" si="4"/>
        <v>#REF!</v>
      </c>
      <c r="P10" s="42" t="e">
        <f t="shared" si="4"/>
        <v>#REF!</v>
      </c>
      <c r="Q10" s="42" t="e">
        <f t="shared" si="4"/>
        <v>#REF!</v>
      </c>
      <c r="R10" s="42">
        <f t="shared" si="4"/>
        <v>576300</v>
      </c>
      <c r="S10" s="42" t="e">
        <f t="shared" si="4"/>
        <v>#REF!</v>
      </c>
      <c r="T10" s="42" t="e">
        <f t="shared" si="4"/>
        <v>#REF!</v>
      </c>
      <c r="U10" s="42" t="e">
        <f t="shared" si="4"/>
        <v>#REF!</v>
      </c>
    </row>
    <row r="11" spans="1:21" ht="30" x14ac:dyDescent="0.25">
      <c r="A11" s="49" t="s">
        <v>248</v>
      </c>
      <c r="B11" s="89">
        <v>51</v>
      </c>
      <c r="C11" s="89">
        <v>0</v>
      </c>
      <c r="D11" s="2" t="s">
        <v>11</v>
      </c>
      <c r="E11" s="89">
        <v>851</v>
      </c>
      <c r="F11" s="3" t="s">
        <v>197</v>
      </c>
      <c r="G11" s="3" t="s">
        <v>196</v>
      </c>
      <c r="H11" s="2" t="s">
        <v>371</v>
      </c>
      <c r="I11" s="2" t="s">
        <v>17</v>
      </c>
      <c r="J11" s="42">
        <f>'3.ВС'!J12</f>
        <v>576300</v>
      </c>
      <c r="K11" s="42" t="e">
        <f>'3.ВС'!#REF!</f>
        <v>#REF!</v>
      </c>
      <c r="L11" s="42" t="e">
        <f>'3.ВС'!#REF!</f>
        <v>#REF!</v>
      </c>
      <c r="M11" s="42" t="e">
        <f>'3.ВС'!#REF!</f>
        <v>#REF!</v>
      </c>
      <c r="N11" s="42">
        <f>'3.ВС'!K12</f>
        <v>576300</v>
      </c>
      <c r="O11" s="42" t="e">
        <f>'3.ВС'!#REF!</f>
        <v>#REF!</v>
      </c>
      <c r="P11" s="42" t="e">
        <f>'3.ВС'!#REF!</f>
        <v>#REF!</v>
      </c>
      <c r="Q11" s="42" t="e">
        <f>'3.ВС'!#REF!</f>
        <v>#REF!</v>
      </c>
      <c r="R11" s="42">
        <f>'3.ВС'!L12</f>
        <v>576300</v>
      </c>
      <c r="S11" s="42" t="e">
        <f>'3.ВС'!#REF!</f>
        <v>#REF!</v>
      </c>
      <c r="T11" s="42" t="e">
        <f>'3.ВС'!#REF!</f>
        <v>#REF!</v>
      </c>
      <c r="U11" s="42" t="e">
        <f>'3.ВС'!#REF!</f>
        <v>#REF!</v>
      </c>
    </row>
    <row r="12" spans="1:21" ht="45" x14ac:dyDescent="0.25">
      <c r="A12" s="49" t="s">
        <v>19</v>
      </c>
      <c r="B12" s="89">
        <v>51</v>
      </c>
      <c r="C12" s="89">
        <v>0</v>
      </c>
      <c r="D12" s="2" t="s">
        <v>11</v>
      </c>
      <c r="E12" s="89">
        <v>851</v>
      </c>
      <c r="F12" s="3" t="s">
        <v>197</v>
      </c>
      <c r="G12" s="3" t="s">
        <v>196</v>
      </c>
      <c r="H12" s="2" t="s">
        <v>371</v>
      </c>
      <c r="I12" s="2" t="s">
        <v>20</v>
      </c>
      <c r="J12" s="42">
        <f t="shared" ref="J12:U12" si="5">J13</f>
        <v>65007</v>
      </c>
      <c r="K12" s="42" t="e">
        <f t="shared" si="5"/>
        <v>#REF!</v>
      </c>
      <c r="L12" s="42" t="e">
        <f t="shared" si="5"/>
        <v>#REF!</v>
      </c>
      <c r="M12" s="42" t="e">
        <f t="shared" si="5"/>
        <v>#REF!</v>
      </c>
      <c r="N12" s="42">
        <f t="shared" si="5"/>
        <v>65007</v>
      </c>
      <c r="O12" s="42" t="e">
        <f t="shared" si="5"/>
        <v>#REF!</v>
      </c>
      <c r="P12" s="42" t="e">
        <f t="shared" si="5"/>
        <v>#REF!</v>
      </c>
      <c r="Q12" s="42" t="e">
        <f t="shared" si="5"/>
        <v>#REF!</v>
      </c>
      <c r="R12" s="42">
        <f t="shared" si="5"/>
        <v>65007</v>
      </c>
      <c r="S12" s="42" t="e">
        <f t="shared" si="5"/>
        <v>#REF!</v>
      </c>
      <c r="T12" s="42" t="e">
        <f t="shared" si="5"/>
        <v>#REF!</v>
      </c>
      <c r="U12" s="42" t="e">
        <f t="shared" si="5"/>
        <v>#REF!</v>
      </c>
    </row>
    <row r="13" spans="1:21" ht="45" x14ac:dyDescent="0.25">
      <c r="A13" s="49" t="s">
        <v>9</v>
      </c>
      <c r="B13" s="89">
        <v>51</v>
      </c>
      <c r="C13" s="89">
        <v>0</v>
      </c>
      <c r="D13" s="2" t="s">
        <v>11</v>
      </c>
      <c r="E13" s="89">
        <v>851</v>
      </c>
      <c r="F13" s="3" t="s">
        <v>197</v>
      </c>
      <c r="G13" s="3" t="s">
        <v>196</v>
      </c>
      <c r="H13" s="2" t="s">
        <v>371</v>
      </c>
      <c r="I13" s="2" t="s">
        <v>21</v>
      </c>
      <c r="J13" s="42">
        <f>'3.ВС'!J14</f>
        <v>65007</v>
      </c>
      <c r="K13" s="42" t="e">
        <f>'3.ВС'!#REF!</f>
        <v>#REF!</v>
      </c>
      <c r="L13" s="42" t="e">
        <f>'3.ВС'!#REF!</f>
        <v>#REF!</v>
      </c>
      <c r="M13" s="42" t="e">
        <f>'3.ВС'!#REF!</f>
        <v>#REF!</v>
      </c>
      <c r="N13" s="42">
        <f>'3.ВС'!K14</f>
        <v>65007</v>
      </c>
      <c r="O13" s="42" t="e">
        <f>'3.ВС'!#REF!</f>
        <v>#REF!</v>
      </c>
      <c r="P13" s="42" t="e">
        <f>'3.ВС'!#REF!</f>
        <v>#REF!</v>
      </c>
      <c r="Q13" s="42" t="e">
        <f>'3.ВС'!#REF!</f>
        <v>#REF!</v>
      </c>
      <c r="R13" s="42">
        <f>'3.ВС'!L14</f>
        <v>65007</v>
      </c>
      <c r="S13" s="42" t="e">
        <f>'3.ВС'!#REF!</f>
        <v>#REF!</v>
      </c>
      <c r="T13" s="42" t="e">
        <f>'3.ВС'!#REF!</f>
        <v>#REF!</v>
      </c>
      <c r="U13" s="42" t="e">
        <f>'3.ВС'!#REF!</f>
        <v>#REF!</v>
      </c>
    </row>
    <row r="14" spans="1:21" ht="225" x14ac:dyDescent="0.25">
      <c r="A14" s="49" t="s">
        <v>374</v>
      </c>
      <c r="B14" s="89">
        <v>51</v>
      </c>
      <c r="C14" s="89">
        <v>0</v>
      </c>
      <c r="D14" s="2" t="s">
        <v>11</v>
      </c>
      <c r="E14" s="89">
        <v>851</v>
      </c>
      <c r="F14" s="3" t="s">
        <v>197</v>
      </c>
      <c r="G14" s="3" t="s">
        <v>196</v>
      </c>
      <c r="H14" s="2" t="s">
        <v>370</v>
      </c>
      <c r="I14" s="2"/>
      <c r="J14" s="19">
        <f t="shared" ref="J14:U14" si="6">J15+J17</f>
        <v>641307</v>
      </c>
      <c r="K14" s="19" t="e">
        <f t="shared" si="6"/>
        <v>#REF!</v>
      </c>
      <c r="L14" s="19" t="e">
        <f t="shared" si="6"/>
        <v>#REF!</v>
      </c>
      <c r="M14" s="19" t="e">
        <f t="shared" si="6"/>
        <v>#REF!</v>
      </c>
      <c r="N14" s="19">
        <f t="shared" si="6"/>
        <v>641307</v>
      </c>
      <c r="O14" s="19" t="e">
        <f t="shared" si="6"/>
        <v>#REF!</v>
      </c>
      <c r="P14" s="19" t="e">
        <f t="shared" si="6"/>
        <v>#REF!</v>
      </c>
      <c r="Q14" s="19" t="e">
        <f t="shared" si="6"/>
        <v>#REF!</v>
      </c>
      <c r="R14" s="19">
        <f t="shared" si="6"/>
        <v>641307</v>
      </c>
      <c r="S14" s="19" t="e">
        <f t="shared" si="6"/>
        <v>#REF!</v>
      </c>
      <c r="T14" s="19" t="e">
        <f t="shared" si="6"/>
        <v>#REF!</v>
      </c>
      <c r="U14" s="19" t="e">
        <f t="shared" si="6"/>
        <v>#REF!</v>
      </c>
    </row>
    <row r="15" spans="1:21" ht="90" x14ac:dyDescent="0.25">
      <c r="A15" s="124" t="s">
        <v>14</v>
      </c>
      <c r="B15" s="89">
        <v>51</v>
      </c>
      <c r="C15" s="89">
        <v>0</v>
      </c>
      <c r="D15" s="2" t="s">
        <v>11</v>
      </c>
      <c r="E15" s="89">
        <v>851</v>
      </c>
      <c r="F15" s="3" t="s">
        <v>11</v>
      </c>
      <c r="G15" s="3" t="s">
        <v>32</v>
      </c>
      <c r="H15" s="2" t="s">
        <v>370</v>
      </c>
      <c r="I15" s="2" t="s">
        <v>16</v>
      </c>
      <c r="J15" s="19">
        <f t="shared" ref="J15:U15" si="7">J16</f>
        <v>541700</v>
      </c>
      <c r="K15" s="19" t="e">
        <f t="shared" si="7"/>
        <v>#REF!</v>
      </c>
      <c r="L15" s="19" t="e">
        <f t="shared" si="7"/>
        <v>#REF!</v>
      </c>
      <c r="M15" s="19" t="e">
        <f t="shared" si="7"/>
        <v>#REF!</v>
      </c>
      <c r="N15" s="19">
        <f t="shared" si="7"/>
        <v>541700</v>
      </c>
      <c r="O15" s="19" t="e">
        <f t="shared" si="7"/>
        <v>#REF!</v>
      </c>
      <c r="P15" s="19" t="e">
        <f t="shared" si="7"/>
        <v>#REF!</v>
      </c>
      <c r="Q15" s="19" t="e">
        <f t="shared" si="7"/>
        <v>#REF!</v>
      </c>
      <c r="R15" s="19">
        <f t="shared" si="7"/>
        <v>541700</v>
      </c>
      <c r="S15" s="19" t="e">
        <f t="shared" si="7"/>
        <v>#REF!</v>
      </c>
      <c r="T15" s="19" t="e">
        <f t="shared" si="7"/>
        <v>#REF!</v>
      </c>
      <c r="U15" s="19" t="e">
        <f t="shared" si="7"/>
        <v>#REF!</v>
      </c>
    </row>
    <row r="16" spans="1:21" ht="45" x14ac:dyDescent="0.25">
      <c r="A16" s="124" t="s">
        <v>8</v>
      </c>
      <c r="B16" s="89">
        <v>51</v>
      </c>
      <c r="C16" s="89">
        <v>0</v>
      </c>
      <c r="D16" s="2" t="s">
        <v>11</v>
      </c>
      <c r="E16" s="89">
        <v>851</v>
      </c>
      <c r="F16" s="3" t="s">
        <v>11</v>
      </c>
      <c r="G16" s="3" t="s">
        <v>32</v>
      </c>
      <c r="H16" s="2" t="s">
        <v>370</v>
      </c>
      <c r="I16" s="2" t="s">
        <v>17</v>
      </c>
      <c r="J16" s="19">
        <f>'3.ВС'!J17</f>
        <v>541700</v>
      </c>
      <c r="K16" s="19" t="e">
        <f>'3.ВС'!#REF!</f>
        <v>#REF!</v>
      </c>
      <c r="L16" s="19" t="e">
        <f>'3.ВС'!#REF!</f>
        <v>#REF!</v>
      </c>
      <c r="M16" s="19" t="e">
        <f>'3.ВС'!#REF!</f>
        <v>#REF!</v>
      </c>
      <c r="N16" s="19">
        <f>'3.ВС'!K17</f>
        <v>541700</v>
      </c>
      <c r="O16" s="19" t="e">
        <f>'3.ВС'!#REF!</f>
        <v>#REF!</v>
      </c>
      <c r="P16" s="19" t="e">
        <f>'3.ВС'!#REF!</f>
        <v>#REF!</v>
      </c>
      <c r="Q16" s="19" t="e">
        <f>'3.ВС'!#REF!</f>
        <v>#REF!</v>
      </c>
      <c r="R16" s="19">
        <f>'3.ВС'!L17</f>
        <v>541700</v>
      </c>
      <c r="S16" s="19" t="e">
        <f>'3.ВС'!#REF!</f>
        <v>#REF!</v>
      </c>
      <c r="T16" s="19" t="e">
        <f>'3.ВС'!#REF!</f>
        <v>#REF!</v>
      </c>
      <c r="U16" s="19" t="e">
        <f>'3.ВС'!#REF!</f>
        <v>#REF!</v>
      </c>
    </row>
    <row r="17" spans="1:21" ht="45" x14ac:dyDescent="0.25">
      <c r="A17" s="125" t="s">
        <v>19</v>
      </c>
      <c r="B17" s="89">
        <v>51</v>
      </c>
      <c r="C17" s="89">
        <v>0</v>
      </c>
      <c r="D17" s="2" t="s">
        <v>11</v>
      </c>
      <c r="E17" s="89">
        <v>851</v>
      </c>
      <c r="F17" s="3" t="s">
        <v>11</v>
      </c>
      <c r="G17" s="3" t="s">
        <v>32</v>
      </c>
      <c r="H17" s="2" t="s">
        <v>370</v>
      </c>
      <c r="I17" s="2" t="s">
        <v>20</v>
      </c>
      <c r="J17" s="19">
        <f t="shared" ref="J17:U17" si="8">J18</f>
        <v>99607</v>
      </c>
      <c r="K17" s="19" t="e">
        <f t="shared" si="8"/>
        <v>#REF!</v>
      </c>
      <c r="L17" s="19" t="e">
        <f t="shared" si="8"/>
        <v>#REF!</v>
      </c>
      <c r="M17" s="19" t="e">
        <f t="shared" si="8"/>
        <v>#REF!</v>
      </c>
      <c r="N17" s="19">
        <f t="shared" si="8"/>
        <v>99607</v>
      </c>
      <c r="O17" s="19" t="e">
        <f t="shared" si="8"/>
        <v>#REF!</v>
      </c>
      <c r="P17" s="19" t="e">
        <f t="shared" si="8"/>
        <v>#REF!</v>
      </c>
      <c r="Q17" s="19" t="e">
        <f t="shared" si="8"/>
        <v>#REF!</v>
      </c>
      <c r="R17" s="19">
        <f t="shared" si="8"/>
        <v>99607</v>
      </c>
      <c r="S17" s="19" t="e">
        <f t="shared" si="8"/>
        <v>#REF!</v>
      </c>
      <c r="T17" s="19" t="e">
        <f t="shared" si="8"/>
        <v>#REF!</v>
      </c>
      <c r="U17" s="19" t="e">
        <f t="shared" si="8"/>
        <v>#REF!</v>
      </c>
    </row>
    <row r="18" spans="1:21" ht="45" x14ac:dyDescent="0.25">
      <c r="A18" s="125" t="s">
        <v>9</v>
      </c>
      <c r="B18" s="89">
        <v>51</v>
      </c>
      <c r="C18" s="89">
        <v>0</v>
      </c>
      <c r="D18" s="2" t="s">
        <v>11</v>
      </c>
      <c r="E18" s="89">
        <v>851</v>
      </c>
      <c r="F18" s="3" t="s">
        <v>11</v>
      </c>
      <c r="G18" s="3" t="s">
        <v>32</v>
      </c>
      <c r="H18" s="2" t="s">
        <v>370</v>
      </c>
      <c r="I18" s="2" t="s">
        <v>21</v>
      </c>
      <c r="J18" s="19">
        <f>'3.ВС'!J19</f>
        <v>99607</v>
      </c>
      <c r="K18" s="19" t="e">
        <f>'3.ВС'!#REF!</f>
        <v>#REF!</v>
      </c>
      <c r="L18" s="19" t="e">
        <f>'3.ВС'!#REF!</f>
        <v>#REF!</v>
      </c>
      <c r="M18" s="19" t="e">
        <f>'3.ВС'!#REF!</f>
        <v>#REF!</v>
      </c>
      <c r="N18" s="19">
        <f>'3.ВС'!K19</f>
        <v>99607</v>
      </c>
      <c r="O18" s="19" t="e">
        <f>'3.ВС'!#REF!</f>
        <v>#REF!</v>
      </c>
      <c r="P18" s="19" t="e">
        <f>'3.ВС'!#REF!</f>
        <v>#REF!</v>
      </c>
      <c r="Q18" s="19" t="e">
        <f>'3.ВС'!#REF!</f>
        <v>#REF!</v>
      </c>
      <c r="R18" s="19">
        <f>'3.ВС'!L19</f>
        <v>99607</v>
      </c>
      <c r="S18" s="19" t="e">
        <f>'3.ВС'!#REF!</f>
        <v>#REF!</v>
      </c>
      <c r="T18" s="19" t="e">
        <f>'3.ВС'!#REF!</f>
        <v>#REF!</v>
      </c>
      <c r="U18" s="19" t="e">
        <f>'3.ВС'!#REF!</f>
        <v>#REF!</v>
      </c>
    </row>
    <row r="19" spans="1:21" ht="270" x14ac:dyDescent="0.25">
      <c r="A19" s="49" t="s">
        <v>375</v>
      </c>
      <c r="B19" s="89">
        <v>51</v>
      </c>
      <c r="C19" s="89">
        <v>0</v>
      </c>
      <c r="D19" s="2" t="s">
        <v>11</v>
      </c>
      <c r="E19" s="89">
        <v>851</v>
      </c>
      <c r="F19" s="3" t="s">
        <v>11</v>
      </c>
      <c r="G19" s="3" t="s">
        <v>32</v>
      </c>
      <c r="H19" s="2" t="s">
        <v>372</v>
      </c>
      <c r="I19" s="2"/>
      <c r="J19" s="19">
        <f>J20</f>
        <v>400</v>
      </c>
      <c r="K19" s="19" t="e">
        <f t="shared" ref="K19:U19" si="9">K20</f>
        <v>#REF!</v>
      </c>
      <c r="L19" s="19" t="e">
        <f t="shared" si="9"/>
        <v>#REF!</v>
      </c>
      <c r="M19" s="19" t="e">
        <f t="shared" si="9"/>
        <v>#REF!</v>
      </c>
      <c r="N19" s="19">
        <f t="shared" si="9"/>
        <v>400</v>
      </c>
      <c r="O19" s="19" t="e">
        <f t="shared" si="9"/>
        <v>#REF!</v>
      </c>
      <c r="P19" s="19" t="e">
        <f t="shared" si="9"/>
        <v>#REF!</v>
      </c>
      <c r="Q19" s="19" t="e">
        <f t="shared" si="9"/>
        <v>#REF!</v>
      </c>
      <c r="R19" s="19">
        <f t="shared" si="9"/>
        <v>400</v>
      </c>
      <c r="S19" s="19" t="e">
        <f t="shared" si="9"/>
        <v>#REF!</v>
      </c>
      <c r="T19" s="19" t="e">
        <f t="shared" si="9"/>
        <v>#REF!</v>
      </c>
      <c r="U19" s="19" t="e">
        <f t="shared" si="9"/>
        <v>#REF!</v>
      </c>
    </row>
    <row r="20" spans="1:21" ht="45" x14ac:dyDescent="0.25">
      <c r="A20" s="49" t="s">
        <v>19</v>
      </c>
      <c r="B20" s="89">
        <v>51</v>
      </c>
      <c r="C20" s="89">
        <v>0</v>
      </c>
      <c r="D20" s="2" t="s">
        <v>11</v>
      </c>
      <c r="E20" s="89">
        <v>851</v>
      </c>
      <c r="F20" s="3" t="s">
        <v>11</v>
      </c>
      <c r="G20" s="3" t="s">
        <v>32</v>
      </c>
      <c r="H20" s="2" t="s">
        <v>372</v>
      </c>
      <c r="I20" s="2" t="s">
        <v>20</v>
      </c>
      <c r="J20" s="19">
        <f t="shared" ref="J20:U20" si="10">J21</f>
        <v>400</v>
      </c>
      <c r="K20" s="19" t="e">
        <f t="shared" si="10"/>
        <v>#REF!</v>
      </c>
      <c r="L20" s="19" t="e">
        <f t="shared" si="10"/>
        <v>#REF!</v>
      </c>
      <c r="M20" s="19" t="e">
        <f t="shared" si="10"/>
        <v>#REF!</v>
      </c>
      <c r="N20" s="19">
        <f t="shared" si="10"/>
        <v>400</v>
      </c>
      <c r="O20" s="19" t="e">
        <f t="shared" si="10"/>
        <v>#REF!</v>
      </c>
      <c r="P20" s="19" t="e">
        <f t="shared" si="10"/>
        <v>#REF!</v>
      </c>
      <c r="Q20" s="19" t="e">
        <f t="shared" si="10"/>
        <v>#REF!</v>
      </c>
      <c r="R20" s="19">
        <f t="shared" si="10"/>
        <v>400</v>
      </c>
      <c r="S20" s="19" t="e">
        <f t="shared" si="10"/>
        <v>#REF!</v>
      </c>
      <c r="T20" s="19" t="e">
        <f t="shared" si="10"/>
        <v>#REF!</v>
      </c>
      <c r="U20" s="19" t="e">
        <f t="shared" si="10"/>
        <v>#REF!</v>
      </c>
    </row>
    <row r="21" spans="1:21" ht="45" x14ac:dyDescent="0.25">
      <c r="A21" s="49" t="s">
        <v>9</v>
      </c>
      <c r="B21" s="89">
        <v>51</v>
      </c>
      <c r="C21" s="89">
        <v>0</v>
      </c>
      <c r="D21" s="2" t="s">
        <v>11</v>
      </c>
      <c r="E21" s="89">
        <v>851</v>
      </c>
      <c r="F21" s="3" t="s">
        <v>11</v>
      </c>
      <c r="G21" s="3" t="s">
        <v>32</v>
      </c>
      <c r="H21" s="2" t="s">
        <v>372</v>
      </c>
      <c r="I21" s="2" t="s">
        <v>21</v>
      </c>
      <c r="J21" s="19">
        <f>'3.ВС'!J22</f>
        <v>400</v>
      </c>
      <c r="K21" s="19" t="e">
        <f>'3.ВС'!#REF!</f>
        <v>#REF!</v>
      </c>
      <c r="L21" s="19" t="e">
        <f>'3.ВС'!#REF!</f>
        <v>#REF!</v>
      </c>
      <c r="M21" s="19" t="e">
        <f>'3.ВС'!#REF!</f>
        <v>#REF!</v>
      </c>
      <c r="N21" s="19">
        <f>'3.ВС'!K22</f>
        <v>400</v>
      </c>
      <c r="O21" s="19" t="e">
        <f>'3.ВС'!#REF!</f>
        <v>#REF!</v>
      </c>
      <c r="P21" s="19" t="e">
        <f>'3.ВС'!#REF!</f>
        <v>#REF!</v>
      </c>
      <c r="Q21" s="19" t="e">
        <f>'3.ВС'!#REF!</f>
        <v>#REF!</v>
      </c>
      <c r="R21" s="19">
        <f>'3.ВС'!L22</f>
        <v>400</v>
      </c>
      <c r="S21" s="19" t="e">
        <f>'3.ВС'!#REF!</f>
        <v>#REF!</v>
      </c>
      <c r="T21" s="19" t="e">
        <f>'3.ВС'!#REF!</f>
        <v>#REF!</v>
      </c>
      <c r="U21" s="19" t="e">
        <f>'3.ВС'!#REF!</f>
        <v>#REF!</v>
      </c>
    </row>
    <row r="22" spans="1:21" ht="90" x14ac:dyDescent="0.25">
      <c r="A22" s="49" t="s">
        <v>391</v>
      </c>
      <c r="B22" s="89">
        <v>51</v>
      </c>
      <c r="C22" s="89">
        <v>0</v>
      </c>
      <c r="D22" s="2" t="s">
        <v>11</v>
      </c>
      <c r="E22" s="89">
        <v>851</v>
      </c>
      <c r="F22" s="3" t="s">
        <v>12</v>
      </c>
      <c r="G22" s="3" t="s">
        <v>57</v>
      </c>
      <c r="H22" s="3" t="s">
        <v>395</v>
      </c>
      <c r="I22" s="3"/>
      <c r="J22" s="19">
        <f t="shared" ref="J22:U22" si="11">J23+J25</f>
        <v>64131</v>
      </c>
      <c r="K22" s="19" t="e">
        <f t="shared" si="11"/>
        <v>#REF!</v>
      </c>
      <c r="L22" s="19" t="e">
        <f t="shared" si="11"/>
        <v>#REF!</v>
      </c>
      <c r="M22" s="19" t="e">
        <f t="shared" si="11"/>
        <v>#REF!</v>
      </c>
      <c r="N22" s="19">
        <f t="shared" si="11"/>
        <v>64131</v>
      </c>
      <c r="O22" s="19" t="e">
        <f t="shared" si="11"/>
        <v>#REF!</v>
      </c>
      <c r="P22" s="19" t="e">
        <f t="shared" si="11"/>
        <v>#REF!</v>
      </c>
      <c r="Q22" s="19" t="e">
        <f t="shared" si="11"/>
        <v>#REF!</v>
      </c>
      <c r="R22" s="19">
        <f t="shared" si="11"/>
        <v>64131</v>
      </c>
      <c r="S22" s="19" t="e">
        <f t="shared" si="11"/>
        <v>#REF!</v>
      </c>
      <c r="T22" s="19" t="e">
        <f t="shared" si="11"/>
        <v>#REF!</v>
      </c>
      <c r="U22" s="19" t="e">
        <f t="shared" si="11"/>
        <v>#REF!</v>
      </c>
    </row>
    <row r="23" spans="1:21" ht="90" x14ac:dyDescent="0.25">
      <c r="A23" s="49" t="s">
        <v>14</v>
      </c>
      <c r="B23" s="89">
        <v>51</v>
      </c>
      <c r="C23" s="89">
        <v>0</v>
      </c>
      <c r="D23" s="2" t="s">
        <v>11</v>
      </c>
      <c r="E23" s="89">
        <v>851</v>
      </c>
      <c r="F23" s="3" t="s">
        <v>12</v>
      </c>
      <c r="G23" s="3" t="s">
        <v>57</v>
      </c>
      <c r="H23" s="3" t="s">
        <v>395</v>
      </c>
      <c r="I23" s="2" t="s">
        <v>16</v>
      </c>
      <c r="J23" s="19">
        <f t="shared" ref="J23:U23" si="12">J24</f>
        <v>42900</v>
      </c>
      <c r="K23" s="19" t="e">
        <f t="shared" si="12"/>
        <v>#REF!</v>
      </c>
      <c r="L23" s="19" t="e">
        <f t="shared" si="12"/>
        <v>#REF!</v>
      </c>
      <c r="M23" s="19" t="e">
        <f t="shared" si="12"/>
        <v>#REF!</v>
      </c>
      <c r="N23" s="19">
        <f t="shared" si="12"/>
        <v>42900</v>
      </c>
      <c r="O23" s="19" t="e">
        <f t="shared" si="12"/>
        <v>#REF!</v>
      </c>
      <c r="P23" s="19" t="e">
        <f t="shared" si="12"/>
        <v>#REF!</v>
      </c>
      <c r="Q23" s="19" t="e">
        <f t="shared" si="12"/>
        <v>#REF!</v>
      </c>
      <c r="R23" s="19">
        <f t="shared" si="12"/>
        <v>42900</v>
      </c>
      <c r="S23" s="19" t="e">
        <f t="shared" si="12"/>
        <v>#REF!</v>
      </c>
      <c r="T23" s="19" t="e">
        <f t="shared" si="12"/>
        <v>#REF!</v>
      </c>
      <c r="U23" s="19" t="e">
        <f t="shared" si="12"/>
        <v>#REF!</v>
      </c>
    </row>
    <row r="24" spans="1:21" ht="45" x14ac:dyDescent="0.25">
      <c r="A24" s="49" t="s">
        <v>248</v>
      </c>
      <c r="B24" s="89">
        <v>51</v>
      </c>
      <c r="C24" s="89">
        <v>0</v>
      </c>
      <c r="D24" s="2" t="s">
        <v>11</v>
      </c>
      <c r="E24" s="89">
        <v>851</v>
      </c>
      <c r="F24" s="3" t="s">
        <v>12</v>
      </c>
      <c r="G24" s="3" t="s">
        <v>57</v>
      </c>
      <c r="H24" s="3" t="s">
        <v>395</v>
      </c>
      <c r="I24" s="2" t="s">
        <v>17</v>
      </c>
      <c r="J24" s="19">
        <f>'3.ВС'!J25</f>
        <v>42900</v>
      </c>
      <c r="K24" s="19" t="e">
        <f>'3.ВС'!#REF!</f>
        <v>#REF!</v>
      </c>
      <c r="L24" s="19" t="e">
        <f>'3.ВС'!#REF!</f>
        <v>#REF!</v>
      </c>
      <c r="M24" s="19" t="e">
        <f>'3.ВС'!#REF!</f>
        <v>#REF!</v>
      </c>
      <c r="N24" s="19">
        <f>'3.ВС'!K25</f>
        <v>42900</v>
      </c>
      <c r="O24" s="19" t="e">
        <f>'3.ВС'!#REF!</f>
        <v>#REF!</v>
      </c>
      <c r="P24" s="19" t="e">
        <f>'3.ВС'!#REF!</f>
        <v>#REF!</v>
      </c>
      <c r="Q24" s="19" t="e">
        <f>'3.ВС'!#REF!</f>
        <v>#REF!</v>
      </c>
      <c r="R24" s="19">
        <f>'3.ВС'!L25</f>
        <v>42900</v>
      </c>
      <c r="S24" s="19" t="e">
        <f>'3.ВС'!#REF!</f>
        <v>#REF!</v>
      </c>
      <c r="T24" s="19" t="e">
        <f>'3.ВС'!#REF!</f>
        <v>#REF!</v>
      </c>
      <c r="U24" s="19" t="e">
        <f>'3.ВС'!#REF!</f>
        <v>#REF!</v>
      </c>
    </row>
    <row r="25" spans="1:21" ht="45" x14ac:dyDescent="0.25">
      <c r="A25" s="49" t="s">
        <v>19</v>
      </c>
      <c r="B25" s="89">
        <v>51</v>
      </c>
      <c r="C25" s="89">
        <v>0</v>
      </c>
      <c r="D25" s="2" t="s">
        <v>11</v>
      </c>
      <c r="E25" s="89">
        <v>851</v>
      </c>
      <c r="F25" s="3" t="s">
        <v>12</v>
      </c>
      <c r="G25" s="3" t="s">
        <v>57</v>
      </c>
      <c r="H25" s="3" t="s">
        <v>395</v>
      </c>
      <c r="I25" s="2" t="s">
        <v>20</v>
      </c>
      <c r="J25" s="19">
        <f t="shared" ref="J25:U25" si="13">J26</f>
        <v>21231</v>
      </c>
      <c r="K25" s="19" t="e">
        <f t="shared" si="13"/>
        <v>#REF!</v>
      </c>
      <c r="L25" s="19" t="e">
        <f t="shared" si="13"/>
        <v>#REF!</v>
      </c>
      <c r="M25" s="19" t="e">
        <f t="shared" si="13"/>
        <v>#REF!</v>
      </c>
      <c r="N25" s="19">
        <f t="shared" si="13"/>
        <v>21231</v>
      </c>
      <c r="O25" s="19" t="e">
        <f t="shared" si="13"/>
        <v>#REF!</v>
      </c>
      <c r="P25" s="19" t="e">
        <f t="shared" si="13"/>
        <v>#REF!</v>
      </c>
      <c r="Q25" s="19" t="e">
        <f t="shared" si="13"/>
        <v>#REF!</v>
      </c>
      <c r="R25" s="19">
        <f t="shared" si="13"/>
        <v>21231</v>
      </c>
      <c r="S25" s="19" t="e">
        <f t="shared" si="13"/>
        <v>#REF!</v>
      </c>
      <c r="T25" s="19" t="e">
        <f t="shared" si="13"/>
        <v>#REF!</v>
      </c>
      <c r="U25" s="19" t="e">
        <f t="shared" si="13"/>
        <v>#REF!</v>
      </c>
    </row>
    <row r="26" spans="1:21" ht="45" x14ac:dyDescent="0.25">
      <c r="A26" s="49" t="s">
        <v>9</v>
      </c>
      <c r="B26" s="89">
        <v>51</v>
      </c>
      <c r="C26" s="89">
        <v>0</v>
      </c>
      <c r="D26" s="2" t="s">
        <v>11</v>
      </c>
      <c r="E26" s="89">
        <v>851</v>
      </c>
      <c r="F26" s="3" t="s">
        <v>12</v>
      </c>
      <c r="G26" s="3" t="s">
        <v>57</v>
      </c>
      <c r="H26" s="3" t="s">
        <v>395</v>
      </c>
      <c r="I26" s="2" t="s">
        <v>21</v>
      </c>
      <c r="J26" s="19">
        <f>'3.ВС'!J27</f>
        <v>21231</v>
      </c>
      <c r="K26" s="19" t="e">
        <f>'3.ВС'!#REF!</f>
        <v>#REF!</v>
      </c>
      <c r="L26" s="19" t="e">
        <f>'3.ВС'!#REF!</f>
        <v>#REF!</v>
      </c>
      <c r="M26" s="19" t="e">
        <f>'3.ВС'!#REF!</f>
        <v>#REF!</v>
      </c>
      <c r="N26" s="19">
        <f>'3.ВС'!K27</f>
        <v>21231</v>
      </c>
      <c r="O26" s="19" t="e">
        <f>'3.ВС'!#REF!</f>
        <v>#REF!</v>
      </c>
      <c r="P26" s="19" t="e">
        <f>'3.ВС'!#REF!</f>
        <v>#REF!</v>
      </c>
      <c r="Q26" s="19" t="e">
        <f>'3.ВС'!#REF!</f>
        <v>#REF!</v>
      </c>
      <c r="R26" s="19">
        <f>'3.ВС'!L27</f>
        <v>21231</v>
      </c>
      <c r="S26" s="19" t="e">
        <f>'3.ВС'!#REF!</f>
        <v>#REF!</v>
      </c>
      <c r="T26" s="19" t="e">
        <f>'3.ВС'!#REF!</f>
        <v>#REF!</v>
      </c>
      <c r="U26" s="19" t="e">
        <f>'3.ВС'!#REF!</f>
        <v>#REF!</v>
      </c>
    </row>
    <row r="27" spans="1:21" ht="60" x14ac:dyDescent="0.25">
      <c r="A27" s="14" t="s">
        <v>58</v>
      </c>
      <c r="B27" s="89">
        <v>51</v>
      </c>
      <c r="C27" s="89">
        <v>0</v>
      </c>
      <c r="D27" s="2" t="s">
        <v>11</v>
      </c>
      <c r="E27" s="89">
        <v>851</v>
      </c>
      <c r="F27" s="3" t="s">
        <v>12</v>
      </c>
      <c r="G27" s="3" t="s">
        <v>57</v>
      </c>
      <c r="H27" s="3" t="s">
        <v>144</v>
      </c>
      <c r="I27" s="3"/>
      <c r="J27" s="19">
        <f t="shared" ref="J27:U27" si="14">J28+J30</f>
        <v>320654</v>
      </c>
      <c r="K27" s="19" t="e">
        <f t="shared" si="14"/>
        <v>#REF!</v>
      </c>
      <c r="L27" s="19" t="e">
        <f t="shared" si="14"/>
        <v>#REF!</v>
      </c>
      <c r="M27" s="19" t="e">
        <f t="shared" si="14"/>
        <v>#REF!</v>
      </c>
      <c r="N27" s="19">
        <f t="shared" si="14"/>
        <v>320654</v>
      </c>
      <c r="O27" s="19" t="e">
        <f t="shared" si="14"/>
        <v>#REF!</v>
      </c>
      <c r="P27" s="19" t="e">
        <f t="shared" si="14"/>
        <v>#REF!</v>
      </c>
      <c r="Q27" s="19" t="e">
        <f t="shared" si="14"/>
        <v>#REF!</v>
      </c>
      <c r="R27" s="19">
        <f t="shared" si="14"/>
        <v>320654</v>
      </c>
      <c r="S27" s="19" t="e">
        <f t="shared" si="14"/>
        <v>#REF!</v>
      </c>
      <c r="T27" s="19" t="e">
        <f t="shared" si="14"/>
        <v>#REF!</v>
      </c>
      <c r="U27" s="19" t="e">
        <f t="shared" si="14"/>
        <v>#REF!</v>
      </c>
    </row>
    <row r="28" spans="1:21" ht="90" x14ac:dyDescent="0.25">
      <c r="A28" s="124" t="s">
        <v>14</v>
      </c>
      <c r="B28" s="89">
        <v>51</v>
      </c>
      <c r="C28" s="89">
        <v>0</v>
      </c>
      <c r="D28" s="2" t="s">
        <v>11</v>
      </c>
      <c r="E28" s="89">
        <v>851</v>
      </c>
      <c r="F28" s="3" t="s">
        <v>12</v>
      </c>
      <c r="G28" s="3" t="s">
        <v>57</v>
      </c>
      <c r="H28" s="3" t="s">
        <v>144</v>
      </c>
      <c r="I28" s="2" t="s">
        <v>16</v>
      </c>
      <c r="J28" s="19">
        <f t="shared" ref="J28:U28" si="15">J29</f>
        <v>225200</v>
      </c>
      <c r="K28" s="19" t="e">
        <f t="shared" si="15"/>
        <v>#REF!</v>
      </c>
      <c r="L28" s="19" t="e">
        <f t="shared" si="15"/>
        <v>#REF!</v>
      </c>
      <c r="M28" s="19" t="e">
        <f t="shared" si="15"/>
        <v>#REF!</v>
      </c>
      <c r="N28" s="19">
        <f t="shared" si="15"/>
        <v>225200</v>
      </c>
      <c r="O28" s="19" t="e">
        <f t="shared" si="15"/>
        <v>#REF!</v>
      </c>
      <c r="P28" s="19" t="e">
        <f t="shared" si="15"/>
        <v>#REF!</v>
      </c>
      <c r="Q28" s="19" t="e">
        <f t="shared" si="15"/>
        <v>#REF!</v>
      </c>
      <c r="R28" s="19">
        <f t="shared" si="15"/>
        <v>225200</v>
      </c>
      <c r="S28" s="19" t="e">
        <f t="shared" si="15"/>
        <v>#REF!</v>
      </c>
      <c r="T28" s="19" t="e">
        <f t="shared" si="15"/>
        <v>#REF!</v>
      </c>
      <c r="U28" s="19" t="e">
        <f t="shared" si="15"/>
        <v>#REF!</v>
      </c>
    </row>
    <row r="29" spans="1:21" ht="45" x14ac:dyDescent="0.25">
      <c r="A29" s="124" t="s">
        <v>8</v>
      </c>
      <c r="B29" s="89">
        <v>51</v>
      </c>
      <c r="C29" s="89">
        <v>0</v>
      </c>
      <c r="D29" s="2" t="s">
        <v>11</v>
      </c>
      <c r="E29" s="89">
        <v>851</v>
      </c>
      <c r="F29" s="3" t="s">
        <v>12</v>
      </c>
      <c r="G29" s="3" t="s">
        <v>57</v>
      </c>
      <c r="H29" s="3" t="s">
        <v>144</v>
      </c>
      <c r="I29" s="2" t="s">
        <v>17</v>
      </c>
      <c r="J29" s="19">
        <f>'3.ВС'!J30</f>
        <v>225200</v>
      </c>
      <c r="K29" s="19" t="e">
        <f>'3.ВС'!#REF!</f>
        <v>#REF!</v>
      </c>
      <c r="L29" s="19" t="e">
        <f>'3.ВС'!#REF!</f>
        <v>#REF!</v>
      </c>
      <c r="M29" s="19" t="e">
        <f>'3.ВС'!#REF!</f>
        <v>#REF!</v>
      </c>
      <c r="N29" s="19">
        <f>'3.ВС'!K30</f>
        <v>225200</v>
      </c>
      <c r="O29" s="19" t="e">
        <f>'3.ВС'!#REF!</f>
        <v>#REF!</v>
      </c>
      <c r="P29" s="19" t="e">
        <f>'3.ВС'!#REF!</f>
        <v>#REF!</v>
      </c>
      <c r="Q29" s="19" t="e">
        <f>'3.ВС'!#REF!</f>
        <v>#REF!</v>
      </c>
      <c r="R29" s="19">
        <f>'3.ВС'!L30</f>
        <v>225200</v>
      </c>
      <c r="S29" s="19" t="e">
        <f>'3.ВС'!#REF!</f>
        <v>#REF!</v>
      </c>
      <c r="T29" s="19" t="e">
        <f>'3.ВС'!#REF!</f>
        <v>#REF!</v>
      </c>
      <c r="U29" s="19" t="e">
        <f>'3.ВС'!#REF!</f>
        <v>#REF!</v>
      </c>
    </row>
    <row r="30" spans="1:21" ht="45" x14ac:dyDescent="0.25">
      <c r="A30" s="125" t="s">
        <v>19</v>
      </c>
      <c r="B30" s="89">
        <v>51</v>
      </c>
      <c r="C30" s="89">
        <v>0</v>
      </c>
      <c r="D30" s="2" t="s">
        <v>11</v>
      </c>
      <c r="E30" s="89">
        <v>851</v>
      </c>
      <c r="F30" s="3" t="s">
        <v>12</v>
      </c>
      <c r="G30" s="3" t="s">
        <v>57</v>
      </c>
      <c r="H30" s="3" t="s">
        <v>144</v>
      </c>
      <c r="I30" s="2" t="s">
        <v>20</v>
      </c>
      <c r="J30" s="19">
        <f t="shared" ref="J30:U30" si="16">J31</f>
        <v>95454</v>
      </c>
      <c r="K30" s="19" t="e">
        <f t="shared" si="16"/>
        <v>#REF!</v>
      </c>
      <c r="L30" s="19" t="e">
        <f t="shared" si="16"/>
        <v>#REF!</v>
      </c>
      <c r="M30" s="19" t="e">
        <f t="shared" si="16"/>
        <v>#REF!</v>
      </c>
      <c r="N30" s="19">
        <f t="shared" si="16"/>
        <v>95454</v>
      </c>
      <c r="O30" s="19" t="e">
        <f t="shared" si="16"/>
        <v>#REF!</v>
      </c>
      <c r="P30" s="19" t="e">
        <f t="shared" si="16"/>
        <v>#REF!</v>
      </c>
      <c r="Q30" s="19" t="e">
        <f t="shared" si="16"/>
        <v>#REF!</v>
      </c>
      <c r="R30" s="19">
        <f t="shared" si="16"/>
        <v>95454</v>
      </c>
      <c r="S30" s="19" t="e">
        <f t="shared" si="16"/>
        <v>#REF!</v>
      </c>
      <c r="T30" s="19" t="e">
        <f t="shared" si="16"/>
        <v>#REF!</v>
      </c>
      <c r="U30" s="19" t="e">
        <f t="shared" si="16"/>
        <v>#REF!</v>
      </c>
    </row>
    <row r="31" spans="1:21" ht="45" x14ac:dyDescent="0.25">
      <c r="A31" s="125" t="s">
        <v>9</v>
      </c>
      <c r="B31" s="89">
        <v>51</v>
      </c>
      <c r="C31" s="89">
        <v>0</v>
      </c>
      <c r="D31" s="2" t="s">
        <v>11</v>
      </c>
      <c r="E31" s="89">
        <v>851</v>
      </c>
      <c r="F31" s="3" t="s">
        <v>12</v>
      </c>
      <c r="G31" s="3" t="s">
        <v>57</v>
      </c>
      <c r="H31" s="3" t="s">
        <v>144</v>
      </c>
      <c r="I31" s="2" t="s">
        <v>21</v>
      </c>
      <c r="J31" s="19">
        <f>'3.ВС'!J32</f>
        <v>95454</v>
      </c>
      <c r="K31" s="19" t="e">
        <f>'3.ВС'!#REF!</f>
        <v>#REF!</v>
      </c>
      <c r="L31" s="19" t="e">
        <f>'3.ВС'!#REF!</f>
        <v>#REF!</v>
      </c>
      <c r="M31" s="19" t="e">
        <f>'3.ВС'!#REF!</f>
        <v>#REF!</v>
      </c>
      <c r="N31" s="19">
        <f>'3.ВС'!K32</f>
        <v>95454</v>
      </c>
      <c r="O31" s="19" t="e">
        <f>'3.ВС'!#REF!</f>
        <v>#REF!</v>
      </c>
      <c r="P31" s="19" t="e">
        <f>'3.ВС'!#REF!</f>
        <v>#REF!</v>
      </c>
      <c r="Q31" s="19" t="e">
        <f>'3.ВС'!#REF!</f>
        <v>#REF!</v>
      </c>
      <c r="R31" s="19">
        <f>'3.ВС'!L32</f>
        <v>95454</v>
      </c>
      <c r="S31" s="19" t="e">
        <f>'3.ВС'!#REF!</f>
        <v>#REF!</v>
      </c>
      <c r="T31" s="19" t="e">
        <f>'3.ВС'!#REF!</f>
        <v>#REF!</v>
      </c>
      <c r="U31" s="19" t="e">
        <f>'3.ВС'!#REF!</f>
        <v>#REF!</v>
      </c>
    </row>
    <row r="32" spans="1:21" ht="60" x14ac:dyDescent="0.25">
      <c r="A32" s="14" t="s">
        <v>13</v>
      </c>
      <c r="B32" s="89">
        <v>51</v>
      </c>
      <c r="C32" s="89">
        <v>0</v>
      </c>
      <c r="D32" s="2" t="s">
        <v>11</v>
      </c>
      <c r="E32" s="89">
        <v>851</v>
      </c>
      <c r="F32" s="2" t="s">
        <v>11</v>
      </c>
      <c r="G32" s="2" t="s">
        <v>12</v>
      </c>
      <c r="H32" s="2" t="s">
        <v>173</v>
      </c>
      <c r="I32" s="2"/>
      <c r="J32" s="19">
        <f t="shared" ref="J32:U33" si="17">J33</f>
        <v>1985000</v>
      </c>
      <c r="K32" s="19" t="e">
        <f t="shared" si="17"/>
        <v>#REF!</v>
      </c>
      <c r="L32" s="19" t="e">
        <f t="shared" si="17"/>
        <v>#REF!</v>
      </c>
      <c r="M32" s="19" t="e">
        <f t="shared" si="17"/>
        <v>#REF!</v>
      </c>
      <c r="N32" s="19">
        <f t="shared" si="17"/>
        <v>1985000</v>
      </c>
      <c r="O32" s="19" t="e">
        <f t="shared" si="17"/>
        <v>#REF!</v>
      </c>
      <c r="P32" s="19" t="e">
        <f t="shared" si="17"/>
        <v>#REF!</v>
      </c>
      <c r="Q32" s="19" t="e">
        <f t="shared" si="17"/>
        <v>#REF!</v>
      </c>
      <c r="R32" s="19">
        <f t="shared" si="17"/>
        <v>1985000</v>
      </c>
      <c r="S32" s="19" t="e">
        <f t="shared" si="17"/>
        <v>#REF!</v>
      </c>
      <c r="T32" s="19" t="e">
        <f t="shared" si="17"/>
        <v>#REF!</v>
      </c>
      <c r="U32" s="19" t="e">
        <f t="shared" si="17"/>
        <v>#REF!</v>
      </c>
    </row>
    <row r="33" spans="1:21" ht="90" x14ac:dyDescent="0.25">
      <c r="A33" s="124" t="s">
        <v>14</v>
      </c>
      <c r="B33" s="89">
        <v>51</v>
      </c>
      <c r="C33" s="89">
        <v>0</v>
      </c>
      <c r="D33" s="2" t="s">
        <v>11</v>
      </c>
      <c r="E33" s="89">
        <v>851</v>
      </c>
      <c r="F33" s="2" t="s">
        <v>15</v>
      </c>
      <c r="G33" s="2" t="s">
        <v>12</v>
      </c>
      <c r="H33" s="2" t="s">
        <v>173</v>
      </c>
      <c r="I33" s="2" t="s">
        <v>16</v>
      </c>
      <c r="J33" s="19">
        <f t="shared" si="17"/>
        <v>1985000</v>
      </c>
      <c r="K33" s="19" t="e">
        <f t="shared" si="17"/>
        <v>#REF!</v>
      </c>
      <c r="L33" s="19" t="e">
        <f t="shared" si="17"/>
        <v>#REF!</v>
      </c>
      <c r="M33" s="19" t="e">
        <f t="shared" si="17"/>
        <v>#REF!</v>
      </c>
      <c r="N33" s="19">
        <f t="shared" si="17"/>
        <v>1985000</v>
      </c>
      <c r="O33" s="19" t="e">
        <f t="shared" si="17"/>
        <v>#REF!</v>
      </c>
      <c r="P33" s="19" t="e">
        <f t="shared" si="17"/>
        <v>#REF!</v>
      </c>
      <c r="Q33" s="19" t="e">
        <f t="shared" si="17"/>
        <v>#REF!</v>
      </c>
      <c r="R33" s="19">
        <f t="shared" si="17"/>
        <v>1985000</v>
      </c>
      <c r="S33" s="19" t="e">
        <f t="shared" si="17"/>
        <v>#REF!</v>
      </c>
      <c r="T33" s="19" t="e">
        <f t="shared" si="17"/>
        <v>#REF!</v>
      </c>
      <c r="U33" s="19" t="e">
        <f t="shared" si="17"/>
        <v>#REF!</v>
      </c>
    </row>
    <row r="34" spans="1:21" ht="45" x14ac:dyDescent="0.25">
      <c r="A34" s="124" t="s">
        <v>8</v>
      </c>
      <c r="B34" s="89">
        <v>51</v>
      </c>
      <c r="C34" s="89">
        <v>0</v>
      </c>
      <c r="D34" s="2" t="s">
        <v>11</v>
      </c>
      <c r="E34" s="89">
        <v>851</v>
      </c>
      <c r="F34" s="2" t="s">
        <v>11</v>
      </c>
      <c r="G34" s="2" t="s">
        <v>12</v>
      </c>
      <c r="H34" s="2" t="s">
        <v>173</v>
      </c>
      <c r="I34" s="2" t="s">
        <v>17</v>
      </c>
      <c r="J34" s="19">
        <f>'3.ВС'!J35</f>
        <v>1985000</v>
      </c>
      <c r="K34" s="19" t="e">
        <f>'3.ВС'!#REF!</f>
        <v>#REF!</v>
      </c>
      <c r="L34" s="19" t="e">
        <f>'3.ВС'!#REF!</f>
        <v>#REF!</v>
      </c>
      <c r="M34" s="19" t="e">
        <f>'3.ВС'!#REF!</f>
        <v>#REF!</v>
      </c>
      <c r="N34" s="19">
        <f>'3.ВС'!K35</f>
        <v>1985000</v>
      </c>
      <c r="O34" s="19" t="e">
        <f>'3.ВС'!#REF!</f>
        <v>#REF!</v>
      </c>
      <c r="P34" s="19" t="e">
        <f>'3.ВС'!#REF!</f>
        <v>#REF!</v>
      </c>
      <c r="Q34" s="19" t="e">
        <f>'3.ВС'!#REF!</f>
        <v>#REF!</v>
      </c>
      <c r="R34" s="19">
        <f>'3.ВС'!L35</f>
        <v>1985000</v>
      </c>
      <c r="S34" s="19" t="e">
        <f>'3.ВС'!#REF!</f>
        <v>#REF!</v>
      </c>
      <c r="T34" s="19" t="e">
        <f>'3.ВС'!#REF!</f>
        <v>#REF!</v>
      </c>
      <c r="U34" s="19" t="e">
        <f>'3.ВС'!#REF!</f>
        <v>#REF!</v>
      </c>
    </row>
    <row r="35" spans="1:21" ht="45" x14ac:dyDescent="0.25">
      <c r="A35" s="14" t="s">
        <v>18</v>
      </c>
      <c r="B35" s="89">
        <v>51</v>
      </c>
      <c r="C35" s="89">
        <v>0</v>
      </c>
      <c r="D35" s="2" t="s">
        <v>11</v>
      </c>
      <c r="E35" s="89">
        <v>851</v>
      </c>
      <c r="F35" s="2" t="s">
        <v>15</v>
      </c>
      <c r="G35" s="2" t="s">
        <v>12</v>
      </c>
      <c r="H35" s="2" t="s">
        <v>174</v>
      </c>
      <c r="I35" s="2"/>
      <c r="J35" s="19">
        <f t="shared" ref="J35:U35" si="18">J36+J38+J40</f>
        <v>29866800</v>
      </c>
      <c r="K35" s="19" t="e">
        <f t="shared" si="18"/>
        <v>#REF!</v>
      </c>
      <c r="L35" s="19" t="e">
        <f t="shared" si="18"/>
        <v>#REF!</v>
      </c>
      <c r="M35" s="19" t="e">
        <f t="shared" si="18"/>
        <v>#REF!</v>
      </c>
      <c r="N35" s="19">
        <f t="shared" si="18"/>
        <v>29866800</v>
      </c>
      <c r="O35" s="19" t="e">
        <f t="shared" si="18"/>
        <v>#REF!</v>
      </c>
      <c r="P35" s="19" t="e">
        <f t="shared" si="18"/>
        <v>#REF!</v>
      </c>
      <c r="Q35" s="19" t="e">
        <f t="shared" si="18"/>
        <v>#REF!</v>
      </c>
      <c r="R35" s="19">
        <f t="shared" si="18"/>
        <v>29866800</v>
      </c>
      <c r="S35" s="19" t="e">
        <f t="shared" si="18"/>
        <v>#REF!</v>
      </c>
      <c r="T35" s="19" t="e">
        <f t="shared" si="18"/>
        <v>#REF!</v>
      </c>
      <c r="U35" s="19" t="e">
        <f t="shared" si="18"/>
        <v>#REF!</v>
      </c>
    </row>
    <row r="36" spans="1:21" ht="90" x14ac:dyDescent="0.25">
      <c r="A36" s="124" t="s">
        <v>14</v>
      </c>
      <c r="B36" s="89">
        <v>51</v>
      </c>
      <c r="C36" s="89">
        <v>0</v>
      </c>
      <c r="D36" s="2" t="s">
        <v>11</v>
      </c>
      <c r="E36" s="89">
        <v>851</v>
      </c>
      <c r="F36" s="2" t="s">
        <v>11</v>
      </c>
      <c r="G36" s="2" t="s">
        <v>12</v>
      </c>
      <c r="H36" s="2" t="s">
        <v>174</v>
      </c>
      <c r="I36" s="2" t="s">
        <v>16</v>
      </c>
      <c r="J36" s="19">
        <f t="shared" ref="J36:U36" si="19">J37</f>
        <v>25175100</v>
      </c>
      <c r="K36" s="19" t="e">
        <f t="shared" si="19"/>
        <v>#REF!</v>
      </c>
      <c r="L36" s="19" t="e">
        <f t="shared" si="19"/>
        <v>#REF!</v>
      </c>
      <c r="M36" s="19" t="e">
        <f t="shared" si="19"/>
        <v>#REF!</v>
      </c>
      <c r="N36" s="19">
        <f t="shared" si="19"/>
        <v>25175100</v>
      </c>
      <c r="O36" s="19" t="e">
        <f t="shared" si="19"/>
        <v>#REF!</v>
      </c>
      <c r="P36" s="19" t="e">
        <f t="shared" si="19"/>
        <v>#REF!</v>
      </c>
      <c r="Q36" s="19" t="e">
        <f t="shared" si="19"/>
        <v>#REF!</v>
      </c>
      <c r="R36" s="19">
        <f t="shared" si="19"/>
        <v>25175100</v>
      </c>
      <c r="S36" s="19" t="e">
        <f t="shared" si="19"/>
        <v>#REF!</v>
      </c>
      <c r="T36" s="19" t="e">
        <f t="shared" si="19"/>
        <v>#REF!</v>
      </c>
      <c r="U36" s="19" t="e">
        <f t="shared" si="19"/>
        <v>#REF!</v>
      </c>
    </row>
    <row r="37" spans="1:21" ht="45" x14ac:dyDescent="0.25">
      <c r="A37" s="124" t="s">
        <v>8</v>
      </c>
      <c r="B37" s="89">
        <v>51</v>
      </c>
      <c r="C37" s="89">
        <v>0</v>
      </c>
      <c r="D37" s="2" t="s">
        <v>11</v>
      </c>
      <c r="E37" s="89">
        <v>851</v>
      </c>
      <c r="F37" s="2" t="s">
        <v>11</v>
      </c>
      <c r="G37" s="2" t="s">
        <v>12</v>
      </c>
      <c r="H37" s="2" t="s">
        <v>174</v>
      </c>
      <c r="I37" s="2" t="s">
        <v>17</v>
      </c>
      <c r="J37" s="19">
        <f>'3.ВС'!J38</f>
        <v>25175100</v>
      </c>
      <c r="K37" s="19" t="e">
        <f>'3.ВС'!#REF!</f>
        <v>#REF!</v>
      </c>
      <c r="L37" s="19" t="e">
        <f>'3.ВС'!#REF!</f>
        <v>#REF!</v>
      </c>
      <c r="M37" s="19" t="e">
        <f>'3.ВС'!#REF!</f>
        <v>#REF!</v>
      </c>
      <c r="N37" s="19">
        <f>'3.ВС'!K38</f>
        <v>25175100</v>
      </c>
      <c r="O37" s="19" t="e">
        <f>'3.ВС'!#REF!</f>
        <v>#REF!</v>
      </c>
      <c r="P37" s="19" t="e">
        <f>'3.ВС'!#REF!</f>
        <v>#REF!</v>
      </c>
      <c r="Q37" s="19" t="e">
        <f>'3.ВС'!#REF!</f>
        <v>#REF!</v>
      </c>
      <c r="R37" s="19">
        <f>'3.ВС'!L38</f>
        <v>25175100</v>
      </c>
      <c r="S37" s="19" t="e">
        <f>'3.ВС'!#REF!</f>
        <v>#REF!</v>
      </c>
      <c r="T37" s="19" t="e">
        <f>'3.ВС'!#REF!</f>
        <v>#REF!</v>
      </c>
      <c r="U37" s="19" t="e">
        <f>'3.ВС'!#REF!</f>
        <v>#REF!</v>
      </c>
    </row>
    <row r="38" spans="1:21" ht="45" x14ac:dyDescent="0.25">
      <c r="A38" s="125" t="s">
        <v>19</v>
      </c>
      <c r="B38" s="89">
        <v>51</v>
      </c>
      <c r="C38" s="89">
        <v>0</v>
      </c>
      <c r="D38" s="2" t="s">
        <v>11</v>
      </c>
      <c r="E38" s="89">
        <v>851</v>
      </c>
      <c r="F38" s="2" t="s">
        <v>11</v>
      </c>
      <c r="G38" s="2" t="s">
        <v>12</v>
      </c>
      <c r="H38" s="2" t="s">
        <v>174</v>
      </c>
      <c r="I38" s="2" t="s">
        <v>20</v>
      </c>
      <c r="J38" s="19">
        <f t="shared" ref="J38:U38" si="20">J39</f>
        <v>4593400</v>
      </c>
      <c r="K38" s="19" t="e">
        <f t="shared" si="20"/>
        <v>#REF!</v>
      </c>
      <c r="L38" s="19" t="e">
        <f t="shared" si="20"/>
        <v>#REF!</v>
      </c>
      <c r="M38" s="19" t="e">
        <f t="shared" si="20"/>
        <v>#REF!</v>
      </c>
      <c r="N38" s="19">
        <f t="shared" si="20"/>
        <v>4593400</v>
      </c>
      <c r="O38" s="19" t="e">
        <f t="shared" si="20"/>
        <v>#REF!</v>
      </c>
      <c r="P38" s="19" t="e">
        <f t="shared" si="20"/>
        <v>#REF!</v>
      </c>
      <c r="Q38" s="19" t="e">
        <f t="shared" si="20"/>
        <v>#REF!</v>
      </c>
      <c r="R38" s="19">
        <f t="shared" si="20"/>
        <v>4593400</v>
      </c>
      <c r="S38" s="19" t="e">
        <f t="shared" si="20"/>
        <v>#REF!</v>
      </c>
      <c r="T38" s="19" t="e">
        <f t="shared" si="20"/>
        <v>#REF!</v>
      </c>
      <c r="U38" s="19" t="e">
        <f t="shared" si="20"/>
        <v>#REF!</v>
      </c>
    </row>
    <row r="39" spans="1:21" ht="45" x14ac:dyDescent="0.25">
      <c r="A39" s="125" t="s">
        <v>9</v>
      </c>
      <c r="B39" s="89">
        <v>51</v>
      </c>
      <c r="C39" s="89">
        <v>0</v>
      </c>
      <c r="D39" s="2" t="s">
        <v>11</v>
      </c>
      <c r="E39" s="89">
        <v>851</v>
      </c>
      <c r="F39" s="2" t="s">
        <v>11</v>
      </c>
      <c r="G39" s="2" t="s">
        <v>12</v>
      </c>
      <c r="H39" s="2" t="s">
        <v>174</v>
      </c>
      <c r="I39" s="2" t="s">
        <v>21</v>
      </c>
      <c r="J39" s="19">
        <f>'3.ВС'!J40</f>
        <v>4593400</v>
      </c>
      <c r="K39" s="19" t="e">
        <f>'3.ВС'!#REF!</f>
        <v>#REF!</v>
      </c>
      <c r="L39" s="19" t="e">
        <f>'3.ВС'!#REF!</f>
        <v>#REF!</v>
      </c>
      <c r="M39" s="19" t="e">
        <f>'3.ВС'!#REF!</f>
        <v>#REF!</v>
      </c>
      <c r="N39" s="19">
        <f>'3.ВС'!K40</f>
        <v>4593400</v>
      </c>
      <c r="O39" s="19" t="e">
        <f>'3.ВС'!#REF!</f>
        <v>#REF!</v>
      </c>
      <c r="P39" s="19" t="e">
        <f>'3.ВС'!#REF!</f>
        <v>#REF!</v>
      </c>
      <c r="Q39" s="19" t="e">
        <f>'3.ВС'!#REF!</f>
        <v>#REF!</v>
      </c>
      <c r="R39" s="19">
        <f>'3.ВС'!L40</f>
        <v>4593400</v>
      </c>
      <c r="S39" s="19" t="e">
        <f>'3.ВС'!#REF!</f>
        <v>#REF!</v>
      </c>
      <c r="T39" s="19" t="e">
        <f>'3.ВС'!#REF!</f>
        <v>#REF!</v>
      </c>
      <c r="U39" s="19" t="e">
        <f>'3.ВС'!#REF!</f>
        <v>#REF!</v>
      </c>
    </row>
    <row r="40" spans="1:21" x14ac:dyDescent="0.25">
      <c r="A40" s="125" t="s">
        <v>22</v>
      </c>
      <c r="B40" s="89">
        <v>51</v>
      </c>
      <c r="C40" s="89">
        <v>0</v>
      </c>
      <c r="D40" s="2" t="s">
        <v>11</v>
      </c>
      <c r="E40" s="89">
        <v>851</v>
      </c>
      <c r="F40" s="2" t="s">
        <v>11</v>
      </c>
      <c r="G40" s="2" t="s">
        <v>12</v>
      </c>
      <c r="H40" s="2" t="s">
        <v>174</v>
      </c>
      <c r="I40" s="2" t="s">
        <v>23</v>
      </c>
      <c r="J40" s="19">
        <f t="shared" ref="J40:U40" si="21">J41</f>
        <v>98300</v>
      </c>
      <c r="K40" s="19" t="e">
        <f t="shared" si="21"/>
        <v>#REF!</v>
      </c>
      <c r="L40" s="19" t="e">
        <f t="shared" si="21"/>
        <v>#REF!</v>
      </c>
      <c r="M40" s="19" t="e">
        <f t="shared" si="21"/>
        <v>#REF!</v>
      </c>
      <c r="N40" s="19">
        <f t="shared" si="21"/>
        <v>98300</v>
      </c>
      <c r="O40" s="19" t="e">
        <f t="shared" si="21"/>
        <v>#REF!</v>
      </c>
      <c r="P40" s="19" t="e">
        <f t="shared" si="21"/>
        <v>#REF!</v>
      </c>
      <c r="Q40" s="19" t="e">
        <f t="shared" si="21"/>
        <v>#REF!</v>
      </c>
      <c r="R40" s="19">
        <f t="shared" si="21"/>
        <v>98300</v>
      </c>
      <c r="S40" s="19" t="e">
        <f t="shared" si="21"/>
        <v>#REF!</v>
      </c>
      <c r="T40" s="19" t="e">
        <f t="shared" si="21"/>
        <v>#REF!</v>
      </c>
      <c r="U40" s="19" t="e">
        <f t="shared" si="21"/>
        <v>#REF!</v>
      </c>
    </row>
    <row r="41" spans="1:21" x14ac:dyDescent="0.25">
      <c r="A41" s="125" t="s">
        <v>24</v>
      </c>
      <c r="B41" s="89">
        <v>51</v>
      </c>
      <c r="C41" s="89">
        <v>0</v>
      </c>
      <c r="D41" s="2" t="s">
        <v>11</v>
      </c>
      <c r="E41" s="89">
        <v>851</v>
      </c>
      <c r="F41" s="2" t="s">
        <v>11</v>
      </c>
      <c r="G41" s="2" t="s">
        <v>12</v>
      </c>
      <c r="H41" s="2" t="s">
        <v>174</v>
      </c>
      <c r="I41" s="2" t="s">
        <v>25</v>
      </c>
      <c r="J41" s="19">
        <f>'3.ВС'!J42</f>
        <v>98300</v>
      </c>
      <c r="K41" s="19" t="e">
        <f>'3.ВС'!#REF!</f>
        <v>#REF!</v>
      </c>
      <c r="L41" s="19" t="e">
        <f>'3.ВС'!#REF!</f>
        <v>#REF!</v>
      </c>
      <c r="M41" s="19" t="e">
        <f>'3.ВС'!#REF!</f>
        <v>#REF!</v>
      </c>
      <c r="N41" s="19">
        <f>'3.ВС'!K42</f>
        <v>98300</v>
      </c>
      <c r="O41" s="19" t="e">
        <f>'3.ВС'!#REF!</f>
        <v>#REF!</v>
      </c>
      <c r="P41" s="19" t="e">
        <f>'3.ВС'!#REF!</f>
        <v>#REF!</v>
      </c>
      <c r="Q41" s="19" t="e">
        <f>'3.ВС'!#REF!</f>
        <v>#REF!</v>
      </c>
      <c r="R41" s="19">
        <f>'3.ВС'!L42</f>
        <v>98300</v>
      </c>
      <c r="S41" s="19" t="e">
        <f>'3.ВС'!#REF!</f>
        <v>#REF!</v>
      </c>
      <c r="T41" s="19" t="e">
        <f>'3.ВС'!#REF!</f>
        <v>#REF!</v>
      </c>
      <c r="U41" s="19" t="e">
        <f>'3.ВС'!#REF!</f>
        <v>#REF!</v>
      </c>
    </row>
    <row r="42" spans="1:21" ht="30" x14ac:dyDescent="0.25">
      <c r="A42" s="14" t="s">
        <v>363</v>
      </c>
      <c r="B42" s="89">
        <v>51</v>
      </c>
      <c r="C42" s="89">
        <v>0</v>
      </c>
      <c r="D42" s="2" t="s">
        <v>11</v>
      </c>
      <c r="E42" s="89">
        <v>851</v>
      </c>
      <c r="F42" s="2" t="s">
        <v>11</v>
      </c>
      <c r="G42" s="2" t="s">
        <v>12</v>
      </c>
      <c r="H42" s="2" t="s">
        <v>176</v>
      </c>
      <c r="I42" s="2"/>
      <c r="J42" s="19">
        <f t="shared" ref="J42:U43" si="22">J43</f>
        <v>100000</v>
      </c>
      <c r="K42" s="19" t="e">
        <f t="shared" si="22"/>
        <v>#REF!</v>
      </c>
      <c r="L42" s="19" t="e">
        <f t="shared" si="22"/>
        <v>#REF!</v>
      </c>
      <c r="M42" s="19" t="e">
        <f t="shared" si="22"/>
        <v>#REF!</v>
      </c>
      <c r="N42" s="19">
        <f t="shared" si="22"/>
        <v>0</v>
      </c>
      <c r="O42" s="19" t="e">
        <f t="shared" si="22"/>
        <v>#REF!</v>
      </c>
      <c r="P42" s="19" t="e">
        <f t="shared" si="22"/>
        <v>#REF!</v>
      </c>
      <c r="Q42" s="19" t="e">
        <f t="shared" si="22"/>
        <v>#REF!</v>
      </c>
      <c r="R42" s="19">
        <f t="shared" si="22"/>
        <v>0</v>
      </c>
      <c r="S42" s="19" t="e">
        <f t="shared" si="22"/>
        <v>#REF!</v>
      </c>
      <c r="T42" s="19" t="e">
        <f t="shared" si="22"/>
        <v>#REF!</v>
      </c>
      <c r="U42" s="19" t="e">
        <f t="shared" si="22"/>
        <v>#REF!</v>
      </c>
    </row>
    <row r="43" spans="1:21" ht="45" x14ac:dyDescent="0.25">
      <c r="A43" s="125" t="s">
        <v>19</v>
      </c>
      <c r="B43" s="89">
        <v>51</v>
      </c>
      <c r="C43" s="89">
        <v>0</v>
      </c>
      <c r="D43" s="2" t="s">
        <v>11</v>
      </c>
      <c r="E43" s="89">
        <v>851</v>
      </c>
      <c r="F43" s="2" t="s">
        <v>11</v>
      </c>
      <c r="G43" s="2" t="s">
        <v>12</v>
      </c>
      <c r="H43" s="2" t="s">
        <v>176</v>
      </c>
      <c r="I43" s="2" t="s">
        <v>20</v>
      </c>
      <c r="J43" s="19">
        <f t="shared" si="22"/>
        <v>100000</v>
      </c>
      <c r="K43" s="19" t="e">
        <f t="shared" si="22"/>
        <v>#REF!</v>
      </c>
      <c r="L43" s="19" t="e">
        <f t="shared" si="22"/>
        <v>#REF!</v>
      </c>
      <c r="M43" s="19" t="e">
        <f t="shared" si="22"/>
        <v>#REF!</v>
      </c>
      <c r="N43" s="19">
        <f t="shared" si="22"/>
        <v>0</v>
      </c>
      <c r="O43" s="19" t="e">
        <f t="shared" si="22"/>
        <v>#REF!</v>
      </c>
      <c r="P43" s="19" t="e">
        <f t="shared" si="22"/>
        <v>#REF!</v>
      </c>
      <c r="Q43" s="19" t="e">
        <f t="shared" si="22"/>
        <v>#REF!</v>
      </c>
      <c r="R43" s="19">
        <f t="shared" si="22"/>
        <v>0</v>
      </c>
      <c r="S43" s="19" t="e">
        <f t="shared" si="22"/>
        <v>#REF!</v>
      </c>
      <c r="T43" s="19" t="e">
        <f t="shared" si="22"/>
        <v>#REF!</v>
      </c>
      <c r="U43" s="19" t="e">
        <f t="shared" si="22"/>
        <v>#REF!</v>
      </c>
    </row>
    <row r="44" spans="1:21" ht="45" x14ac:dyDescent="0.25">
      <c r="A44" s="125" t="s">
        <v>9</v>
      </c>
      <c r="B44" s="89">
        <v>51</v>
      </c>
      <c r="C44" s="89">
        <v>0</v>
      </c>
      <c r="D44" s="2" t="s">
        <v>11</v>
      </c>
      <c r="E44" s="89">
        <v>851</v>
      </c>
      <c r="F44" s="2" t="s">
        <v>11</v>
      </c>
      <c r="G44" s="2" t="s">
        <v>12</v>
      </c>
      <c r="H44" s="2" t="s">
        <v>176</v>
      </c>
      <c r="I44" s="2" t="s">
        <v>21</v>
      </c>
      <c r="J44" s="19">
        <f>'3.ВС'!J45</f>
        <v>100000</v>
      </c>
      <c r="K44" s="19" t="e">
        <f>'3.ВС'!#REF!</f>
        <v>#REF!</v>
      </c>
      <c r="L44" s="19" t="e">
        <f>'3.ВС'!#REF!</f>
        <v>#REF!</v>
      </c>
      <c r="M44" s="19" t="e">
        <f>'3.ВС'!#REF!</f>
        <v>#REF!</v>
      </c>
      <c r="N44" s="19">
        <f>'3.ВС'!K45</f>
        <v>0</v>
      </c>
      <c r="O44" s="19" t="e">
        <f>'3.ВС'!#REF!</f>
        <v>#REF!</v>
      </c>
      <c r="P44" s="19" t="e">
        <f>'3.ВС'!#REF!</f>
        <v>#REF!</v>
      </c>
      <c r="Q44" s="19" t="e">
        <f>'3.ВС'!#REF!</f>
        <v>#REF!</v>
      </c>
      <c r="R44" s="19">
        <f>'3.ВС'!L45</f>
        <v>0</v>
      </c>
      <c r="S44" s="19" t="e">
        <f>'3.ВС'!#REF!</f>
        <v>#REF!</v>
      </c>
      <c r="T44" s="19" t="e">
        <f>'3.ВС'!#REF!</f>
        <v>#REF!</v>
      </c>
      <c r="U44" s="19" t="e">
        <f>'3.ВС'!#REF!</f>
        <v>#REF!</v>
      </c>
    </row>
    <row r="45" spans="1:21" ht="45" x14ac:dyDescent="0.25">
      <c r="A45" s="14" t="s">
        <v>274</v>
      </c>
      <c r="B45" s="89">
        <v>51</v>
      </c>
      <c r="C45" s="89">
        <v>0</v>
      </c>
      <c r="D45" s="2" t="s">
        <v>11</v>
      </c>
      <c r="E45" s="89">
        <v>851</v>
      </c>
      <c r="F45" s="2" t="s">
        <v>11</v>
      </c>
      <c r="G45" s="2" t="s">
        <v>12</v>
      </c>
      <c r="H45" s="2" t="s">
        <v>270</v>
      </c>
      <c r="I45" s="2"/>
      <c r="J45" s="19">
        <f t="shared" ref="J45:U46" si="23">J46</f>
        <v>100000</v>
      </c>
      <c r="K45" s="19" t="e">
        <f t="shared" si="23"/>
        <v>#REF!</v>
      </c>
      <c r="L45" s="19" t="e">
        <f t="shared" si="23"/>
        <v>#REF!</v>
      </c>
      <c r="M45" s="19" t="e">
        <f t="shared" si="23"/>
        <v>#REF!</v>
      </c>
      <c r="N45" s="19">
        <f t="shared" si="23"/>
        <v>0</v>
      </c>
      <c r="O45" s="19" t="e">
        <f t="shared" si="23"/>
        <v>#REF!</v>
      </c>
      <c r="P45" s="19" t="e">
        <f t="shared" si="23"/>
        <v>#REF!</v>
      </c>
      <c r="Q45" s="19" t="e">
        <f t="shared" si="23"/>
        <v>#REF!</v>
      </c>
      <c r="R45" s="19">
        <f t="shared" si="23"/>
        <v>0</v>
      </c>
      <c r="S45" s="19" t="e">
        <f t="shared" si="23"/>
        <v>#REF!</v>
      </c>
      <c r="T45" s="19" t="e">
        <f t="shared" si="23"/>
        <v>#REF!</v>
      </c>
      <c r="U45" s="19" t="e">
        <f t="shared" si="23"/>
        <v>#REF!</v>
      </c>
    </row>
    <row r="46" spans="1:21" ht="45" x14ac:dyDescent="0.25">
      <c r="A46" s="58" t="s">
        <v>19</v>
      </c>
      <c r="B46" s="89">
        <v>51</v>
      </c>
      <c r="C46" s="89">
        <v>0</v>
      </c>
      <c r="D46" s="2" t="s">
        <v>11</v>
      </c>
      <c r="E46" s="89">
        <v>851</v>
      </c>
      <c r="F46" s="2" t="s">
        <v>11</v>
      </c>
      <c r="G46" s="2" t="s">
        <v>12</v>
      </c>
      <c r="H46" s="2" t="s">
        <v>270</v>
      </c>
      <c r="I46" s="2" t="s">
        <v>20</v>
      </c>
      <c r="J46" s="19">
        <f t="shared" si="23"/>
        <v>100000</v>
      </c>
      <c r="K46" s="19" t="e">
        <f t="shared" si="23"/>
        <v>#REF!</v>
      </c>
      <c r="L46" s="19" t="e">
        <f t="shared" si="23"/>
        <v>#REF!</v>
      </c>
      <c r="M46" s="19" t="e">
        <f t="shared" si="23"/>
        <v>#REF!</v>
      </c>
      <c r="N46" s="19">
        <f t="shared" si="23"/>
        <v>0</v>
      </c>
      <c r="O46" s="19" t="e">
        <f t="shared" si="23"/>
        <v>#REF!</v>
      </c>
      <c r="P46" s="19" t="e">
        <f t="shared" si="23"/>
        <v>#REF!</v>
      </c>
      <c r="Q46" s="19" t="e">
        <f t="shared" si="23"/>
        <v>#REF!</v>
      </c>
      <c r="R46" s="19">
        <f t="shared" si="23"/>
        <v>0</v>
      </c>
      <c r="S46" s="19" t="e">
        <f t="shared" si="23"/>
        <v>#REF!</v>
      </c>
      <c r="T46" s="19" t="e">
        <f t="shared" si="23"/>
        <v>#REF!</v>
      </c>
      <c r="U46" s="19" t="e">
        <f t="shared" si="23"/>
        <v>#REF!</v>
      </c>
    </row>
    <row r="47" spans="1:21" ht="45" x14ac:dyDescent="0.25">
      <c r="A47" s="125" t="s">
        <v>9</v>
      </c>
      <c r="B47" s="89">
        <v>51</v>
      </c>
      <c r="C47" s="89">
        <v>0</v>
      </c>
      <c r="D47" s="2" t="s">
        <v>11</v>
      </c>
      <c r="E47" s="89">
        <v>851</v>
      </c>
      <c r="F47" s="2" t="s">
        <v>11</v>
      </c>
      <c r="G47" s="2" t="s">
        <v>12</v>
      </c>
      <c r="H47" s="2" t="s">
        <v>270</v>
      </c>
      <c r="I47" s="2" t="s">
        <v>21</v>
      </c>
      <c r="J47" s="19">
        <f>'3.ВС'!J48</f>
        <v>100000</v>
      </c>
      <c r="K47" s="19" t="e">
        <f>'3.ВС'!#REF!</f>
        <v>#REF!</v>
      </c>
      <c r="L47" s="19" t="e">
        <f>'3.ВС'!#REF!</f>
        <v>#REF!</v>
      </c>
      <c r="M47" s="19" t="e">
        <f>'3.ВС'!#REF!</f>
        <v>#REF!</v>
      </c>
      <c r="N47" s="19">
        <f>'3.ВС'!K48</f>
        <v>0</v>
      </c>
      <c r="O47" s="19" t="e">
        <f>'3.ВС'!#REF!</f>
        <v>#REF!</v>
      </c>
      <c r="P47" s="19" t="e">
        <f>'3.ВС'!#REF!</f>
        <v>#REF!</v>
      </c>
      <c r="Q47" s="19" t="e">
        <f>'3.ВС'!#REF!</f>
        <v>#REF!</v>
      </c>
      <c r="R47" s="19">
        <f>'3.ВС'!L48</f>
        <v>0</v>
      </c>
      <c r="S47" s="19" t="e">
        <f>'3.ВС'!#REF!</f>
        <v>#REF!</v>
      </c>
      <c r="T47" s="19" t="e">
        <f>'3.ВС'!#REF!</f>
        <v>#REF!</v>
      </c>
      <c r="U47" s="19" t="e">
        <f>'3.ВС'!#REF!</f>
        <v>#REF!</v>
      </c>
    </row>
    <row r="48" spans="1:21" ht="30" x14ac:dyDescent="0.25">
      <c r="A48" s="14" t="s">
        <v>27</v>
      </c>
      <c r="B48" s="89">
        <v>51</v>
      </c>
      <c r="C48" s="89">
        <v>0</v>
      </c>
      <c r="D48" s="2" t="s">
        <v>11</v>
      </c>
      <c r="E48" s="89">
        <v>851</v>
      </c>
      <c r="F48" s="2" t="s">
        <v>11</v>
      </c>
      <c r="G48" s="2" t="s">
        <v>12</v>
      </c>
      <c r="H48" s="2" t="s">
        <v>177</v>
      </c>
      <c r="I48" s="2"/>
      <c r="J48" s="19">
        <f t="shared" ref="J48:U49" si="24">J49</f>
        <v>78000</v>
      </c>
      <c r="K48" s="19" t="e">
        <f t="shared" si="24"/>
        <v>#REF!</v>
      </c>
      <c r="L48" s="19" t="e">
        <f t="shared" si="24"/>
        <v>#REF!</v>
      </c>
      <c r="M48" s="19" t="e">
        <f t="shared" si="24"/>
        <v>#REF!</v>
      </c>
      <c r="N48" s="19">
        <f t="shared" si="24"/>
        <v>0</v>
      </c>
      <c r="O48" s="19" t="e">
        <f t="shared" si="24"/>
        <v>#REF!</v>
      </c>
      <c r="P48" s="19" t="e">
        <f t="shared" si="24"/>
        <v>#REF!</v>
      </c>
      <c r="Q48" s="19" t="e">
        <f t="shared" si="24"/>
        <v>#REF!</v>
      </c>
      <c r="R48" s="19">
        <f t="shared" si="24"/>
        <v>0</v>
      </c>
      <c r="S48" s="19" t="e">
        <f t="shared" si="24"/>
        <v>#REF!</v>
      </c>
      <c r="T48" s="19" t="e">
        <f t="shared" si="24"/>
        <v>#REF!</v>
      </c>
      <c r="U48" s="19" t="e">
        <f t="shared" si="24"/>
        <v>#REF!</v>
      </c>
    </row>
    <row r="49" spans="1:21" x14ac:dyDescent="0.25">
      <c r="A49" s="125" t="s">
        <v>22</v>
      </c>
      <c r="B49" s="89">
        <v>51</v>
      </c>
      <c r="C49" s="89">
        <v>0</v>
      </c>
      <c r="D49" s="2" t="s">
        <v>11</v>
      </c>
      <c r="E49" s="89">
        <v>851</v>
      </c>
      <c r="F49" s="2" t="s">
        <v>11</v>
      </c>
      <c r="G49" s="2" t="s">
        <v>12</v>
      </c>
      <c r="H49" s="2" t="s">
        <v>177</v>
      </c>
      <c r="I49" s="2" t="s">
        <v>23</v>
      </c>
      <c r="J49" s="19">
        <f t="shared" si="24"/>
        <v>78000</v>
      </c>
      <c r="K49" s="19" t="e">
        <f t="shared" si="24"/>
        <v>#REF!</v>
      </c>
      <c r="L49" s="19" t="e">
        <f t="shared" si="24"/>
        <v>#REF!</v>
      </c>
      <c r="M49" s="19" t="e">
        <f t="shared" si="24"/>
        <v>#REF!</v>
      </c>
      <c r="N49" s="19">
        <f t="shared" si="24"/>
        <v>0</v>
      </c>
      <c r="O49" s="19" t="e">
        <f t="shared" si="24"/>
        <v>#REF!</v>
      </c>
      <c r="P49" s="19" t="e">
        <f t="shared" si="24"/>
        <v>#REF!</v>
      </c>
      <c r="Q49" s="19" t="e">
        <f t="shared" si="24"/>
        <v>#REF!</v>
      </c>
      <c r="R49" s="19">
        <f t="shared" si="24"/>
        <v>0</v>
      </c>
      <c r="S49" s="19" t="e">
        <f t="shared" si="24"/>
        <v>#REF!</v>
      </c>
      <c r="T49" s="19" t="e">
        <f t="shared" si="24"/>
        <v>#REF!</v>
      </c>
      <c r="U49" s="19" t="e">
        <f t="shared" si="24"/>
        <v>#REF!</v>
      </c>
    </row>
    <row r="50" spans="1:21" x14ac:dyDescent="0.25">
      <c r="A50" s="125" t="s">
        <v>24</v>
      </c>
      <c r="B50" s="89">
        <v>51</v>
      </c>
      <c r="C50" s="89">
        <v>0</v>
      </c>
      <c r="D50" s="2" t="s">
        <v>11</v>
      </c>
      <c r="E50" s="89">
        <v>851</v>
      </c>
      <c r="F50" s="2" t="s">
        <v>11</v>
      </c>
      <c r="G50" s="2" t="s">
        <v>12</v>
      </c>
      <c r="H50" s="2" t="s">
        <v>177</v>
      </c>
      <c r="I50" s="2" t="s">
        <v>25</v>
      </c>
      <c r="J50" s="19">
        <f>'3.ВС'!J51</f>
        <v>78000</v>
      </c>
      <c r="K50" s="19" t="e">
        <f>'3.ВС'!#REF!</f>
        <v>#REF!</v>
      </c>
      <c r="L50" s="19" t="e">
        <f>'3.ВС'!#REF!</f>
        <v>#REF!</v>
      </c>
      <c r="M50" s="19" t="e">
        <f>'3.ВС'!#REF!</f>
        <v>#REF!</v>
      </c>
      <c r="N50" s="19">
        <f>'3.ВС'!K51</f>
        <v>0</v>
      </c>
      <c r="O50" s="19" t="e">
        <f>'3.ВС'!#REF!</f>
        <v>#REF!</v>
      </c>
      <c r="P50" s="19" t="e">
        <f>'3.ВС'!#REF!</f>
        <v>#REF!</v>
      </c>
      <c r="Q50" s="19" t="e">
        <f>'3.ВС'!#REF!</f>
        <v>#REF!</v>
      </c>
      <c r="R50" s="19">
        <f>'3.ВС'!L51</f>
        <v>0</v>
      </c>
      <c r="S50" s="19" t="e">
        <f>'3.ВС'!#REF!</f>
        <v>#REF!</v>
      </c>
      <c r="T50" s="19" t="e">
        <f>'3.ВС'!#REF!</f>
        <v>#REF!</v>
      </c>
      <c r="U50" s="19" t="e">
        <f>'3.ВС'!#REF!</f>
        <v>#REF!</v>
      </c>
    </row>
    <row r="51" spans="1:21" ht="45" x14ac:dyDescent="0.25">
      <c r="A51" s="14" t="s">
        <v>217</v>
      </c>
      <c r="B51" s="89">
        <v>51</v>
      </c>
      <c r="C51" s="89">
        <v>0</v>
      </c>
      <c r="D51" s="2" t="s">
        <v>11</v>
      </c>
      <c r="E51" s="89">
        <v>851</v>
      </c>
      <c r="F51" s="2" t="s">
        <v>11</v>
      </c>
      <c r="G51" s="3" t="s">
        <v>32</v>
      </c>
      <c r="H51" s="3" t="s">
        <v>179</v>
      </c>
      <c r="I51" s="2"/>
      <c r="J51" s="19">
        <f t="shared" ref="J51:U52" si="25">J52</f>
        <v>35500</v>
      </c>
      <c r="K51" s="19" t="e">
        <f t="shared" si="25"/>
        <v>#REF!</v>
      </c>
      <c r="L51" s="19" t="e">
        <f t="shared" si="25"/>
        <v>#REF!</v>
      </c>
      <c r="M51" s="19" t="e">
        <f t="shared" si="25"/>
        <v>#REF!</v>
      </c>
      <c r="N51" s="19">
        <f t="shared" si="25"/>
        <v>0</v>
      </c>
      <c r="O51" s="19" t="e">
        <f t="shared" si="25"/>
        <v>#REF!</v>
      </c>
      <c r="P51" s="19" t="e">
        <f t="shared" si="25"/>
        <v>#REF!</v>
      </c>
      <c r="Q51" s="19" t="e">
        <f t="shared" si="25"/>
        <v>#REF!</v>
      </c>
      <c r="R51" s="19">
        <f t="shared" si="25"/>
        <v>0</v>
      </c>
      <c r="S51" s="19" t="e">
        <f t="shared" si="25"/>
        <v>#REF!</v>
      </c>
      <c r="T51" s="19" t="e">
        <f t="shared" si="25"/>
        <v>#REF!</v>
      </c>
      <c r="U51" s="19" t="e">
        <f t="shared" si="25"/>
        <v>#REF!</v>
      </c>
    </row>
    <row r="52" spans="1:21" ht="45" x14ac:dyDescent="0.25">
      <c r="A52" s="125" t="s">
        <v>19</v>
      </c>
      <c r="B52" s="89">
        <v>51</v>
      </c>
      <c r="C52" s="89">
        <v>0</v>
      </c>
      <c r="D52" s="2" t="s">
        <v>11</v>
      </c>
      <c r="E52" s="89">
        <v>851</v>
      </c>
      <c r="F52" s="2" t="s">
        <v>11</v>
      </c>
      <c r="G52" s="3" t="s">
        <v>32</v>
      </c>
      <c r="H52" s="3" t="s">
        <v>179</v>
      </c>
      <c r="I52" s="2" t="s">
        <v>20</v>
      </c>
      <c r="J52" s="19">
        <f t="shared" si="25"/>
        <v>35500</v>
      </c>
      <c r="K52" s="19" t="e">
        <f t="shared" si="25"/>
        <v>#REF!</v>
      </c>
      <c r="L52" s="19" t="e">
        <f t="shared" si="25"/>
        <v>#REF!</v>
      </c>
      <c r="M52" s="19" t="e">
        <f t="shared" si="25"/>
        <v>#REF!</v>
      </c>
      <c r="N52" s="19">
        <f t="shared" si="25"/>
        <v>0</v>
      </c>
      <c r="O52" s="19" t="e">
        <f t="shared" si="25"/>
        <v>#REF!</v>
      </c>
      <c r="P52" s="19" t="e">
        <f t="shared" si="25"/>
        <v>#REF!</v>
      </c>
      <c r="Q52" s="19" t="e">
        <f t="shared" si="25"/>
        <v>#REF!</v>
      </c>
      <c r="R52" s="19">
        <f t="shared" si="25"/>
        <v>0</v>
      </c>
      <c r="S52" s="19" t="e">
        <f t="shared" si="25"/>
        <v>#REF!</v>
      </c>
      <c r="T52" s="19" t="e">
        <f t="shared" si="25"/>
        <v>#REF!</v>
      </c>
      <c r="U52" s="19" t="e">
        <f t="shared" si="25"/>
        <v>#REF!</v>
      </c>
    </row>
    <row r="53" spans="1:21" ht="45" x14ac:dyDescent="0.25">
      <c r="A53" s="125" t="s">
        <v>9</v>
      </c>
      <c r="B53" s="89">
        <v>51</v>
      </c>
      <c r="C53" s="89">
        <v>0</v>
      </c>
      <c r="D53" s="2" t="s">
        <v>11</v>
      </c>
      <c r="E53" s="89">
        <v>851</v>
      </c>
      <c r="F53" s="2" t="s">
        <v>11</v>
      </c>
      <c r="G53" s="3" t="s">
        <v>32</v>
      </c>
      <c r="H53" s="3" t="s">
        <v>179</v>
      </c>
      <c r="I53" s="2" t="s">
        <v>21</v>
      </c>
      <c r="J53" s="19">
        <f>'3.ВС'!J74</f>
        <v>35500</v>
      </c>
      <c r="K53" s="19" t="e">
        <f>'3.ВС'!#REF!</f>
        <v>#REF!</v>
      </c>
      <c r="L53" s="19" t="e">
        <f>'3.ВС'!#REF!</f>
        <v>#REF!</v>
      </c>
      <c r="M53" s="19" t="e">
        <f>'3.ВС'!#REF!</f>
        <v>#REF!</v>
      </c>
      <c r="N53" s="19">
        <f>'3.ВС'!K74</f>
        <v>0</v>
      </c>
      <c r="O53" s="19" t="e">
        <f>'3.ВС'!#REF!</f>
        <v>#REF!</v>
      </c>
      <c r="P53" s="19" t="e">
        <f>'3.ВС'!#REF!</f>
        <v>#REF!</v>
      </c>
      <c r="Q53" s="19" t="e">
        <f>'3.ВС'!#REF!</f>
        <v>#REF!</v>
      </c>
      <c r="R53" s="19">
        <f>'3.ВС'!L74</f>
        <v>0</v>
      </c>
      <c r="S53" s="19" t="e">
        <f>'3.ВС'!#REF!</f>
        <v>#REF!</v>
      </c>
      <c r="T53" s="19" t="e">
        <f>'3.ВС'!#REF!</f>
        <v>#REF!</v>
      </c>
      <c r="U53" s="19" t="e">
        <f>'3.ВС'!#REF!</f>
        <v>#REF!</v>
      </c>
    </row>
    <row r="54" spans="1:21" ht="75" x14ac:dyDescent="0.25">
      <c r="A54" s="14" t="s">
        <v>26</v>
      </c>
      <c r="B54" s="89">
        <v>51</v>
      </c>
      <c r="C54" s="89">
        <v>0</v>
      </c>
      <c r="D54" s="2" t="s">
        <v>11</v>
      </c>
      <c r="E54" s="89">
        <v>851</v>
      </c>
      <c r="F54" s="2" t="s">
        <v>11</v>
      </c>
      <c r="G54" s="2" t="s">
        <v>12</v>
      </c>
      <c r="H54" s="2" t="s">
        <v>175</v>
      </c>
      <c r="I54" s="2"/>
      <c r="J54" s="19">
        <f t="shared" ref="J54:U67" si="26">J55</f>
        <v>2500</v>
      </c>
      <c r="K54" s="19" t="e">
        <f t="shared" si="26"/>
        <v>#REF!</v>
      </c>
      <c r="L54" s="19" t="e">
        <f t="shared" si="26"/>
        <v>#REF!</v>
      </c>
      <c r="M54" s="19" t="e">
        <f t="shared" si="26"/>
        <v>#REF!</v>
      </c>
      <c r="N54" s="19">
        <f t="shared" si="26"/>
        <v>2500</v>
      </c>
      <c r="O54" s="19" t="e">
        <f t="shared" si="26"/>
        <v>#REF!</v>
      </c>
      <c r="P54" s="19" t="e">
        <f t="shared" si="26"/>
        <v>#REF!</v>
      </c>
      <c r="Q54" s="19" t="e">
        <f t="shared" si="26"/>
        <v>#REF!</v>
      </c>
      <c r="R54" s="19">
        <f t="shared" si="26"/>
        <v>2500</v>
      </c>
      <c r="S54" s="19" t="e">
        <f t="shared" si="26"/>
        <v>#REF!</v>
      </c>
      <c r="T54" s="19" t="e">
        <f t="shared" si="26"/>
        <v>#REF!</v>
      </c>
      <c r="U54" s="19" t="e">
        <f t="shared" si="26"/>
        <v>#REF!</v>
      </c>
    </row>
    <row r="55" spans="1:21" ht="45" x14ac:dyDescent="0.25">
      <c r="A55" s="125" t="s">
        <v>19</v>
      </c>
      <c r="B55" s="89">
        <v>51</v>
      </c>
      <c r="C55" s="89">
        <v>0</v>
      </c>
      <c r="D55" s="2" t="s">
        <v>11</v>
      </c>
      <c r="E55" s="89">
        <v>851</v>
      </c>
      <c r="F55" s="2" t="s">
        <v>11</v>
      </c>
      <c r="G55" s="2" t="s">
        <v>12</v>
      </c>
      <c r="H55" s="2" t="s">
        <v>175</v>
      </c>
      <c r="I55" s="2" t="s">
        <v>20</v>
      </c>
      <c r="J55" s="19">
        <f t="shared" si="26"/>
        <v>2500</v>
      </c>
      <c r="K55" s="19" t="e">
        <f t="shared" si="26"/>
        <v>#REF!</v>
      </c>
      <c r="L55" s="19" t="e">
        <f t="shared" si="26"/>
        <v>#REF!</v>
      </c>
      <c r="M55" s="19" t="e">
        <f t="shared" si="26"/>
        <v>#REF!</v>
      </c>
      <c r="N55" s="19">
        <f t="shared" si="26"/>
        <v>2500</v>
      </c>
      <c r="O55" s="19" t="e">
        <f t="shared" si="26"/>
        <v>#REF!</v>
      </c>
      <c r="P55" s="19" t="e">
        <f t="shared" si="26"/>
        <v>#REF!</v>
      </c>
      <c r="Q55" s="19" t="e">
        <f t="shared" si="26"/>
        <v>#REF!</v>
      </c>
      <c r="R55" s="19">
        <f t="shared" si="26"/>
        <v>2500</v>
      </c>
      <c r="S55" s="19" t="e">
        <f t="shared" si="26"/>
        <v>#REF!</v>
      </c>
      <c r="T55" s="19" t="e">
        <f t="shared" si="26"/>
        <v>#REF!</v>
      </c>
      <c r="U55" s="19" t="e">
        <f t="shared" si="26"/>
        <v>#REF!</v>
      </c>
    </row>
    <row r="56" spans="1:21" ht="45" x14ac:dyDescent="0.25">
      <c r="A56" s="125" t="s">
        <v>9</v>
      </c>
      <c r="B56" s="89">
        <v>51</v>
      </c>
      <c r="C56" s="89">
        <v>0</v>
      </c>
      <c r="D56" s="2" t="s">
        <v>11</v>
      </c>
      <c r="E56" s="89">
        <v>851</v>
      </c>
      <c r="F56" s="2" t="s">
        <v>11</v>
      </c>
      <c r="G56" s="2" t="s">
        <v>12</v>
      </c>
      <c r="H56" s="2" t="s">
        <v>175</v>
      </c>
      <c r="I56" s="2" t="s">
        <v>21</v>
      </c>
      <c r="J56" s="19">
        <f>'3.ВС'!J54</f>
        <v>2500</v>
      </c>
      <c r="K56" s="19" t="e">
        <f>'3.ВС'!#REF!</f>
        <v>#REF!</v>
      </c>
      <c r="L56" s="19" t="e">
        <f>'3.ВС'!#REF!</f>
        <v>#REF!</v>
      </c>
      <c r="M56" s="19" t="e">
        <f>'3.ВС'!#REF!</f>
        <v>#REF!</v>
      </c>
      <c r="N56" s="19">
        <f>'3.ВС'!K54</f>
        <v>2500</v>
      </c>
      <c r="O56" s="19" t="e">
        <f>'3.ВС'!#REF!</f>
        <v>#REF!</v>
      </c>
      <c r="P56" s="19" t="e">
        <f>'3.ВС'!#REF!</f>
        <v>#REF!</v>
      </c>
      <c r="Q56" s="19" t="e">
        <f>'3.ВС'!#REF!</f>
        <v>#REF!</v>
      </c>
      <c r="R56" s="19">
        <f>'3.ВС'!L54</f>
        <v>2500</v>
      </c>
      <c r="S56" s="19" t="e">
        <f>'3.ВС'!#REF!</f>
        <v>#REF!</v>
      </c>
      <c r="T56" s="19" t="e">
        <f>'3.ВС'!#REF!</f>
        <v>#REF!</v>
      </c>
      <c r="U56" s="19" t="e">
        <f>'3.ВС'!#REF!</f>
        <v>#REF!</v>
      </c>
    </row>
    <row r="57" spans="1:21" ht="90" x14ac:dyDescent="0.25">
      <c r="A57" s="49" t="s">
        <v>404</v>
      </c>
      <c r="B57" s="89">
        <v>51</v>
      </c>
      <c r="C57" s="89">
        <v>0</v>
      </c>
      <c r="D57" s="2" t="s">
        <v>11</v>
      </c>
      <c r="E57" s="89">
        <v>851</v>
      </c>
      <c r="F57" s="2"/>
      <c r="G57" s="2"/>
      <c r="H57" s="2" t="s">
        <v>412</v>
      </c>
      <c r="I57" s="2"/>
      <c r="J57" s="19">
        <f t="shared" si="26"/>
        <v>600</v>
      </c>
      <c r="K57" s="19" t="e">
        <f t="shared" si="26"/>
        <v>#REF!</v>
      </c>
      <c r="L57" s="19" t="e">
        <f t="shared" si="26"/>
        <v>#REF!</v>
      </c>
      <c r="M57" s="19" t="e">
        <f t="shared" si="26"/>
        <v>#REF!</v>
      </c>
      <c r="N57" s="19">
        <f t="shared" si="26"/>
        <v>600</v>
      </c>
      <c r="O57" s="19" t="e">
        <f t="shared" si="26"/>
        <v>#REF!</v>
      </c>
      <c r="P57" s="19" t="e">
        <f t="shared" si="26"/>
        <v>#REF!</v>
      </c>
      <c r="Q57" s="19" t="e">
        <f t="shared" si="26"/>
        <v>#REF!</v>
      </c>
      <c r="R57" s="19">
        <f t="shared" si="26"/>
        <v>600</v>
      </c>
      <c r="S57" s="19" t="e">
        <f t="shared" si="26"/>
        <v>#REF!</v>
      </c>
      <c r="T57" s="19" t="e">
        <f t="shared" si="26"/>
        <v>#REF!</v>
      </c>
      <c r="U57" s="19" t="e">
        <f t="shared" si="26"/>
        <v>#REF!</v>
      </c>
    </row>
    <row r="58" spans="1:21" ht="45" x14ac:dyDescent="0.25">
      <c r="A58" s="49" t="s">
        <v>19</v>
      </c>
      <c r="B58" s="89">
        <v>51</v>
      </c>
      <c r="C58" s="89">
        <v>0</v>
      </c>
      <c r="D58" s="2" t="s">
        <v>11</v>
      </c>
      <c r="E58" s="89">
        <v>851</v>
      </c>
      <c r="F58" s="2"/>
      <c r="G58" s="2"/>
      <c r="H58" s="2" t="s">
        <v>412</v>
      </c>
      <c r="I58" s="2" t="s">
        <v>20</v>
      </c>
      <c r="J58" s="19">
        <f t="shared" si="26"/>
        <v>600</v>
      </c>
      <c r="K58" s="19" t="e">
        <f t="shared" si="26"/>
        <v>#REF!</v>
      </c>
      <c r="L58" s="19" t="e">
        <f t="shared" si="26"/>
        <v>#REF!</v>
      </c>
      <c r="M58" s="19" t="e">
        <f t="shared" si="26"/>
        <v>#REF!</v>
      </c>
      <c r="N58" s="19">
        <f t="shared" si="26"/>
        <v>600</v>
      </c>
      <c r="O58" s="19" t="e">
        <f t="shared" si="26"/>
        <v>#REF!</v>
      </c>
      <c r="P58" s="19" t="e">
        <f t="shared" si="26"/>
        <v>#REF!</v>
      </c>
      <c r="Q58" s="19" t="e">
        <f t="shared" si="26"/>
        <v>#REF!</v>
      </c>
      <c r="R58" s="19">
        <f t="shared" si="26"/>
        <v>600</v>
      </c>
      <c r="S58" s="19" t="e">
        <f t="shared" si="26"/>
        <v>#REF!</v>
      </c>
      <c r="T58" s="19" t="e">
        <f t="shared" si="26"/>
        <v>#REF!</v>
      </c>
      <c r="U58" s="19" t="e">
        <f t="shared" si="26"/>
        <v>#REF!</v>
      </c>
    </row>
    <row r="59" spans="1:21" ht="45" x14ac:dyDescent="0.25">
      <c r="A59" s="49" t="s">
        <v>9</v>
      </c>
      <c r="B59" s="89">
        <v>51</v>
      </c>
      <c r="C59" s="89">
        <v>0</v>
      </c>
      <c r="D59" s="2" t="s">
        <v>11</v>
      </c>
      <c r="E59" s="89">
        <v>851</v>
      </c>
      <c r="F59" s="2"/>
      <c r="G59" s="2"/>
      <c r="H59" s="2" t="s">
        <v>412</v>
      </c>
      <c r="I59" s="2" t="s">
        <v>21</v>
      </c>
      <c r="J59" s="19">
        <f>'3.ВС'!J57</f>
        <v>600</v>
      </c>
      <c r="K59" s="19" t="e">
        <f>'3.ВС'!#REF!</f>
        <v>#REF!</v>
      </c>
      <c r="L59" s="19" t="e">
        <f>'3.ВС'!#REF!</f>
        <v>#REF!</v>
      </c>
      <c r="M59" s="19" t="e">
        <f>'3.ВС'!#REF!</f>
        <v>#REF!</v>
      </c>
      <c r="N59" s="19">
        <f>'3.ВС'!K57</f>
        <v>600</v>
      </c>
      <c r="O59" s="19" t="e">
        <f>'3.ВС'!#REF!</f>
        <v>#REF!</v>
      </c>
      <c r="P59" s="19" t="e">
        <f>'3.ВС'!#REF!</f>
        <v>#REF!</v>
      </c>
      <c r="Q59" s="19" t="e">
        <f>'3.ВС'!#REF!</f>
        <v>#REF!</v>
      </c>
      <c r="R59" s="19">
        <f>'3.ВС'!L57</f>
        <v>600</v>
      </c>
      <c r="S59" s="19" t="e">
        <f>'3.ВС'!#REF!</f>
        <v>#REF!</v>
      </c>
      <c r="T59" s="19" t="e">
        <f>'3.ВС'!#REF!</f>
        <v>#REF!</v>
      </c>
      <c r="U59" s="19" t="e">
        <f>'3.ВС'!#REF!</f>
        <v>#REF!</v>
      </c>
    </row>
    <row r="60" spans="1:21" ht="90" x14ac:dyDescent="0.25">
      <c r="A60" s="125" t="s">
        <v>406</v>
      </c>
      <c r="B60" s="89">
        <v>51</v>
      </c>
      <c r="C60" s="89">
        <v>0</v>
      </c>
      <c r="D60" s="2" t="s">
        <v>11</v>
      </c>
      <c r="E60" s="89">
        <v>851</v>
      </c>
      <c r="F60" s="2"/>
      <c r="G60" s="2"/>
      <c r="H60" s="2" t="s">
        <v>413</v>
      </c>
      <c r="I60" s="2"/>
      <c r="J60" s="19">
        <f t="shared" si="26"/>
        <v>600</v>
      </c>
      <c r="K60" s="19" t="e">
        <f t="shared" si="26"/>
        <v>#REF!</v>
      </c>
      <c r="L60" s="19" t="e">
        <f t="shared" si="26"/>
        <v>#REF!</v>
      </c>
      <c r="M60" s="19" t="e">
        <f t="shared" si="26"/>
        <v>#REF!</v>
      </c>
      <c r="N60" s="19">
        <f t="shared" si="26"/>
        <v>600</v>
      </c>
      <c r="O60" s="19" t="e">
        <f t="shared" si="26"/>
        <v>#REF!</v>
      </c>
      <c r="P60" s="19" t="e">
        <f t="shared" si="26"/>
        <v>#REF!</v>
      </c>
      <c r="Q60" s="19" t="e">
        <f t="shared" si="26"/>
        <v>#REF!</v>
      </c>
      <c r="R60" s="19">
        <f t="shared" si="26"/>
        <v>600</v>
      </c>
      <c r="S60" s="19" t="e">
        <f t="shared" si="26"/>
        <v>#REF!</v>
      </c>
      <c r="T60" s="19" t="e">
        <f t="shared" si="26"/>
        <v>#REF!</v>
      </c>
      <c r="U60" s="19" t="e">
        <f t="shared" si="26"/>
        <v>#REF!</v>
      </c>
    </row>
    <row r="61" spans="1:21" ht="45" x14ac:dyDescent="0.25">
      <c r="A61" s="49" t="s">
        <v>19</v>
      </c>
      <c r="B61" s="89">
        <v>51</v>
      </c>
      <c r="C61" s="89">
        <v>0</v>
      </c>
      <c r="D61" s="2" t="s">
        <v>11</v>
      </c>
      <c r="E61" s="89">
        <v>851</v>
      </c>
      <c r="F61" s="2"/>
      <c r="G61" s="2"/>
      <c r="H61" s="2" t="s">
        <v>413</v>
      </c>
      <c r="I61" s="2" t="s">
        <v>20</v>
      </c>
      <c r="J61" s="19">
        <f t="shared" si="26"/>
        <v>600</v>
      </c>
      <c r="K61" s="19" t="e">
        <f t="shared" si="26"/>
        <v>#REF!</v>
      </c>
      <c r="L61" s="19" t="e">
        <f t="shared" si="26"/>
        <v>#REF!</v>
      </c>
      <c r="M61" s="19" t="e">
        <f t="shared" si="26"/>
        <v>#REF!</v>
      </c>
      <c r="N61" s="19">
        <f t="shared" si="26"/>
        <v>600</v>
      </c>
      <c r="O61" s="19" t="e">
        <f t="shared" si="26"/>
        <v>#REF!</v>
      </c>
      <c r="P61" s="19" t="e">
        <f t="shared" si="26"/>
        <v>#REF!</v>
      </c>
      <c r="Q61" s="19" t="e">
        <f t="shared" si="26"/>
        <v>#REF!</v>
      </c>
      <c r="R61" s="19">
        <f t="shared" si="26"/>
        <v>600</v>
      </c>
      <c r="S61" s="50" t="e">
        <f t="shared" si="26"/>
        <v>#REF!</v>
      </c>
      <c r="T61" s="50" t="e">
        <f t="shared" si="26"/>
        <v>#REF!</v>
      </c>
      <c r="U61" s="50" t="e">
        <f t="shared" si="26"/>
        <v>#REF!</v>
      </c>
    </row>
    <row r="62" spans="1:21" ht="45" x14ac:dyDescent="0.25">
      <c r="A62" s="49" t="s">
        <v>9</v>
      </c>
      <c r="B62" s="89">
        <v>51</v>
      </c>
      <c r="C62" s="89">
        <v>0</v>
      </c>
      <c r="D62" s="2" t="s">
        <v>11</v>
      </c>
      <c r="E62" s="89">
        <v>851</v>
      </c>
      <c r="F62" s="2"/>
      <c r="G62" s="2"/>
      <c r="H62" s="2" t="s">
        <v>413</v>
      </c>
      <c r="I62" s="2" t="s">
        <v>21</v>
      </c>
      <c r="J62" s="19">
        <f>'3.ВС'!J60</f>
        <v>600</v>
      </c>
      <c r="K62" s="19" t="e">
        <f>'3.ВС'!#REF!</f>
        <v>#REF!</v>
      </c>
      <c r="L62" s="19" t="e">
        <f>'3.ВС'!#REF!</f>
        <v>#REF!</v>
      </c>
      <c r="M62" s="19" t="e">
        <f>'3.ВС'!#REF!</f>
        <v>#REF!</v>
      </c>
      <c r="N62" s="19">
        <f>'3.ВС'!K60</f>
        <v>600</v>
      </c>
      <c r="O62" s="19" t="e">
        <f>'3.ВС'!#REF!</f>
        <v>#REF!</v>
      </c>
      <c r="P62" s="19" t="e">
        <f>'3.ВС'!#REF!</f>
        <v>#REF!</v>
      </c>
      <c r="Q62" s="19" t="e">
        <f>'3.ВС'!#REF!</f>
        <v>#REF!</v>
      </c>
      <c r="R62" s="19">
        <f>'3.ВС'!L60</f>
        <v>600</v>
      </c>
      <c r="S62" s="19" t="e">
        <f>'3.ВС'!#REF!</f>
        <v>#REF!</v>
      </c>
      <c r="T62" s="19" t="e">
        <f>'3.ВС'!#REF!</f>
        <v>#REF!</v>
      </c>
      <c r="U62" s="19" t="e">
        <f>'3.ВС'!#REF!</f>
        <v>#REF!</v>
      </c>
    </row>
    <row r="63" spans="1:21" ht="135" x14ac:dyDescent="0.25">
      <c r="A63" s="125" t="s">
        <v>408</v>
      </c>
      <c r="B63" s="89">
        <v>51</v>
      </c>
      <c r="C63" s="89">
        <v>0</v>
      </c>
      <c r="D63" s="2" t="s">
        <v>11</v>
      </c>
      <c r="E63" s="89">
        <v>851</v>
      </c>
      <c r="F63" s="2"/>
      <c r="G63" s="2"/>
      <c r="H63" s="2" t="s">
        <v>414</v>
      </c>
      <c r="I63" s="2"/>
      <c r="J63" s="19">
        <f t="shared" si="26"/>
        <v>600</v>
      </c>
      <c r="K63" s="19" t="e">
        <f t="shared" si="26"/>
        <v>#REF!</v>
      </c>
      <c r="L63" s="19" t="e">
        <f t="shared" si="26"/>
        <v>#REF!</v>
      </c>
      <c r="M63" s="19" t="e">
        <f t="shared" si="26"/>
        <v>#REF!</v>
      </c>
      <c r="N63" s="19">
        <f t="shared" si="26"/>
        <v>600</v>
      </c>
      <c r="O63" s="19" t="e">
        <f t="shared" si="26"/>
        <v>#REF!</v>
      </c>
      <c r="P63" s="19" t="e">
        <f t="shared" si="26"/>
        <v>#REF!</v>
      </c>
      <c r="Q63" s="19" t="e">
        <f t="shared" si="26"/>
        <v>#REF!</v>
      </c>
      <c r="R63" s="19">
        <f t="shared" si="26"/>
        <v>600</v>
      </c>
      <c r="S63" s="19" t="e">
        <f t="shared" si="26"/>
        <v>#REF!</v>
      </c>
      <c r="T63" s="19" t="e">
        <f t="shared" si="26"/>
        <v>#REF!</v>
      </c>
      <c r="U63" s="19" t="e">
        <f t="shared" si="26"/>
        <v>#REF!</v>
      </c>
    </row>
    <row r="64" spans="1:21" ht="45" x14ac:dyDescent="0.25">
      <c r="A64" s="49" t="s">
        <v>19</v>
      </c>
      <c r="B64" s="89">
        <v>51</v>
      </c>
      <c r="C64" s="89">
        <v>0</v>
      </c>
      <c r="D64" s="2" t="s">
        <v>11</v>
      </c>
      <c r="E64" s="89">
        <v>851</v>
      </c>
      <c r="F64" s="2"/>
      <c r="G64" s="2"/>
      <c r="H64" s="2" t="s">
        <v>414</v>
      </c>
      <c r="I64" s="2" t="s">
        <v>20</v>
      </c>
      <c r="J64" s="19">
        <f t="shared" si="26"/>
        <v>600</v>
      </c>
      <c r="K64" s="19" t="e">
        <f t="shared" si="26"/>
        <v>#REF!</v>
      </c>
      <c r="L64" s="19" t="e">
        <f t="shared" si="26"/>
        <v>#REF!</v>
      </c>
      <c r="M64" s="19" t="e">
        <f t="shared" si="26"/>
        <v>#REF!</v>
      </c>
      <c r="N64" s="19">
        <f t="shared" si="26"/>
        <v>600</v>
      </c>
      <c r="O64" s="19" t="e">
        <f t="shared" si="26"/>
        <v>#REF!</v>
      </c>
      <c r="P64" s="19" t="e">
        <f t="shared" si="26"/>
        <v>#REF!</v>
      </c>
      <c r="Q64" s="19" t="e">
        <f t="shared" si="26"/>
        <v>#REF!</v>
      </c>
      <c r="R64" s="19">
        <f t="shared" si="26"/>
        <v>600</v>
      </c>
      <c r="S64" s="19" t="e">
        <f t="shared" si="26"/>
        <v>#REF!</v>
      </c>
      <c r="T64" s="19" t="e">
        <f t="shared" si="26"/>
        <v>#REF!</v>
      </c>
      <c r="U64" s="19" t="e">
        <f t="shared" si="26"/>
        <v>#REF!</v>
      </c>
    </row>
    <row r="65" spans="1:21" ht="45" x14ac:dyDescent="0.25">
      <c r="A65" s="49" t="s">
        <v>9</v>
      </c>
      <c r="B65" s="89">
        <v>51</v>
      </c>
      <c r="C65" s="89">
        <v>0</v>
      </c>
      <c r="D65" s="2" t="s">
        <v>11</v>
      </c>
      <c r="E65" s="89">
        <v>851</v>
      </c>
      <c r="F65" s="2"/>
      <c r="G65" s="2"/>
      <c r="H65" s="2" t="s">
        <v>414</v>
      </c>
      <c r="I65" s="2" t="s">
        <v>21</v>
      </c>
      <c r="J65" s="19">
        <f>'3.ВС'!J63</f>
        <v>600</v>
      </c>
      <c r="K65" s="19" t="e">
        <f>'3.ВС'!#REF!</f>
        <v>#REF!</v>
      </c>
      <c r="L65" s="19" t="e">
        <f>'3.ВС'!#REF!</f>
        <v>#REF!</v>
      </c>
      <c r="M65" s="19" t="e">
        <f>'3.ВС'!#REF!</f>
        <v>#REF!</v>
      </c>
      <c r="N65" s="19">
        <f>'3.ВС'!K63</f>
        <v>600</v>
      </c>
      <c r="O65" s="19" t="e">
        <f>'3.ВС'!#REF!</f>
        <v>#REF!</v>
      </c>
      <c r="P65" s="19" t="e">
        <f>'3.ВС'!#REF!</f>
        <v>#REF!</v>
      </c>
      <c r="Q65" s="19" t="e">
        <f>'3.ВС'!#REF!</f>
        <v>#REF!</v>
      </c>
      <c r="R65" s="19">
        <f>'3.ВС'!L63</f>
        <v>600</v>
      </c>
      <c r="S65" s="19" t="e">
        <f>'3.ВС'!#REF!</f>
        <v>#REF!</v>
      </c>
      <c r="T65" s="19" t="e">
        <f>'3.ВС'!#REF!</f>
        <v>#REF!</v>
      </c>
      <c r="U65" s="19" t="e">
        <f>'3.ВС'!#REF!</f>
        <v>#REF!</v>
      </c>
    </row>
    <row r="66" spans="1:21" ht="90" x14ac:dyDescent="0.25">
      <c r="A66" s="125" t="s">
        <v>410</v>
      </c>
      <c r="B66" s="89">
        <v>51</v>
      </c>
      <c r="C66" s="89">
        <v>0</v>
      </c>
      <c r="D66" s="2" t="s">
        <v>11</v>
      </c>
      <c r="E66" s="89">
        <v>851</v>
      </c>
      <c r="F66" s="2"/>
      <c r="G66" s="2"/>
      <c r="H66" s="2" t="s">
        <v>415</v>
      </c>
      <c r="I66" s="2"/>
      <c r="J66" s="19">
        <f t="shared" si="26"/>
        <v>2100</v>
      </c>
      <c r="K66" s="19" t="e">
        <f t="shared" si="26"/>
        <v>#REF!</v>
      </c>
      <c r="L66" s="19" t="e">
        <f t="shared" si="26"/>
        <v>#REF!</v>
      </c>
      <c r="M66" s="19" t="e">
        <f t="shared" si="26"/>
        <v>#REF!</v>
      </c>
      <c r="N66" s="19">
        <f t="shared" si="26"/>
        <v>2100</v>
      </c>
      <c r="O66" s="19" t="e">
        <f t="shared" si="26"/>
        <v>#REF!</v>
      </c>
      <c r="P66" s="19" t="e">
        <f t="shared" si="26"/>
        <v>#REF!</v>
      </c>
      <c r="Q66" s="19" t="e">
        <f t="shared" si="26"/>
        <v>#REF!</v>
      </c>
      <c r="R66" s="19">
        <f t="shared" si="26"/>
        <v>2100</v>
      </c>
      <c r="S66" s="19" t="e">
        <f t="shared" si="26"/>
        <v>#REF!</v>
      </c>
      <c r="T66" s="19" t="e">
        <f t="shared" si="26"/>
        <v>#REF!</v>
      </c>
      <c r="U66" s="19" t="e">
        <f t="shared" si="26"/>
        <v>#REF!</v>
      </c>
    </row>
    <row r="67" spans="1:21" ht="45" x14ac:dyDescent="0.25">
      <c r="A67" s="49" t="s">
        <v>19</v>
      </c>
      <c r="B67" s="89">
        <v>51</v>
      </c>
      <c r="C67" s="89">
        <v>0</v>
      </c>
      <c r="D67" s="2" t="s">
        <v>11</v>
      </c>
      <c r="E67" s="89">
        <v>851</v>
      </c>
      <c r="F67" s="2"/>
      <c r="G67" s="2"/>
      <c r="H67" s="2" t="s">
        <v>415</v>
      </c>
      <c r="I67" s="2" t="s">
        <v>20</v>
      </c>
      <c r="J67" s="19">
        <f t="shared" si="26"/>
        <v>2100</v>
      </c>
      <c r="K67" s="19" t="e">
        <f t="shared" si="26"/>
        <v>#REF!</v>
      </c>
      <c r="L67" s="19" t="e">
        <f t="shared" si="26"/>
        <v>#REF!</v>
      </c>
      <c r="M67" s="19" t="e">
        <f t="shared" si="26"/>
        <v>#REF!</v>
      </c>
      <c r="N67" s="19">
        <f t="shared" si="26"/>
        <v>2100</v>
      </c>
      <c r="O67" s="19" t="e">
        <f t="shared" si="26"/>
        <v>#REF!</v>
      </c>
      <c r="P67" s="19" t="e">
        <f t="shared" si="26"/>
        <v>#REF!</v>
      </c>
      <c r="Q67" s="19" t="e">
        <f t="shared" si="26"/>
        <v>#REF!</v>
      </c>
      <c r="R67" s="19">
        <f t="shared" si="26"/>
        <v>2100</v>
      </c>
      <c r="S67" s="19" t="e">
        <f t="shared" si="26"/>
        <v>#REF!</v>
      </c>
      <c r="T67" s="19" t="e">
        <f t="shared" si="26"/>
        <v>#REF!</v>
      </c>
      <c r="U67" s="19" t="e">
        <f t="shared" si="26"/>
        <v>#REF!</v>
      </c>
    </row>
    <row r="68" spans="1:21" ht="45" x14ac:dyDescent="0.25">
      <c r="A68" s="49" t="s">
        <v>9</v>
      </c>
      <c r="B68" s="89">
        <v>51</v>
      </c>
      <c r="C68" s="89">
        <v>0</v>
      </c>
      <c r="D68" s="2" t="s">
        <v>11</v>
      </c>
      <c r="E68" s="89">
        <v>851</v>
      </c>
      <c r="F68" s="2"/>
      <c r="G68" s="2"/>
      <c r="H68" s="2" t="s">
        <v>415</v>
      </c>
      <c r="I68" s="2" t="s">
        <v>21</v>
      </c>
      <c r="J68" s="19">
        <f>'3.ВС'!J66</f>
        <v>2100</v>
      </c>
      <c r="K68" s="19" t="e">
        <f>'3.ВС'!#REF!</f>
        <v>#REF!</v>
      </c>
      <c r="L68" s="19" t="e">
        <f>'3.ВС'!#REF!</f>
        <v>#REF!</v>
      </c>
      <c r="M68" s="19" t="e">
        <f>'3.ВС'!#REF!</f>
        <v>#REF!</v>
      </c>
      <c r="N68" s="19">
        <f>'3.ВС'!K66</f>
        <v>2100</v>
      </c>
      <c r="O68" s="19" t="e">
        <f>'3.ВС'!#REF!</f>
        <v>#REF!</v>
      </c>
      <c r="P68" s="19" t="e">
        <f>'3.ВС'!#REF!</f>
        <v>#REF!</v>
      </c>
      <c r="Q68" s="19" t="e">
        <f>'3.ВС'!#REF!</f>
        <v>#REF!</v>
      </c>
      <c r="R68" s="19">
        <f>'3.ВС'!L66</f>
        <v>2100</v>
      </c>
      <c r="S68" s="19" t="e">
        <f>'3.ВС'!#REF!</f>
        <v>#REF!</v>
      </c>
      <c r="T68" s="19" t="e">
        <f>'3.ВС'!#REF!</f>
        <v>#REF!</v>
      </c>
      <c r="U68" s="19" t="e">
        <f>'3.ВС'!#REF!</f>
        <v>#REF!</v>
      </c>
    </row>
    <row r="69" spans="1:21" ht="30" x14ac:dyDescent="0.25">
      <c r="A69" s="125" t="s">
        <v>343</v>
      </c>
      <c r="B69" s="89">
        <v>51</v>
      </c>
      <c r="C69" s="89">
        <v>0</v>
      </c>
      <c r="D69" s="2" t="s">
        <v>40</v>
      </c>
      <c r="E69" s="89"/>
      <c r="F69" s="2"/>
      <c r="G69" s="2"/>
      <c r="H69" s="2"/>
      <c r="I69" s="2"/>
      <c r="J69" s="19">
        <f t="shared" ref="J69:U69" si="27">J70</f>
        <v>2097765.54</v>
      </c>
      <c r="K69" s="19" t="e">
        <f t="shared" si="27"/>
        <v>#REF!</v>
      </c>
      <c r="L69" s="19" t="e">
        <f t="shared" si="27"/>
        <v>#REF!</v>
      </c>
      <c r="M69" s="19" t="e">
        <f t="shared" si="27"/>
        <v>#REF!</v>
      </c>
      <c r="N69" s="19">
        <f t="shared" si="27"/>
        <v>310200</v>
      </c>
      <c r="O69" s="19" t="e">
        <f t="shared" si="27"/>
        <v>#REF!</v>
      </c>
      <c r="P69" s="19" t="e">
        <f t="shared" si="27"/>
        <v>#REF!</v>
      </c>
      <c r="Q69" s="19" t="e">
        <f t="shared" si="27"/>
        <v>#REF!</v>
      </c>
      <c r="R69" s="19">
        <f t="shared" si="27"/>
        <v>310200</v>
      </c>
      <c r="S69" s="19" t="e">
        <f t="shared" si="27"/>
        <v>#REF!</v>
      </c>
      <c r="T69" s="19" t="e">
        <f t="shared" si="27"/>
        <v>#REF!</v>
      </c>
      <c r="U69" s="19" t="e">
        <f t="shared" si="27"/>
        <v>#REF!</v>
      </c>
    </row>
    <row r="70" spans="1:21" x14ac:dyDescent="0.25">
      <c r="A70" s="124" t="s">
        <v>6</v>
      </c>
      <c r="B70" s="89">
        <v>51</v>
      </c>
      <c r="C70" s="89">
        <v>0</v>
      </c>
      <c r="D70" s="2" t="s">
        <v>40</v>
      </c>
      <c r="E70" s="89">
        <v>851</v>
      </c>
      <c r="F70" s="2"/>
      <c r="G70" s="2"/>
      <c r="H70" s="2"/>
      <c r="I70" s="2"/>
      <c r="J70" s="19">
        <f>J71+J74+J77+J80</f>
        <v>2097765.54</v>
      </c>
      <c r="K70" s="19" t="e">
        <f t="shared" ref="K70:U70" si="28">K71+K74+K77+K80</f>
        <v>#REF!</v>
      </c>
      <c r="L70" s="19" t="e">
        <f t="shared" si="28"/>
        <v>#REF!</v>
      </c>
      <c r="M70" s="19" t="e">
        <f t="shared" si="28"/>
        <v>#REF!</v>
      </c>
      <c r="N70" s="19">
        <f t="shared" si="28"/>
        <v>310200</v>
      </c>
      <c r="O70" s="19" t="e">
        <f t="shared" si="28"/>
        <v>#REF!</v>
      </c>
      <c r="P70" s="19" t="e">
        <f t="shared" si="28"/>
        <v>#REF!</v>
      </c>
      <c r="Q70" s="19" t="e">
        <f t="shared" si="28"/>
        <v>#REF!</v>
      </c>
      <c r="R70" s="19">
        <f t="shared" si="28"/>
        <v>310200</v>
      </c>
      <c r="S70" s="19" t="e">
        <f t="shared" si="28"/>
        <v>#REF!</v>
      </c>
      <c r="T70" s="19" t="e">
        <f t="shared" si="28"/>
        <v>#REF!</v>
      </c>
      <c r="U70" s="19" t="e">
        <f t="shared" si="28"/>
        <v>#REF!</v>
      </c>
    </row>
    <row r="71" spans="1:21" ht="45" x14ac:dyDescent="0.25">
      <c r="A71" s="124" t="s">
        <v>35</v>
      </c>
      <c r="B71" s="89">
        <v>51</v>
      </c>
      <c r="C71" s="89">
        <v>0</v>
      </c>
      <c r="D71" s="2" t="s">
        <v>40</v>
      </c>
      <c r="E71" s="89">
        <v>851</v>
      </c>
      <c r="F71" s="2" t="s">
        <v>15</v>
      </c>
      <c r="G71" s="3" t="s">
        <v>32</v>
      </c>
      <c r="H71" s="3" t="s">
        <v>178</v>
      </c>
      <c r="I71" s="2"/>
      <c r="J71" s="19">
        <f t="shared" ref="J71:U75" si="29">J72</f>
        <v>552500</v>
      </c>
      <c r="K71" s="19" t="e">
        <f t="shared" si="29"/>
        <v>#REF!</v>
      </c>
      <c r="L71" s="19" t="e">
        <f t="shared" si="29"/>
        <v>#REF!</v>
      </c>
      <c r="M71" s="19" t="e">
        <f t="shared" si="29"/>
        <v>#REF!</v>
      </c>
      <c r="N71" s="19">
        <f t="shared" si="29"/>
        <v>0</v>
      </c>
      <c r="O71" s="19" t="e">
        <f t="shared" si="29"/>
        <v>#REF!</v>
      </c>
      <c r="P71" s="19" t="e">
        <f t="shared" si="29"/>
        <v>#REF!</v>
      </c>
      <c r="Q71" s="19" t="e">
        <f t="shared" si="29"/>
        <v>#REF!</v>
      </c>
      <c r="R71" s="19">
        <f t="shared" si="29"/>
        <v>0</v>
      </c>
      <c r="S71" s="19" t="e">
        <f t="shared" si="29"/>
        <v>#REF!</v>
      </c>
      <c r="T71" s="19" t="e">
        <f t="shared" si="29"/>
        <v>#REF!</v>
      </c>
      <c r="U71" s="19" t="e">
        <f t="shared" si="29"/>
        <v>#REF!</v>
      </c>
    </row>
    <row r="72" spans="1:21" ht="45" x14ac:dyDescent="0.25">
      <c r="A72" s="125" t="s">
        <v>19</v>
      </c>
      <c r="B72" s="89">
        <v>51</v>
      </c>
      <c r="C72" s="89">
        <v>0</v>
      </c>
      <c r="D72" s="2" t="s">
        <v>40</v>
      </c>
      <c r="E72" s="89">
        <v>851</v>
      </c>
      <c r="F72" s="2" t="s">
        <v>11</v>
      </c>
      <c r="G72" s="2" t="s">
        <v>32</v>
      </c>
      <c r="H72" s="3" t="s">
        <v>178</v>
      </c>
      <c r="I72" s="2" t="s">
        <v>20</v>
      </c>
      <c r="J72" s="19">
        <f t="shared" si="29"/>
        <v>552500</v>
      </c>
      <c r="K72" s="19" t="e">
        <f t="shared" si="29"/>
        <v>#REF!</v>
      </c>
      <c r="L72" s="19" t="e">
        <f t="shared" si="29"/>
        <v>#REF!</v>
      </c>
      <c r="M72" s="19" t="e">
        <f t="shared" si="29"/>
        <v>#REF!</v>
      </c>
      <c r="N72" s="19">
        <f t="shared" si="29"/>
        <v>0</v>
      </c>
      <c r="O72" s="19" t="e">
        <f t="shared" si="29"/>
        <v>#REF!</v>
      </c>
      <c r="P72" s="19" t="e">
        <f t="shared" si="29"/>
        <v>#REF!</v>
      </c>
      <c r="Q72" s="19" t="e">
        <f t="shared" si="29"/>
        <v>#REF!</v>
      </c>
      <c r="R72" s="19">
        <f t="shared" si="29"/>
        <v>0</v>
      </c>
      <c r="S72" s="19" t="e">
        <f t="shared" si="29"/>
        <v>#REF!</v>
      </c>
      <c r="T72" s="19" t="e">
        <f t="shared" si="29"/>
        <v>#REF!</v>
      </c>
      <c r="U72" s="19" t="e">
        <f t="shared" si="29"/>
        <v>#REF!</v>
      </c>
    </row>
    <row r="73" spans="1:21" ht="45" x14ac:dyDescent="0.25">
      <c r="A73" s="125" t="s">
        <v>9</v>
      </c>
      <c r="B73" s="89">
        <v>51</v>
      </c>
      <c r="C73" s="89">
        <v>0</v>
      </c>
      <c r="D73" s="2" t="s">
        <v>40</v>
      </c>
      <c r="E73" s="89">
        <v>851</v>
      </c>
      <c r="F73" s="2" t="s">
        <v>11</v>
      </c>
      <c r="G73" s="2" t="s">
        <v>32</v>
      </c>
      <c r="H73" s="3" t="s">
        <v>178</v>
      </c>
      <c r="I73" s="2" t="s">
        <v>21</v>
      </c>
      <c r="J73" s="19">
        <f>'3.ВС'!J77</f>
        <v>552500</v>
      </c>
      <c r="K73" s="19" t="e">
        <f>'3.ВС'!#REF!</f>
        <v>#REF!</v>
      </c>
      <c r="L73" s="19" t="e">
        <f>'3.ВС'!#REF!</f>
        <v>#REF!</v>
      </c>
      <c r="M73" s="19" t="e">
        <f>'3.ВС'!#REF!</f>
        <v>#REF!</v>
      </c>
      <c r="N73" s="19">
        <f>'3.ВС'!K77</f>
        <v>0</v>
      </c>
      <c r="O73" s="19" t="e">
        <f>'3.ВС'!#REF!</f>
        <v>#REF!</v>
      </c>
      <c r="P73" s="19" t="e">
        <f>'3.ВС'!#REF!</f>
        <v>#REF!</v>
      </c>
      <c r="Q73" s="19" t="e">
        <f>'3.ВС'!#REF!</f>
        <v>#REF!</v>
      </c>
      <c r="R73" s="19">
        <f>'3.ВС'!L77</f>
        <v>0</v>
      </c>
      <c r="S73" s="19" t="e">
        <f>'3.ВС'!#REF!</f>
        <v>#REF!</v>
      </c>
      <c r="T73" s="19" t="e">
        <f>'3.ВС'!#REF!</f>
        <v>#REF!</v>
      </c>
      <c r="U73" s="19" t="e">
        <f>'3.ВС'!#REF!</f>
        <v>#REF!</v>
      </c>
    </row>
    <row r="74" spans="1:21" ht="60" x14ac:dyDescent="0.25">
      <c r="A74" s="49" t="s">
        <v>402</v>
      </c>
      <c r="B74" s="89">
        <v>51</v>
      </c>
      <c r="C74" s="89">
        <v>0</v>
      </c>
      <c r="D74" s="2" t="s">
        <v>40</v>
      </c>
      <c r="E74" s="89">
        <v>851</v>
      </c>
      <c r="F74" s="2" t="s">
        <v>15</v>
      </c>
      <c r="G74" s="3" t="s">
        <v>32</v>
      </c>
      <c r="H74" s="3" t="s">
        <v>403</v>
      </c>
      <c r="I74" s="2"/>
      <c r="J74" s="19">
        <f t="shared" si="29"/>
        <v>310200</v>
      </c>
      <c r="K74" s="19" t="e">
        <f t="shared" si="29"/>
        <v>#REF!</v>
      </c>
      <c r="L74" s="19" t="e">
        <f t="shared" si="29"/>
        <v>#REF!</v>
      </c>
      <c r="M74" s="19" t="e">
        <f t="shared" si="29"/>
        <v>#REF!</v>
      </c>
      <c r="N74" s="19">
        <f t="shared" si="29"/>
        <v>310200</v>
      </c>
      <c r="O74" s="19" t="e">
        <f t="shared" si="29"/>
        <v>#REF!</v>
      </c>
      <c r="P74" s="19" t="e">
        <f t="shared" si="29"/>
        <v>#REF!</v>
      </c>
      <c r="Q74" s="19" t="e">
        <f t="shared" si="29"/>
        <v>#REF!</v>
      </c>
      <c r="R74" s="19">
        <f t="shared" si="29"/>
        <v>310200</v>
      </c>
      <c r="S74" s="19" t="e">
        <f t="shared" si="29"/>
        <v>#REF!</v>
      </c>
      <c r="T74" s="19" t="e">
        <f t="shared" si="29"/>
        <v>#REF!</v>
      </c>
      <c r="U74" s="19" t="e">
        <f t="shared" si="29"/>
        <v>#REF!</v>
      </c>
    </row>
    <row r="75" spans="1:21" ht="45" x14ac:dyDescent="0.25">
      <c r="A75" s="49" t="s">
        <v>19</v>
      </c>
      <c r="B75" s="89">
        <v>51</v>
      </c>
      <c r="C75" s="89">
        <v>0</v>
      </c>
      <c r="D75" s="2" t="s">
        <v>40</v>
      </c>
      <c r="E75" s="89">
        <v>851</v>
      </c>
      <c r="F75" s="2" t="s">
        <v>11</v>
      </c>
      <c r="G75" s="2" t="s">
        <v>32</v>
      </c>
      <c r="H75" s="3" t="s">
        <v>403</v>
      </c>
      <c r="I75" s="2" t="s">
        <v>20</v>
      </c>
      <c r="J75" s="19">
        <f t="shared" si="29"/>
        <v>310200</v>
      </c>
      <c r="K75" s="19" t="e">
        <f t="shared" si="29"/>
        <v>#REF!</v>
      </c>
      <c r="L75" s="19" t="e">
        <f t="shared" si="29"/>
        <v>#REF!</v>
      </c>
      <c r="M75" s="19" t="e">
        <f t="shared" si="29"/>
        <v>#REF!</v>
      </c>
      <c r="N75" s="19">
        <f t="shared" si="29"/>
        <v>310200</v>
      </c>
      <c r="O75" s="19" t="e">
        <f t="shared" si="29"/>
        <v>#REF!</v>
      </c>
      <c r="P75" s="19" t="e">
        <f t="shared" si="29"/>
        <v>#REF!</v>
      </c>
      <c r="Q75" s="19" t="e">
        <f t="shared" si="29"/>
        <v>#REF!</v>
      </c>
      <c r="R75" s="19">
        <f t="shared" si="29"/>
        <v>310200</v>
      </c>
      <c r="S75" s="19" t="e">
        <f t="shared" si="29"/>
        <v>#REF!</v>
      </c>
      <c r="T75" s="19" t="e">
        <f t="shared" si="29"/>
        <v>#REF!</v>
      </c>
      <c r="U75" s="19" t="e">
        <f t="shared" si="29"/>
        <v>#REF!</v>
      </c>
    </row>
    <row r="76" spans="1:21" ht="45" x14ac:dyDescent="0.25">
      <c r="A76" s="49" t="s">
        <v>9</v>
      </c>
      <c r="B76" s="89">
        <v>51</v>
      </c>
      <c r="C76" s="89">
        <v>0</v>
      </c>
      <c r="D76" s="2" t="s">
        <v>40</v>
      </c>
      <c r="E76" s="89">
        <v>851</v>
      </c>
      <c r="F76" s="2" t="s">
        <v>11</v>
      </c>
      <c r="G76" s="2" t="s">
        <v>32</v>
      </c>
      <c r="H76" s="3" t="s">
        <v>403</v>
      </c>
      <c r="I76" s="2" t="s">
        <v>21</v>
      </c>
      <c r="J76" s="19">
        <f>'3.ВС'!J80</f>
        <v>310200</v>
      </c>
      <c r="K76" s="19" t="e">
        <f>'3.ВС'!#REF!</f>
        <v>#REF!</v>
      </c>
      <c r="L76" s="19" t="e">
        <f>'3.ВС'!#REF!</f>
        <v>#REF!</v>
      </c>
      <c r="M76" s="19" t="e">
        <f>'3.ВС'!#REF!</f>
        <v>#REF!</v>
      </c>
      <c r="N76" s="19">
        <f>'3.ВС'!K80</f>
        <v>310200</v>
      </c>
      <c r="O76" s="19" t="e">
        <f>'3.ВС'!#REF!</f>
        <v>#REF!</v>
      </c>
      <c r="P76" s="19" t="e">
        <f>'3.ВС'!#REF!</f>
        <v>#REF!</v>
      </c>
      <c r="Q76" s="19" t="e">
        <f>'3.ВС'!#REF!</f>
        <v>#REF!</v>
      </c>
      <c r="R76" s="19">
        <f>'3.ВС'!L80</f>
        <v>310200</v>
      </c>
      <c r="S76" s="19" t="e">
        <f>'3.ВС'!#REF!</f>
        <v>#REF!</v>
      </c>
      <c r="T76" s="19" t="e">
        <f>'3.ВС'!#REF!</f>
        <v>#REF!</v>
      </c>
      <c r="U76" s="19" t="e">
        <f>'3.ВС'!#REF!</f>
        <v>#REF!</v>
      </c>
    </row>
    <row r="77" spans="1:21" ht="75" x14ac:dyDescent="0.25">
      <c r="A77" s="14" t="s">
        <v>61</v>
      </c>
      <c r="B77" s="89">
        <v>51</v>
      </c>
      <c r="C77" s="89">
        <v>0</v>
      </c>
      <c r="D77" s="2" t="s">
        <v>40</v>
      </c>
      <c r="E77" s="89">
        <v>851</v>
      </c>
      <c r="F77" s="3" t="s">
        <v>29</v>
      </c>
      <c r="G77" s="3" t="s">
        <v>11</v>
      </c>
      <c r="H77" s="3" t="s">
        <v>184</v>
      </c>
      <c r="I77" s="2"/>
      <c r="J77" s="19">
        <f t="shared" ref="J77:U81" si="30">J78</f>
        <v>145478.54</v>
      </c>
      <c r="K77" s="19" t="e">
        <f t="shared" si="30"/>
        <v>#REF!</v>
      </c>
      <c r="L77" s="19" t="e">
        <f t="shared" si="30"/>
        <v>#REF!</v>
      </c>
      <c r="M77" s="19" t="e">
        <f t="shared" si="30"/>
        <v>#REF!</v>
      </c>
      <c r="N77" s="19">
        <f t="shared" si="30"/>
        <v>0</v>
      </c>
      <c r="O77" s="19" t="e">
        <f t="shared" si="30"/>
        <v>#REF!</v>
      </c>
      <c r="P77" s="19" t="e">
        <f t="shared" si="30"/>
        <v>#REF!</v>
      </c>
      <c r="Q77" s="19" t="e">
        <f t="shared" si="30"/>
        <v>#REF!</v>
      </c>
      <c r="R77" s="19">
        <f t="shared" si="30"/>
        <v>0</v>
      </c>
      <c r="S77" s="19" t="e">
        <f t="shared" si="30"/>
        <v>#REF!</v>
      </c>
      <c r="T77" s="19" t="e">
        <f t="shared" si="30"/>
        <v>#REF!</v>
      </c>
      <c r="U77" s="19" t="e">
        <f t="shared" si="30"/>
        <v>#REF!</v>
      </c>
    </row>
    <row r="78" spans="1:21" ht="45" x14ac:dyDescent="0.25">
      <c r="A78" s="125" t="s">
        <v>19</v>
      </c>
      <c r="B78" s="89">
        <v>51</v>
      </c>
      <c r="C78" s="89">
        <v>0</v>
      </c>
      <c r="D78" s="2" t="s">
        <v>40</v>
      </c>
      <c r="E78" s="89">
        <v>851</v>
      </c>
      <c r="F78" s="3" t="s">
        <v>29</v>
      </c>
      <c r="G78" s="3" t="s">
        <v>11</v>
      </c>
      <c r="H78" s="3" t="s">
        <v>184</v>
      </c>
      <c r="I78" s="2" t="s">
        <v>20</v>
      </c>
      <c r="J78" s="19">
        <f t="shared" si="30"/>
        <v>145478.54</v>
      </c>
      <c r="K78" s="19" t="e">
        <f t="shared" si="30"/>
        <v>#REF!</v>
      </c>
      <c r="L78" s="19" t="e">
        <f t="shared" si="30"/>
        <v>#REF!</v>
      </c>
      <c r="M78" s="19" t="e">
        <f t="shared" si="30"/>
        <v>#REF!</v>
      </c>
      <c r="N78" s="19">
        <f t="shared" si="30"/>
        <v>0</v>
      </c>
      <c r="O78" s="19" t="e">
        <f t="shared" si="30"/>
        <v>#REF!</v>
      </c>
      <c r="P78" s="19" t="e">
        <f t="shared" si="30"/>
        <v>#REF!</v>
      </c>
      <c r="Q78" s="19" t="e">
        <f t="shared" si="30"/>
        <v>#REF!</v>
      </c>
      <c r="R78" s="19">
        <f t="shared" si="30"/>
        <v>0</v>
      </c>
      <c r="S78" s="19" t="e">
        <f t="shared" si="30"/>
        <v>#REF!</v>
      </c>
      <c r="T78" s="19" t="e">
        <f t="shared" si="30"/>
        <v>#REF!</v>
      </c>
      <c r="U78" s="19" t="e">
        <f t="shared" si="30"/>
        <v>#REF!</v>
      </c>
    </row>
    <row r="79" spans="1:21" ht="45" x14ac:dyDescent="0.25">
      <c r="A79" s="125" t="s">
        <v>9</v>
      </c>
      <c r="B79" s="89">
        <v>51</v>
      </c>
      <c r="C79" s="89">
        <v>0</v>
      </c>
      <c r="D79" s="2" t="s">
        <v>40</v>
      </c>
      <c r="E79" s="89">
        <v>851</v>
      </c>
      <c r="F79" s="3" t="s">
        <v>29</v>
      </c>
      <c r="G79" s="3" t="s">
        <v>11</v>
      </c>
      <c r="H79" s="3" t="s">
        <v>184</v>
      </c>
      <c r="I79" s="2" t="s">
        <v>21</v>
      </c>
      <c r="J79" s="19">
        <f>'3.ВС'!J140</f>
        <v>145478.54</v>
      </c>
      <c r="K79" s="19" t="e">
        <f>'3.ВС'!#REF!</f>
        <v>#REF!</v>
      </c>
      <c r="L79" s="19" t="e">
        <f>'3.ВС'!#REF!</f>
        <v>#REF!</v>
      </c>
      <c r="M79" s="19" t="e">
        <f>'3.ВС'!#REF!</f>
        <v>#REF!</v>
      </c>
      <c r="N79" s="19">
        <f>'3.ВС'!K140</f>
        <v>0</v>
      </c>
      <c r="O79" s="19" t="e">
        <f>'3.ВС'!#REF!</f>
        <v>#REF!</v>
      </c>
      <c r="P79" s="19" t="e">
        <f>'3.ВС'!#REF!</f>
        <v>#REF!</v>
      </c>
      <c r="Q79" s="19" t="e">
        <f>'3.ВС'!#REF!</f>
        <v>#REF!</v>
      </c>
      <c r="R79" s="19">
        <f>'3.ВС'!L140</f>
        <v>0</v>
      </c>
      <c r="S79" s="19" t="e">
        <f>'3.ВС'!#REF!</f>
        <v>#REF!</v>
      </c>
      <c r="T79" s="19" t="e">
        <f>'3.ВС'!#REF!</f>
        <v>#REF!</v>
      </c>
      <c r="U79" s="19" t="e">
        <f>'3.ВС'!#REF!</f>
        <v>#REF!</v>
      </c>
    </row>
    <row r="80" spans="1:21" ht="30" x14ac:dyDescent="0.25">
      <c r="A80" s="49" t="s">
        <v>419</v>
      </c>
      <c r="B80" s="89">
        <v>51</v>
      </c>
      <c r="C80" s="89">
        <v>0</v>
      </c>
      <c r="D80" s="2" t="s">
        <v>40</v>
      </c>
      <c r="E80" s="89">
        <v>851</v>
      </c>
      <c r="F80" s="3" t="s">
        <v>29</v>
      </c>
      <c r="G80" s="3" t="s">
        <v>11</v>
      </c>
      <c r="H80" s="3" t="s">
        <v>425</v>
      </c>
      <c r="I80" s="2"/>
      <c r="J80" s="19">
        <f t="shared" si="30"/>
        <v>1089587</v>
      </c>
      <c r="K80" s="19" t="e">
        <f t="shared" si="30"/>
        <v>#REF!</v>
      </c>
      <c r="L80" s="19" t="e">
        <f t="shared" si="30"/>
        <v>#REF!</v>
      </c>
      <c r="M80" s="19" t="e">
        <f t="shared" si="30"/>
        <v>#REF!</v>
      </c>
      <c r="N80" s="19">
        <f t="shared" si="30"/>
        <v>0</v>
      </c>
      <c r="O80" s="19" t="e">
        <f t="shared" si="30"/>
        <v>#REF!</v>
      </c>
      <c r="P80" s="19" t="e">
        <f t="shared" si="30"/>
        <v>#REF!</v>
      </c>
      <c r="Q80" s="19" t="e">
        <f t="shared" si="30"/>
        <v>#REF!</v>
      </c>
      <c r="R80" s="19">
        <f t="shared" si="30"/>
        <v>0</v>
      </c>
      <c r="S80" s="19" t="e">
        <f t="shared" si="30"/>
        <v>#REF!</v>
      </c>
      <c r="T80" s="19" t="e">
        <f t="shared" si="30"/>
        <v>#REF!</v>
      </c>
      <c r="U80" s="19" t="e">
        <f t="shared" si="30"/>
        <v>#REF!</v>
      </c>
    </row>
    <row r="81" spans="1:21" ht="45" x14ac:dyDescent="0.25">
      <c r="A81" s="49" t="s">
        <v>19</v>
      </c>
      <c r="B81" s="89">
        <v>51</v>
      </c>
      <c r="C81" s="89">
        <v>0</v>
      </c>
      <c r="D81" s="2" t="s">
        <v>40</v>
      </c>
      <c r="E81" s="89">
        <v>851</v>
      </c>
      <c r="F81" s="3" t="s">
        <v>29</v>
      </c>
      <c r="G81" s="3" t="s">
        <v>11</v>
      </c>
      <c r="H81" s="3" t="s">
        <v>425</v>
      </c>
      <c r="I81" s="2" t="s">
        <v>20</v>
      </c>
      <c r="J81" s="19">
        <f t="shared" si="30"/>
        <v>1089587</v>
      </c>
      <c r="K81" s="19" t="e">
        <f t="shared" si="30"/>
        <v>#REF!</v>
      </c>
      <c r="L81" s="19" t="e">
        <f t="shared" si="30"/>
        <v>#REF!</v>
      </c>
      <c r="M81" s="19" t="e">
        <f t="shared" si="30"/>
        <v>#REF!</v>
      </c>
      <c r="N81" s="19">
        <f t="shared" si="30"/>
        <v>0</v>
      </c>
      <c r="O81" s="19" t="e">
        <f t="shared" si="30"/>
        <v>#REF!</v>
      </c>
      <c r="P81" s="19" t="e">
        <f t="shared" si="30"/>
        <v>#REF!</v>
      </c>
      <c r="Q81" s="19" t="e">
        <f t="shared" si="30"/>
        <v>#REF!</v>
      </c>
      <c r="R81" s="19">
        <f t="shared" si="30"/>
        <v>0</v>
      </c>
      <c r="S81" s="19" t="e">
        <f t="shared" si="30"/>
        <v>#REF!</v>
      </c>
      <c r="T81" s="19" t="e">
        <f t="shared" si="30"/>
        <v>#REF!</v>
      </c>
      <c r="U81" s="19" t="e">
        <f t="shared" si="30"/>
        <v>#REF!</v>
      </c>
    </row>
    <row r="82" spans="1:21" ht="45" x14ac:dyDescent="0.25">
      <c r="A82" s="49" t="s">
        <v>9</v>
      </c>
      <c r="B82" s="89">
        <v>51</v>
      </c>
      <c r="C82" s="89">
        <v>0</v>
      </c>
      <c r="D82" s="2" t="s">
        <v>40</v>
      </c>
      <c r="E82" s="89">
        <v>851</v>
      </c>
      <c r="F82" s="3" t="s">
        <v>29</v>
      </c>
      <c r="G82" s="3" t="s">
        <v>11</v>
      </c>
      <c r="H82" s="3" t="s">
        <v>425</v>
      </c>
      <c r="I82" s="2" t="s">
        <v>21</v>
      </c>
      <c r="J82" s="19">
        <f>'3.ВС'!J132</f>
        <v>1089587</v>
      </c>
      <c r="K82" s="19" t="e">
        <f>'3.ВС'!#REF!</f>
        <v>#REF!</v>
      </c>
      <c r="L82" s="19" t="e">
        <f>'3.ВС'!#REF!</f>
        <v>#REF!</v>
      </c>
      <c r="M82" s="19" t="e">
        <f>'3.ВС'!#REF!</f>
        <v>#REF!</v>
      </c>
      <c r="N82" s="19">
        <f>'3.ВС'!K132</f>
        <v>0</v>
      </c>
      <c r="O82" s="19" t="e">
        <f>'3.ВС'!#REF!</f>
        <v>#REF!</v>
      </c>
      <c r="P82" s="19" t="e">
        <f>'3.ВС'!#REF!</f>
        <v>#REF!</v>
      </c>
      <c r="Q82" s="19" t="e">
        <f>'3.ВС'!#REF!</f>
        <v>#REF!</v>
      </c>
      <c r="R82" s="19">
        <f>'3.ВС'!L132</f>
        <v>0</v>
      </c>
      <c r="S82" s="19" t="e">
        <f>'3.ВС'!#REF!</f>
        <v>#REF!</v>
      </c>
      <c r="T82" s="19" t="e">
        <f>'3.ВС'!#REF!</f>
        <v>#REF!</v>
      </c>
      <c r="U82" s="19" t="e">
        <f>'3.ВС'!#REF!</f>
        <v>#REF!</v>
      </c>
    </row>
    <row r="83" spans="1:21" ht="45" x14ac:dyDescent="0.25">
      <c r="A83" s="14" t="s">
        <v>146</v>
      </c>
      <c r="B83" s="89">
        <v>51</v>
      </c>
      <c r="C83" s="89">
        <v>0</v>
      </c>
      <c r="D83" s="2" t="s">
        <v>42</v>
      </c>
      <c r="E83" s="89"/>
      <c r="F83" s="2"/>
      <c r="G83" s="2"/>
      <c r="H83" s="2"/>
      <c r="I83" s="2"/>
      <c r="J83" s="19">
        <f t="shared" ref="J83:U86" si="31">J84</f>
        <v>4089900</v>
      </c>
      <c r="K83" s="19" t="e">
        <f t="shared" si="31"/>
        <v>#REF!</v>
      </c>
      <c r="L83" s="19" t="e">
        <f t="shared" si="31"/>
        <v>#REF!</v>
      </c>
      <c r="M83" s="19" t="e">
        <f t="shared" si="31"/>
        <v>#REF!</v>
      </c>
      <c r="N83" s="19">
        <f t="shared" si="31"/>
        <v>4089900</v>
      </c>
      <c r="O83" s="19" t="e">
        <f t="shared" si="31"/>
        <v>#REF!</v>
      </c>
      <c r="P83" s="19" t="e">
        <f t="shared" si="31"/>
        <v>#REF!</v>
      </c>
      <c r="Q83" s="19" t="e">
        <f t="shared" si="31"/>
        <v>#REF!</v>
      </c>
      <c r="R83" s="19">
        <f t="shared" si="31"/>
        <v>4089900</v>
      </c>
      <c r="S83" s="19" t="e">
        <f t="shared" si="31"/>
        <v>#REF!</v>
      </c>
      <c r="T83" s="19" t="e">
        <f t="shared" si="31"/>
        <v>#REF!</v>
      </c>
      <c r="U83" s="19" t="e">
        <f t="shared" si="31"/>
        <v>#REF!</v>
      </c>
    </row>
    <row r="84" spans="1:21" x14ac:dyDescent="0.25">
      <c r="A84" s="14" t="s">
        <v>6</v>
      </c>
      <c r="B84" s="4">
        <v>51</v>
      </c>
      <c r="C84" s="4">
        <v>0</v>
      </c>
      <c r="D84" s="2" t="s">
        <v>42</v>
      </c>
      <c r="E84" s="4">
        <v>851</v>
      </c>
      <c r="F84" s="2"/>
      <c r="G84" s="2"/>
      <c r="H84" s="2"/>
      <c r="I84" s="2"/>
      <c r="J84" s="42">
        <f t="shared" si="31"/>
        <v>4089900</v>
      </c>
      <c r="K84" s="42" t="e">
        <f t="shared" si="31"/>
        <v>#REF!</v>
      </c>
      <c r="L84" s="42" t="e">
        <f t="shared" si="31"/>
        <v>#REF!</v>
      </c>
      <c r="M84" s="42" t="e">
        <f t="shared" si="31"/>
        <v>#REF!</v>
      </c>
      <c r="N84" s="42">
        <f t="shared" si="31"/>
        <v>4089900</v>
      </c>
      <c r="O84" s="42" t="e">
        <f t="shared" si="31"/>
        <v>#REF!</v>
      </c>
      <c r="P84" s="42" t="e">
        <f t="shared" si="31"/>
        <v>#REF!</v>
      </c>
      <c r="Q84" s="42" t="e">
        <f t="shared" si="31"/>
        <v>#REF!</v>
      </c>
      <c r="R84" s="42">
        <f t="shared" si="31"/>
        <v>4089900</v>
      </c>
      <c r="S84" s="42" t="e">
        <f t="shared" si="31"/>
        <v>#REF!</v>
      </c>
      <c r="T84" s="42" t="e">
        <f t="shared" si="31"/>
        <v>#REF!</v>
      </c>
      <c r="U84" s="42" t="e">
        <f t="shared" si="31"/>
        <v>#REF!</v>
      </c>
    </row>
    <row r="85" spans="1:21" s="1" customFormat="1" ht="45" x14ac:dyDescent="0.25">
      <c r="A85" s="14" t="s">
        <v>36</v>
      </c>
      <c r="B85" s="89">
        <v>51</v>
      </c>
      <c r="C85" s="89">
        <v>0</v>
      </c>
      <c r="D85" s="3" t="s">
        <v>42</v>
      </c>
      <c r="E85" s="89">
        <v>851</v>
      </c>
      <c r="F85" s="3" t="s">
        <v>11</v>
      </c>
      <c r="G85" s="3" t="s">
        <v>32</v>
      </c>
      <c r="H85" s="3" t="s">
        <v>181</v>
      </c>
      <c r="I85" s="3"/>
      <c r="J85" s="6">
        <f t="shared" si="31"/>
        <v>4089900</v>
      </c>
      <c r="K85" s="6" t="e">
        <f t="shared" si="31"/>
        <v>#REF!</v>
      </c>
      <c r="L85" s="6" t="e">
        <f t="shared" si="31"/>
        <v>#REF!</v>
      </c>
      <c r="M85" s="6" t="e">
        <f t="shared" si="31"/>
        <v>#REF!</v>
      </c>
      <c r="N85" s="6">
        <f t="shared" si="31"/>
        <v>4089900</v>
      </c>
      <c r="O85" s="6" t="e">
        <f t="shared" si="31"/>
        <v>#REF!</v>
      </c>
      <c r="P85" s="6" t="e">
        <f t="shared" si="31"/>
        <v>#REF!</v>
      </c>
      <c r="Q85" s="6" t="e">
        <f t="shared" si="31"/>
        <v>#REF!</v>
      </c>
      <c r="R85" s="6">
        <f t="shared" si="31"/>
        <v>4089900</v>
      </c>
      <c r="S85" s="6" t="e">
        <f t="shared" si="31"/>
        <v>#REF!</v>
      </c>
      <c r="T85" s="6" t="e">
        <f t="shared" si="31"/>
        <v>#REF!</v>
      </c>
      <c r="U85" s="6" t="e">
        <f t="shared" si="31"/>
        <v>#REF!</v>
      </c>
    </row>
    <row r="86" spans="1:21" ht="45" x14ac:dyDescent="0.25">
      <c r="A86" s="125" t="s">
        <v>37</v>
      </c>
      <c r="B86" s="89">
        <v>51</v>
      </c>
      <c r="C86" s="89">
        <v>0</v>
      </c>
      <c r="D86" s="3" t="s">
        <v>42</v>
      </c>
      <c r="E86" s="89">
        <v>851</v>
      </c>
      <c r="F86" s="3" t="s">
        <v>11</v>
      </c>
      <c r="G86" s="3" t="s">
        <v>32</v>
      </c>
      <c r="H86" s="3" t="s">
        <v>181</v>
      </c>
      <c r="I86" s="2" t="s">
        <v>74</v>
      </c>
      <c r="J86" s="19">
        <f t="shared" si="31"/>
        <v>4089900</v>
      </c>
      <c r="K86" s="19" t="e">
        <f t="shared" si="31"/>
        <v>#REF!</v>
      </c>
      <c r="L86" s="19" t="e">
        <f t="shared" si="31"/>
        <v>#REF!</v>
      </c>
      <c r="M86" s="19" t="e">
        <f t="shared" si="31"/>
        <v>#REF!</v>
      </c>
      <c r="N86" s="19">
        <f t="shared" si="31"/>
        <v>4089900</v>
      </c>
      <c r="O86" s="19" t="e">
        <f t="shared" si="31"/>
        <v>#REF!</v>
      </c>
      <c r="P86" s="19" t="e">
        <f t="shared" si="31"/>
        <v>#REF!</v>
      </c>
      <c r="Q86" s="19" t="e">
        <f t="shared" si="31"/>
        <v>#REF!</v>
      </c>
      <c r="R86" s="19">
        <f t="shared" si="31"/>
        <v>4089900</v>
      </c>
      <c r="S86" s="19" t="e">
        <f t="shared" si="31"/>
        <v>#REF!</v>
      </c>
      <c r="T86" s="19" t="e">
        <f t="shared" si="31"/>
        <v>#REF!</v>
      </c>
      <c r="U86" s="19" t="e">
        <f t="shared" si="31"/>
        <v>#REF!</v>
      </c>
    </row>
    <row r="87" spans="1:21" x14ac:dyDescent="0.25">
      <c r="A87" s="125" t="s">
        <v>38</v>
      </c>
      <c r="B87" s="89">
        <v>51</v>
      </c>
      <c r="C87" s="89">
        <v>0</v>
      </c>
      <c r="D87" s="3" t="s">
        <v>42</v>
      </c>
      <c r="E87" s="89">
        <v>851</v>
      </c>
      <c r="F87" s="3" t="s">
        <v>11</v>
      </c>
      <c r="G87" s="3" t="s">
        <v>32</v>
      </c>
      <c r="H87" s="3" t="s">
        <v>181</v>
      </c>
      <c r="I87" s="2" t="s">
        <v>76</v>
      </c>
      <c r="J87" s="19">
        <f>'3.ВС'!J83</f>
        <v>4089900</v>
      </c>
      <c r="K87" s="19" t="e">
        <f>'3.ВС'!#REF!</f>
        <v>#REF!</v>
      </c>
      <c r="L87" s="19" t="e">
        <f>'3.ВС'!#REF!</f>
        <v>#REF!</v>
      </c>
      <c r="M87" s="19" t="e">
        <f>'3.ВС'!#REF!</f>
        <v>#REF!</v>
      </c>
      <c r="N87" s="19">
        <f>'3.ВС'!K83</f>
        <v>4089900</v>
      </c>
      <c r="O87" s="19" t="e">
        <f>'3.ВС'!#REF!</f>
        <v>#REF!</v>
      </c>
      <c r="P87" s="19" t="e">
        <f>'3.ВС'!#REF!</f>
        <v>#REF!</v>
      </c>
      <c r="Q87" s="19" t="e">
        <f>'3.ВС'!#REF!</f>
        <v>#REF!</v>
      </c>
      <c r="R87" s="19">
        <f>'3.ВС'!L83</f>
        <v>4089900</v>
      </c>
      <c r="S87" s="19" t="e">
        <f>'3.ВС'!#REF!</f>
        <v>#REF!</v>
      </c>
      <c r="T87" s="19" t="e">
        <f>'3.ВС'!#REF!</f>
        <v>#REF!</v>
      </c>
      <c r="U87" s="19" t="e">
        <f>'3.ВС'!#REF!</f>
        <v>#REF!</v>
      </c>
    </row>
    <row r="88" spans="1:21" s="1" customFormat="1" ht="60" x14ac:dyDescent="0.25">
      <c r="A88" s="14" t="s">
        <v>150</v>
      </c>
      <c r="B88" s="89">
        <v>51</v>
      </c>
      <c r="C88" s="89">
        <v>0</v>
      </c>
      <c r="D88" s="2" t="s">
        <v>12</v>
      </c>
      <c r="E88" s="89"/>
      <c r="F88" s="2"/>
      <c r="G88" s="2"/>
      <c r="H88" s="2"/>
      <c r="I88" s="2"/>
      <c r="J88" s="19">
        <f t="shared" ref="J88:U88" si="32">J89</f>
        <v>820080</v>
      </c>
      <c r="K88" s="19" t="e">
        <f t="shared" si="32"/>
        <v>#REF!</v>
      </c>
      <c r="L88" s="19" t="e">
        <f t="shared" si="32"/>
        <v>#REF!</v>
      </c>
      <c r="M88" s="19" t="e">
        <f t="shared" si="32"/>
        <v>#REF!</v>
      </c>
      <c r="N88" s="19">
        <f t="shared" si="32"/>
        <v>931303</v>
      </c>
      <c r="O88" s="19" t="e">
        <f t="shared" si="32"/>
        <v>#REF!</v>
      </c>
      <c r="P88" s="19" t="e">
        <f t="shared" si="32"/>
        <v>#REF!</v>
      </c>
      <c r="Q88" s="19" t="e">
        <f t="shared" si="32"/>
        <v>#REF!</v>
      </c>
      <c r="R88" s="19">
        <f t="shared" si="32"/>
        <v>925644</v>
      </c>
      <c r="S88" s="19" t="e">
        <f t="shared" si="32"/>
        <v>#REF!</v>
      </c>
      <c r="T88" s="19" t="e">
        <f t="shared" si="32"/>
        <v>#REF!</v>
      </c>
      <c r="U88" s="19" t="e">
        <f t="shared" si="32"/>
        <v>#REF!</v>
      </c>
    </row>
    <row r="89" spans="1:21" s="1" customFormat="1" x14ac:dyDescent="0.25">
      <c r="A89" s="14" t="s">
        <v>6</v>
      </c>
      <c r="B89" s="4">
        <v>51</v>
      </c>
      <c r="C89" s="4">
        <v>0</v>
      </c>
      <c r="D89" s="2" t="s">
        <v>12</v>
      </c>
      <c r="E89" s="4">
        <v>851</v>
      </c>
      <c r="F89" s="2"/>
      <c r="G89" s="2"/>
      <c r="H89" s="2"/>
      <c r="I89" s="2"/>
      <c r="J89" s="42">
        <f t="shared" ref="J89:U89" si="33">J95+J90</f>
        <v>820080</v>
      </c>
      <c r="K89" s="42" t="e">
        <f t="shared" si="33"/>
        <v>#REF!</v>
      </c>
      <c r="L89" s="42" t="e">
        <f t="shared" si="33"/>
        <v>#REF!</v>
      </c>
      <c r="M89" s="42" t="e">
        <f t="shared" si="33"/>
        <v>#REF!</v>
      </c>
      <c r="N89" s="42">
        <f t="shared" si="33"/>
        <v>931303</v>
      </c>
      <c r="O89" s="42" t="e">
        <f t="shared" si="33"/>
        <v>#REF!</v>
      </c>
      <c r="P89" s="42" t="e">
        <f t="shared" si="33"/>
        <v>#REF!</v>
      </c>
      <c r="Q89" s="42" t="e">
        <f t="shared" si="33"/>
        <v>#REF!</v>
      </c>
      <c r="R89" s="42">
        <f t="shared" si="33"/>
        <v>925644</v>
      </c>
      <c r="S89" s="42" t="e">
        <f t="shared" si="33"/>
        <v>#REF!</v>
      </c>
      <c r="T89" s="42" t="e">
        <f t="shared" si="33"/>
        <v>#REF!</v>
      </c>
      <c r="U89" s="42" t="e">
        <f t="shared" si="33"/>
        <v>#REF!</v>
      </c>
    </row>
    <row r="90" spans="1:21" s="1" customFormat="1" ht="60" x14ac:dyDescent="0.25">
      <c r="A90" s="49" t="s">
        <v>392</v>
      </c>
      <c r="B90" s="4">
        <v>51</v>
      </c>
      <c r="C90" s="89">
        <v>0</v>
      </c>
      <c r="D90" s="2" t="s">
        <v>12</v>
      </c>
      <c r="E90" s="4">
        <v>851</v>
      </c>
      <c r="F90" s="89" t="s">
        <v>40</v>
      </c>
      <c r="G90" s="89" t="s">
        <v>42</v>
      </c>
      <c r="H90" s="89">
        <v>51180</v>
      </c>
      <c r="I90" s="89" t="s">
        <v>43</v>
      </c>
      <c r="J90" s="42">
        <f>J91+J93</f>
        <v>815230</v>
      </c>
      <c r="K90" s="42" t="e">
        <f t="shared" ref="K90:U90" si="34">K91+K93</f>
        <v>#REF!</v>
      </c>
      <c r="L90" s="42" t="e">
        <f t="shared" si="34"/>
        <v>#REF!</v>
      </c>
      <c r="M90" s="42" t="e">
        <f t="shared" si="34"/>
        <v>#REF!</v>
      </c>
      <c r="N90" s="42">
        <f t="shared" si="34"/>
        <v>889788</v>
      </c>
      <c r="O90" s="42" t="e">
        <f t="shared" si="34"/>
        <v>#REF!</v>
      </c>
      <c r="P90" s="42" t="e">
        <f t="shared" si="34"/>
        <v>#REF!</v>
      </c>
      <c r="Q90" s="42" t="e">
        <f t="shared" si="34"/>
        <v>#REF!</v>
      </c>
      <c r="R90" s="42">
        <f t="shared" si="34"/>
        <v>921009</v>
      </c>
      <c r="S90" s="42" t="e">
        <f t="shared" si="34"/>
        <v>#REF!</v>
      </c>
      <c r="T90" s="42" t="e">
        <f t="shared" si="34"/>
        <v>#REF!</v>
      </c>
      <c r="U90" s="42" t="e">
        <f t="shared" si="34"/>
        <v>#REF!</v>
      </c>
    </row>
    <row r="91" spans="1:21" ht="90" x14ac:dyDescent="0.25">
      <c r="A91" s="124" t="s">
        <v>14</v>
      </c>
      <c r="B91" s="89">
        <v>51</v>
      </c>
      <c r="C91" s="89">
        <v>0</v>
      </c>
      <c r="D91" s="2" t="s">
        <v>12</v>
      </c>
      <c r="E91" s="89">
        <v>851</v>
      </c>
      <c r="F91" s="2" t="s">
        <v>40</v>
      </c>
      <c r="G91" s="2" t="s">
        <v>42</v>
      </c>
      <c r="H91" s="89">
        <v>51180</v>
      </c>
      <c r="I91" s="2" t="s">
        <v>16</v>
      </c>
      <c r="J91" s="19">
        <f t="shared" ref="J91:U91" si="35">J92</f>
        <v>735500</v>
      </c>
      <c r="K91" s="19" t="e">
        <f t="shared" si="35"/>
        <v>#REF!</v>
      </c>
      <c r="L91" s="19" t="e">
        <f t="shared" si="35"/>
        <v>#REF!</v>
      </c>
      <c r="M91" s="19" t="e">
        <f t="shared" si="35"/>
        <v>#REF!</v>
      </c>
      <c r="N91" s="19">
        <f t="shared" si="35"/>
        <v>781200</v>
      </c>
      <c r="O91" s="19" t="e">
        <f t="shared" si="35"/>
        <v>#REF!</v>
      </c>
      <c r="P91" s="19" t="e">
        <f t="shared" si="35"/>
        <v>#REF!</v>
      </c>
      <c r="Q91" s="19" t="e">
        <f t="shared" si="35"/>
        <v>#REF!</v>
      </c>
      <c r="R91" s="19">
        <f t="shared" si="35"/>
        <v>801699</v>
      </c>
      <c r="S91" s="19" t="e">
        <f t="shared" si="35"/>
        <v>#REF!</v>
      </c>
      <c r="T91" s="19" t="e">
        <f t="shared" si="35"/>
        <v>#REF!</v>
      </c>
      <c r="U91" s="19" t="e">
        <f t="shared" si="35"/>
        <v>#REF!</v>
      </c>
    </row>
    <row r="92" spans="1:21" ht="45" x14ac:dyDescent="0.25">
      <c r="A92" s="124" t="s">
        <v>8</v>
      </c>
      <c r="B92" s="89">
        <v>51</v>
      </c>
      <c r="C92" s="89">
        <v>0</v>
      </c>
      <c r="D92" s="2" t="s">
        <v>12</v>
      </c>
      <c r="E92" s="89">
        <v>851</v>
      </c>
      <c r="F92" s="2" t="s">
        <v>40</v>
      </c>
      <c r="G92" s="2" t="s">
        <v>42</v>
      </c>
      <c r="H92" s="89">
        <v>51180</v>
      </c>
      <c r="I92" s="2" t="s">
        <v>17</v>
      </c>
      <c r="J92" s="19">
        <f>'3.ВС'!J88</f>
        <v>735500</v>
      </c>
      <c r="K92" s="19" t="e">
        <f>'3.ВС'!#REF!</f>
        <v>#REF!</v>
      </c>
      <c r="L92" s="19" t="e">
        <f>'3.ВС'!#REF!</f>
        <v>#REF!</v>
      </c>
      <c r="M92" s="19" t="e">
        <f>'3.ВС'!#REF!</f>
        <v>#REF!</v>
      </c>
      <c r="N92" s="19">
        <f>'3.ВС'!K88</f>
        <v>781200</v>
      </c>
      <c r="O92" s="19" t="e">
        <f>'3.ВС'!#REF!</f>
        <v>#REF!</v>
      </c>
      <c r="P92" s="19" t="e">
        <f>'3.ВС'!#REF!</f>
        <v>#REF!</v>
      </c>
      <c r="Q92" s="19" t="e">
        <f>'3.ВС'!#REF!</f>
        <v>#REF!</v>
      </c>
      <c r="R92" s="19">
        <f>'3.ВС'!L88</f>
        <v>801699</v>
      </c>
      <c r="S92" s="19" t="e">
        <f>'3.ВС'!#REF!</f>
        <v>#REF!</v>
      </c>
      <c r="T92" s="19" t="e">
        <f>'3.ВС'!#REF!</f>
        <v>#REF!</v>
      </c>
      <c r="U92" s="19" t="e">
        <f>'3.ВС'!#REF!</f>
        <v>#REF!</v>
      </c>
    </row>
    <row r="93" spans="1:21" ht="45" x14ac:dyDescent="0.25">
      <c r="A93" s="125" t="s">
        <v>19</v>
      </c>
      <c r="B93" s="89">
        <v>51</v>
      </c>
      <c r="C93" s="89">
        <v>0</v>
      </c>
      <c r="D93" s="2" t="s">
        <v>12</v>
      </c>
      <c r="E93" s="89">
        <v>851</v>
      </c>
      <c r="F93" s="2" t="s">
        <v>40</v>
      </c>
      <c r="G93" s="2" t="s">
        <v>42</v>
      </c>
      <c r="H93" s="89">
        <v>51180</v>
      </c>
      <c r="I93" s="2" t="s">
        <v>20</v>
      </c>
      <c r="J93" s="19">
        <f t="shared" ref="J93:U93" si="36">J94</f>
        <v>79730</v>
      </c>
      <c r="K93" s="19" t="e">
        <f t="shared" si="36"/>
        <v>#REF!</v>
      </c>
      <c r="L93" s="19" t="e">
        <f t="shared" si="36"/>
        <v>#REF!</v>
      </c>
      <c r="M93" s="19" t="e">
        <f t="shared" si="36"/>
        <v>#REF!</v>
      </c>
      <c r="N93" s="19">
        <f t="shared" si="36"/>
        <v>108588</v>
      </c>
      <c r="O93" s="19" t="e">
        <f t="shared" si="36"/>
        <v>#REF!</v>
      </c>
      <c r="P93" s="19" t="e">
        <f t="shared" si="36"/>
        <v>#REF!</v>
      </c>
      <c r="Q93" s="19" t="e">
        <f t="shared" si="36"/>
        <v>#REF!</v>
      </c>
      <c r="R93" s="19">
        <f t="shared" si="36"/>
        <v>119310</v>
      </c>
      <c r="S93" s="19" t="e">
        <f t="shared" si="36"/>
        <v>#REF!</v>
      </c>
      <c r="T93" s="19" t="e">
        <f t="shared" si="36"/>
        <v>#REF!</v>
      </c>
      <c r="U93" s="19" t="e">
        <f t="shared" si="36"/>
        <v>#REF!</v>
      </c>
    </row>
    <row r="94" spans="1:21" ht="45" x14ac:dyDescent="0.25">
      <c r="A94" s="125" t="s">
        <v>9</v>
      </c>
      <c r="B94" s="89">
        <v>51</v>
      </c>
      <c r="C94" s="89">
        <v>0</v>
      </c>
      <c r="D94" s="2" t="s">
        <v>12</v>
      </c>
      <c r="E94" s="89">
        <v>851</v>
      </c>
      <c r="F94" s="2" t="s">
        <v>40</v>
      </c>
      <c r="G94" s="2" t="s">
        <v>42</v>
      </c>
      <c r="H94" s="89">
        <v>51180</v>
      </c>
      <c r="I94" s="2" t="s">
        <v>21</v>
      </c>
      <c r="J94" s="19">
        <f>'3.ВС'!J90</f>
        <v>79730</v>
      </c>
      <c r="K94" s="19" t="e">
        <f>'3.ВС'!#REF!</f>
        <v>#REF!</v>
      </c>
      <c r="L94" s="19" t="e">
        <f>'3.ВС'!#REF!</f>
        <v>#REF!</v>
      </c>
      <c r="M94" s="19" t="e">
        <f>'3.ВС'!#REF!</f>
        <v>#REF!</v>
      </c>
      <c r="N94" s="19">
        <f>'3.ВС'!K90</f>
        <v>108588</v>
      </c>
      <c r="O94" s="19" t="e">
        <f>'3.ВС'!#REF!</f>
        <v>#REF!</v>
      </c>
      <c r="P94" s="19" t="e">
        <f>'3.ВС'!#REF!</f>
        <v>#REF!</v>
      </c>
      <c r="Q94" s="19" t="e">
        <f>'3.ВС'!#REF!</f>
        <v>#REF!</v>
      </c>
      <c r="R94" s="19">
        <f>'3.ВС'!L90</f>
        <v>119310</v>
      </c>
      <c r="S94" s="19" t="e">
        <f>'3.ВС'!#REF!</f>
        <v>#REF!</v>
      </c>
      <c r="T94" s="19" t="e">
        <f>'3.ВС'!#REF!</f>
        <v>#REF!</v>
      </c>
      <c r="U94" s="19" t="e">
        <f>'3.ВС'!#REF!</f>
        <v>#REF!</v>
      </c>
    </row>
    <row r="95" spans="1:21" s="1" customFormat="1" ht="75" x14ac:dyDescent="0.25">
      <c r="A95" s="14" t="s">
        <v>151</v>
      </c>
      <c r="B95" s="89">
        <v>51</v>
      </c>
      <c r="C95" s="89">
        <v>0</v>
      </c>
      <c r="D95" s="2" t="s">
        <v>12</v>
      </c>
      <c r="E95" s="89">
        <v>851</v>
      </c>
      <c r="F95" s="2" t="s">
        <v>11</v>
      </c>
      <c r="G95" s="2" t="s">
        <v>29</v>
      </c>
      <c r="H95" s="2" t="s">
        <v>152</v>
      </c>
      <c r="I95" s="2"/>
      <c r="J95" s="19">
        <f t="shared" ref="J95:U96" si="37">J96</f>
        <v>4850</v>
      </c>
      <c r="K95" s="19" t="e">
        <f t="shared" si="37"/>
        <v>#REF!</v>
      </c>
      <c r="L95" s="19" t="e">
        <f t="shared" si="37"/>
        <v>#REF!</v>
      </c>
      <c r="M95" s="19" t="e">
        <f t="shared" si="37"/>
        <v>#REF!</v>
      </c>
      <c r="N95" s="19">
        <f t="shared" si="37"/>
        <v>41515</v>
      </c>
      <c r="O95" s="19" t="e">
        <f t="shared" si="37"/>
        <v>#REF!</v>
      </c>
      <c r="P95" s="19" t="e">
        <f t="shared" si="37"/>
        <v>#REF!</v>
      </c>
      <c r="Q95" s="19" t="e">
        <f t="shared" si="37"/>
        <v>#REF!</v>
      </c>
      <c r="R95" s="19">
        <f t="shared" si="37"/>
        <v>4635</v>
      </c>
      <c r="S95" s="19" t="e">
        <f t="shared" si="37"/>
        <v>#REF!</v>
      </c>
      <c r="T95" s="19" t="e">
        <f t="shared" si="37"/>
        <v>#REF!</v>
      </c>
      <c r="U95" s="19" t="e">
        <f t="shared" si="37"/>
        <v>#REF!</v>
      </c>
    </row>
    <row r="96" spans="1:21" s="1" customFormat="1" ht="45" x14ac:dyDescent="0.25">
      <c r="A96" s="125" t="s">
        <v>19</v>
      </c>
      <c r="B96" s="89">
        <v>51</v>
      </c>
      <c r="C96" s="89">
        <v>0</v>
      </c>
      <c r="D96" s="2" t="s">
        <v>12</v>
      </c>
      <c r="E96" s="89">
        <v>851</v>
      </c>
      <c r="F96" s="2" t="s">
        <v>11</v>
      </c>
      <c r="G96" s="2" t="s">
        <v>29</v>
      </c>
      <c r="H96" s="2" t="s">
        <v>152</v>
      </c>
      <c r="I96" s="2" t="s">
        <v>20</v>
      </c>
      <c r="J96" s="19">
        <f t="shared" si="37"/>
        <v>4850</v>
      </c>
      <c r="K96" s="19" t="e">
        <f t="shared" si="37"/>
        <v>#REF!</v>
      </c>
      <c r="L96" s="19" t="e">
        <f t="shared" si="37"/>
        <v>#REF!</v>
      </c>
      <c r="M96" s="19" t="e">
        <f t="shared" si="37"/>
        <v>#REF!</v>
      </c>
      <c r="N96" s="19">
        <f t="shared" si="37"/>
        <v>41515</v>
      </c>
      <c r="O96" s="19" t="e">
        <f t="shared" si="37"/>
        <v>#REF!</v>
      </c>
      <c r="P96" s="19" t="e">
        <f t="shared" si="37"/>
        <v>#REF!</v>
      </c>
      <c r="Q96" s="19" t="e">
        <f t="shared" si="37"/>
        <v>#REF!</v>
      </c>
      <c r="R96" s="19">
        <f t="shared" si="37"/>
        <v>4635</v>
      </c>
      <c r="S96" s="19" t="e">
        <f t="shared" si="37"/>
        <v>#REF!</v>
      </c>
      <c r="T96" s="19" t="e">
        <f t="shared" si="37"/>
        <v>#REF!</v>
      </c>
      <c r="U96" s="19" t="e">
        <f t="shared" si="37"/>
        <v>#REF!</v>
      </c>
    </row>
    <row r="97" spans="1:21" s="1" customFormat="1" ht="45" x14ac:dyDescent="0.25">
      <c r="A97" s="125" t="s">
        <v>9</v>
      </c>
      <c r="B97" s="89">
        <v>51</v>
      </c>
      <c r="C97" s="89">
        <v>0</v>
      </c>
      <c r="D97" s="2" t="s">
        <v>12</v>
      </c>
      <c r="E97" s="89">
        <v>851</v>
      </c>
      <c r="F97" s="2" t="s">
        <v>11</v>
      </c>
      <c r="G97" s="2" t="s">
        <v>29</v>
      </c>
      <c r="H97" s="2" t="s">
        <v>152</v>
      </c>
      <c r="I97" s="2" t="s">
        <v>21</v>
      </c>
      <c r="J97" s="19">
        <f>'3.ВС'!J70</f>
        <v>4850</v>
      </c>
      <c r="K97" s="19" t="e">
        <f>'3.ВС'!#REF!</f>
        <v>#REF!</v>
      </c>
      <c r="L97" s="19" t="e">
        <f>'3.ВС'!#REF!</f>
        <v>#REF!</v>
      </c>
      <c r="M97" s="19" t="e">
        <f>'3.ВС'!#REF!</f>
        <v>#REF!</v>
      </c>
      <c r="N97" s="19">
        <f>'3.ВС'!K70</f>
        <v>41515</v>
      </c>
      <c r="O97" s="19" t="e">
        <f>'3.ВС'!#REF!</f>
        <v>#REF!</v>
      </c>
      <c r="P97" s="19" t="e">
        <f>'3.ВС'!#REF!</f>
        <v>#REF!</v>
      </c>
      <c r="Q97" s="19" t="e">
        <f>'3.ВС'!#REF!</f>
        <v>#REF!</v>
      </c>
      <c r="R97" s="19">
        <f>'3.ВС'!L70</f>
        <v>4635</v>
      </c>
      <c r="S97" s="19" t="e">
        <f>'3.ВС'!#REF!</f>
        <v>#REF!</v>
      </c>
      <c r="T97" s="19" t="e">
        <f>'3.ВС'!#REF!</f>
        <v>#REF!</v>
      </c>
      <c r="U97" s="19" t="e">
        <f>'3.ВС'!#REF!</f>
        <v>#REF!</v>
      </c>
    </row>
    <row r="98" spans="1:21" ht="60" x14ac:dyDescent="0.25">
      <c r="A98" s="14" t="s">
        <v>145</v>
      </c>
      <c r="B98" s="89">
        <v>51</v>
      </c>
      <c r="C98" s="89">
        <v>0</v>
      </c>
      <c r="D98" s="2" t="s">
        <v>29</v>
      </c>
      <c r="E98" s="89"/>
      <c r="F98" s="2"/>
      <c r="G98" s="2"/>
      <c r="H98" s="2"/>
      <c r="I98" s="2"/>
      <c r="J98" s="19">
        <f t="shared" ref="J98:U98" si="38">J99</f>
        <v>4773900</v>
      </c>
      <c r="K98" s="19" t="e">
        <f t="shared" si="38"/>
        <v>#REF!</v>
      </c>
      <c r="L98" s="19" t="e">
        <f t="shared" si="38"/>
        <v>#REF!</v>
      </c>
      <c r="M98" s="19" t="e">
        <f t="shared" si="38"/>
        <v>#REF!</v>
      </c>
      <c r="N98" s="19">
        <f t="shared" si="38"/>
        <v>4773900</v>
      </c>
      <c r="O98" s="19" t="e">
        <f t="shared" si="38"/>
        <v>#REF!</v>
      </c>
      <c r="P98" s="19" t="e">
        <f t="shared" si="38"/>
        <v>#REF!</v>
      </c>
      <c r="Q98" s="19" t="e">
        <f t="shared" si="38"/>
        <v>#REF!</v>
      </c>
      <c r="R98" s="19">
        <f t="shared" si="38"/>
        <v>4773900</v>
      </c>
      <c r="S98" s="19" t="e">
        <f t="shared" si="38"/>
        <v>#REF!</v>
      </c>
      <c r="T98" s="19" t="e">
        <f t="shared" si="38"/>
        <v>#REF!</v>
      </c>
      <c r="U98" s="19" t="e">
        <f t="shared" si="38"/>
        <v>#REF!</v>
      </c>
    </row>
    <row r="99" spans="1:21" x14ac:dyDescent="0.25">
      <c r="A99" s="14" t="s">
        <v>6</v>
      </c>
      <c r="B99" s="4">
        <v>51</v>
      </c>
      <c r="C99" s="4">
        <v>0</v>
      </c>
      <c r="D99" s="2" t="s">
        <v>29</v>
      </c>
      <c r="E99" s="4">
        <v>851</v>
      </c>
      <c r="F99" s="2"/>
      <c r="G99" s="2"/>
      <c r="H99" s="2"/>
      <c r="I99" s="2"/>
      <c r="J99" s="42">
        <f t="shared" ref="J99:U99" si="39">J100+J107</f>
        <v>4773900</v>
      </c>
      <c r="K99" s="42" t="e">
        <f t="shared" si="39"/>
        <v>#REF!</v>
      </c>
      <c r="L99" s="42" t="e">
        <f t="shared" si="39"/>
        <v>#REF!</v>
      </c>
      <c r="M99" s="42" t="e">
        <f t="shared" si="39"/>
        <v>#REF!</v>
      </c>
      <c r="N99" s="42">
        <f t="shared" si="39"/>
        <v>4773900</v>
      </c>
      <c r="O99" s="42" t="e">
        <f t="shared" si="39"/>
        <v>#REF!</v>
      </c>
      <c r="P99" s="42" t="e">
        <f t="shared" si="39"/>
        <v>#REF!</v>
      </c>
      <c r="Q99" s="42" t="e">
        <f t="shared" si="39"/>
        <v>#REF!</v>
      </c>
      <c r="R99" s="42">
        <f t="shared" si="39"/>
        <v>4773900</v>
      </c>
      <c r="S99" s="42" t="e">
        <f t="shared" si="39"/>
        <v>#REF!</v>
      </c>
      <c r="T99" s="42" t="e">
        <f t="shared" si="39"/>
        <v>#REF!</v>
      </c>
      <c r="U99" s="42" t="e">
        <f t="shared" si="39"/>
        <v>#REF!</v>
      </c>
    </row>
    <row r="100" spans="1:21" x14ac:dyDescent="0.25">
      <c r="A100" s="14" t="s">
        <v>46</v>
      </c>
      <c r="B100" s="89">
        <v>51</v>
      </c>
      <c r="C100" s="89">
        <v>0</v>
      </c>
      <c r="D100" s="2" t="s">
        <v>29</v>
      </c>
      <c r="E100" s="89">
        <v>851</v>
      </c>
      <c r="F100" s="2" t="s">
        <v>42</v>
      </c>
      <c r="G100" s="2" t="s">
        <v>45</v>
      </c>
      <c r="H100" s="2" t="s">
        <v>180</v>
      </c>
      <c r="I100" s="2"/>
      <c r="J100" s="19">
        <f t="shared" ref="J100:U100" si="40">J101+J103+J105</f>
        <v>4713900</v>
      </c>
      <c r="K100" s="19" t="e">
        <f t="shared" si="40"/>
        <v>#REF!</v>
      </c>
      <c r="L100" s="19" t="e">
        <f t="shared" si="40"/>
        <v>#REF!</v>
      </c>
      <c r="M100" s="19" t="e">
        <f t="shared" si="40"/>
        <v>#REF!</v>
      </c>
      <c r="N100" s="19">
        <f t="shared" si="40"/>
        <v>4713900</v>
      </c>
      <c r="O100" s="19" t="e">
        <f t="shared" si="40"/>
        <v>#REF!</v>
      </c>
      <c r="P100" s="19" t="e">
        <f t="shared" si="40"/>
        <v>#REF!</v>
      </c>
      <c r="Q100" s="19" t="e">
        <f t="shared" si="40"/>
        <v>#REF!</v>
      </c>
      <c r="R100" s="19">
        <f t="shared" si="40"/>
        <v>4713900</v>
      </c>
      <c r="S100" s="19" t="e">
        <f t="shared" si="40"/>
        <v>#REF!</v>
      </c>
      <c r="T100" s="19" t="e">
        <f t="shared" si="40"/>
        <v>#REF!</v>
      </c>
      <c r="U100" s="19" t="e">
        <f t="shared" si="40"/>
        <v>#REF!</v>
      </c>
    </row>
    <row r="101" spans="1:21" ht="90" x14ac:dyDescent="0.25">
      <c r="A101" s="124" t="s">
        <v>14</v>
      </c>
      <c r="B101" s="89">
        <v>51</v>
      </c>
      <c r="C101" s="89">
        <v>0</v>
      </c>
      <c r="D101" s="3" t="s">
        <v>29</v>
      </c>
      <c r="E101" s="89">
        <v>851</v>
      </c>
      <c r="F101" s="2" t="s">
        <v>42</v>
      </c>
      <c r="G101" s="3" t="s">
        <v>45</v>
      </c>
      <c r="H101" s="2" t="s">
        <v>180</v>
      </c>
      <c r="I101" s="2" t="s">
        <v>16</v>
      </c>
      <c r="J101" s="19">
        <f t="shared" ref="J101:U101" si="41">J102</f>
        <v>3516700</v>
      </c>
      <c r="K101" s="19" t="e">
        <f t="shared" si="41"/>
        <v>#REF!</v>
      </c>
      <c r="L101" s="19" t="e">
        <f t="shared" si="41"/>
        <v>#REF!</v>
      </c>
      <c r="M101" s="19" t="e">
        <f t="shared" si="41"/>
        <v>#REF!</v>
      </c>
      <c r="N101" s="19">
        <f t="shared" si="41"/>
        <v>3516700</v>
      </c>
      <c r="O101" s="19" t="e">
        <f t="shared" si="41"/>
        <v>#REF!</v>
      </c>
      <c r="P101" s="19" t="e">
        <f t="shared" si="41"/>
        <v>#REF!</v>
      </c>
      <c r="Q101" s="19" t="e">
        <f t="shared" si="41"/>
        <v>#REF!</v>
      </c>
      <c r="R101" s="19">
        <f t="shared" si="41"/>
        <v>3516700</v>
      </c>
      <c r="S101" s="19" t="e">
        <f t="shared" si="41"/>
        <v>#REF!</v>
      </c>
      <c r="T101" s="19" t="e">
        <f t="shared" si="41"/>
        <v>#REF!</v>
      </c>
      <c r="U101" s="19" t="e">
        <f t="shared" si="41"/>
        <v>#REF!</v>
      </c>
    </row>
    <row r="102" spans="1:21" ht="30" x14ac:dyDescent="0.25">
      <c r="A102" s="125" t="s">
        <v>7</v>
      </c>
      <c r="B102" s="89">
        <v>51</v>
      </c>
      <c r="C102" s="89">
        <v>0</v>
      </c>
      <c r="D102" s="3" t="s">
        <v>29</v>
      </c>
      <c r="E102" s="89">
        <v>851</v>
      </c>
      <c r="F102" s="2" t="s">
        <v>42</v>
      </c>
      <c r="G102" s="3" t="s">
        <v>45</v>
      </c>
      <c r="H102" s="2" t="s">
        <v>180</v>
      </c>
      <c r="I102" s="2" t="s">
        <v>47</v>
      </c>
      <c r="J102" s="19">
        <f>'3.ВС'!J95</f>
        <v>3516700</v>
      </c>
      <c r="K102" s="19" t="e">
        <f>'3.ВС'!#REF!</f>
        <v>#REF!</v>
      </c>
      <c r="L102" s="19" t="e">
        <f>'3.ВС'!#REF!</f>
        <v>#REF!</v>
      </c>
      <c r="M102" s="19" t="e">
        <f>'3.ВС'!#REF!</f>
        <v>#REF!</v>
      </c>
      <c r="N102" s="19">
        <f>'3.ВС'!K95</f>
        <v>3516700</v>
      </c>
      <c r="O102" s="19" t="e">
        <f>'3.ВС'!#REF!</f>
        <v>#REF!</v>
      </c>
      <c r="P102" s="19" t="e">
        <f>'3.ВС'!#REF!</f>
        <v>#REF!</v>
      </c>
      <c r="Q102" s="19" t="e">
        <f>'3.ВС'!#REF!</f>
        <v>#REF!</v>
      </c>
      <c r="R102" s="19">
        <f>'3.ВС'!L95</f>
        <v>3516700</v>
      </c>
      <c r="S102" s="19" t="e">
        <f>'3.ВС'!#REF!</f>
        <v>#REF!</v>
      </c>
      <c r="T102" s="19" t="e">
        <f>'3.ВС'!#REF!</f>
        <v>#REF!</v>
      </c>
      <c r="U102" s="19" t="e">
        <f>'3.ВС'!#REF!</f>
        <v>#REF!</v>
      </c>
    </row>
    <row r="103" spans="1:21" ht="45" x14ac:dyDescent="0.25">
      <c r="A103" s="125" t="s">
        <v>19</v>
      </c>
      <c r="B103" s="89">
        <v>51</v>
      </c>
      <c r="C103" s="89">
        <v>0</v>
      </c>
      <c r="D103" s="3" t="s">
        <v>29</v>
      </c>
      <c r="E103" s="89">
        <v>851</v>
      </c>
      <c r="F103" s="2" t="s">
        <v>42</v>
      </c>
      <c r="G103" s="3" t="s">
        <v>45</v>
      </c>
      <c r="H103" s="2" t="s">
        <v>180</v>
      </c>
      <c r="I103" s="2" t="s">
        <v>20</v>
      </c>
      <c r="J103" s="19">
        <f t="shared" ref="J103:U103" si="42">J104</f>
        <v>1183800</v>
      </c>
      <c r="K103" s="19" t="e">
        <f t="shared" si="42"/>
        <v>#REF!</v>
      </c>
      <c r="L103" s="19" t="e">
        <f t="shared" si="42"/>
        <v>#REF!</v>
      </c>
      <c r="M103" s="19" t="e">
        <f t="shared" si="42"/>
        <v>#REF!</v>
      </c>
      <c r="N103" s="19">
        <f t="shared" si="42"/>
        <v>1183800</v>
      </c>
      <c r="O103" s="19" t="e">
        <f t="shared" si="42"/>
        <v>#REF!</v>
      </c>
      <c r="P103" s="19" t="e">
        <f t="shared" si="42"/>
        <v>#REF!</v>
      </c>
      <c r="Q103" s="19" t="e">
        <f t="shared" si="42"/>
        <v>#REF!</v>
      </c>
      <c r="R103" s="19">
        <f t="shared" si="42"/>
        <v>1183800</v>
      </c>
      <c r="S103" s="19" t="e">
        <f t="shared" si="42"/>
        <v>#REF!</v>
      </c>
      <c r="T103" s="19" t="e">
        <f t="shared" si="42"/>
        <v>#REF!</v>
      </c>
      <c r="U103" s="19" t="e">
        <f t="shared" si="42"/>
        <v>#REF!</v>
      </c>
    </row>
    <row r="104" spans="1:21" ht="45" x14ac:dyDescent="0.25">
      <c r="A104" s="125" t="s">
        <v>9</v>
      </c>
      <c r="B104" s="89">
        <v>51</v>
      </c>
      <c r="C104" s="89">
        <v>0</v>
      </c>
      <c r="D104" s="3" t="s">
        <v>29</v>
      </c>
      <c r="E104" s="89">
        <v>851</v>
      </c>
      <c r="F104" s="2" t="s">
        <v>42</v>
      </c>
      <c r="G104" s="3" t="s">
        <v>45</v>
      </c>
      <c r="H104" s="2" t="s">
        <v>180</v>
      </c>
      <c r="I104" s="2" t="s">
        <v>21</v>
      </c>
      <c r="J104" s="19">
        <f>'3.ВС'!J97</f>
        <v>1183800</v>
      </c>
      <c r="K104" s="19" t="e">
        <f>'3.ВС'!#REF!</f>
        <v>#REF!</v>
      </c>
      <c r="L104" s="19" t="e">
        <f>'3.ВС'!#REF!</f>
        <v>#REF!</v>
      </c>
      <c r="M104" s="19" t="e">
        <f>'3.ВС'!#REF!</f>
        <v>#REF!</v>
      </c>
      <c r="N104" s="19">
        <f>'3.ВС'!K97</f>
        <v>1183800</v>
      </c>
      <c r="O104" s="19" t="e">
        <f>'3.ВС'!#REF!</f>
        <v>#REF!</v>
      </c>
      <c r="P104" s="19" t="e">
        <f>'3.ВС'!#REF!</f>
        <v>#REF!</v>
      </c>
      <c r="Q104" s="19" t="e">
        <f>'3.ВС'!#REF!</f>
        <v>#REF!</v>
      </c>
      <c r="R104" s="19">
        <f>'3.ВС'!L97</f>
        <v>1183800</v>
      </c>
      <c r="S104" s="19" t="e">
        <f>'3.ВС'!#REF!</f>
        <v>#REF!</v>
      </c>
      <c r="T104" s="19" t="e">
        <f>'3.ВС'!#REF!</f>
        <v>#REF!</v>
      </c>
      <c r="U104" s="19" t="e">
        <f>'3.ВС'!#REF!</f>
        <v>#REF!</v>
      </c>
    </row>
    <row r="105" spans="1:21" x14ac:dyDescent="0.25">
      <c r="A105" s="125" t="s">
        <v>22</v>
      </c>
      <c r="B105" s="89">
        <v>51</v>
      </c>
      <c r="C105" s="89">
        <v>0</v>
      </c>
      <c r="D105" s="3" t="s">
        <v>29</v>
      </c>
      <c r="E105" s="89">
        <v>851</v>
      </c>
      <c r="F105" s="2" t="s">
        <v>42</v>
      </c>
      <c r="G105" s="3" t="s">
        <v>45</v>
      </c>
      <c r="H105" s="2" t="s">
        <v>180</v>
      </c>
      <c r="I105" s="2" t="s">
        <v>23</v>
      </c>
      <c r="J105" s="19">
        <f t="shared" ref="J105:U105" si="43">J106</f>
        <v>13400</v>
      </c>
      <c r="K105" s="19" t="e">
        <f t="shared" si="43"/>
        <v>#REF!</v>
      </c>
      <c r="L105" s="19" t="e">
        <f t="shared" si="43"/>
        <v>#REF!</v>
      </c>
      <c r="M105" s="19" t="e">
        <f t="shared" si="43"/>
        <v>#REF!</v>
      </c>
      <c r="N105" s="19">
        <f t="shared" si="43"/>
        <v>13400</v>
      </c>
      <c r="O105" s="19" t="e">
        <f t="shared" si="43"/>
        <v>#REF!</v>
      </c>
      <c r="P105" s="19" t="e">
        <f t="shared" si="43"/>
        <v>#REF!</v>
      </c>
      <c r="Q105" s="19" t="e">
        <f t="shared" si="43"/>
        <v>#REF!</v>
      </c>
      <c r="R105" s="19">
        <f t="shared" si="43"/>
        <v>13400</v>
      </c>
      <c r="S105" s="19" t="e">
        <f t="shared" si="43"/>
        <v>#REF!</v>
      </c>
      <c r="T105" s="19" t="e">
        <f t="shared" si="43"/>
        <v>#REF!</v>
      </c>
      <c r="U105" s="19" t="e">
        <f t="shared" si="43"/>
        <v>#REF!</v>
      </c>
    </row>
    <row r="106" spans="1:21" x14ac:dyDescent="0.25">
      <c r="A106" s="125" t="s">
        <v>24</v>
      </c>
      <c r="B106" s="89">
        <v>51</v>
      </c>
      <c r="C106" s="89">
        <v>0</v>
      </c>
      <c r="D106" s="3" t="s">
        <v>29</v>
      </c>
      <c r="E106" s="89">
        <v>851</v>
      </c>
      <c r="F106" s="2" t="s">
        <v>42</v>
      </c>
      <c r="G106" s="3" t="s">
        <v>45</v>
      </c>
      <c r="H106" s="2" t="s">
        <v>180</v>
      </c>
      <c r="I106" s="2" t="s">
        <v>25</v>
      </c>
      <c r="J106" s="19">
        <f>'3.ВС'!J99</f>
        <v>13400</v>
      </c>
      <c r="K106" s="19" t="e">
        <f>'3.ВС'!#REF!</f>
        <v>#REF!</v>
      </c>
      <c r="L106" s="19" t="e">
        <f>'3.ВС'!#REF!</f>
        <v>#REF!</v>
      </c>
      <c r="M106" s="19" t="e">
        <f>'3.ВС'!#REF!</f>
        <v>#REF!</v>
      </c>
      <c r="N106" s="19">
        <f>'3.ВС'!K99</f>
        <v>13400</v>
      </c>
      <c r="O106" s="19" t="e">
        <f>'3.ВС'!#REF!</f>
        <v>#REF!</v>
      </c>
      <c r="P106" s="19" t="e">
        <f>'3.ВС'!#REF!</f>
        <v>#REF!</v>
      </c>
      <c r="Q106" s="19" t="e">
        <f>'3.ВС'!#REF!</f>
        <v>#REF!</v>
      </c>
      <c r="R106" s="19">
        <f>'3.ВС'!L99</f>
        <v>13400</v>
      </c>
      <c r="S106" s="19" t="e">
        <f>'3.ВС'!#REF!</f>
        <v>#REF!</v>
      </c>
      <c r="T106" s="19" t="e">
        <f>'3.ВС'!#REF!</f>
        <v>#REF!</v>
      </c>
      <c r="U106" s="19" t="e">
        <f>'3.ВС'!#REF!</f>
        <v>#REF!</v>
      </c>
    </row>
    <row r="107" spans="1:21" ht="60" x14ac:dyDescent="0.25">
      <c r="A107" s="14" t="s">
        <v>240</v>
      </c>
      <c r="B107" s="89">
        <v>51</v>
      </c>
      <c r="C107" s="89">
        <v>0</v>
      </c>
      <c r="D107" s="3" t="s">
        <v>29</v>
      </c>
      <c r="E107" s="89">
        <v>851</v>
      </c>
      <c r="F107" s="2" t="s">
        <v>42</v>
      </c>
      <c r="G107" s="3" t="s">
        <v>45</v>
      </c>
      <c r="H107" s="2" t="s">
        <v>241</v>
      </c>
      <c r="I107" s="2"/>
      <c r="J107" s="19">
        <f t="shared" ref="J107:U108" si="44">J108</f>
        <v>60000</v>
      </c>
      <c r="K107" s="19" t="e">
        <f t="shared" si="44"/>
        <v>#REF!</v>
      </c>
      <c r="L107" s="19" t="e">
        <f t="shared" si="44"/>
        <v>#REF!</v>
      </c>
      <c r="M107" s="19" t="e">
        <f t="shared" si="44"/>
        <v>#REF!</v>
      </c>
      <c r="N107" s="19">
        <f t="shared" si="44"/>
        <v>60000</v>
      </c>
      <c r="O107" s="19" t="e">
        <f t="shared" si="44"/>
        <v>#REF!</v>
      </c>
      <c r="P107" s="19" t="e">
        <f t="shared" si="44"/>
        <v>#REF!</v>
      </c>
      <c r="Q107" s="19" t="e">
        <f t="shared" si="44"/>
        <v>#REF!</v>
      </c>
      <c r="R107" s="19">
        <f t="shared" si="44"/>
        <v>60000</v>
      </c>
      <c r="S107" s="19" t="e">
        <f t="shared" si="44"/>
        <v>#REF!</v>
      </c>
      <c r="T107" s="19" t="e">
        <f t="shared" si="44"/>
        <v>#REF!</v>
      </c>
      <c r="U107" s="19" t="e">
        <f t="shared" si="44"/>
        <v>#REF!</v>
      </c>
    </row>
    <row r="108" spans="1:21" ht="45" x14ac:dyDescent="0.25">
      <c r="A108" s="125" t="s">
        <v>19</v>
      </c>
      <c r="B108" s="89">
        <v>51</v>
      </c>
      <c r="C108" s="89">
        <v>0</v>
      </c>
      <c r="D108" s="3" t="s">
        <v>29</v>
      </c>
      <c r="E108" s="89">
        <v>851</v>
      </c>
      <c r="F108" s="2" t="s">
        <v>42</v>
      </c>
      <c r="G108" s="3" t="s">
        <v>45</v>
      </c>
      <c r="H108" s="2" t="s">
        <v>241</v>
      </c>
      <c r="I108" s="2" t="s">
        <v>20</v>
      </c>
      <c r="J108" s="19">
        <f t="shared" si="44"/>
        <v>60000</v>
      </c>
      <c r="K108" s="19" t="e">
        <f t="shared" si="44"/>
        <v>#REF!</v>
      </c>
      <c r="L108" s="19" t="e">
        <f t="shared" si="44"/>
        <v>#REF!</v>
      </c>
      <c r="M108" s="19" t="e">
        <f t="shared" si="44"/>
        <v>#REF!</v>
      </c>
      <c r="N108" s="19">
        <f t="shared" si="44"/>
        <v>60000</v>
      </c>
      <c r="O108" s="19" t="e">
        <f t="shared" si="44"/>
        <v>#REF!</v>
      </c>
      <c r="P108" s="19" t="e">
        <f t="shared" si="44"/>
        <v>#REF!</v>
      </c>
      <c r="Q108" s="19" t="e">
        <f t="shared" si="44"/>
        <v>#REF!</v>
      </c>
      <c r="R108" s="19">
        <f t="shared" si="44"/>
        <v>60000</v>
      </c>
      <c r="S108" s="19" t="e">
        <f t="shared" si="44"/>
        <v>#REF!</v>
      </c>
      <c r="T108" s="19" t="e">
        <f t="shared" si="44"/>
        <v>#REF!</v>
      </c>
      <c r="U108" s="19" t="e">
        <f t="shared" si="44"/>
        <v>#REF!</v>
      </c>
    </row>
    <row r="109" spans="1:21" ht="45" x14ac:dyDescent="0.25">
      <c r="A109" s="125" t="s">
        <v>9</v>
      </c>
      <c r="B109" s="89">
        <v>51</v>
      </c>
      <c r="C109" s="89">
        <v>0</v>
      </c>
      <c r="D109" s="3" t="s">
        <v>29</v>
      </c>
      <c r="E109" s="89">
        <v>851</v>
      </c>
      <c r="F109" s="2" t="s">
        <v>42</v>
      </c>
      <c r="G109" s="3" t="s">
        <v>45</v>
      </c>
      <c r="H109" s="2" t="s">
        <v>241</v>
      </c>
      <c r="I109" s="2" t="s">
        <v>21</v>
      </c>
      <c r="J109" s="19">
        <f>'3.ВС'!J102</f>
        <v>60000</v>
      </c>
      <c r="K109" s="19" t="e">
        <f>'3.ВС'!#REF!</f>
        <v>#REF!</v>
      </c>
      <c r="L109" s="19" t="e">
        <f>'3.ВС'!#REF!</f>
        <v>#REF!</v>
      </c>
      <c r="M109" s="19" t="e">
        <f>'3.ВС'!#REF!</f>
        <v>#REF!</v>
      </c>
      <c r="N109" s="19">
        <f>'3.ВС'!K102</f>
        <v>60000</v>
      </c>
      <c r="O109" s="19" t="e">
        <f>'3.ВС'!#REF!</f>
        <v>#REF!</v>
      </c>
      <c r="P109" s="19" t="e">
        <f>'3.ВС'!#REF!</f>
        <v>#REF!</v>
      </c>
      <c r="Q109" s="19" t="e">
        <f>'3.ВС'!#REF!</f>
        <v>#REF!</v>
      </c>
      <c r="R109" s="19">
        <f>'3.ВС'!L102</f>
        <v>60000</v>
      </c>
      <c r="S109" s="19" t="e">
        <f>'3.ВС'!#REF!</f>
        <v>#REF!</v>
      </c>
      <c r="T109" s="19" t="e">
        <f>'3.ВС'!#REF!</f>
        <v>#REF!</v>
      </c>
      <c r="U109" s="19" t="e">
        <f>'3.ВС'!#REF!</f>
        <v>#REF!</v>
      </c>
    </row>
    <row r="110" spans="1:21" ht="30" x14ac:dyDescent="0.25">
      <c r="A110" s="14" t="s">
        <v>147</v>
      </c>
      <c r="B110" s="89">
        <v>51</v>
      </c>
      <c r="C110" s="89">
        <v>0</v>
      </c>
      <c r="D110" s="2" t="s">
        <v>94</v>
      </c>
      <c r="E110" s="89"/>
      <c r="F110" s="2"/>
      <c r="G110" s="2"/>
      <c r="H110" s="2"/>
      <c r="I110" s="2"/>
      <c r="J110" s="19">
        <f t="shared" ref="J110:U113" si="45">J111</f>
        <v>255486.2</v>
      </c>
      <c r="K110" s="19" t="e">
        <f t="shared" si="45"/>
        <v>#REF!</v>
      </c>
      <c r="L110" s="19" t="e">
        <f t="shared" si="45"/>
        <v>#REF!</v>
      </c>
      <c r="M110" s="19" t="e">
        <f t="shared" si="45"/>
        <v>#REF!</v>
      </c>
      <c r="N110" s="19">
        <f t="shared" si="45"/>
        <v>191614.65</v>
      </c>
      <c r="O110" s="19" t="e">
        <f t="shared" si="45"/>
        <v>#REF!</v>
      </c>
      <c r="P110" s="19" t="e">
        <f t="shared" si="45"/>
        <v>#REF!</v>
      </c>
      <c r="Q110" s="19" t="e">
        <f t="shared" si="45"/>
        <v>#REF!</v>
      </c>
      <c r="R110" s="19">
        <f t="shared" si="45"/>
        <v>191614.65</v>
      </c>
      <c r="S110" s="19" t="e">
        <f t="shared" si="45"/>
        <v>#REF!</v>
      </c>
      <c r="T110" s="19" t="e">
        <f t="shared" si="45"/>
        <v>#REF!</v>
      </c>
      <c r="U110" s="19" t="e">
        <f t="shared" si="45"/>
        <v>#REF!</v>
      </c>
    </row>
    <row r="111" spans="1:21" x14ac:dyDescent="0.25">
      <c r="A111" s="14" t="s">
        <v>6</v>
      </c>
      <c r="B111" s="4">
        <v>51</v>
      </c>
      <c r="C111" s="4">
        <v>0</v>
      </c>
      <c r="D111" s="2" t="s">
        <v>94</v>
      </c>
      <c r="E111" s="4">
        <v>851</v>
      </c>
      <c r="F111" s="2"/>
      <c r="G111" s="2"/>
      <c r="H111" s="2"/>
      <c r="I111" s="2"/>
      <c r="J111" s="42">
        <f t="shared" si="45"/>
        <v>255486.2</v>
      </c>
      <c r="K111" s="42" t="e">
        <f t="shared" si="45"/>
        <v>#REF!</v>
      </c>
      <c r="L111" s="42" t="e">
        <f t="shared" si="45"/>
        <v>#REF!</v>
      </c>
      <c r="M111" s="42" t="e">
        <f t="shared" si="45"/>
        <v>#REF!</v>
      </c>
      <c r="N111" s="42">
        <f t="shared" si="45"/>
        <v>191614.65</v>
      </c>
      <c r="O111" s="42" t="e">
        <f t="shared" si="45"/>
        <v>#REF!</v>
      </c>
      <c r="P111" s="42" t="e">
        <f t="shared" si="45"/>
        <v>#REF!</v>
      </c>
      <c r="Q111" s="42" t="e">
        <f t="shared" si="45"/>
        <v>#REF!</v>
      </c>
      <c r="R111" s="42">
        <f t="shared" si="45"/>
        <v>191614.65</v>
      </c>
      <c r="S111" s="42" t="e">
        <f t="shared" si="45"/>
        <v>#REF!</v>
      </c>
      <c r="T111" s="42" t="e">
        <f t="shared" si="45"/>
        <v>#REF!</v>
      </c>
      <c r="U111" s="42" t="e">
        <f t="shared" si="45"/>
        <v>#REF!</v>
      </c>
    </row>
    <row r="112" spans="1:21" ht="165" x14ac:dyDescent="0.25">
      <c r="A112" s="14" t="s">
        <v>272</v>
      </c>
      <c r="B112" s="4">
        <v>51</v>
      </c>
      <c r="C112" s="4">
        <v>0</v>
      </c>
      <c r="D112" s="2" t="s">
        <v>94</v>
      </c>
      <c r="E112" s="89">
        <v>851</v>
      </c>
      <c r="F112" s="2" t="s">
        <v>12</v>
      </c>
      <c r="G112" s="2" t="s">
        <v>29</v>
      </c>
      <c r="H112" s="2" t="s">
        <v>149</v>
      </c>
      <c r="I112" s="2"/>
      <c r="J112" s="19">
        <f t="shared" si="45"/>
        <v>255486.2</v>
      </c>
      <c r="K112" s="19" t="e">
        <f t="shared" si="45"/>
        <v>#REF!</v>
      </c>
      <c r="L112" s="19" t="e">
        <f t="shared" si="45"/>
        <v>#REF!</v>
      </c>
      <c r="M112" s="19" t="e">
        <f t="shared" si="45"/>
        <v>#REF!</v>
      </c>
      <c r="N112" s="19">
        <f t="shared" si="45"/>
        <v>191614.65</v>
      </c>
      <c r="O112" s="19" t="e">
        <f t="shared" si="45"/>
        <v>#REF!</v>
      </c>
      <c r="P112" s="19" t="e">
        <f t="shared" si="45"/>
        <v>#REF!</v>
      </c>
      <c r="Q112" s="19" t="e">
        <f t="shared" si="45"/>
        <v>#REF!</v>
      </c>
      <c r="R112" s="19">
        <f t="shared" si="45"/>
        <v>191614.65</v>
      </c>
      <c r="S112" s="19" t="e">
        <f t="shared" si="45"/>
        <v>#REF!</v>
      </c>
      <c r="T112" s="19" t="e">
        <f t="shared" si="45"/>
        <v>#REF!</v>
      </c>
      <c r="U112" s="19" t="e">
        <f t="shared" si="45"/>
        <v>#REF!</v>
      </c>
    </row>
    <row r="113" spans="1:21" ht="45" x14ac:dyDescent="0.25">
      <c r="A113" s="125" t="s">
        <v>19</v>
      </c>
      <c r="B113" s="4">
        <v>51</v>
      </c>
      <c r="C113" s="4">
        <v>0</v>
      </c>
      <c r="D113" s="2" t="s">
        <v>94</v>
      </c>
      <c r="E113" s="89">
        <v>851</v>
      </c>
      <c r="F113" s="2" t="s">
        <v>12</v>
      </c>
      <c r="G113" s="2" t="s">
        <v>29</v>
      </c>
      <c r="H113" s="2" t="s">
        <v>149</v>
      </c>
      <c r="I113" s="2" t="s">
        <v>20</v>
      </c>
      <c r="J113" s="19">
        <f t="shared" si="45"/>
        <v>255486.2</v>
      </c>
      <c r="K113" s="19" t="e">
        <f t="shared" si="45"/>
        <v>#REF!</v>
      </c>
      <c r="L113" s="19" t="e">
        <f t="shared" si="45"/>
        <v>#REF!</v>
      </c>
      <c r="M113" s="19" t="e">
        <f t="shared" si="45"/>
        <v>#REF!</v>
      </c>
      <c r="N113" s="19">
        <f t="shared" si="45"/>
        <v>191614.65</v>
      </c>
      <c r="O113" s="19" t="e">
        <f t="shared" si="45"/>
        <v>#REF!</v>
      </c>
      <c r="P113" s="19" t="e">
        <f t="shared" si="45"/>
        <v>#REF!</v>
      </c>
      <c r="Q113" s="19" t="e">
        <f t="shared" si="45"/>
        <v>#REF!</v>
      </c>
      <c r="R113" s="19">
        <f t="shared" si="45"/>
        <v>191614.65</v>
      </c>
      <c r="S113" s="19" t="e">
        <f t="shared" si="45"/>
        <v>#REF!</v>
      </c>
      <c r="T113" s="19" t="e">
        <f t="shared" si="45"/>
        <v>#REF!</v>
      </c>
      <c r="U113" s="19" t="e">
        <f t="shared" si="45"/>
        <v>#REF!</v>
      </c>
    </row>
    <row r="114" spans="1:21" ht="45" x14ac:dyDescent="0.25">
      <c r="A114" s="125" t="s">
        <v>9</v>
      </c>
      <c r="B114" s="4">
        <v>51</v>
      </c>
      <c r="C114" s="4">
        <v>0</v>
      </c>
      <c r="D114" s="2" t="s">
        <v>94</v>
      </c>
      <c r="E114" s="89">
        <v>851</v>
      </c>
      <c r="F114" s="2" t="s">
        <v>12</v>
      </c>
      <c r="G114" s="2" t="s">
        <v>29</v>
      </c>
      <c r="H114" s="2" t="s">
        <v>149</v>
      </c>
      <c r="I114" s="2" t="s">
        <v>21</v>
      </c>
      <c r="J114" s="19">
        <f>'3.ВС'!J107</f>
        <v>255486.2</v>
      </c>
      <c r="K114" s="19" t="e">
        <f>'3.ВС'!#REF!</f>
        <v>#REF!</v>
      </c>
      <c r="L114" s="19" t="e">
        <f>'3.ВС'!#REF!</f>
        <v>#REF!</v>
      </c>
      <c r="M114" s="19" t="e">
        <f>'3.ВС'!#REF!</f>
        <v>#REF!</v>
      </c>
      <c r="N114" s="19">
        <f>'3.ВС'!K107</f>
        <v>191614.65</v>
      </c>
      <c r="O114" s="19" t="e">
        <f>'3.ВС'!#REF!</f>
        <v>#REF!</v>
      </c>
      <c r="P114" s="19" t="e">
        <f>'3.ВС'!#REF!</f>
        <v>#REF!</v>
      </c>
      <c r="Q114" s="19" t="e">
        <f>'3.ВС'!#REF!</f>
        <v>#REF!</v>
      </c>
      <c r="R114" s="19">
        <f>'3.ВС'!L107</f>
        <v>191614.65</v>
      </c>
      <c r="S114" s="19" t="e">
        <f>'3.ВС'!#REF!</f>
        <v>#REF!</v>
      </c>
      <c r="T114" s="19" t="e">
        <f>'3.ВС'!#REF!</f>
        <v>#REF!</v>
      </c>
      <c r="U114" s="19" t="e">
        <f>'3.ВС'!#REF!</f>
        <v>#REF!</v>
      </c>
    </row>
    <row r="115" spans="1:21" s="1" customFormat="1" ht="30" x14ac:dyDescent="0.25">
      <c r="A115" s="14" t="s">
        <v>153</v>
      </c>
      <c r="B115" s="89">
        <v>51</v>
      </c>
      <c r="C115" s="89">
        <v>0</v>
      </c>
      <c r="D115" s="3" t="s">
        <v>69</v>
      </c>
      <c r="E115" s="89"/>
      <c r="F115" s="3"/>
      <c r="G115" s="3"/>
      <c r="H115" s="3"/>
      <c r="I115" s="3"/>
      <c r="J115" s="6">
        <f t="shared" ref="J115:U115" si="46">J116</f>
        <v>5133674</v>
      </c>
      <c r="K115" s="6" t="e">
        <f t="shared" si="46"/>
        <v>#REF!</v>
      </c>
      <c r="L115" s="6" t="e">
        <f t="shared" si="46"/>
        <v>#REF!</v>
      </c>
      <c r="M115" s="6" t="e">
        <f t="shared" si="46"/>
        <v>#REF!</v>
      </c>
      <c r="N115" s="6">
        <f t="shared" si="46"/>
        <v>4994200</v>
      </c>
      <c r="O115" s="6" t="e">
        <f t="shared" si="46"/>
        <v>#REF!</v>
      </c>
      <c r="P115" s="6" t="e">
        <f t="shared" si="46"/>
        <v>#REF!</v>
      </c>
      <c r="Q115" s="6" t="e">
        <f t="shared" si="46"/>
        <v>#REF!</v>
      </c>
      <c r="R115" s="6">
        <f t="shared" si="46"/>
        <v>4994200</v>
      </c>
      <c r="S115" s="6" t="e">
        <f t="shared" si="46"/>
        <v>#REF!</v>
      </c>
      <c r="T115" s="6" t="e">
        <f t="shared" si="46"/>
        <v>#REF!</v>
      </c>
      <c r="U115" s="6" t="e">
        <f t="shared" si="46"/>
        <v>#REF!</v>
      </c>
    </row>
    <row r="116" spans="1:21" s="1" customFormat="1" x14ac:dyDescent="0.25">
      <c r="A116" s="14" t="s">
        <v>6</v>
      </c>
      <c r="B116" s="89">
        <v>51</v>
      </c>
      <c r="C116" s="89">
        <v>0</v>
      </c>
      <c r="D116" s="3" t="s">
        <v>69</v>
      </c>
      <c r="E116" s="4">
        <v>851</v>
      </c>
      <c r="F116" s="3"/>
      <c r="G116" s="3"/>
      <c r="H116" s="3"/>
      <c r="I116" s="3"/>
      <c r="J116" s="6">
        <f t="shared" ref="J116:U116" si="47">J117+J120+J123</f>
        <v>5133674</v>
      </c>
      <c r="K116" s="6" t="e">
        <f t="shared" si="47"/>
        <v>#REF!</v>
      </c>
      <c r="L116" s="6" t="e">
        <f t="shared" si="47"/>
        <v>#REF!</v>
      </c>
      <c r="M116" s="6" t="e">
        <f t="shared" si="47"/>
        <v>#REF!</v>
      </c>
      <c r="N116" s="6">
        <f t="shared" si="47"/>
        <v>4994200</v>
      </c>
      <c r="O116" s="6" t="e">
        <f t="shared" si="47"/>
        <v>#REF!</v>
      </c>
      <c r="P116" s="6" t="e">
        <f t="shared" si="47"/>
        <v>#REF!</v>
      </c>
      <c r="Q116" s="6" t="e">
        <f t="shared" si="47"/>
        <v>#REF!</v>
      </c>
      <c r="R116" s="6">
        <f t="shared" si="47"/>
        <v>4994200</v>
      </c>
      <c r="S116" s="6" t="e">
        <f t="shared" si="47"/>
        <v>#REF!</v>
      </c>
      <c r="T116" s="6" t="e">
        <f t="shared" si="47"/>
        <v>#REF!</v>
      </c>
      <c r="U116" s="6" t="e">
        <f t="shared" si="47"/>
        <v>#REF!</v>
      </c>
    </row>
    <row r="117" spans="1:21" s="1" customFormat="1" ht="45" x14ac:dyDescent="0.25">
      <c r="A117" s="14" t="s">
        <v>399</v>
      </c>
      <c r="B117" s="89">
        <v>51</v>
      </c>
      <c r="C117" s="89">
        <v>0</v>
      </c>
      <c r="D117" s="3" t="s">
        <v>69</v>
      </c>
      <c r="E117" s="4">
        <v>851</v>
      </c>
      <c r="F117" s="3"/>
      <c r="G117" s="3"/>
      <c r="H117" s="3" t="s">
        <v>400</v>
      </c>
      <c r="I117" s="3"/>
      <c r="J117" s="6">
        <f t="shared" ref="J117:U118" si="48">J118</f>
        <v>104832</v>
      </c>
      <c r="K117" s="6" t="e">
        <f t="shared" si="48"/>
        <v>#REF!</v>
      </c>
      <c r="L117" s="6" t="e">
        <f t="shared" si="48"/>
        <v>#REF!</v>
      </c>
      <c r="M117" s="6" t="e">
        <f t="shared" si="48"/>
        <v>#REF!</v>
      </c>
      <c r="N117" s="6">
        <f t="shared" si="48"/>
        <v>0</v>
      </c>
      <c r="O117" s="6" t="e">
        <f t="shared" si="48"/>
        <v>#REF!</v>
      </c>
      <c r="P117" s="6" t="e">
        <f t="shared" si="48"/>
        <v>#REF!</v>
      </c>
      <c r="Q117" s="6" t="e">
        <f t="shared" si="48"/>
        <v>#REF!</v>
      </c>
      <c r="R117" s="6">
        <f t="shared" si="48"/>
        <v>0</v>
      </c>
      <c r="S117" s="6" t="e">
        <f t="shared" si="48"/>
        <v>#REF!</v>
      </c>
      <c r="T117" s="6" t="e">
        <f t="shared" si="48"/>
        <v>#REF!</v>
      </c>
      <c r="U117" s="6" t="e">
        <f t="shared" si="48"/>
        <v>#REF!</v>
      </c>
    </row>
    <row r="118" spans="1:21" s="1" customFormat="1" ht="45" x14ac:dyDescent="0.25">
      <c r="A118" s="125" t="s">
        <v>19</v>
      </c>
      <c r="B118" s="89">
        <v>51</v>
      </c>
      <c r="C118" s="89">
        <v>0</v>
      </c>
      <c r="D118" s="3" t="s">
        <v>69</v>
      </c>
      <c r="E118" s="4">
        <v>851</v>
      </c>
      <c r="F118" s="3"/>
      <c r="G118" s="3"/>
      <c r="H118" s="3" t="s">
        <v>400</v>
      </c>
      <c r="I118" s="2" t="s">
        <v>20</v>
      </c>
      <c r="J118" s="6">
        <f t="shared" si="48"/>
        <v>104832</v>
      </c>
      <c r="K118" s="6" t="e">
        <f t="shared" si="48"/>
        <v>#REF!</v>
      </c>
      <c r="L118" s="6" t="e">
        <f t="shared" si="48"/>
        <v>#REF!</v>
      </c>
      <c r="M118" s="6" t="e">
        <f t="shared" si="48"/>
        <v>#REF!</v>
      </c>
      <c r="N118" s="6">
        <f t="shared" si="48"/>
        <v>0</v>
      </c>
      <c r="O118" s="6" t="e">
        <f t="shared" si="48"/>
        <v>#REF!</v>
      </c>
      <c r="P118" s="6" t="e">
        <f t="shared" si="48"/>
        <v>#REF!</v>
      </c>
      <c r="Q118" s="6" t="e">
        <f t="shared" si="48"/>
        <v>#REF!</v>
      </c>
      <c r="R118" s="6">
        <f t="shared" si="48"/>
        <v>0</v>
      </c>
      <c r="S118" s="6" t="e">
        <f t="shared" si="48"/>
        <v>#REF!</v>
      </c>
      <c r="T118" s="6" t="e">
        <f t="shared" si="48"/>
        <v>#REF!</v>
      </c>
      <c r="U118" s="6" t="e">
        <f t="shared" si="48"/>
        <v>#REF!</v>
      </c>
    </row>
    <row r="119" spans="1:21" s="1" customFormat="1" ht="45" x14ac:dyDescent="0.25">
      <c r="A119" s="125" t="s">
        <v>9</v>
      </c>
      <c r="B119" s="89">
        <v>51</v>
      </c>
      <c r="C119" s="89">
        <v>0</v>
      </c>
      <c r="D119" s="3" t="s">
        <v>69</v>
      </c>
      <c r="E119" s="4">
        <v>851</v>
      </c>
      <c r="F119" s="3"/>
      <c r="G119" s="3"/>
      <c r="H119" s="3" t="s">
        <v>400</v>
      </c>
      <c r="I119" s="2" t="s">
        <v>21</v>
      </c>
      <c r="J119" s="6">
        <f>'3.ВС'!J115</f>
        <v>104832</v>
      </c>
      <c r="K119" s="6" t="e">
        <f>'3.ВС'!#REF!</f>
        <v>#REF!</v>
      </c>
      <c r="L119" s="6" t="e">
        <f>'3.ВС'!#REF!</f>
        <v>#REF!</v>
      </c>
      <c r="M119" s="6" t="e">
        <f>'3.ВС'!#REF!</f>
        <v>#REF!</v>
      </c>
      <c r="N119" s="6">
        <f>'3.ВС'!K115</f>
        <v>0</v>
      </c>
      <c r="O119" s="6" t="e">
        <f>'3.ВС'!#REF!</f>
        <v>#REF!</v>
      </c>
      <c r="P119" s="6" t="e">
        <f>'3.ВС'!#REF!</f>
        <v>#REF!</v>
      </c>
      <c r="Q119" s="6" t="e">
        <f>'3.ВС'!#REF!</f>
        <v>#REF!</v>
      </c>
      <c r="R119" s="6">
        <f>'3.ВС'!L115</f>
        <v>0</v>
      </c>
      <c r="S119" s="6" t="e">
        <f>'3.ВС'!#REF!</f>
        <v>#REF!</v>
      </c>
      <c r="T119" s="6" t="e">
        <f>'3.ВС'!#REF!</f>
        <v>#REF!</v>
      </c>
      <c r="U119" s="6" t="e">
        <f>'3.ВС'!#REF!</f>
        <v>#REF!</v>
      </c>
    </row>
    <row r="120" spans="1:21" ht="60" x14ac:dyDescent="0.25">
      <c r="A120" s="49" t="s">
        <v>480</v>
      </c>
      <c r="B120" s="89">
        <v>51</v>
      </c>
      <c r="C120" s="89">
        <v>0</v>
      </c>
      <c r="D120" s="3" t="s">
        <v>69</v>
      </c>
      <c r="E120" s="89">
        <v>851</v>
      </c>
      <c r="F120" s="3" t="s">
        <v>12</v>
      </c>
      <c r="G120" s="3" t="s">
        <v>51</v>
      </c>
      <c r="H120" s="3" t="s">
        <v>484</v>
      </c>
      <c r="I120" s="3"/>
      <c r="J120" s="6">
        <f t="shared" ref="J120:U124" si="49">J121</f>
        <v>4994200</v>
      </c>
      <c r="K120" s="6" t="e">
        <f t="shared" si="49"/>
        <v>#REF!</v>
      </c>
      <c r="L120" s="6" t="e">
        <f t="shared" si="49"/>
        <v>#REF!</v>
      </c>
      <c r="M120" s="6" t="e">
        <f t="shared" si="49"/>
        <v>#REF!</v>
      </c>
      <c r="N120" s="6">
        <f t="shared" si="49"/>
        <v>4994200</v>
      </c>
      <c r="O120" s="6" t="e">
        <f t="shared" si="49"/>
        <v>#REF!</v>
      </c>
      <c r="P120" s="6" t="e">
        <f t="shared" si="49"/>
        <v>#REF!</v>
      </c>
      <c r="Q120" s="6" t="e">
        <f t="shared" si="49"/>
        <v>#REF!</v>
      </c>
      <c r="R120" s="6">
        <f t="shared" si="49"/>
        <v>4994200</v>
      </c>
      <c r="S120" s="6" t="e">
        <f t="shared" si="49"/>
        <v>#REF!</v>
      </c>
      <c r="T120" s="6" t="e">
        <f t="shared" si="49"/>
        <v>#REF!</v>
      </c>
      <c r="U120" s="6" t="e">
        <f t="shared" si="49"/>
        <v>#REF!</v>
      </c>
    </row>
    <row r="121" spans="1:21" ht="45" x14ac:dyDescent="0.25">
      <c r="A121" s="125" t="s">
        <v>19</v>
      </c>
      <c r="B121" s="89">
        <v>51</v>
      </c>
      <c r="C121" s="89">
        <v>0</v>
      </c>
      <c r="D121" s="3" t="s">
        <v>69</v>
      </c>
      <c r="E121" s="89">
        <v>851</v>
      </c>
      <c r="F121" s="3"/>
      <c r="G121" s="3"/>
      <c r="H121" s="3" t="s">
        <v>484</v>
      </c>
      <c r="I121" s="3" t="s">
        <v>20</v>
      </c>
      <c r="J121" s="6">
        <f t="shared" si="49"/>
        <v>4994200</v>
      </c>
      <c r="K121" s="6" t="e">
        <f t="shared" si="49"/>
        <v>#REF!</v>
      </c>
      <c r="L121" s="6" t="e">
        <f t="shared" si="49"/>
        <v>#REF!</v>
      </c>
      <c r="M121" s="6" t="e">
        <f t="shared" si="49"/>
        <v>#REF!</v>
      </c>
      <c r="N121" s="6">
        <f t="shared" si="49"/>
        <v>4994200</v>
      </c>
      <c r="O121" s="6" t="e">
        <f t="shared" si="49"/>
        <v>#REF!</v>
      </c>
      <c r="P121" s="6" t="e">
        <f t="shared" si="49"/>
        <v>#REF!</v>
      </c>
      <c r="Q121" s="6" t="e">
        <f t="shared" si="49"/>
        <v>#REF!</v>
      </c>
      <c r="R121" s="6">
        <f t="shared" si="49"/>
        <v>4994200</v>
      </c>
      <c r="S121" s="6" t="e">
        <f t="shared" si="49"/>
        <v>#REF!</v>
      </c>
      <c r="T121" s="6" t="e">
        <f t="shared" si="49"/>
        <v>#REF!</v>
      </c>
      <c r="U121" s="6" t="e">
        <f t="shared" si="49"/>
        <v>#REF!</v>
      </c>
    </row>
    <row r="122" spans="1:21" ht="45" x14ac:dyDescent="0.25">
      <c r="A122" s="125" t="s">
        <v>9</v>
      </c>
      <c r="B122" s="89">
        <v>51</v>
      </c>
      <c r="C122" s="89">
        <v>0</v>
      </c>
      <c r="D122" s="3" t="s">
        <v>69</v>
      </c>
      <c r="E122" s="89">
        <v>851</v>
      </c>
      <c r="F122" s="3"/>
      <c r="G122" s="3"/>
      <c r="H122" s="3" t="s">
        <v>484</v>
      </c>
      <c r="I122" s="3" t="s">
        <v>21</v>
      </c>
      <c r="J122" s="6">
        <f>'3.ВС'!J118</f>
        <v>4994200</v>
      </c>
      <c r="K122" s="6" t="e">
        <f>'3.ВС'!#REF!</f>
        <v>#REF!</v>
      </c>
      <c r="L122" s="6" t="e">
        <f>'3.ВС'!#REF!</f>
        <v>#REF!</v>
      </c>
      <c r="M122" s="6" t="e">
        <f>'3.ВС'!#REF!</f>
        <v>#REF!</v>
      </c>
      <c r="N122" s="6">
        <f>'3.ВС'!K118</f>
        <v>4994200</v>
      </c>
      <c r="O122" s="6" t="e">
        <f>'3.ВС'!#REF!</f>
        <v>#REF!</v>
      </c>
      <c r="P122" s="6" t="e">
        <f>'3.ВС'!#REF!</f>
        <v>#REF!</v>
      </c>
      <c r="Q122" s="6" t="e">
        <f>'3.ВС'!#REF!</f>
        <v>#REF!</v>
      </c>
      <c r="R122" s="6">
        <f>'3.ВС'!L118</f>
        <v>4994200</v>
      </c>
      <c r="S122" s="6" t="e">
        <f>'3.ВС'!#REF!</f>
        <v>#REF!</v>
      </c>
      <c r="T122" s="6" t="e">
        <f>'3.ВС'!#REF!</f>
        <v>#REF!</v>
      </c>
      <c r="U122" s="6" t="e">
        <f>'3.ВС'!#REF!</f>
        <v>#REF!</v>
      </c>
    </row>
    <row r="123" spans="1:21" ht="30" x14ac:dyDescent="0.25">
      <c r="A123" s="14" t="s">
        <v>52</v>
      </c>
      <c r="B123" s="89">
        <v>51</v>
      </c>
      <c r="C123" s="89">
        <v>0</v>
      </c>
      <c r="D123" s="3" t="s">
        <v>69</v>
      </c>
      <c r="E123" s="89">
        <v>851</v>
      </c>
      <c r="F123" s="3" t="s">
        <v>12</v>
      </c>
      <c r="G123" s="3" t="s">
        <v>51</v>
      </c>
      <c r="H123" s="3" t="s">
        <v>183</v>
      </c>
      <c r="I123" s="3"/>
      <c r="J123" s="6">
        <f t="shared" si="49"/>
        <v>34642</v>
      </c>
      <c r="K123" s="6" t="e">
        <f t="shared" si="49"/>
        <v>#REF!</v>
      </c>
      <c r="L123" s="6" t="e">
        <f t="shared" si="49"/>
        <v>#REF!</v>
      </c>
      <c r="M123" s="6" t="e">
        <f t="shared" si="49"/>
        <v>#REF!</v>
      </c>
      <c r="N123" s="6">
        <f t="shared" si="49"/>
        <v>0</v>
      </c>
      <c r="O123" s="6" t="e">
        <f t="shared" si="49"/>
        <v>#REF!</v>
      </c>
      <c r="P123" s="6" t="e">
        <f t="shared" si="49"/>
        <v>#REF!</v>
      </c>
      <c r="Q123" s="6" t="e">
        <f t="shared" si="49"/>
        <v>#REF!</v>
      </c>
      <c r="R123" s="6">
        <f t="shared" si="49"/>
        <v>0</v>
      </c>
      <c r="S123" s="6" t="e">
        <f t="shared" si="49"/>
        <v>#REF!</v>
      </c>
      <c r="T123" s="6" t="e">
        <f t="shared" si="49"/>
        <v>#REF!</v>
      </c>
      <c r="U123" s="6" t="e">
        <f t="shared" si="49"/>
        <v>#REF!</v>
      </c>
    </row>
    <row r="124" spans="1:21" x14ac:dyDescent="0.25">
      <c r="A124" s="125" t="s">
        <v>22</v>
      </c>
      <c r="B124" s="89">
        <v>51</v>
      </c>
      <c r="C124" s="89">
        <v>0</v>
      </c>
      <c r="D124" s="3" t="s">
        <v>69</v>
      </c>
      <c r="E124" s="89">
        <v>851</v>
      </c>
      <c r="F124" s="3" t="s">
        <v>12</v>
      </c>
      <c r="G124" s="3" t="s">
        <v>51</v>
      </c>
      <c r="H124" s="3" t="s">
        <v>183</v>
      </c>
      <c r="I124" s="3" t="s">
        <v>23</v>
      </c>
      <c r="J124" s="6">
        <f t="shared" si="49"/>
        <v>34642</v>
      </c>
      <c r="K124" s="6" t="e">
        <f t="shared" si="49"/>
        <v>#REF!</v>
      </c>
      <c r="L124" s="6" t="e">
        <f t="shared" si="49"/>
        <v>#REF!</v>
      </c>
      <c r="M124" s="6" t="e">
        <f t="shared" si="49"/>
        <v>#REF!</v>
      </c>
      <c r="N124" s="6">
        <f t="shared" si="49"/>
        <v>0</v>
      </c>
      <c r="O124" s="6" t="e">
        <f t="shared" si="49"/>
        <v>#REF!</v>
      </c>
      <c r="P124" s="6" t="e">
        <f t="shared" si="49"/>
        <v>#REF!</v>
      </c>
      <c r="Q124" s="6" t="e">
        <f t="shared" si="49"/>
        <v>#REF!</v>
      </c>
      <c r="R124" s="6">
        <f t="shared" si="49"/>
        <v>0</v>
      </c>
      <c r="S124" s="6" t="e">
        <f t="shared" si="49"/>
        <v>#REF!</v>
      </c>
      <c r="T124" s="6" t="e">
        <f t="shared" si="49"/>
        <v>#REF!</v>
      </c>
      <c r="U124" s="6" t="e">
        <f t="shared" si="49"/>
        <v>#REF!</v>
      </c>
    </row>
    <row r="125" spans="1:21" x14ac:dyDescent="0.25">
      <c r="A125" s="125" t="s">
        <v>24</v>
      </c>
      <c r="B125" s="89">
        <v>51</v>
      </c>
      <c r="C125" s="89">
        <v>0</v>
      </c>
      <c r="D125" s="3" t="s">
        <v>69</v>
      </c>
      <c r="E125" s="89">
        <v>851</v>
      </c>
      <c r="F125" s="3" t="s">
        <v>12</v>
      </c>
      <c r="G125" s="3" t="s">
        <v>51</v>
      </c>
      <c r="H125" s="3" t="s">
        <v>183</v>
      </c>
      <c r="I125" s="3" t="s">
        <v>25</v>
      </c>
      <c r="J125" s="6">
        <f>'3.ВС'!J121</f>
        <v>34642</v>
      </c>
      <c r="K125" s="6" t="e">
        <f>'3.ВС'!#REF!</f>
        <v>#REF!</v>
      </c>
      <c r="L125" s="6" t="e">
        <f>'3.ВС'!#REF!</f>
        <v>#REF!</v>
      </c>
      <c r="M125" s="6" t="e">
        <f>'3.ВС'!#REF!</f>
        <v>#REF!</v>
      </c>
      <c r="N125" s="6">
        <f>'3.ВС'!K121</f>
        <v>0</v>
      </c>
      <c r="O125" s="6" t="e">
        <f>'3.ВС'!#REF!</f>
        <v>#REF!</v>
      </c>
      <c r="P125" s="6" t="e">
        <f>'3.ВС'!#REF!</f>
        <v>#REF!</v>
      </c>
      <c r="Q125" s="6" t="e">
        <f>'3.ВС'!#REF!</f>
        <v>#REF!</v>
      </c>
      <c r="R125" s="6">
        <f>'3.ВС'!L121</f>
        <v>0</v>
      </c>
      <c r="S125" s="6" t="e">
        <f>'3.ВС'!#REF!</f>
        <v>#REF!</v>
      </c>
      <c r="T125" s="6" t="e">
        <f>'3.ВС'!#REF!</f>
        <v>#REF!</v>
      </c>
      <c r="U125" s="6" t="e">
        <f>'3.ВС'!#REF!</f>
        <v>#REF!</v>
      </c>
    </row>
    <row r="126" spans="1:21" ht="60" x14ac:dyDescent="0.25">
      <c r="A126" s="14" t="s">
        <v>154</v>
      </c>
      <c r="B126" s="89">
        <v>51</v>
      </c>
      <c r="C126" s="89">
        <v>0</v>
      </c>
      <c r="D126" s="3" t="s">
        <v>51</v>
      </c>
      <c r="E126" s="89"/>
      <c r="F126" s="3"/>
      <c r="G126" s="3"/>
      <c r="H126" s="3"/>
      <c r="I126" s="3"/>
      <c r="J126" s="6">
        <f t="shared" ref="J126:U129" si="50">J127</f>
        <v>9739500</v>
      </c>
      <c r="K126" s="6" t="e">
        <f t="shared" si="50"/>
        <v>#REF!</v>
      </c>
      <c r="L126" s="6" t="e">
        <f t="shared" si="50"/>
        <v>#REF!</v>
      </c>
      <c r="M126" s="6" t="e">
        <f t="shared" si="50"/>
        <v>#REF!</v>
      </c>
      <c r="N126" s="6">
        <f t="shared" si="50"/>
        <v>8273622</v>
      </c>
      <c r="O126" s="6" t="e">
        <f t="shared" si="50"/>
        <v>#REF!</v>
      </c>
      <c r="P126" s="6" t="e">
        <f t="shared" si="50"/>
        <v>#REF!</v>
      </c>
      <c r="Q126" s="6" t="e">
        <f t="shared" si="50"/>
        <v>#REF!</v>
      </c>
      <c r="R126" s="6">
        <f t="shared" si="50"/>
        <v>12766200</v>
      </c>
      <c r="S126" s="6" t="e">
        <f t="shared" si="50"/>
        <v>#REF!</v>
      </c>
      <c r="T126" s="6" t="e">
        <f t="shared" si="50"/>
        <v>#REF!</v>
      </c>
      <c r="U126" s="6" t="e">
        <f t="shared" si="50"/>
        <v>#REF!</v>
      </c>
    </row>
    <row r="127" spans="1:21" x14ac:dyDescent="0.25">
      <c r="A127" s="14" t="s">
        <v>6</v>
      </c>
      <c r="B127" s="89">
        <v>51</v>
      </c>
      <c r="C127" s="89">
        <v>0</v>
      </c>
      <c r="D127" s="3" t="s">
        <v>51</v>
      </c>
      <c r="E127" s="89">
        <v>851</v>
      </c>
      <c r="F127" s="3"/>
      <c r="G127" s="3"/>
      <c r="H127" s="3"/>
      <c r="I127" s="3"/>
      <c r="J127" s="6">
        <f t="shared" si="50"/>
        <v>9739500</v>
      </c>
      <c r="K127" s="6" t="e">
        <f t="shared" si="50"/>
        <v>#REF!</v>
      </c>
      <c r="L127" s="6" t="e">
        <f t="shared" si="50"/>
        <v>#REF!</v>
      </c>
      <c r="M127" s="6" t="e">
        <f t="shared" si="50"/>
        <v>#REF!</v>
      </c>
      <c r="N127" s="6">
        <f t="shared" si="50"/>
        <v>8273622</v>
      </c>
      <c r="O127" s="6" t="e">
        <f t="shared" si="50"/>
        <v>#REF!</v>
      </c>
      <c r="P127" s="6" t="e">
        <f t="shared" si="50"/>
        <v>#REF!</v>
      </c>
      <c r="Q127" s="6" t="e">
        <f t="shared" si="50"/>
        <v>#REF!</v>
      </c>
      <c r="R127" s="6">
        <f t="shared" si="50"/>
        <v>12766200</v>
      </c>
      <c r="S127" s="6" t="e">
        <f t="shared" si="50"/>
        <v>#REF!</v>
      </c>
      <c r="T127" s="6" t="e">
        <f t="shared" si="50"/>
        <v>#REF!</v>
      </c>
      <c r="U127" s="6" t="e">
        <f t="shared" si="50"/>
        <v>#REF!</v>
      </c>
    </row>
    <row r="128" spans="1:21" ht="285" x14ac:dyDescent="0.25">
      <c r="A128" s="49" t="s">
        <v>452</v>
      </c>
      <c r="B128" s="89">
        <v>51</v>
      </c>
      <c r="C128" s="89">
        <v>0</v>
      </c>
      <c r="D128" s="3" t="s">
        <v>51</v>
      </c>
      <c r="E128" s="89">
        <v>851</v>
      </c>
      <c r="F128" s="3" t="s">
        <v>12</v>
      </c>
      <c r="G128" s="3" t="s">
        <v>51</v>
      </c>
      <c r="H128" s="3" t="s">
        <v>451</v>
      </c>
      <c r="I128" s="3"/>
      <c r="J128" s="6">
        <f t="shared" si="50"/>
        <v>9739500</v>
      </c>
      <c r="K128" s="6" t="e">
        <f t="shared" si="50"/>
        <v>#REF!</v>
      </c>
      <c r="L128" s="6" t="e">
        <f t="shared" si="50"/>
        <v>#REF!</v>
      </c>
      <c r="M128" s="6" t="e">
        <f t="shared" si="50"/>
        <v>#REF!</v>
      </c>
      <c r="N128" s="6">
        <f t="shared" si="50"/>
        <v>8273622</v>
      </c>
      <c r="O128" s="6" t="e">
        <f t="shared" si="50"/>
        <v>#REF!</v>
      </c>
      <c r="P128" s="6" t="e">
        <f t="shared" si="50"/>
        <v>#REF!</v>
      </c>
      <c r="Q128" s="6" t="e">
        <f t="shared" si="50"/>
        <v>#REF!</v>
      </c>
      <c r="R128" s="6">
        <f t="shared" si="50"/>
        <v>12766200</v>
      </c>
      <c r="S128" s="6" t="e">
        <f t="shared" si="50"/>
        <v>#REF!</v>
      </c>
      <c r="T128" s="6" t="e">
        <f t="shared" si="50"/>
        <v>#REF!</v>
      </c>
      <c r="U128" s="6" t="e">
        <f t="shared" si="50"/>
        <v>#REF!</v>
      </c>
    </row>
    <row r="129" spans="1:21" x14ac:dyDescent="0.25">
      <c r="A129" s="124" t="s">
        <v>33</v>
      </c>
      <c r="B129" s="89">
        <v>51</v>
      </c>
      <c r="C129" s="89">
        <v>0</v>
      </c>
      <c r="D129" s="3" t="s">
        <v>51</v>
      </c>
      <c r="E129" s="89">
        <v>851</v>
      </c>
      <c r="F129" s="3"/>
      <c r="G129" s="3"/>
      <c r="H129" s="3" t="s">
        <v>451</v>
      </c>
      <c r="I129" s="3" t="s">
        <v>34</v>
      </c>
      <c r="J129" s="6">
        <f t="shared" si="50"/>
        <v>9739500</v>
      </c>
      <c r="K129" s="6" t="e">
        <f t="shared" si="50"/>
        <v>#REF!</v>
      </c>
      <c r="L129" s="6" t="e">
        <f t="shared" si="50"/>
        <v>#REF!</v>
      </c>
      <c r="M129" s="6" t="e">
        <f t="shared" si="50"/>
        <v>#REF!</v>
      </c>
      <c r="N129" s="6">
        <f t="shared" si="50"/>
        <v>8273622</v>
      </c>
      <c r="O129" s="6" t="e">
        <f t="shared" si="50"/>
        <v>#REF!</v>
      </c>
      <c r="P129" s="6" t="e">
        <f t="shared" si="50"/>
        <v>#REF!</v>
      </c>
      <c r="Q129" s="6" t="e">
        <f t="shared" si="50"/>
        <v>#REF!</v>
      </c>
      <c r="R129" s="6">
        <f t="shared" si="50"/>
        <v>12766200</v>
      </c>
      <c r="S129" s="6" t="e">
        <f t="shared" si="50"/>
        <v>#REF!</v>
      </c>
      <c r="T129" s="6" t="e">
        <f t="shared" si="50"/>
        <v>#REF!</v>
      </c>
      <c r="U129" s="6" t="e">
        <f t="shared" si="50"/>
        <v>#REF!</v>
      </c>
    </row>
    <row r="130" spans="1:21" x14ac:dyDescent="0.25">
      <c r="A130" s="125" t="s">
        <v>54</v>
      </c>
      <c r="B130" s="89">
        <v>51</v>
      </c>
      <c r="C130" s="89">
        <v>0</v>
      </c>
      <c r="D130" s="3" t="s">
        <v>51</v>
      </c>
      <c r="E130" s="89">
        <v>851</v>
      </c>
      <c r="F130" s="3"/>
      <c r="G130" s="3"/>
      <c r="H130" s="3" t="s">
        <v>451</v>
      </c>
      <c r="I130" s="3" t="s">
        <v>55</v>
      </c>
      <c r="J130" s="6">
        <f>'3.ВС'!J128</f>
        <v>9739500</v>
      </c>
      <c r="K130" s="6" t="e">
        <f>'3.ВС'!#REF!</f>
        <v>#REF!</v>
      </c>
      <c r="L130" s="6" t="e">
        <f>'3.ВС'!#REF!</f>
        <v>#REF!</v>
      </c>
      <c r="M130" s="6" t="e">
        <f>'3.ВС'!#REF!</f>
        <v>#REF!</v>
      </c>
      <c r="N130" s="6">
        <f>'3.ВС'!K128</f>
        <v>8273622</v>
      </c>
      <c r="O130" s="6" t="e">
        <f>'3.ВС'!#REF!</f>
        <v>#REF!</v>
      </c>
      <c r="P130" s="6" t="e">
        <f>'3.ВС'!#REF!</f>
        <v>#REF!</v>
      </c>
      <c r="Q130" s="6" t="e">
        <f>'3.ВС'!#REF!</f>
        <v>#REF!</v>
      </c>
      <c r="R130" s="6">
        <f>'3.ВС'!L128</f>
        <v>12766200</v>
      </c>
      <c r="S130" s="6" t="e">
        <f>'3.ВС'!#REF!</f>
        <v>#REF!</v>
      </c>
      <c r="T130" s="6" t="e">
        <f>'3.ВС'!#REF!</f>
        <v>#REF!</v>
      </c>
      <c r="U130" s="6" t="e">
        <f>'3.ВС'!#REF!</f>
        <v>#REF!</v>
      </c>
    </row>
    <row r="131" spans="1:21" ht="60" x14ac:dyDescent="0.25">
      <c r="A131" s="14" t="s">
        <v>346</v>
      </c>
      <c r="B131" s="4">
        <v>51</v>
      </c>
      <c r="C131" s="4">
        <v>0</v>
      </c>
      <c r="D131" s="2" t="s">
        <v>45</v>
      </c>
      <c r="E131" s="89"/>
      <c r="F131" s="2"/>
      <c r="G131" s="2"/>
      <c r="H131" s="2"/>
      <c r="I131" s="2"/>
      <c r="J131" s="19">
        <f t="shared" ref="J131:U131" si="51">J132</f>
        <v>165831.66</v>
      </c>
      <c r="K131" s="19" t="e">
        <f t="shared" si="51"/>
        <v>#REF!</v>
      </c>
      <c r="L131" s="19" t="e">
        <f t="shared" si="51"/>
        <v>#REF!</v>
      </c>
      <c r="M131" s="19" t="e">
        <f t="shared" si="51"/>
        <v>#REF!</v>
      </c>
      <c r="N131" s="19">
        <f t="shared" si="51"/>
        <v>75831.66</v>
      </c>
      <c r="O131" s="19" t="e">
        <f t="shared" si="51"/>
        <v>#REF!</v>
      </c>
      <c r="P131" s="19" t="e">
        <f t="shared" si="51"/>
        <v>#REF!</v>
      </c>
      <c r="Q131" s="19" t="e">
        <f t="shared" si="51"/>
        <v>#REF!</v>
      </c>
      <c r="R131" s="19">
        <f t="shared" si="51"/>
        <v>75831.66</v>
      </c>
      <c r="S131" s="19" t="e">
        <f t="shared" si="51"/>
        <v>#REF!</v>
      </c>
      <c r="T131" s="19" t="e">
        <f t="shared" si="51"/>
        <v>#REF!</v>
      </c>
      <c r="U131" s="19" t="e">
        <f t="shared" si="51"/>
        <v>#REF!</v>
      </c>
    </row>
    <row r="132" spans="1:21" x14ac:dyDescent="0.25">
      <c r="A132" s="14" t="s">
        <v>6</v>
      </c>
      <c r="B132" s="4">
        <v>51</v>
      </c>
      <c r="C132" s="4">
        <v>0</v>
      </c>
      <c r="D132" s="2" t="s">
        <v>45</v>
      </c>
      <c r="E132" s="4">
        <v>851</v>
      </c>
      <c r="F132" s="2"/>
      <c r="G132" s="2"/>
      <c r="H132" s="2"/>
      <c r="I132" s="2"/>
      <c r="J132" s="42">
        <f>J133+J136</f>
        <v>165831.66</v>
      </c>
      <c r="K132" s="42" t="e">
        <f t="shared" ref="K132:R132" si="52">K133+K136</f>
        <v>#REF!</v>
      </c>
      <c r="L132" s="42" t="e">
        <f t="shared" si="52"/>
        <v>#REF!</v>
      </c>
      <c r="M132" s="42" t="e">
        <f t="shared" si="52"/>
        <v>#REF!</v>
      </c>
      <c r="N132" s="42">
        <f t="shared" si="52"/>
        <v>75831.66</v>
      </c>
      <c r="O132" s="42" t="e">
        <f t="shared" si="52"/>
        <v>#REF!</v>
      </c>
      <c r="P132" s="42" t="e">
        <f t="shared" si="52"/>
        <v>#REF!</v>
      </c>
      <c r="Q132" s="42" t="e">
        <f t="shared" si="52"/>
        <v>#REF!</v>
      </c>
      <c r="R132" s="42">
        <f t="shared" si="52"/>
        <v>75831.66</v>
      </c>
      <c r="S132" s="42" t="e">
        <f>#REF!+S133+S136</f>
        <v>#REF!</v>
      </c>
      <c r="T132" s="42" t="e">
        <f>#REF!+T133+T136</f>
        <v>#REF!</v>
      </c>
      <c r="U132" s="42" t="e">
        <f>#REF!+U133+U136</f>
        <v>#REF!</v>
      </c>
    </row>
    <row r="133" spans="1:21" ht="30" x14ac:dyDescent="0.25">
      <c r="A133" s="8" t="s">
        <v>221</v>
      </c>
      <c r="B133" s="89">
        <v>51</v>
      </c>
      <c r="C133" s="89">
        <v>0</v>
      </c>
      <c r="D133" s="2" t="s">
        <v>45</v>
      </c>
      <c r="E133" s="89">
        <v>851</v>
      </c>
      <c r="F133" s="2" t="s">
        <v>29</v>
      </c>
      <c r="G133" s="2" t="s">
        <v>40</v>
      </c>
      <c r="H133" s="2" t="s">
        <v>222</v>
      </c>
      <c r="I133" s="2"/>
      <c r="J133" s="19">
        <f t="shared" ref="J133:U134" si="53">J134</f>
        <v>90000</v>
      </c>
      <c r="K133" s="19" t="e">
        <f t="shared" si="53"/>
        <v>#REF!</v>
      </c>
      <c r="L133" s="19" t="e">
        <f t="shared" si="53"/>
        <v>#REF!</v>
      </c>
      <c r="M133" s="19" t="e">
        <f t="shared" si="53"/>
        <v>#REF!</v>
      </c>
      <c r="N133" s="19">
        <f t="shared" si="53"/>
        <v>0</v>
      </c>
      <c r="O133" s="19" t="e">
        <f t="shared" si="53"/>
        <v>#REF!</v>
      </c>
      <c r="P133" s="19" t="e">
        <f t="shared" si="53"/>
        <v>#REF!</v>
      </c>
      <c r="Q133" s="19" t="e">
        <f t="shared" si="53"/>
        <v>#REF!</v>
      </c>
      <c r="R133" s="19">
        <f t="shared" si="53"/>
        <v>0</v>
      </c>
      <c r="S133" s="19" t="e">
        <f t="shared" si="53"/>
        <v>#REF!</v>
      </c>
      <c r="T133" s="19" t="e">
        <f t="shared" si="53"/>
        <v>#REF!</v>
      </c>
      <c r="U133" s="19" t="e">
        <f t="shared" si="53"/>
        <v>#REF!</v>
      </c>
    </row>
    <row r="134" spans="1:21" ht="45" x14ac:dyDescent="0.25">
      <c r="A134" s="125" t="s">
        <v>19</v>
      </c>
      <c r="B134" s="89">
        <v>51</v>
      </c>
      <c r="C134" s="89">
        <v>0</v>
      </c>
      <c r="D134" s="2" t="s">
        <v>45</v>
      </c>
      <c r="E134" s="89">
        <v>851</v>
      </c>
      <c r="F134" s="2" t="s">
        <v>29</v>
      </c>
      <c r="G134" s="2" t="s">
        <v>40</v>
      </c>
      <c r="H134" s="2" t="s">
        <v>222</v>
      </c>
      <c r="I134" s="2" t="s">
        <v>20</v>
      </c>
      <c r="J134" s="19">
        <f t="shared" si="53"/>
        <v>90000</v>
      </c>
      <c r="K134" s="19" t="e">
        <f t="shared" si="53"/>
        <v>#REF!</v>
      </c>
      <c r="L134" s="19" t="e">
        <f t="shared" si="53"/>
        <v>#REF!</v>
      </c>
      <c r="M134" s="19" t="e">
        <f t="shared" si="53"/>
        <v>#REF!</v>
      </c>
      <c r="N134" s="19">
        <f t="shared" si="53"/>
        <v>0</v>
      </c>
      <c r="O134" s="19" t="e">
        <f t="shared" si="53"/>
        <v>#REF!</v>
      </c>
      <c r="P134" s="19" t="e">
        <f t="shared" si="53"/>
        <v>#REF!</v>
      </c>
      <c r="Q134" s="19" t="e">
        <f t="shared" si="53"/>
        <v>#REF!</v>
      </c>
      <c r="R134" s="19">
        <f t="shared" si="53"/>
        <v>0</v>
      </c>
      <c r="S134" s="19" t="e">
        <f t="shared" si="53"/>
        <v>#REF!</v>
      </c>
      <c r="T134" s="19" t="e">
        <f t="shared" si="53"/>
        <v>#REF!</v>
      </c>
      <c r="U134" s="19" t="e">
        <f t="shared" si="53"/>
        <v>#REF!</v>
      </c>
    </row>
    <row r="135" spans="1:21" ht="45" x14ac:dyDescent="0.25">
      <c r="A135" s="125" t="s">
        <v>9</v>
      </c>
      <c r="B135" s="89">
        <v>51</v>
      </c>
      <c r="C135" s="89">
        <v>0</v>
      </c>
      <c r="D135" s="2" t="s">
        <v>45</v>
      </c>
      <c r="E135" s="89">
        <v>851</v>
      </c>
      <c r="F135" s="2" t="s">
        <v>29</v>
      </c>
      <c r="G135" s="2" t="s">
        <v>40</v>
      </c>
      <c r="H135" s="2" t="s">
        <v>222</v>
      </c>
      <c r="I135" s="2" t="s">
        <v>21</v>
      </c>
      <c r="J135" s="19">
        <f>'3.ВС'!J147</f>
        <v>90000</v>
      </c>
      <c r="K135" s="19" t="e">
        <f>'3.ВС'!#REF!</f>
        <v>#REF!</v>
      </c>
      <c r="L135" s="19" t="e">
        <f>'3.ВС'!#REF!</f>
        <v>#REF!</v>
      </c>
      <c r="M135" s="19" t="e">
        <f>'3.ВС'!#REF!</f>
        <v>#REF!</v>
      </c>
      <c r="N135" s="19">
        <f>'3.ВС'!K147</f>
        <v>0</v>
      </c>
      <c r="O135" s="19" t="e">
        <f>'3.ВС'!#REF!</f>
        <v>#REF!</v>
      </c>
      <c r="P135" s="19" t="e">
        <f>'3.ВС'!#REF!</f>
        <v>#REF!</v>
      </c>
      <c r="Q135" s="19" t="e">
        <f>'3.ВС'!#REF!</f>
        <v>#REF!</v>
      </c>
      <c r="R135" s="19">
        <f>'3.ВС'!L147</f>
        <v>0</v>
      </c>
      <c r="S135" s="19" t="e">
        <f>'3.ВС'!#REF!</f>
        <v>#REF!</v>
      </c>
      <c r="T135" s="19" t="e">
        <f>'3.ВС'!#REF!</f>
        <v>#REF!</v>
      </c>
      <c r="U135" s="19" t="e">
        <f>'3.ВС'!#REF!</f>
        <v>#REF!</v>
      </c>
    </row>
    <row r="136" spans="1:21" ht="150" x14ac:dyDescent="0.25">
      <c r="A136" s="14" t="s">
        <v>62</v>
      </c>
      <c r="B136" s="89">
        <v>51</v>
      </c>
      <c r="C136" s="89">
        <v>0</v>
      </c>
      <c r="D136" s="2" t="s">
        <v>45</v>
      </c>
      <c r="E136" s="89">
        <v>851</v>
      </c>
      <c r="F136" s="3"/>
      <c r="G136" s="3"/>
      <c r="H136" s="3" t="s">
        <v>185</v>
      </c>
      <c r="I136" s="2"/>
      <c r="J136" s="19">
        <f t="shared" ref="J136:U137" si="54">J137</f>
        <v>75831.66</v>
      </c>
      <c r="K136" s="19" t="e">
        <f t="shared" si="54"/>
        <v>#REF!</v>
      </c>
      <c r="L136" s="19" t="e">
        <f t="shared" si="54"/>
        <v>#REF!</v>
      </c>
      <c r="M136" s="19" t="e">
        <f t="shared" si="54"/>
        <v>#REF!</v>
      </c>
      <c r="N136" s="19">
        <f t="shared" si="54"/>
        <v>75831.66</v>
      </c>
      <c r="O136" s="19" t="e">
        <f t="shared" si="54"/>
        <v>#REF!</v>
      </c>
      <c r="P136" s="19" t="e">
        <f t="shared" si="54"/>
        <v>#REF!</v>
      </c>
      <c r="Q136" s="19" t="e">
        <f t="shared" si="54"/>
        <v>#REF!</v>
      </c>
      <c r="R136" s="19">
        <f t="shared" si="54"/>
        <v>75831.66</v>
      </c>
      <c r="S136" s="19" t="e">
        <f t="shared" si="54"/>
        <v>#REF!</v>
      </c>
      <c r="T136" s="19" t="e">
        <f t="shared" si="54"/>
        <v>#REF!</v>
      </c>
      <c r="U136" s="19" t="e">
        <f t="shared" si="54"/>
        <v>#REF!</v>
      </c>
    </row>
    <row r="137" spans="1:21" x14ac:dyDescent="0.25">
      <c r="A137" s="124" t="s">
        <v>33</v>
      </c>
      <c r="B137" s="89">
        <v>51</v>
      </c>
      <c r="C137" s="89">
        <v>0</v>
      </c>
      <c r="D137" s="2" t="s">
        <v>45</v>
      </c>
      <c r="E137" s="89">
        <v>851</v>
      </c>
      <c r="F137" s="3"/>
      <c r="G137" s="3"/>
      <c r="H137" s="3" t="s">
        <v>185</v>
      </c>
      <c r="I137" s="2" t="s">
        <v>34</v>
      </c>
      <c r="J137" s="19">
        <f t="shared" si="54"/>
        <v>75831.66</v>
      </c>
      <c r="K137" s="19" t="e">
        <f t="shared" si="54"/>
        <v>#REF!</v>
      </c>
      <c r="L137" s="19" t="e">
        <f t="shared" si="54"/>
        <v>#REF!</v>
      </c>
      <c r="M137" s="19" t="e">
        <f t="shared" si="54"/>
        <v>#REF!</v>
      </c>
      <c r="N137" s="19">
        <f t="shared" si="54"/>
        <v>75831.66</v>
      </c>
      <c r="O137" s="19" t="e">
        <f t="shared" si="54"/>
        <v>#REF!</v>
      </c>
      <c r="P137" s="19" t="e">
        <f t="shared" si="54"/>
        <v>#REF!</v>
      </c>
      <c r="Q137" s="19" t="e">
        <f t="shared" si="54"/>
        <v>#REF!</v>
      </c>
      <c r="R137" s="19">
        <f t="shared" si="54"/>
        <v>75831.66</v>
      </c>
      <c r="S137" s="19" t="e">
        <f t="shared" si="54"/>
        <v>#REF!</v>
      </c>
      <c r="T137" s="19" t="e">
        <f t="shared" si="54"/>
        <v>#REF!</v>
      </c>
      <c r="U137" s="19" t="e">
        <f t="shared" si="54"/>
        <v>#REF!</v>
      </c>
    </row>
    <row r="138" spans="1:21" x14ac:dyDescent="0.25">
      <c r="A138" s="125" t="s">
        <v>54</v>
      </c>
      <c r="B138" s="89">
        <v>51</v>
      </c>
      <c r="C138" s="89">
        <v>0</v>
      </c>
      <c r="D138" s="2" t="s">
        <v>45</v>
      </c>
      <c r="E138" s="89">
        <v>851</v>
      </c>
      <c r="F138" s="3"/>
      <c r="G138" s="3"/>
      <c r="H138" s="3" t="s">
        <v>185</v>
      </c>
      <c r="I138" s="2" t="s">
        <v>55</v>
      </c>
      <c r="J138" s="19">
        <f>'3.ВС'!J143</f>
        <v>75831.66</v>
      </c>
      <c r="K138" s="19" t="e">
        <f>'3.ВС'!#REF!</f>
        <v>#REF!</v>
      </c>
      <c r="L138" s="19" t="e">
        <f>'3.ВС'!#REF!</f>
        <v>#REF!</v>
      </c>
      <c r="M138" s="19" t="e">
        <f>'3.ВС'!#REF!</f>
        <v>#REF!</v>
      </c>
      <c r="N138" s="19">
        <f>'3.ВС'!K143</f>
        <v>75831.66</v>
      </c>
      <c r="O138" s="19" t="e">
        <f>'3.ВС'!#REF!</f>
        <v>#REF!</v>
      </c>
      <c r="P138" s="19" t="e">
        <f>'3.ВС'!#REF!</f>
        <v>#REF!</v>
      </c>
      <c r="Q138" s="19" t="e">
        <f>'3.ВС'!#REF!</f>
        <v>#REF!</v>
      </c>
      <c r="R138" s="19">
        <f>'3.ВС'!L143</f>
        <v>75831.66</v>
      </c>
      <c r="S138" s="19" t="e">
        <f>'3.ВС'!#REF!</f>
        <v>#REF!</v>
      </c>
      <c r="T138" s="19" t="e">
        <f>'3.ВС'!#REF!</f>
        <v>#REF!</v>
      </c>
      <c r="U138" s="19" t="e">
        <f>'3.ВС'!#REF!</f>
        <v>#REF!</v>
      </c>
    </row>
    <row r="139" spans="1:21" ht="45" x14ac:dyDescent="0.25">
      <c r="A139" s="8" t="s">
        <v>268</v>
      </c>
      <c r="B139" s="89">
        <v>51</v>
      </c>
      <c r="C139" s="89">
        <v>0</v>
      </c>
      <c r="D139" s="3" t="s">
        <v>98</v>
      </c>
      <c r="E139" s="89"/>
      <c r="F139" s="3"/>
      <c r="G139" s="3"/>
      <c r="H139" s="3"/>
      <c r="I139" s="3"/>
      <c r="J139" s="6">
        <f t="shared" ref="J139:U139" si="55">J140</f>
        <v>11419756</v>
      </c>
      <c r="K139" s="6" t="e">
        <f t="shared" si="55"/>
        <v>#REF!</v>
      </c>
      <c r="L139" s="6" t="e">
        <f t="shared" si="55"/>
        <v>#REF!</v>
      </c>
      <c r="M139" s="6" t="e">
        <f t="shared" si="55"/>
        <v>#REF!</v>
      </c>
      <c r="N139" s="6">
        <f t="shared" si="55"/>
        <v>11397706</v>
      </c>
      <c r="O139" s="6" t="e">
        <f t="shared" si="55"/>
        <v>#REF!</v>
      </c>
      <c r="P139" s="6" t="e">
        <f t="shared" si="55"/>
        <v>#REF!</v>
      </c>
      <c r="Q139" s="6" t="e">
        <f t="shared" si="55"/>
        <v>#REF!</v>
      </c>
      <c r="R139" s="6">
        <f t="shared" si="55"/>
        <v>11397706</v>
      </c>
      <c r="S139" s="6" t="e">
        <f t="shared" si="55"/>
        <v>#REF!</v>
      </c>
      <c r="T139" s="6" t="e">
        <f t="shared" si="55"/>
        <v>#REF!</v>
      </c>
      <c r="U139" s="6" t="e">
        <f t="shared" si="55"/>
        <v>#REF!</v>
      </c>
    </row>
    <row r="140" spans="1:21" x14ac:dyDescent="0.25">
      <c r="A140" s="14" t="s">
        <v>6</v>
      </c>
      <c r="B140" s="89">
        <v>51</v>
      </c>
      <c r="C140" s="89">
        <v>0</v>
      </c>
      <c r="D140" s="3" t="s">
        <v>98</v>
      </c>
      <c r="E140" s="89">
        <v>851</v>
      </c>
      <c r="F140" s="3"/>
      <c r="G140" s="3"/>
      <c r="H140" s="3"/>
      <c r="I140" s="3"/>
      <c r="J140" s="6">
        <f>J141+J144</f>
        <v>11419756</v>
      </c>
      <c r="K140" s="6" t="e">
        <f t="shared" ref="K140:U140" si="56">K141+K144</f>
        <v>#REF!</v>
      </c>
      <c r="L140" s="6" t="e">
        <f t="shared" si="56"/>
        <v>#REF!</v>
      </c>
      <c r="M140" s="6" t="e">
        <f t="shared" si="56"/>
        <v>#REF!</v>
      </c>
      <c r="N140" s="6">
        <f t="shared" si="56"/>
        <v>11397706</v>
      </c>
      <c r="O140" s="6" t="e">
        <f t="shared" si="56"/>
        <v>#REF!</v>
      </c>
      <c r="P140" s="6" t="e">
        <f t="shared" si="56"/>
        <v>#REF!</v>
      </c>
      <c r="Q140" s="6" t="e">
        <f t="shared" si="56"/>
        <v>#REF!</v>
      </c>
      <c r="R140" s="6">
        <f t="shared" si="56"/>
        <v>11397706</v>
      </c>
      <c r="S140" s="6" t="e">
        <f t="shared" si="56"/>
        <v>#REF!</v>
      </c>
      <c r="T140" s="6" t="e">
        <f t="shared" si="56"/>
        <v>#REF!</v>
      </c>
      <c r="U140" s="6" t="e">
        <f t="shared" si="56"/>
        <v>#REF!</v>
      </c>
    </row>
    <row r="141" spans="1:21" ht="30" x14ac:dyDescent="0.25">
      <c r="A141" s="49" t="s">
        <v>111</v>
      </c>
      <c r="B141" s="89">
        <v>51</v>
      </c>
      <c r="C141" s="89">
        <v>0</v>
      </c>
      <c r="D141" s="3" t="s">
        <v>98</v>
      </c>
      <c r="E141" s="89">
        <v>851</v>
      </c>
      <c r="F141" s="3"/>
      <c r="G141" s="3"/>
      <c r="H141" s="3" t="s">
        <v>202</v>
      </c>
      <c r="I141" s="3"/>
      <c r="J141" s="6">
        <f t="shared" ref="J141:U142" si="57">J142</f>
        <v>11397706</v>
      </c>
      <c r="K141" s="6" t="e">
        <f t="shared" si="57"/>
        <v>#REF!</v>
      </c>
      <c r="L141" s="6" t="e">
        <f t="shared" si="57"/>
        <v>#REF!</v>
      </c>
      <c r="M141" s="6" t="e">
        <f t="shared" si="57"/>
        <v>#REF!</v>
      </c>
      <c r="N141" s="6">
        <f t="shared" si="57"/>
        <v>11397706</v>
      </c>
      <c r="O141" s="6" t="e">
        <f t="shared" si="57"/>
        <v>#REF!</v>
      </c>
      <c r="P141" s="6" t="e">
        <f t="shared" si="57"/>
        <v>#REF!</v>
      </c>
      <c r="Q141" s="6" t="e">
        <f t="shared" si="57"/>
        <v>#REF!</v>
      </c>
      <c r="R141" s="6">
        <f t="shared" si="57"/>
        <v>11397706</v>
      </c>
      <c r="S141" s="6" t="e">
        <f t="shared" si="57"/>
        <v>#REF!</v>
      </c>
      <c r="T141" s="6" t="e">
        <f t="shared" si="57"/>
        <v>#REF!</v>
      </c>
      <c r="U141" s="6" t="e">
        <f t="shared" si="57"/>
        <v>#REF!</v>
      </c>
    </row>
    <row r="142" spans="1:21" ht="45" x14ac:dyDescent="0.25">
      <c r="A142" s="49" t="s">
        <v>37</v>
      </c>
      <c r="B142" s="89">
        <v>51</v>
      </c>
      <c r="C142" s="89">
        <v>0</v>
      </c>
      <c r="D142" s="3" t="s">
        <v>98</v>
      </c>
      <c r="E142" s="89">
        <v>851</v>
      </c>
      <c r="F142" s="3"/>
      <c r="G142" s="3"/>
      <c r="H142" s="3" t="s">
        <v>202</v>
      </c>
      <c r="I142" s="3" t="s">
        <v>74</v>
      </c>
      <c r="J142" s="6">
        <f t="shared" si="57"/>
        <v>11397706</v>
      </c>
      <c r="K142" s="6" t="e">
        <f t="shared" si="57"/>
        <v>#REF!</v>
      </c>
      <c r="L142" s="6" t="e">
        <f t="shared" si="57"/>
        <v>#REF!</v>
      </c>
      <c r="M142" s="6" t="e">
        <f t="shared" si="57"/>
        <v>#REF!</v>
      </c>
      <c r="N142" s="6">
        <f t="shared" si="57"/>
        <v>11397706</v>
      </c>
      <c r="O142" s="6" t="e">
        <f t="shared" si="57"/>
        <v>#REF!</v>
      </c>
      <c r="P142" s="6" t="e">
        <f t="shared" si="57"/>
        <v>#REF!</v>
      </c>
      <c r="Q142" s="6" t="e">
        <f t="shared" si="57"/>
        <v>#REF!</v>
      </c>
      <c r="R142" s="6">
        <f t="shared" si="57"/>
        <v>11397706</v>
      </c>
      <c r="S142" s="6" t="e">
        <f t="shared" si="57"/>
        <v>#REF!</v>
      </c>
      <c r="T142" s="6" t="e">
        <f t="shared" si="57"/>
        <v>#REF!</v>
      </c>
      <c r="U142" s="6" t="e">
        <f t="shared" si="57"/>
        <v>#REF!</v>
      </c>
    </row>
    <row r="143" spans="1:21" x14ac:dyDescent="0.25">
      <c r="A143" s="49" t="s">
        <v>75</v>
      </c>
      <c r="B143" s="89">
        <v>51</v>
      </c>
      <c r="C143" s="89">
        <v>0</v>
      </c>
      <c r="D143" s="3" t="s">
        <v>98</v>
      </c>
      <c r="E143" s="89">
        <v>851</v>
      </c>
      <c r="F143" s="3"/>
      <c r="G143" s="3"/>
      <c r="H143" s="3" t="s">
        <v>202</v>
      </c>
      <c r="I143" s="3" t="s">
        <v>76</v>
      </c>
      <c r="J143" s="6">
        <f>'3.ВС'!J160</f>
        <v>11397706</v>
      </c>
      <c r="K143" s="6" t="e">
        <f>'3.ВС'!#REF!</f>
        <v>#REF!</v>
      </c>
      <c r="L143" s="6" t="e">
        <f>'3.ВС'!#REF!</f>
        <v>#REF!</v>
      </c>
      <c r="M143" s="6" t="e">
        <f>'3.ВС'!#REF!</f>
        <v>#REF!</v>
      </c>
      <c r="N143" s="6">
        <f>'3.ВС'!K160</f>
        <v>11397706</v>
      </c>
      <c r="O143" s="6" t="e">
        <f>'3.ВС'!#REF!</f>
        <v>#REF!</v>
      </c>
      <c r="P143" s="6" t="e">
        <f>'3.ВС'!#REF!</f>
        <v>#REF!</v>
      </c>
      <c r="Q143" s="6" t="e">
        <f>'3.ВС'!#REF!</f>
        <v>#REF!</v>
      </c>
      <c r="R143" s="6">
        <f>'3.ВС'!L160</f>
        <v>11397706</v>
      </c>
      <c r="S143" s="6" t="e">
        <f>'3.ВС'!#REF!</f>
        <v>#REF!</v>
      </c>
      <c r="T143" s="6" t="e">
        <f>'3.ВС'!#REF!</f>
        <v>#REF!</v>
      </c>
      <c r="U143" s="6" t="e">
        <f>'3.ВС'!#REF!</f>
        <v>#REF!</v>
      </c>
    </row>
    <row r="144" spans="1:21" x14ac:dyDescent="0.25">
      <c r="A144" s="58" t="s">
        <v>106</v>
      </c>
      <c r="B144" s="89">
        <v>51</v>
      </c>
      <c r="C144" s="89">
        <v>0</v>
      </c>
      <c r="D144" s="3" t="s">
        <v>98</v>
      </c>
      <c r="E144" s="89">
        <v>851</v>
      </c>
      <c r="F144" s="3"/>
      <c r="G144" s="3"/>
      <c r="H144" s="3" t="s">
        <v>200</v>
      </c>
      <c r="I144" s="3"/>
      <c r="J144" s="6">
        <f t="shared" ref="J144:U145" si="58">J145</f>
        <v>22050</v>
      </c>
      <c r="K144" s="6" t="e">
        <f t="shared" si="58"/>
        <v>#REF!</v>
      </c>
      <c r="L144" s="6" t="e">
        <f t="shared" si="58"/>
        <v>#REF!</v>
      </c>
      <c r="M144" s="6" t="e">
        <f t="shared" si="58"/>
        <v>#REF!</v>
      </c>
      <c r="N144" s="6">
        <f t="shared" si="58"/>
        <v>0</v>
      </c>
      <c r="O144" s="6" t="e">
        <f t="shared" si="58"/>
        <v>#REF!</v>
      </c>
      <c r="P144" s="6" t="e">
        <f t="shared" si="58"/>
        <v>#REF!</v>
      </c>
      <c r="Q144" s="6" t="e">
        <f t="shared" si="58"/>
        <v>#REF!</v>
      </c>
      <c r="R144" s="6">
        <f t="shared" si="58"/>
        <v>0</v>
      </c>
      <c r="S144" s="6" t="e">
        <f t="shared" si="58"/>
        <v>#REF!</v>
      </c>
      <c r="T144" s="6" t="e">
        <f t="shared" si="58"/>
        <v>#REF!</v>
      </c>
      <c r="U144" s="6" t="e">
        <f t="shared" si="58"/>
        <v>#REF!</v>
      </c>
    </row>
    <row r="145" spans="1:21" ht="45" x14ac:dyDescent="0.25">
      <c r="A145" s="125" t="s">
        <v>37</v>
      </c>
      <c r="B145" s="89">
        <v>51</v>
      </c>
      <c r="C145" s="89">
        <v>0</v>
      </c>
      <c r="D145" s="3" t="s">
        <v>98</v>
      </c>
      <c r="E145" s="89">
        <v>851</v>
      </c>
      <c r="F145" s="3"/>
      <c r="G145" s="3"/>
      <c r="H145" s="3" t="s">
        <v>200</v>
      </c>
      <c r="I145" s="3" t="s">
        <v>74</v>
      </c>
      <c r="J145" s="6">
        <f t="shared" si="58"/>
        <v>22050</v>
      </c>
      <c r="K145" s="6" t="e">
        <f t="shared" si="58"/>
        <v>#REF!</v>
      </c>
      <c r="L145" s="6" t="e">
        <f t="shared" si="58"/>
        <v>#REF!</v>
      </c>
      <c r="M145" s="6" t="e">
        <f t="shared" si="58"/>
        <v>#REF!</v>
      </c>
      <c r="N145" s="6">
        <f t="shared" si="58"/>
        <v>0</v>
      </c>
      <c r="O145" s="6" t="e">
        <f t="shared" si="58"/>
        <v>#REF!</v>
      </c>
      <c r="P145" s="6" t="e">
        <f t="shared" si="58"/>
        <v>#REF!</v>
      </c>
      <c r="Q145" s="6" t="e">
        <f t="shared" si="58"/>
        <v>#REF!</v>
      </c>
      <c r="R145" s="6">
        <f t="shared" si="58"/>
        <v>0</v>
      </c>
      <c r="S145" s="6" t="e">
        <f t="shared" si="58"/>
        <v>#REF!</v>
      </c>
      <c r="T145" s="6" t="e">
        <f t="shared" si="58"/>
        <v>#REF!</v>
      </c>
      <c r="U145" s="6" t="e">
        <f t="shared" si="58"/>
        <v>#REF!</v>
      </c>
    </row>
    <row r="146" spans="1:21" x14ac:dyDescent="0.25">
      <c r="A146" s="125" t="s">
        <v>75</v>
      </c>
      <c r="B146" s="89">
        <v>51</v>
      </c>
      <c r="C146" s="89">
        <v>0</v>
      </c>
      <c r="D146" s="3" t="s">
        <v>98</v>
      </c>
      <c r="E146" s="89">
        <v>851</v>
      </c>
      <c r="F146" s="3"/>
      <c r="G146" s="3"/>
      <c r="H146" s="3" t="s">
        <v>200</v>
      </c>
      <c r="I146" s="3" t="s">
        <v>76</v>
      </c>
      <c r="J146" s="6">
        <f>'3.ВС'!J163</f>
        <v>22050</v>
      </c>
      <c r="K146" s="6" t="e">
        <f>'3.ВС'!#REF!</f>
        <v>#REF!</v>
      </c>
      <c r="L146" s="6" t="e">
        <f>'3.ВС'!#REF!</f>
        <v>#REF!</v>
      </c>
      <c r="M146" s="6" t="e">
        <f>'3.ВС'!#REF!</f>
        <v>#REF!</v>
      </c>
      <c r="N146" s="6">
        <f>'3.ВС'!K163</f>
        <v>0</v>
      </c>
      <c r="O146" s="6" t="e">
        <f>'3.ВС'!#REF!</f>
        <v>#REF!</v>
      </c>
      <c r="P146" s="6" t="e">
        <f>'3.ВС'!#REF!</f>
        <v>#REF!</v>
      </c>
      <c r="Q146" s="6" t="e">
        <f>'3.ВС'!#REF!</f>
        <v>#REF!</v>
      </c>
      <c r="R146" s="6">
        <f>'3.ВС'!L163</f>
        <v>0</v>
      </c>
      <c r="S146" s="6" t="e">
        <f>'3.ВС'!#REF!</f>
        <v>#REF!</v>
      </c>
      <c r="T146" s="6" t="e">
        <f>'3.ВС'!#REF!</f>
        <v>#REF!</v>
      </c>
      <c r="U146" s="6" t="e">
        <f>'3.ВС'!#REF!</f>
        <v>#REF!</v>
      </c>
    </row>
    <row r="147" spans="1:21" ht="30" x14ac:dyDescent="0.25">
      <c r="A147" s="8" t="s">
        <v>164</v>
      </c>
      <c r="B147" s="89">
        <v>51</v>
      </c>
      <c r="C147" s="89">
        <v>0</v>
      </c>
      <c r="D147" s="3" t="s">
        <v>57</v>
      </c>
      <c r="E147" s="89"/>
      <c r="F147" s="3"/>
      <c r="G147" s="3"/>
      <c r="H147" s="3"/>
      <c r="I147" s="3"/>
      <c r="J147" s="6">
        <f t="shared" ref="J147:U150" si="59">J148</f>
        <v>156000</v>
      </c>
      <c r="K147" s="6" t="e">
        <f t="shared" si="59"/>
        <v>#REF!</v>
      </c>
      <c r="L147" s="6" t="e">
        <f t="shared" si="59"/>
        <v>#REF!</v>
      </c>
      <c r="M147" s="6" t="e">
        <f t="shared" si="59"/>
        <v>#REF!</v>
      </c>
      <c r="N147" s="6">
        <f t="shared" si="59"/>
        <v>156000</v>
      </c>
      <c r="O147" s="6" t="e">
        <f t="shared" si="59"/>
        <v>#REF!</v>
      </c>
      <c r="P147" s="6" t="e">
        <f t="shared" si="59"/>
        <v>#REF!</v>
      </c>
      <c r="Q147" s="6" t="e">
        <f t="shared" si="59"/>
        <v>#REF!</v>
      </c>
      <c r="R147" s="6">
        <f t="shared" si="59"/>
        <v>156000</v>
      </c>
      <c r="S147" s="6" t="e">
        <f t="shared" si="59"/>
        <v>#REF!</v>
      </c>
      <c r="T147" s="6" t="e">
        <f t="shared" si="59"/>
        <v>#REF!</v>
      </c>
      <c r="U147" s="6" t="e">
        <f t="shared" si="59"/>
        <v>#REF!</v>
      </c>
    </row>
    <row r="148" spans="1:21" x14ac:dyDescent="0.25">
      <c r="A148" s="14" t="s">
        <v>6</v>
      </c>
      <c r="B148" s="89">
        <v>51</v>
      </c>
      <c r="C148" s="89">
        <v>0</v>
      </c>
      <c r="D148" s="3" t="s">
        <v>57</v>
      </c>
      <c r="E148" s="89">
        <v>851</v>
      </c>
      <c r="F148" s="3"/>
      <c r="G148" s="3"/>
      <c r="H148" s="3"/>
      <c r="I148" s="3"/>
      <c r="J148" s="6">
        <f t="shared" si="59"/>
        <v>156000</v>
      </c>
      <c r="K148" s="6" t="e">
        <f t="shared" si="59"/>
        <v>#REF!</v>
      </c>
      <c r="L148" s="6" t="e">
        <f t="shared" si="59"/>
        <v>#REF!</v>
      </c>
      <c r="M148" s="6" t="e">
        <f t="shared" si="59"/>
        <v>#REF!</v>
      </c>
      <c r="N148" s="6">
        <f t="shared" si="59"/>
        <v>156000</v>
      </c>
      <c r="O148" s="6" t="e">
        <f t="shared" si="59"/>
        <v>#REF!</v>
      </c>
      <c r="P148" s="6" t="e">
        <f t="shared" si="59"/>
        <v>#REF!</v>
      </c>
      <c r="Q148" s="6" t="e">
        <f t="shared" si="59"/>
        <v>#REF!</v>
      </c>
      <c r="R148" s="6">
        <f t="shared" si="59"/>
        <v>156000</v>
      </c>
      <c r="S148" s="6" t="e">
        <f t="shared" si="59"/>
        <v>#REF!</v>
      </c>
      <c r="T148" s="6" t="e">
        <f t="shared" si="59"/>
        <v>#REF!</v>
      </c>
      <c r="U148" s="6" t="e">
        <f t="shared" si="59"/>
        <v>#REF!</v>
      </c>
    </row>
    <row r="149" spans="1:21" ht="150" x14ac:dyDescent="0.25">
      <c r="A149" s="49" t="s">
        <v>260</v>
      </c>
      <c r="B149" s="89">
        <v>51</v>
      </c>
      <c r="C149" s="89">
        <v>0</v>
      </c>
      <c r="D149" s="3" t="s">
        <v>57</v>
      </c>
      <c r="E149" s="89">
        <v>851</v>
      </c>
      <c r="F149" s="3"/>
      <c r="G149" s="3"/>
      <c r="H149" s="3" t="s">
        <v>269</v>
      </c>
      <c r="I149" s="3"/>
      <c r="J149" s="6">
        <f t="shared" si="59"/>
        <v>156000</v>
      </c>
      <c r="K149" s="6" t="e">
        <f t="shared" si="59"/>
        <v>#REF!</v>
      </c>
      <c r="L149" s="6" t="e">
        <f t="shared" si="59"/>
        <v>#REF!</v>
      </c>
      <c r="M149" s="6" t="e">
        <f t="shared" si="59"/>
        <v>#REF!</v>
      </c>
      <c r="N149" s="6">
        <f t="shared" si="59"/>
        <v>156000</v>
      </c>
      <c r="O149" s="6" t="e">
        <f t="shared" si="59"/>
        <v>#REF!</v>
      </c>
      <c r="P149" s="6" t="e">
        <f t="shared" si="59"/>
        <v>#REF!</v>
      </c>
      <c r="Q149" s="6" t="e">
        <f t="shared" si="59"/>
        <v>#REF!</v>
      </c>
      <c r="R149" s="6">
        <f t="shared" si="59"/>
        <v>156000</v>
      </c>
      <c r="S149" s="6" t="e">
        <f t="shared" si="59"/>
        <v>#REF!</v>
      </c>
      <c r="T149" s="6" t="e">
        <f t="shared" si="59"/>
        <v>#REF!</v>
      </c>
      <c r="U149" s="6" t="e">
        <f t="shared" si="59"/>
        <v>#REF!</v>
      </c>
    </row>
    <row r="150" spans="1:21" ht="45" x14ac:dyDescent="0.25">
      <c r="A150" s="58" t="s">
        <v>37</v>
      </c>
      <c r="B150" s="89">
        <v>51</v>
      </c>
      <c r="C150" s="89">
        <v>0</v>
      </c>
      <c r="D150" s="3" t="s">
        <v>57</v>
      </c>
      <c r="E150" s="89">
        <v>851</v>
      </c>
      <c r="F150" s="3"/>
      <c r="G150" s="3"/>
      <c r="H150" s="3" t="s">
        <v>269</v>
      </c>
      <c r="I150" s="3" t="s">
        <v>74</v>
      </c>
      <c r="J150" s="6">
        <f t="shared" si="59"/>
        <v>156000</v>
      </c>
      <c r="K150" s="6" t="e">
        <f t="shared" si="59"/>
        <v>#REF!</v>
      </c>
      <c r="L150" s="6" t="e">
        <f t="shared" si="59"/>
        <v>#REF!</v>
      </c>
      <c r="M150" s="6" t="e">
        <f t="shared" si="59"/>
        <v>#REF!</v>
      </c>
      <c r="N150" s="6">
        <f t="shared" si="59"/>
        <v>156000</v>
      </c>
      <c r="O150" s="6" t="e">
        <f t="shared" si="59"/>
        <v>#REF!</v>
      </c>
      <c r="P150" s="6" t="e">
        <f t="shared" si="59"/>
        <v>#REF!</v>
      </c>
      <c r="Q150" s="6" t="e">
        <f t="shared" si="59"/>
        <v>#REF!</v>
      </c>
      <c r="R150" s="6">
        <f t="shared" si="59"/>
        <v>156000</v>
      </c>
      <c r="S150" s="6" t="e">
        <f t="shared" si="59"/>
        <v>#REF!</v>
      </c>
      <c r="T150" s="6" t="e">
        <f t="shared" si="59"/>
        <v>#REF!</v>
      </c>
      <c r="U150" s="6" t="e">
        <f t="shared" si="59"/>
        <v>#REF!</v>
      </c>
    </row>
    <row r="151" spans="1:21" x14ac:dyDescent="0.25">
      <c r="A151" s="125" t="s">
        <v>75</v>
      </c>
      <c r="B151" s="89">
        <v>51</v>
      </c>
      <c r="C151" s="89">
        <v>0</v>
      </c>
      <c r="D151" s="3" t="s">
        <v>57</v>
      </c>
      <c r="E151" s="89">
        <v>851</v>
      </c>
      <c r="F151" s="3"/>
      <c r="G151" s="3"/>
      <c r="H151" s="3" t="s">
        <v>269</v>
      </c>
      <c r="I151" s="72" t="s">
        <v>76</v>
      </c>
      <c r="J151" s="6">
        <f>'3.ВС'!J166</f>
        <v>156000</v>
      </c>
      <c r="K151" s="6" t="e">
        <f>'3.ВС'!#REF!</f>
        <v>#REF!</v>
      </c>
      <c r="L151" s="6" t="e">
        <f>'3.ВС'!#REF!</f>
        <v>#REF!</v>
      </c>
      <c r="M151" s="6" t="e">
        <f>'3.ВС'!#REF!</f>
        <v>#REF!</v>
      </c>
      <c r="N151" s="6">
        <f>'3.ВС'!K166</f>
        <v>156000</v>
      </c>
      <c r="O151" s="6" t="e">
        <f>'3.ВС'!#REF!</f>
        <v>#REF!</v>
      </c>
      <c r="P151" s="6" t="e">
        <f>'3.ВС'!#REF!</f>
        <v>#REF!</v>
      </c>
      <c r="Q151" s="6" t="e">
        <f>'3.ВС'!#REF!</f>
        <v>#REF!</v>
      </c>
      <c r="R151" s="6">
        <f>'3.ВС'!L166</f>
        <v>156000</v>
      </c>
      <c r="S151" s="6" t="e">
        <f>'3.ВС'!#REF!</f>
        <v>#REF!</v>
      </c>
      <c r="T151" s="6" t="e">
        <f>'3.ВС'!#REF!</f>
        <v>#REF!</v>
      </c>
      <c r="U151" s="6" t="e">
        <f>'3.ВС'!#REF!</f>
        <v>#REF!</v>
      </c>
    </row>
    <row r="152" spans="1:21" ht="45" x14ac:dyDescent="0.25">
      <c r="A152" s="125" t="s">
        <v>389</v>
      </c>
      <c r="B152" s="89">
        <v>51</v>
      </c>
      <c r="C152" s="89">
        <v>0</v>
      </c>
      <c r="D152" s="3" t="s">
        <v>388</v>
      </c>
      <c r="E152" s="23"/>
      <c r="F152" s="23"/>
      <c r="G152" s="23"/>
      <c r="H152" s="23"/>
      <c r="J152" s="6">
        <f t="shared" ref="J152:U155" si="60">J153</f>
        <v>84000</v>
      </c>
      <c r="K152" s="6" t="e">
        <f t="shared" si="60"/>
        <v>#REF!</v>
      </c>
      <c r="L152" s="6" t="e">
        <f t="shared" si="60"/>
        <v>#REF!</v>
      </c>
      <c r="M152" s="6" t="e">
        <f t="shared" si="60"/>
        <v>#REF!</v>
      </c>
      <c r="N152" s="6">
        <f t="shared" si="60"/>
        <v>84000</v>
      </c>
      <c r="O152" s="6" t="e">
        <f t="shared" si="60"/>
        <v>#REF!</v>
      </c>
      <c r="P152" s="6" t="e">
        <f t="shared" si="60"/>
        <v>#REF!</v>
      </c>
      <c r="Q152" s="6" t="e">
        <f t="shared" si="60"/>
        <v>#REF!</v>
      </c>
      <c r="R152" s="6">
        <f t="shared" si="60"/>
        <v>84000</v>
      </c>
      <c r="S152" s="6" t="e">
        <f t="shared" si="60"/>
        <v>#REF!</v>
      </c>
      <c r="T152" s="6" t="e">
        <f t="shared" si="60"/>
        <v>#REF!</v>
      </c>
      <c r="U152" s="6" t="e">
        <f t="shared" si="60"/>
        <v>#REF!</v>
      </c>
    </row>
    <row r="153" spans="1:21" x14ac:dyDescent="0.25">
      <c r="A153" s="14" t="s">
        <v>6</v>
      </c>
      <c r="B153" s="89">
        <v>51</v>
      </c>
      <c r="C153" s="89">
        <v>0</v>
      </c>
      <c r="D153" s="3" t="s">
        <v>388</v>
      </c>
      <c r="E153" s="89">
        <v>851</v>
      </c>
      <c r="F153" s="3"/>
      <c r="G153" s="3"/>
      <c r="H153" s="3"/>
      <c r="I153" s="72"/>
      <c r="J153" s="6">
        <f t="shared" si="60"/>
        <v>84000</v>
      </c>
      <c r="K153" s="6" t="e">
        <f t="shared" si="60"/>
        <v>#REF!</v>
      </c>
      <c r="L153" s="6" t="e">
        <f t="shared" si="60"/>
        <v>#REF!</v>
      </c>
      <c r="M153" s="6" t="e">
        <f t="shared" si="60"/>
        <v>#REF!</v>
      </c>
      <c r="N153" s="6">
        <f t="shared" si="60"/>
        <v>84000</v>
      </c>
      <c r="O153" s="6" t="e">
        <f t="shared" si="60"/>
        <v>#REF!</v>
      </c>
      <c r="P153" s="6" t="e">
        <f t="shared" si="60"/>
        <v>#REF!</v>
      </c>
      <c r="Q153" s="6" t="e">
        <f t="shared" si="60"/>
        <v>#REF!</v>
      </c>
      <c r="R153" s="6">
        <f t="shared" si="60"/>
        <v>84000</v>
      </c>
      <c r="S153" s="6" t="e">
        <f t="shared" si="60"/>
        <v>#REF!</v>
      </c>
      <c r="T153" s="6" t="e">
        <f t="shared" si="60"/>
        <v>#REF!</v>
      </c>
      <c r="U153" s="6" t="e">
        <f t="shared" si="60"/>
        <v>#REF!</v>
      </c>
    </row>
    <row r="154" spans="1:21" ht="30" x14ac:dyDescent="0.25">
      <c r="A154" s="125" t="s">
        <v>386</v>
      </c>
      <c r="B154" s="89">
        <v>51</v>
      </c>
      <c r="C154" s="89">
        <v>0</v>
      </c>
      <c r="D154" s="3" t="s">
        <v>388</v>
      </c>
      <c r="E154" s="89">
        <v>851</v>
      </c>
      <c r="F154" s="3"/>
      <c r="G154" s="3"/>
      <c r="H154" s="3" t="s">
        <v>424</v>
      </c>
      <c r="I154" s="3"/>
      <c r="J154" s="6">
        <f t="shared" si="60"/>
        <v>84000</v>
      </c>
      <c r="K154" s="6" t="e">
        <f t="shared" si="60"/>
        <v>#REF!</v>
      </c>
      <c r="L154" s="6" t="e">
        <f t="shared" si="60"/>
        <v>#REF!</v>
      </c>
      <c r="M154" s="6" t="e">
        <f t="shared" si="60"/>
        <v>#REF!</v>
      </c>
      <c r="N154" s="6">
        <f t="shared" si="60"/>
        <v>84000</v>
      </c>
      <c r="O154" s="6" t="e">
        <f t="shared" si="60"/>
        <v>#REF!</v>
      </c>
      <c r="P154" s="6" t="e">
        <f t="shared" si="60"/>
        <v>#REF!</v>
      </c>
      <c r="Q154" s="6" t="e">
        <f t="shared" si="60"/>
        <v>#REF!</v>
      </c>
      <c r="R154" s="6">
        <f t="shared" si="60"/>
        <v>84000</v>
      </c>
      <c r="S154" s="6" t="e">
        <f t="shared" si="60"/>
        <v>#REF!</v>
      </c>
      <c r="T154" s="6" t="e">
        <f t="shared" si="60"/>
        <v>#REF!</v>
      </c>
      <c r="U154" s="6" t="e">
        <f t="shared" si="60"/>
        <v>#REF!</v>
      </c>
    </row>
    <row r="155" spans="1:21" ht="45" x14ac:dyDescent="0.25">
      <c r="A155" s="125" t="s">
        <v>19</v>
      </c>
      <c r="B155" s="89">
        <v>51</v>
      </c>
      <c r="C155" s="89">
        <v>0</v>
      </c>
      <c r="D155" s="3" t="s">
        <v>388</v>
      </c>
      <c r="E155" s="89">
        <v>851</v>
      </c>
      <c r="F155" s="3"/>
      <c r="G155" s="3"/>
      <c r="H155" s="3" t="s">
        <v>424</v>
      </c>
      <c r="I155" s="3" t="s">
        <v>20</v>
      </c>
      <c r="J155" s="6">
        <f t="shared" si="60"/>
        <v>84000</v>
      </c>
      <c r="K155" s="6" t="e">
        <f t="shared" si="60"/>
        <v>#REF!</v>
      </c>
      <c r="L155" s="6" t="e">
        <f t="shared" si="60"/>
        <v>#REF!</v>
      </c>
      <c r="M155" s="6" t="e">
        <f t="shared" si="60"/>
        <v>#REF!</v>
      </c>
      <c r="N155" s="6">
        <f t="shared" si="60"/>
        <v>84000</v>
      </c>
      <c r="O155" s="6" t="e">
        <f t="shared" si="60"/>
        <v>#REF!</v>
      </c>
      <c r="P155" s="6" t="e">
        <f t="shared" si="60"/>
        <v>#REF!</v>
      </c>
      <c r="Q155" s="6" t="e">
        <f t="shared" si="60"/>
        <v>#REF!</v>
      </c>
      <c r="R155" s="6">
        <f t="shared" si="60"/>
        <v>84000</v>
      </c>
      <c r="S155" s="6" t="e">
        <f t="shared" si="60"/>
        <v>#REF!</v>
      </c>
      <c r="T155" s="6" t="e">
        <f t="shared" si="60"/>
        <v>#REF!</v>
      </c>
      <c r="U155" s="6" t="e">
        <f t="shared" si="60"/>
        <v>#REF!</v>
      </c>
    </row>
    <row r="156" spans="1:21" ht="45" x14ac:dyDescent="0.25">
      <c r="A156" s="125" t="s">
        <v>9</v>
      </c>
      <c r="B156" s="89">
        <v>51</v>
      </c>
      <c r="C156" s="89">
        <v>0</v>
      </c>
      <c r="D156" s="3" t="s">
        <v>388</v>
      </c>
      <c r="E156" s="89">
        <v>851</v>
      </c>
      <c r="F156" s="3"/>
      <c r="G156" s="3"/>
      <c r="H156" s="3" t="s">
        <v>424</v>
      </c>
      <c r="I156" s="3" t="s">
        <v>21</v>
      </c>
      <c r="J156" s="6">
        <f>'3.ВС'!J152</f>
        <v>84000</v>
      </c>
      <c r="K156" s="6" t="e">
        <f>'3.ВС'!#REF!</f>
        <v>#REF!</v>
      </c>
      <c r="L156" s="6" t="e">
        <f>'3.ВС'!#REF!</f>
        <v>#REF!</v>
      </c>
      <c r="M156" s="6" t="e">
        <f>'3.ВС'!#REF!</f>
        <v>#REF!</v>
      </c>
      <c r="N156" s="6">
        <f>'3.ВС'!K152</f>
        <v>84000</v>
      </c>
      <c r="O156" s="6" t="e">
        <f>'3.ВС'!#REF!</f>
        <v>#REF!</v>
      </c>
      <c r="P156" s="6" t="e">
        <f>'3.ВС'!#REF!</f>
        <v>#REF!</v>
      </c>
      <c r="Q156" s="6" t="e">
        <f>'3.ВС'!#REF!</f>
        <v>#REF!</v>
      </c>
      <c r="R156" s="6">
        <f>'3.ВС'!L152</f>
        <v>84000</v>
      </c>
      <c r="S156" s="6" t="e">
        <f>'3.ВС'!#REF!</f>
        <v>#REF!</v>
      </c>
      <c r="T156" s="6" t="e">
        <f>'3.ВС'!#REF!</f>
        <v>#REF!</v>
      </c>
      <c r="U156" s="6" t="e">
        <f>'3.ВС'!#REF!</f>
        <v>#REF!</v>
      </c>
    </row>
    <row r="157" spans="1:21" s="21" customFormat="1" ht="42.75" x14ac:dyDescent="0.25">
      <c r="A157" s="82" t="s">
        <v>428</v>
      </c>
      <c r="B157" s="59">
        <v>51</v>
      </c>
      <c r="C157" s="59">
        <v>0</v>
      </c>
      <c r="D157" s="22" t="s">
        <v>429</v>
      </c>
      <c r="E157" s="59"/>
      <c r="F157" s="22"/>
      <c r="G157" s="22"/>
      <c r="H157" s="22"/>
      <c r="I157" s="22"/>
      <c r="J157" s="86">
        <f t="shared" ref="J157:U158" si="61">J158</f>
        <v>260000</v>
      </c>
      <c r="K157" s="86" t="e">
        <f t="shared" si="61"/>
        <v>#REF!</v>
      </c>
      <c r="L157" s="86" t="e">
        <f t="shared" si="61"/>
        <v>#REF!</v>
      </c>
      <c r="M157" s="86" t="e">
        <f t="shared" si="61"/>
        <v>#REF!</v>
      </c>
      <c r="N157" s="86">
        <f t="shared" si="61"/>
        <v>0</v>
      </c>
      <c r="O157" s="86" t="e">
        <f t="shared" si="61"/>
        <v>#REF!</v>
      </c>
      <c r="P157" s="86" t="e">
        <f t="shared" si="61"/>
        <v>#REF!</v>
      </c>
      <c r="Q157" s="86" t="e">
        <f t="shared" si="61"/>
        <v>#REF!</v>
      </c>
      <c r="R157" s="86">
        <f t="shared" si="61"/>
        <v>0</v>
      </c>
      <c r="S157" s="86" t="e">
        <f t="shared" si="61"/>
        <v>#REF!</v>
      </c>
      <c r="T157" s="86" t="e">
        <f t="shared" si="61"/>
        <v>#REF!</v>
      </c>
      <c r="U157" s="86" t="e">
        <f t="shared" si="61"/>
        <v>#REF!</v>
      </c>
    </row>
    <row r="158" spans="1:21" x14ac:dyDescent="0.25">
      <c r="A158" s="14" t="s">
        <v>6</v>
      </c>
      <c r="B158" s="89">
        <v>51</v>
      </c>
      <c r="C158" s="89">
        <v>0</v>
      </c>
      <c r="D158" s="3" t="s">
        <v>429</v>
      </c>
      <c r="E158" s="89">
        <v>851</v>
      </c>
      <c r="F158" s="3"/>
      <c r="G158" s="3"/>
      <c r="H158" s="3"/>
      <c r="I158" s="3"/>
      <c r="J158" s="6">
        <f>J159</f>
        <v>260000</v>
      </c>
      <c r="K158" s="6" t="e">
        <f t="shared" si="61"/>
        <v>#REF!</v>
      </c>
      <c r="L158" s="6" t="e">
        <f t="shared" si="61"/>
        <v>#REF!</v>
      </c>
      <c r="M158" s="6" t="e">
        <f t="shared" si="61"/>
        <v>#REF!</v>
      </c>
      <c r="N158" s="6">
        <f t="shared" si="61"/>
        <v>0</v>
      </c>
      <c r="O158" s="6" t="e">
        <f t="shared" si="61"/>
        <v>#REF!</v>
      </c>
      <c r="P158" s="6" t="e">
        <f t="shared" si="61"/>
        <v>#REF!</v>
      </c>
      <c r="Q158" s="6" t="e">
        <f t="shared" si="61"/>
        <v>#REF!</v>
      </c>
      <c r="R158" s="6">
        <f t="shared" si="61"/>
        <v>0</v>
      </c>
      <c r="S158" s="6" t="e">
        <f t="shared" si="61"/>
        <v>#REF!</v>
      </c>
      <c r="T158" s="6" t="e">
        <f t="shared" si="61"/>
        <v>#REF!</v>
      </c>
      <c r="U158" s="6" t="e">
        <f t="shared" si="61"/>
        <v>#REF!</v>
      </c>
    </row>
    <row r="159" spans="1:21" ht="30" x14ac:dyDescent="0.25">
      <c r="A159" s="125" t="s">
        <v>435</v>
      </c>
      <c r="B159" s="89">
        <v>51</v>
      </c>
      <c r="C159" s="89">
        <v>0</v>
      </c>
      <c r="D159" s="3" t="s">
        <v>429</v>
      </c>
      <c r="E159" s="89">
        <v>851</v>
      </c>
      <c r="F159" s="3"/>
      <c r="G159" s="3"/>
      <c r="H159" s="3" t="s">
        <v>455</v>
      </c>
      <c r="I159" s="3"/>
      <c r="J159" s="6">
        <f t="shared" ref="J159:U160" si="62">J160</f>
        <v>260000</v>
      </c>
      <c r="K159" s="6" t="e">
        <f t="shared" si="62"/>
        <v>#REF!</v>
      </c>
      <c r="L159" s="6" t="e">
        <f t="shared" si="62"/>
        <v>#REF!</v>
      </c>
      <c r="M159" s="6" t="e">
        <f t="shared" si="62"/>
        <v>#REF!</v>
      </c>
      <c r="N159" s="6">
        <f t="shared" si="62"/>
        <v>0</v>
      </c>
      <c r="O159" s="6" t="e">
        <f t="shared" si="62"/>
        <v>#REF!</v>
      </c>
      <c r="P159" s="6" t="e">
        <f t="shared" si="62"/>
        <v>#REF!</v>
      </c>
      <c r="Q159" s="6" t="e">
        <f t="shared" si="62"/>
        <v>#REF!</v>
      </c>
      <c r="R159" s="6">
        <f t="shared" si="62"/>
        <v>0</v>
      </c>
      <c r="S159" s="6" t="e">
        <f t="shared" si="62"/>
        <v>#REF!</v>
      </c>
      <c r="T159" s="6" t="e">
        <f t="shared" si="62"/>
        <v>#REF!</v>
      </c>
      <c r="U159" s="6" t="e">
        <f t="shared" si="62"/>
        <v>#REF!</v>
      </c>
    </row>
    <row r="160" spans="1:21" ht="45" x14ac:dyDescent="0.25">
      <c r="A160" s="125" t="s">
        <v>19</v>
      </c>
      <c r="B160" s="89">
        <v>51</v>
      </c>
      <c r="C160" s="89">
        <v>0</v>
      </c>
      <c r="D160" s="3" t="s">
        <v>429</v>
      </c>
      <c r="E160" s="89">
        <v>851</v>
      </c>
      <c r="F160" s="3"/>
      <c r="G160" s="3"/>
      <c r="H160" s="3" t="s">
        <v>455</v>
      </c>
      <c r="I160" s="3" t="s">
        <v>20</v>
      </c>
      <c r="J160" s="6">
        <f t="shared" si="62"/>
        <v>260000</v>
      </c>
      <c r="K160" s="6" t="e">
        <f t="shared" si="62"/>
        <v>#REF!</v>
      </c>
      <c r="L160" s="6" t="e">
        <f t="shared" si="62"/>
        <v>#REF!</v>
      </c>
      <c r="M160" s="6" t="e">
        <f t="shared" si="62"/>
        <v>#REF!</v>
      </c>
      <c r="N160" s="6">
        <f t="shared" si="62"/>
        <v>0</v>
      </c>
      <c r="O160" s="6" t="e">
        <f t="shared" si="62"/>
        <v>#REF!</v>
      </c>
      <c r="P160" s="6" t="e">
        <f t="shared" si="62"/>
        <v>#REF!</v>
      </c>
      <c r="Q160" s="6" t="e">
        <f t="shared" si="62"/>
        <v>#REF!</v>
      </c>
      <c r="R160" s="6">
        <f t="shared" si="62"/>
        <v>0</v>
      </c>
      <c r="S160" s="6" t="e">
        <f t="shared" si="62"/>
        <v>#REF!</v>
      </c>
      <c r="T160" s="6" t="e">
        <f t="shared" si="62"/>
        <v>#REF!</v>
      </c>
      <c r="U160" s="6" t="e">
        <f t="shared" si="62"/>
        <v>#REF!</v>
      </c>
    </row>
    <row r="161" spans="1:21" ht="45" x14ac:dyDescent="0.25">
      <c r="A161" s="125" t="s">
        <v>9</v>
      </c>
      <c r="B161" s="89">
        <v>51</v>
      </c>
      <c r="C161" s="89">
        <v>0</v>
      </c>
      <c r="D161" s="3" t="s">
        <v>429</v>
      </c>
      <c r="E161" s="89">
        <v>851</v>
      </c>
      <c r="F161" s="3"/>
      <c r="G161" s="3"/>
      <c r="H161" s="3" t="s">
        <v>455</v>
      </c>
      <c r="I161" s="3" t="s">
        <v>21</v>
      </c>
      <c r="J161" s="6">
        <f>'3.ВС'!J135</f>
        <v>260000</v>
      </c>
      <c r="K161" s="6" t="e">
        <f>'3.ВС'!#REF!</f>
        <v>#REF!</v>
      </c>
      <c r="L161" s="6" t="e">
        <f>'3.ВС'!#REF!</f>
        <v>#REF!</v>
      </c>
      <c r="M161" s="6" t="e">
        <f>'3.ВС'!#REF!</f>
        <v>#REF!</v>
      </c>
      <c r="N161" s="6">
        <f>'3.ВС'!K135</f>
        <v>0</v>
      </c>
      <c r="O161" s="6" t="e">
        <f>'3.ВС'!#REF!</f>
        <v>#REF!</v>
      </c>
      <c r="P161" s="6" t="e">
        <f>'3.ВС'!#REF!</f>
        <v>#REF!</v>
      </c>
      <c r="Q161" s="6" t="e">
        <f>'3.ВС'!#REF!</f>
        <v>#REF!</v>
      </c>
      <c r="R161" s="6">
        <f>'3.ВС'!L135</f>
        <v>0</v>
      </c>
      <c r="S161" s="6" t="e">
        <f>'3.ВС'!#REF!</f>
        <v>#REF!</v>
      </c>
      <c r="T161" s="6" t="e">
        <f>'3.ВС'!#REF!</f>
        <v>#REF!</v>
      </c>
      <c r="U161" s="6" t="e">
        <f>'3.ВС'!#REF!</f>
        <v>#REF!</v>
      </c>
    </row>
    <row r="162" spans="1:21" ht="75" x14ac:dyDescent="0.25">
      <c r="A162" s="125" t="s">
        <v>441</v>
      </c>
      <c r="B162" s="89">
        <v>51</v>
      </c>
      <c r="C162" s="89">
        <v>0</v>
      </c>
      <c r="D162" s="3" t="s">
        <v>443</v>
      </c>
      <c r="E162" s="23"/>
      <c r="F162" s="3"/>
      <c r="G162" s="3"/>
      <c r="H162" s="3"/>
      <c r="I162" s="3"/>
      <c r="J162" s="6">
        <f>J163</f>
        <v>86000</v>
      </c>
      <c r="K162" s="6" t="e">
        <f t="shared" ref="K162:M165" si="63">K163</f>
        <v>#REF!</v>
      </c>
      <c r="L162" s="6" t="e">
        <f t="shared" si="63"/>
        <v>#REF!</v>
      </c>
      <c r="M162" s="6" t="e">
        <f t="shared" si="63"/>
        <v>#REF!</v>
      </c>
      <c r="N162" s="6"/>
      <c r="O162" s="6"/>
      <c r="P162" s="6"/>
      <c r="Q162" s="6"/>
      <c r="R162" s="6"/>
      <c r="S162" s="6"/>
      <c r="T162" s="6"/>
      <c r="U162" s="6"/>
    </row>
    <row r="163" spans="1:21" x14ac:dyDescent="0.25">
      <c r="A163" s="14" t="s">
        <v>6</v>
      </c>
      <c r="B163" s="89">
        <v>51</v>
      </c>
      <c r="C163" s="89">
        <v>0</v>
      </c>
      <c r="D163" s="3" t="s">
        <v>443</v>
      </c>
      <c r="E163" s="89">
        <v>851</v>
      </c>
      <c r="F163" s="3"/>
      <c r="G163" s="3"/>
      <c r="H163" s="3"/>
      <c r="I163" s="3"/>
      <c r="J163" s="6">
        <f>J164</f>
        <v>86000</v>
      </c>
      <c r="K163" s="6" t="e">
        <f t="shared" si="63"/>
        <v>#REF!</v>
      </c>
      <c r="L163" s="6" t="e">
        <f t="shared" si="63"/>
        <v>#REF!</v>
      </c>
      <c r="M163" s="6" t="e">
        <f t="shared" si="63"/>
        <v>#REF!</v>
      </c>
      <c r="N163" s="6"/>
      <c r="O163" s="6"/>
      <c r="P163" s="6"/>
      <c r="Q163" s="6"/>
      <c r="R163" s="6"/>
      <c r="S163" s="6"/>
      <c r="T163" s="6"/>
      <c r="U163" s="6"/>
    </row>
    <row r="164" spans="1:21" ht="45" x14ac:dyDescent="0.25">
      <c r="A164" s="49" t="s">
        <v>442</v>
      </c>
      <c r="B164" s="89">
        <v>51</v>
      </c>
      <c r="C164" s="89">
        <v>0</v>
      </c>
      <c r="D164" s="3" t="s">
        <v>443</v>
      </c>
      <c r="E164" s="89">
        <v>851</v>
      </c>
      <c r="F164" s="3"/>
      <c r="G164" s="3"/>
      <c r="H164" s="3" t="s">
        <v>447</v>
      </c>
      <c r="I164" s="3"/>
      <c r="J164" s="6">
        <f>J165</f>
        <v>86000</v>
      </c>
      <c r="K164" s="6" t="e">
        <f t="shared" si="63"/>
        <v>#REF!</v>
      </c>
      <c r="L164" s="6" t="e">
        <f t="shared" si="63"/>
        <v>#REF!</v>
      </c>
      <c r="M164" s="6" t="e">
        <f t="shared" si="63"/>
        <v>#REF!</v>
      </c>
      <c r="N164" s="6"/>
      <c r="O164" s="6"/>
      <c r="P164" s="6"/>
      <c r="Q164" s="6"/>
      <c r="R164" s="6"/>
      <c r="S164" s="6"/>
      <c r="T164" s="6"/>
      <c r="U164" s="6"/>
    </row>
    <row r="165" spans="1:21" ht="45" x14ac:dyDescent="0.25">
      <c r="A165" s="125" t="s">
        <v>19</v>
      </c>
      <c r="B165" s="89">
        <v>51</v>
      </c>
      <c r="C165" s="89">
        <v>0</v>
      </c>
      <c r="D165" s="3" t="s">
        <v>443</v>
      </c>
      <c r="E165" s="89">
        <v>851</v>
      </c>
      <c r="F165" s="3"/>
      <c r="G165" s="3"/>
      <c r="H165" s="3" t="s">
        <v>447</v>
      </c>
      <c r="I165" s="3" t="s">
        <v>20</v>
      </c>
      <c r="J165" s="6">
        <f>J166</f>
        <v>86000</v>
      </c>
      <c r="K165" s="6" t="e">
        <f t="shared" si="63"/>
        <v>#REF!</v>
      </c>
      <c r="L165" s="6" t="e">
        <f t="shared" si="63"/>
        <v>#REF!</v>
      </c>
      <c r="M165" s="6" t="e">
        <f t="shared" si="63"/>
        <v>#REF!</v>
      </c>
      <c r="N165" s="6"/>
      <c r="O165" s="6"/>
      <c r="P165" s="6"/>
      <c r="Q165" s="6"/>
      <c r="R165" s="6"/>
      <c r="S165" s="6"/>
      <c r="T165" s="6"/>
      <c r="U165" s="6"/>
    </row>
    <row r="166" spans="1:21" ht="45" x14ac:dyDescent="0.25">
      <c r="A166" s="125" t="s">
        <v>9</v>
      </c>
      <c r="B166" s="89">
        <v>51</v>
      </c>
      <c r="C166" s="89">
        <v>0</v>
      </c>
      <c r="D166" s="3" t="s">
        <v>443</v>
      </c>
      <c r="E166" s="89">
        <v>851</v>
      </c>
      <c r="F166" s="3"/>
      <c r="G166" s="3"/>
      <c r="H166" s="3" t="s">
        <v>447</v>
      </c>
      <c r="I166" s="3" t="s">
        <v>21</v>
      </c>
      <c r="J166" s="6">
        <f>'3.ВС'!J111</f>
        <v>86000</v>
      </c>
      <c r="K166" s="6" t="e">
        <f>'3.ВС'!#REF!</f>
        <v>#REF!</v>
      </c>
      <c r="L166" s="6" t="e">
        <f>'3.ВС'!#REF!</f>
        <v>#REF!</v>
      </c>
      <c r="M166" s="6" t="e">
        <f>'3.ВС'!#REF!</f>
        <v>#REF!</v>
      </c>
      <c r="N166" s="6">
        <f>'3.ВС'!K111</f>
        <v>0</v>
      </c>
      <c r="O166" s="6" t="e">
        <f>'3.ВС'!#REF!</f>
        <v>#REF!</v>
      </c>
      <c r="P166" s="6" t="e">
        <f>'3.ВС'!#REF!</f>
        <v>#REF!</v>
      </c>
      <c r="Q166" s="6" t="e">
        <f>'3.ВС'!#REF!</f>
        <v>#REF!</v>
      </c>
      <c r="R166" s="6">
        <f>'3.ВС'!L111</f>
        <v>0</v>
      </c>
      <c r="S166" s="6" t="e">
        <f>'3.ВС'!#REF!</f>
        <v>#REF!</v>
      </c>
      <c r="T166" s="6" t="e">
        <f>'3.ВС'!#REF!</f>
        <v>#REF!</v>
      </c>
      <c r="U166" s="6" t="e">
        <f>'3.ВС'!#REF!</f>
        <v>#REF!</v>
      </c>
    </row>
    <row r="167" spans="1:21" s="1" customFormat="1" ht="28.5" x14ac:dyDescent="0.25">
      <c r="A167" s="81" t="s">
        <v>464</v>
      </c>
      <c r="B167" s="87">
        <v>51</v>
      </c>
      <c r="C167" s="59">
        <v>0</v>
      </c>
      <c r="D167" s="17" t="s">
        <v>465</v>
      </c>
      <c r="E167" s="59"/>
      <c r="F167" s="17"/>
      <c r="G167" s="17"/>
      <c r="H167" s="17"/>
      <c r="I167" s="17"/>
      <c r="J167" s="20">
        <f>J168</f>
        <v>195168038.69</v>
      </c>
      <c r="K167" s="20" t="e">
        <f t="shared" ref="K167:U167" si="64">K168</f>
        <v>#REF!</v>
      </c>
      <c r="L167" s="20" t="e">
        <f t="shared" si="64"/>
        <v>#REF!</v>
      </c>
      <c r="M167" s="20" t="e">
        <f t="shared" si="64"/>
        <v>#REF!</v>
      </c>
      <c r="N167" s="20">
        <f t="shared" si="64"/>
        <v>0</v>
      </c>
      <c r="O167" s="20" t="e">
        <f t="shared" si="64"/>
        <v>#REF!</v>
      </c>
      <c r="P167" s="20" t="e">
        <f t="shared" si="64"/>
        <v>#REF!</v>
      </c>
      <c r="Q167" s="20" t="e">
        <f t="shared" si="64"/>
        <v>#REF!</v>
      </c>
      <c r="R167" s="20">
        <f t="shared" si="64"/>
        <v>22222223</v>
      </c>
      <c r="S167" s="20" t="e">
        <f t="shared" si="64"/>
        <v>#REF!</v>
      </c>
      <c r="T167" s="20" t="e">
        <f t="shared" si="64"/>
        <v>#REF!</v>
      </c>
      <c r="U167" s="20" t="e">
        <f t="shared" si="64"/>
        <v>#REF!</v>
      </c>
    </row>
    <row r="168" spans="1:21" s="1" customFormat="1" x14ac:dyDescent="0.25">
      <c r="A168" s="14" t="s">
        <v>6</v>
      </c>
      <c r="B168" s="89">
        <v>51</v>
      </c>
      <c r="C168" s="89">
        <v>0</v>
      </c>
      <c r="D168" s="2" t="s">
        <v>465</v>
      </c>
      <c r="E168" s="89">
        <v>851</v>
      </c>
      <c r="F168" s="3"/>
      <c r="G168" s="3"/>
      <c r="H168" s="124"/>
      <c r="I168" s="2"/>
      <c r="J168" s="6">
        <f>J169+J172</f>
        <v>195168038.69</v>
      </c>
      <c r="K168" s="6" t="e">
        <f t="shared" ref="K168:U168" si="65">K169+K172</f>
        <v>#REF!</v>
      </c>
      <c r="L168" s="6" t="e">
        <f t="shared" si="65"/>
        <v>#REF!</v>
      </c>
      <c r="M168" s="6" t="e">
        <f t="shared" si="65"/>
        <v>#REF!</v>
      </c>
      <c r="N168" s="6">
        <f t="shared" si="65"/>
        <v>0</v>
      </c>
      <c r="O168" s="6" t="e">
        <f t="shared" si="65"/>
        <v>#REF!</v>
      </c>
      <c r="P168" s="6" t="e">
        <f t="shared" si="65"/>
        <v>#REF!</v>
      </c>
      <c r="Q168" s="6" t="e">
        <f t="shared" si="65"/>
        <v>#REF!</v>
      </c>
      <c r="R168" s="6">
        <f t="shared" si="65"/>
        <v>22222223</v>
      </c>
      <c r="S168" s="6" t="e">
        <f t="shared" si="65"/>
        <v>#REF!</v>
      </c>
      <c r="T168" s="6" t="e">
        <f t="shared" si="65"/>
        <v>#REF!</v>
      </c>
      <c r="U168" s="6" t="e">
        <f t="shared" si="65"/>
        <v>#REF!</v>
      </c>
    </row>
    <row r="169" spans="1:21" s="1" customFormat="1" ht="30" x14ac:dyDescent="0.25">
      <c r="A169" s="70" t="s">
        <v>490</v>
      </c>
      <c r="B169" s="89">
        <v>51</v>
      </c>
      <c r="C169" s="89">
        <v>0</v>
      </c>
      <c r="D169" s="2" t="s">
        <v>465</v>
      </c>
      <c r="E169" s="89">
        <v>851</v>
      </c>
      <c r="F169" s="3"/>
      <c r="G169" s="3"/>
      <c r="H169" s="89" t="s">
        <v>489</v>
      </c>
      <c r="I169" s="2"/>
      <c r="J169" s="19">
        <f t="shared" ref="J169:U170" si="66">J170</f>
        <v>0</v>
      </c>
      <c r="K169" s="19" t="e">
        <f t="shared" si="66"/>
        <v>#REF!</v>
      </c>
      <c r="L169" s="19" t="e">
        <f t="shared" si="66"/>
        <v>#REF!</v>
      </c>
      <c r="M169" s="19" t="e">
        <f t="shared" si="66"/>
        <v>#REF!</v>
      </c>
      <c r="N169" s="19">
        <f t="shared" si="66"/>
        <v>0</v>
      </c>
      <c r="O169" s="19" t="e">
        <f t="shared" si="66"/>
        <v>#REF!</v>
      </c>
      <c r="P169" s="19" t="e">
        <f t="shared" si="66"/>
        <v>#REF!</v>
      </c>
      <c r="Q169" s="19" t="e">
        <f t="shared" si="66"/>
        <v>#REF!</v>
      </c>
      <c r="R169" s="19">
        <f t="shared" si="66"/>
        <v>22222223</v>
      </c>
      <c r="S169" s="19" t="e">
        <f t="shared" si="66"/>
        <v>#REF!</v>
      </c>
      <c r="T169" s="19" t="e">
        <f t="shared" si="66"/>
        <v>#REF!</v>
      </c>
      <c r="U169" s="19" t="e">
        <f t="shared" si="66"/>
        <v>#REF!</v>
      </c>
    </row>
    <row r="170" spans="1:21" s="1" customFormat="1" ht="45" x14ac:dyDescent="0.25">
      <c r="A170" s="49" t="s">
        <v>19</v>
      </c>
      <c r="B170" s="89">
        <v>51</v>
      </c>
      <c r="C170" s="89">
        <v>0</v>
      </c>
      <c r="D170" s="2" t="s">
        <v>465</v>
      </c>
      <c r="E170" s="89">
        <v>851</v>
      </c>
      <c r="F170" s="3"/>
      <c r="G170" s="3"/>
      <c r="H170" s="89" t="s">
        <v>489</v>
      </c>
      <c r="I170" s="2" t="s">
        <v>20</v>
      </c>
      <c r="J170" s="19">
        <f t="shared" si="66"/>
        <v>0</v>
      </c>
      <c r="K170" s="19" t="e">
        <f t="shared" si="66"/>
        <v>#REF!</v>
      </c>
      <c r="L170" s="19" t="e">
        <f t="shared" si="66"/>
        <v>#REF!</v>
      </c>
      <c r="M170" s="19" t="e">
        <f t="shared" si="66"/>
        <v>#REF!</v>
      </c>
      <c r="N170" s="19">
        <f t="shared" si="66"/>
        <v>0</v>
      </c>
      <c r="O170" s="19" t="e">
        <f t="shared" si="66"/>
        <v>#REF!</v>
      </c>
      <c r="P170" s="19" t="e">
        <f t="shared" si="66"/>
        <v>#REF!</v>
      </c>
      <c r="Q170" s="19" t="e">
        <f t="shared" si="66"/>
        <v>#REF!</v>
      </c>
      <c r="R170" s="19">
        <f t="shared" si="66"/>
        <v>22222223</v>
      </c>
      <c r="S170" s="19" t="e">
        <f t="shared" si="66"/>
        <v>#REF!</v>
      </c>
      <c r="T170" s="19" t="e">
        <f t="shared" si="66"/>
        <v>#REF!</v>
      </c>
      <c r="U170" s="19" t="e">
        <f t="shared" si="66"/>
        <v>#REF!</v>
      </c>
    </row>
    <row r="171" spans="1:21" s="1" customFormat="1" ht="45" x14ac:dyDescent="0.25">
      <c r="A171" s="49" t="s">
        <v>9</v>
      </c>
      <c r="B171" s="89">
        <v>51</v>
      </c>
      <c r="C171" s="89">
        <v>0</v>
      </c>
      <c r="D171" s="2" t="s">
        <v>465</v>
      </c>
      <c r="E171" s="89">
        <v>851</v>
      </c>
      <c r="F171" s="3"/>
      <c r="G171" s="3"/>
      <c r="H171" s="89" t="s">
        <v>489</v>
      </c>
      <c r="I171" s="2" t="s">
        <v>21</v>
      </c>
      <c r="J171" s="6">
        <f>'3.ВС'!J222</f>
        <v>0</v>
      </c>
      <c r="K171" s="6" t="e">
        <f>'3.ВС'!#REF!</f>
        <v>#REF!</v>
      </c>
      <c r="L171" s="6" t="e">
        <f>'3.ВС'!#REF!</f>
        <v>#REF!</v>
      </c>
      <c r="M171" s="6" t="e">
        <f>'3.ВС'!#REF!</f>
        <v>#REF!</v>
      </c>
      <c r="N171" s="6">
        <f>'3.ВС'!K222</f>
        <v>0</v>
      </c>
      <c r="O171" s="6" t="e">
        <f>'3.ВС'!#REF!</f>
        <v>#REF!</v>
      </c>
      <c r="P171" s="6" t="e">
        <f>'3.ВС'!#REF!</f>
        <v>#REF!</v>
      </c>
      <c r="Q171" s="6" t="e">
        <f>'3.ВС'!#REF!</f>
        <v>#REF!</v>
      </c>
      <c r="R171" s="6">
        <f>'3.ВС'!L222</f>
        <v>22222223</v>
      </c>
      <c r="S171" s="6" t="e">
        <f>'3.ВС'!#REF!</f>
        <v>#REF!</v>
      </c>
      <c r="T171" s="6" t="e">
        <f>'3.ВС'!#REF!</f>
        <v>#REF!</v>
      </c>
      <c r="U171" s="6" t="e">
        <f>'3.ВС'!#REF!</f>
        <v>#REF!</v>
      </c>
    </row>
    <row r="172" spans="1:21" s="1" customFormat="1" ht="30" x14ac:dyDescent="0.25">
      <c r="A172" s="70" t="s">
        <v>463</v>
      </c>
      <c r="B172" s="89">
        <v>51</v>
      </c>
      <c r="C172" s="89">
        <v>0</v>
      </c>
      <c r="D172" s="2" t="s">
        <v>465</v>
      </c>
      <c r="E172" s="89">
        <v>851</v>
      </c>
      <c r="F172" s="3"/>
      <c r="G172" s="3"/>
      <c r="H172" s="3" t="s">
        <v>469</v>
      </c>
      <c r="I172" s="2"/>
      <c r="J172" s="19">
        <f t="shared" ref="J172:U173" si="67">J173</f>
        <v>195168038.69</v>
      </c>
      <c r="K172" s="19" t="e">
        <f t="shared" si="67"/>
        <v>#REF!</v>
      </c>
      <c r="L172" s="19" t="e">
        <f t="shared" si="67"/>
        <v>#REF!</v>
      </c>
      <c r="M172" s="19" t="e">
        <f t="shared" si="67"/>
        <v>#REF!</v>
      </c>
      <c r="N172" s="19">
        <f t="shared" si="67"/>
        <v>0</v>
      </c>
      <c r="O172" s="19" t="e">
        <f t="shared" si="67"/>
        <v>#REF!</v>
      </c>
      <c r="P172" s="19" t="e">
        <f t="shared" si="67"/>
        <v>#REF!</v>
      </c>
      <c r="Q172" s="19" t="e">
        <f t="shared" si="67"/>
        <v>#REF!</v>
      </c>
      <c r="R172" s="19">
        <f t="shared" si="67"/>
        <v>0</v>
      </c>
      <c r="S172" s="19" t="e">
        <f t="shared" si="67"/>
        <v>#REF!</v>
      </c>
      <c r="T172" s="19" t="e">
        <f t="shared" si="67"/>
        <v>#REF!</v>
      </c>
      <c r="U172" s="19" t="e">
        <f t="shared" si="67"/>
        <v>#REF!</v>
      </c>
    </row>
    <row r="173" spans="1:21" s="1" customFormat="1" ht="45" x14ac:dyDescent="0.25">
      <c r="A173" s="70" t="s">
        <v>64</v>
      </c>
      <c r="B173" s="89">
        <v>51</v>
      </c>
      <c r="C173" s="89">
        <v>0</v>
      </c>
      <c r="D173" s="2" t="s">
        <v>465</v>
      </c>
      <c r="E173" s="89">
        <v>851</v>
      </c>
      <c r="F173" s="3"/>
      <c r="G173" s="3"/>
      <c r="H173" s="3" t="s">
        <v>469</v>
      </c>
      <c r="I173" s="2" t="s">
        <v>65</v>
      </c>
      <c r="J173" s="19">
        <f t="shared" si="67"/>
        <v>195168038.69</v>
      </c>
      <c r="K173" s="19" t="e">
        <f t="shared" si="67"/>
        <v>#REF!</v>
      </c>
      <c r="L173" s="19" t="e">
        <f t="shared" si="67"/>
        <v>#REF!</v>
      </c>
      <c r="M173" s="19" t="e">
        <f t="shared" si="67"/>
        <v>#REF!</v>
      </c>
      <c r="N173" s="19">
        <f t="shared" si="67"/>
        <v>0</v>
      </c>
      <c r="O173" s="19" t="e">
        <f t="shared" si="67"/>
        <v>#REF!</v>
      </c>
      <c r="P173" s="19" t="e">
        <f t="shared" si="67"/>
        <v>#REF!</v>
      </c>
      <c r="Q173" s="19" t="e">
        <f t="shared" si="67"/>
        <v>#REF!</v>
      </c>
      <c r="R173" s="19">
        <f t="shared" si="67"/>
        <v>0</v>
      </c>
      <c r="S173" s="19" t="e">
        <f t="shared" si="67"/>
        <v>#REF!</v>
      </c>
      <c r="T173" s="19" t="e">
        <f t="shared" si="67"/>
        <v>#REF!</v>
      </c>
      <c r="U173" s="19" t="e">
        <f t="shared" si="67"/>
        <v>#REF!</v>
      </c>
    </row>
    <row r="174" spans="1:21" s="1" customFormat="1" x14ac:dyDescent="0.25">
      <c r="A174" s="70" t="s">
        <v>66</v>
      </c>
      <c r="B174" s="89">
        <v>51</v>
      </c>
      <c r="C174" s="89">
        <v>0</v>
      </c>
      <c r="D174" s="2" t="s">
        <v>465</v>
      </c>
      <c r="E174" s="89">
        <v>851</v>
      </c>
      <c r="F174" s="3"/>
      <c r="G174" s="3"/>
      <c r="H174" s="3" t="s">
        <v>469</v>
      </c>
      <c r="I174" s="2" t="s">
        <v>67</v>
      </c>
      <c r="J174" s="19">
        <f>'3.ВС'!J225</f>
        <v>195168038.69</v>
      </c>
      <c r="K174" s="19" t="e">
        <f>'3.ВС'!#REF!</f>
        <v>#REF!</v>
      </c>
      <c r="L174" s="19" t="e">
        <f>'3.ВС'!#REF!</f>
        <v>#REF!</v>
      </c>
      <c r="M174" s="19" t="e">
        <f>'3.ВС'!#REF!</f>
        <v>#REF!</v>
      </c>
      <c r="N174" s="19">
        <f>'3.ВС'!K225</f>
        <v>0</v>
      </c>
      <c r="O174" s="19" t="e">
        <f>'3.ВС'!#REF!</f>
        <v>#REF!</v>
      </c>
      <c r="P174" s="19" t="e">
        <f>'3.ВС'!#REF!</f>
        <v>#REF!</v>
      </c>
      <c r="Q174" s="19" t="e">
        <f>'3.ВС'!#REF!</f>
        <v>#REF!</v>
      </c>
      <c r="R174" s="19">
        <f>'3.ВС'!L225</f>
        <v>0</v>
      </c>
      <c r="S174" s="19" t="e">
        <f>'3.ВС'!#REF!</f>
        <v>#REF!</v>
      </c>
      <c r="T174" s="19" t="e">
        <f>'3.ВС'!#REF!</f>
        <v>#REF!</v>
      </c>
      <c r="U174" s="19" t="e">
        <f>'3.ВС'!#REF!</f>
        <v>#REF!</v>
      </c>
    </row>
    <row r="175" spans="1:21" s="21" customFormat="1" ht="43.5" thickBot="1" x14ac:dyDescent="0.3">
      <c r="A175" s="105" t="s">
        <v>456</v>
      </c>
      <c r="B175" s="59">
        <v>51</v>
      </c>
      <c r="C175" s="59">
        <v>0</v>
      </c>
      <c r="D175" s="17" t="s">
        <v>468</v>
      </c>
      <c r="E175" s="59"/>
      <c r="F175" s="17"/>
      <c r="G175" s="17"/>
      <c r="H175" s="17"/>
      <c r="I175" s="17"/>
      <c r="J175" s="86">
        <f t="shared" ref="J175:U183" si="68">J176</f>
        <v>0</v>
      </c>
      <c r="K175" s="86" t="e">
        <f t="shared" si="68"/>
        <v>#REF!</v>
      </c>
      <c r="L175" s="86" t="e">
        <f t="shared" si="68"/>
        <v>#REF!</v>
      </c>
      <c r="M175" s="86" t="e">
        <f t="shared" si="68"/>
        <v>#REF!</v>
      </c>
      <c r="N175" s="86">
        <f t="shared" si="68"/>
        <v>157637792.13999999</v>
      </c>
      <c r="O175" s="86" t="e">
        <f t="shared" si="68"/>
        <v>#REF!</v>
      </c>
      <c r="P175" s="86" t="e">
        <f t="shared" si="68"/>
        <v>#REF!</v>
      </c>
      <c r="Q175" s="86" t="e">
        <f t="shared" si="68"/>
        <v>#REF!</v>
      </c>
      <c r="R175" s="86">
        <f t="shared" si="68"/>
        <v>0</v>
      </c>
      <c r="S175" s="86" t="e">
        <f t="shared" si="68"/>
        <v>#REF!</v>
      </c>
      <c r="T175" s="86" t="e">
        <f t="shared" si="68"/>
        <v>#REF!</v>
      </c>
      <c r="U175" s="86" t="e">
        <f t="shared" si="68"/>
        <v>#REF!</v>
      </c>
    </row>
    <row r="176" spans="1:21" x14ac:dyDescent="0.25">
      <c r="A176" s="14" t="s">
        <v>6</v>
      </c>
      <c r="B176" s="89">
        <v>51</v>
      </c>
      <c r="C176" s="89">
        <v>0</v>
      </c>
      <c r="D176" s="2" t="s">
        <v>468</v>
      </c>
      <c r="E176" s="89">
        <v>851</v>
      </c>
      <c r="F176" s="2"/>
      <c r="G176" s="2"/>
      <c r="H176" s="2"/>
      <c r="I176" s="2"/>
      <c r="J176" s="6">
        <f t="shared" si="68"/>
        <v>0</v>
      </c>
      <c r="K176" s="6" t="e">
        <f t="shared" si="68"/>
        <v>#REF!</v>
      </c>
      <c r="L176" s="6" t="e">
        <f t="shared" si="68"/>
        <v>#REF!</v>
      </c>
      <c r="M176" s="6" t="e">
        <f t="shared" si="68"/>
        <v>#REF!</v>
      </c>
      <c r="N176" s="6">
        <f t="shared" si="68"/>
        <v>157637792.13999999</v>
      </c>
      <c r="O176" s="6" t="e">
        <f t="shared" si="68"/>
        <v>#REF!</v>
      </c>
      <c r="P176" s="6" t="e">
        <f t="shared" si="68"/>
        <v>#REF!</v>
      </c>
      <c r="Q176" s="6" t="e">
        <f t="shared" si="68"/>
        <v>#REF!</v>
      </c>
      <c r="R176" s="6">
        <f t="shared" si="68"/>
        <v>0</v>
      </c>
      <c r="S176" s="6" t="e">
        <f t="shared" si="68"/>
        <v>#REF!</v>
      </c>
      <c r="T176" s="6" t="e">
        <f t="shared" si="68"/>
        <v>#REF!</v>
      </c>
      <c r="U176" s="6" t="e">
        <f t="shared" si="68"/>
        <v>#REF!</v>
      </c>
    </row>
    <row r="177" spans="1:21" ht="30" x14ac:dyDescent="0.25">
      <c r="A177" s="57" t="s">
        <v>448</v>
      </c>
      <c r="B177" s="89">
        <v>51</v>
      </c>
      <c r="C177" s="89">
        <v>0</v>
      </c>
      <c r="D177" s="2" t="s">
        <v>468</v>
      </c>
      <c r="E177" s="89">
        <v>851</v>
      </c>
      <c r="F177" s="2"/>
      <c r="G177" s="2"/>
      <c r="H177" s="2" t="s">
        <v>457</v>
      </c>
      <c r="I177" s="2"/>
      <c r="J177" s="19">
        <f t="shared" si="68"/>
        <v>0</v>
      </c>
      <c r="K177" s="19" t="e">
        <f t="shared" si="68"/>
        <v>#REF!</v>
      </c>
      <c r="L177" s="19" t="e">
        <f t="shared" si="68"/>
        <v>#REF!</v>
      </c>
      <c r="M177" s="19" t="e">
        <f t="shared" si="68"/>
        <v>#REF!</v>
      </c>
      <c r="N177" s="19">
        <f t="shared" si="68"/>
        <v>157637792.13999999</v>
      </c>
      <c r="O177" s="19" t="e">
        <f t="shared" si="68"/>
        <v>#REF!</v>
      </c>
      <c r="P177" s="19" t="e">
        <f t="shared" si="68"/>
        <v>#REF!</v>
      </c>
      <c r="Q177" s="19" t="e">
        <f t="shared" si="68"/>
        <v>#REF!</v>
      </c>
      <c r="R177" s="19">
        <f t="shared" si="68"/>
        <v>0</v>
      </c>
      <c r="S177" s="19" t="e">
        <f t="shared" si="68"/>
        <v>#REF!</v>
      </c>
      <c r="T177" s="19" t="e">
        <f t="shared" si="68"/>
        <v>#REF!</v>
      </c>
      <c r="U177" s="19" t="e">
        <f t="shared" si="68"/>
        <v>#REF!</v>
      </c>
    </row>
    <row r="178" spans="1:21" ht="45" x14ac:dyDescent="0.25">
      <c r="A178" s="49" t="s">
        <v>19</v>
      </c>
      <c r="B178" s="89">
        <v>51</v>
      </c>
      <c r="C178" s="89">
        <v>0</v>
      </c>
      <c r="D178" s="2" t="s">
        <v>468</v>
      </c>
      <c r="E178" s="89">
        <v>851</v>
      </c>
      <c r="F178" s="2"/>
      <c r="G178" s="2"/>
      <c r="H178" s="2" t="s">
        <v>457</v>
      </c>
      <c r="I178" s="2" t="s">
        <v>20</v>
      </c>
      <c r="J178" s="19">
        <f t="shared" si="68"/>
        <v>0</v>
      </c>
      <c r="K178" s="19" t="e">
        <f t="shared" si="68"/>
        <v>#REF!</v>
      </c>
      <c r="L178" s="19" t="e">
        <f t="shared" si="68"/>
        <v>#REF!</v>
      </c>
      <c r="M178" s="19" t="e">
        <f t="shared" si="68"/>
        <v>#REF!</v>
      </c>
      <c r="N178" s="19">
        <f t="shared" si="68"/>
        <v>157637792.13999999</v>
      </c>
      <c r="O178" s="19" t="e">
        <f t="shared" si="68"/>
        <v>#REF!</v>
      </c>
      <c r="P178" s="19" t="e">
        <f t="shared" si="68"/>
        <v>#REF!</v>
      </c>
      <c r="Q178" s="19" t="e">
        <f t="shared" si="68"/>
        <v>#REF!</v>
      </c>
      <c r="R178" s="19">
        <f t="shared" si="68"/>
        <v>0</v>
      </c>
      <c r="S178" s="19" t="e">
        <f t="shared" si="68"/>
        <v>#REF!</v>
      </c>
      <c r="T178" s="19" t="e">
        <f t="shared" si="68"/>
        <v>#REF!</v>
      </c>
      <c r="U178" s="19" t="e">
        <f t="shared" si="68"/>
        <v>#REF!</v>
      </c>
    </row>
    <row r="179" spans="1:21" ht="45" x14ac:dyDescent="0.25">
      <c r="A179" s="49" t="s">
        <v>9</v>
      </c>
      <c r="B179" s="89">
        <v>51</v>
      </c>
      <c r="C179" s="89">
        <v>0</v>
      </c>
      <c r="D179" s="2" t="s">
        <v>468</v>
      </c>
      <c r="E179" s="89">
        <v>851</v>
      </c>
      <c r="F179" s="2"/>
      <c r="G179" s="2"/>
      <c r="H179" s="2" t="s">
        <v>457</v>
      </c>
      <c r="I179" s="2" t="s">
        <v>21</v>
      </c>
      <c r="J179" s="42">
        <f>'3.ВС'!J125</f>
        <v>0</v>
      </c>
      <c r="K179" s="42" t="e">
        <f>'3.ВС'!#REF!</f>
        <v>#REF!</v>
      </c>
      <c r="L179" s="42" t="e">
        <f>'3.ВС'!#REF!</f>
        <v>#REF!</v>
      </c>
      <c r="M179" s="42" t="e">
        <f>'3.ВС'!#REF!</f>
        <v>#REF!</v>
      </c>
      <c r="N179" s="42">
        <f>'3.ВС'!K125</f>
        <v>157637792.13999999</v>
      </c>
      <c r="O179" s="42" t="e">
        <f>'3.ВС'!#REF!</f>
        <v>#REF!</v>
      </c>
      <c r="P179" s="42" t="e">
        <f>'3.ВС'!#REF!</f>
        <v>#REF!</v>
      </c>
      <c r="Q179" s="42" t="e">
        <f>'3.ВС'!#REF!</f>
        <v>#REF!</v>
      </c>
      <c r="R179" s="42">
        <f>'3.ВС'!L125</f>
        <v>0</v>
      </c>
      <c r="S179" s="42" t="e">
        <f>'3.ВС'!#REF!</f>
        <v>#REF!</v>
      </c>
      <c r="T179" s="42" t="e">
        <f>'3.ВС'!#REF!</f>
        <v>#REF!</v>
      </c>
      <c r="U179" s="42" t="e">
        <f>'3.ВС'!#REF!</f>
        <v>#REF!</v>
      </c>
    </row>
    <row r="180" spans="1:21" s="21" customFormat="1" ht="43.5" thickBot="1" x14ac:dyDescent="0.3">
      <c r="A180" s="105" t="s">
        <v>494</v>
      </c>
      <c r="B180" s="59">
        <v>51</v>
      </c>
      <c r="C180" s="59">
        <v>0</v>
      </c>
      <c r="D180" s="17" t="s">
        <v>492</v>
      </c>
      <c r="E180" s="59"/>
      <c r="F180" s="17"/>
      <c r="G180" s="17"/>
      <c r="H180" s="17"/>
      <c r="I180" s="17"/>
      <c r="J180" s="86">
        <f t="shared" si="68"/>
        <v>0</v>
      </c>
      <c r="K180" s="86" t="e">
        <f t="shared" si="68"/>
        <v>#REF!</v>
      </c>
      <c r="L180" s="86" t="e">
        <f t="shared" si="68"/>
        <v>#REF!</v>
      </c>
      <c r="M180" s="86" t="e">
        <f t="shared" si="68"/>
        <v>#REF!</v>
      </c>
      <c r="N180" s="86">
        <f t="shared" si="68"/>
        <v>0</v>
      </c>
      <c r="O180" s="86" t="e">
        <f t="shared" si="68"/>
        <v>#REF!</v>
      </c>
      <c r="P180" s="86" t="e">
        <f t="shared" si="68"/>
        <v>#REF!</v>
      </c>
      <c r="Q180" s="86" t="e">
        <f t="shared" si="68"/>
        <v>#REF!</v>
      </c>
      <c r="R180" s="86">
        <f t="shared" si="68"/>
        <v>4444445</v>
      </c>
      <c r="S180" s="86" t="e">
        <f t="shared" si="68"/>
        <v>#REF!</v>
      </c>
      <c r="T180" s="86" t="e">
        <f t="shared" si="68"/>
        <v>#REF!</v>
      </c>
      <c r="U180" s="86" t="e">
        <f t="shared" si="68"/>
        <v>#REF!</v>
      </c>
    </row>
    <row r="181" spans="1:21" x14ac:dyDescent="0.25">
      <c r="A181" s="14" t="s">
        <v>6</v>
      </c>
      <c r="B181" s="89">
        <v>51</v>
      </c>
      <c r="C181" s="89">
        <v>0</v>
      </c>
      <c r="D181" s="2" t="s">
        <v>492</v>
      </c>
      <c r="E181" s="89">
        <v>851</v>
      </c>
      <c r="F181" s="2"/>
      <c r="G181" s="2"/>
      <c r="H181" s="2"/>
      <c r="I181" s="2"/>
      <c r="J181" s="6">
        <f t="shared" si="68"/>
        <v>0</v>
      </c>
      <c r="K181" s="6" t="e">
        <f t="shared" si="68"/>
        <v>#REF!</v>
      </c>
      <c r="L181" s="6" t="e">
        <f t="shared" si="68"/>
        <v>#REF!</v>
      </c>
      <c r="M181" s="6" t="e">
        <f t="shared" si="68"/>
        <v>#REF!</v>
      </c>
      <c r="N181" s="6">
        <f t="shared" si="68"/>
        <v>0</v>
      </c>
      <c r="O181" s="6" t="e">
        <f t="shared" si="68"/>
        <v>#REF!</v>
      </c>
      <c r="P181" s="6" t="e">
        <f t="shared" si="68"/>
        <v>#REF!</v>
      </c>
      <c r="Q181" s="6" t="e">
        <f t="shared" si="68"/>
        <v>#REF!</v>
      </c>
      <c r="R181" s="6">
        <f t="shared" si="68"/>
        <v>4444445</v>
      </c>
      <c r="S181" s="6" t="e">
        <f t="shared" si="68"/>
        <v>#REF!</v>
      </c>
      <c r="T181" s="6" t="e">
        <f t="shared" si="68"/>
        <v>#REF!</v>
      </c>
      <c r="U181" s="6" t="e">
        <f t="shared" si="68"/>
        <v>#REF!</v>
      </c>
    </row>
    <row r="182" spans="1:21" ht="105" x14ac:dyDescent="0.25">
      <c r="A182" s="57" t="s">
        <v>471</v>
      </c>
      <c r="B182" s="89">
        <v>51</v>
      </c>
      <c r="C182" s="89">
        <v>0</v>
      </c>
      <c r="D182" s="2" t="s">
        <v>492</v>
      </c>
      <c r="E182" s="89">
        <v>851</v>
      </c>
      <c r="F182" s="2"/>
      <c r="G182" s="2"/>
      <c r="H182" s="2" t="s">
        <v>493</v>
      </c>
      <c r="I182" s="2"/>
      <c r="J182" s="19">
        <f t="shared" si="68"/>
        <v>0</v>
      </c>
      <c r="K182" s="19" t="e">
        <f t="shared" si="68"/>
        <v>#REF!</v>
      </c>
      <c r="L182" s="19" t="e">
        <f t="shared" si="68"/>
        <v>#REF!</v>
      </c>
      <c r="M182" s="19" t="e">
        <f t="shared" si="68"/>
        <v>#REF!</v>
      </c>
      <c r="N182" s="19">
        <f t="shared" si="68"/>
        <v>0</v>
      </c>
      <c r="O182" s="19" t="e">
        <f t="shared" si="68"/>
        <v>#REF!</v>
      </c>
      <c r="P182" s="19" t="e">
        <f t="shared" si="68"/>
        <v>#REF!</v>
      </c>
      <c r="Q182" s="19" t="e">
        <f t="shared" si="68"/>
        <v>#REF!</v>
      </c>
      <c r="R182" s="19">
        <f t="shared" si="68"/>
        <v>4444445</v>
      </c>
      <c r="S182" s="19" t="e">
        <f t="shared" si="68"/>
        <v>#REF!</v>
      </c>
      <c r="T182" s="19" t="e">
        <f t="shared" si="68"/>
        <v>#REF!</v>
      </c>
      <c r="U182" s="19" t="e">
        <f t="shared" si="68"/>
        <v>#REF!</v>
      </c>
    </row>
    <row r="183" spans="1:21" ht="45" x14ac:dyDescent="0.25">
      <c r="A183" s="49" t="s">
        <v>37</v>
      </c>
      <c r="B183" s="89">
        <v>51</v>
      </c>
      <c r="C183" s="89">
        <v>0</v>
      </c>
      <c r="D183" s="2" t="s">
        <v>492</v>
      </c>
      <c r="E183" s="89">
        <v>851</v>
      </c>
      <c r="F183" s="2"/>
      <c r="G183" s="2"/>
      <c r="H183" s="2" t="s">
        <v>493</v>
      </c>
      <c r="I183" s="2" t="s">
        <v>74</v>
      </c>
      <c r="J183" s="19">
        <f t="shared" si="68"/>
        <v>0</v>
      </c>
      <c r="K183" s="19" t="e">
        <f t="shared" si="68"/>
        <v>#REF!</v>
      </c>
      <c r="L183" s="19" t="e">
        <f t="shared" si="68"/>
        <v>#REF!</v>
      </c>
      <c r="M183" s="19" t="e">
        <f t="shared" si="68"/>
        <v>#REF!</v>
      </c>
      <c r="N183" s="19">
        <f t="shared" si="68"/>
        <v>0</v>
      </c>
      <c r="O183" s="19" t="e">
        <f t="shared" si="68"/>
        <v>#REF!</v>
      </c>
      <c r="P183" s="19" t="e">
        <f t="shared" si="68"/>
        <v>#REF!</v>
      </c>
      <c r="Q183" s="19" t="e">
        <f t="shared" si="68"/>
        <v>#REF!</v>
      </c>
      <c r="R183" s="19">
        <f t="shared" si="68"/>
        <v>4444445</v>
      </c>
      <c r="S183" s="19" t="e">
        <f t="shared" si="68"/>
        <v>#REF!</v>
      </c>
      <c r="T183" s="19" t="e">
        <f t="shared" si="68"/>
        <v>#REF!</v>
      </c>
      <c r="U183" s="19" t="e">
        <f t="shared" si="68"/>
        <v>#REF!</v>
      </c>
    </row>
    <row r="184" spans="1:21" x14ac:dyDescent="0.25">
      <c r="A184" s="49" t="s">
        <v>75</v>
      </c>
      <c r="B184" s="89">
        <v>51</v>
      </c>
      <c r="C184" s="89">
        <v>0</v>
      </c>
      <c r="D184" s="2" t="s">
        <v>492</v>
      </c>
      <c r="E184" s="89">
        <v>851</v>
      </c>
      <c r="F184" s="2"/>
      <c r="G184" s="2"/>
      <c r="H184" s="2" t="s">
        <v>493</v>
      </c>
      <c r="I184" s="2" t="s">
        <v>76</v>
      </c>
      <c r="J184" s="42">
        <f>'3.ВС'!J157</f>
        <v>0</v>
      </c>
      <c r="K184" s="42" t="e">
        <f>'3.ВС'!#REF!</f>
        <v>#REF!</v>
      </c>
      <c r="L184" s="42" t="e">
        <f>'3.ВС'!#REF!</f>
        <v>#REF!</v>
      </c>
      <c r="M184" s="42" t="e">
        <f>'3.ВС'!#REF!</f>
        <v>#REF!</v>
      </c>
      <c r="N184" s="42">
        <f>'3.ВС'!K157</f>
        <v>0</v>
      </c>
      <c r="O184" s="42" t="e">
        <f>'3.ВС'!#REF!</f>
        <v>#REF!</v>
      </c>
      <c r="P184" s="42" t="e">
        <f>'3.ВС'!#REF!</f>
        <v>#REF!</v>
      </c>
      <c r="Q184" s="42" t="e">
        <f>'3.ВС'!#REF!</f>
        <v>#REF!</v>
      </c>
      <c r="R184" s="42">
        <f>'3.ВС'!L157</f>
        <v>4444445</v>
      </c>
      <c r="S184" s="42" t="e">
        <f>'3.ВС'!#REF!</f>
        <v>#REF!</v>
      </c>
      <c r="T184" s="42" t="e">
        <f>'3.ВС'!#REF!</f>
        <v>#REF!</v>
      </c>
      <c r="U184" s="42" t="e">
        <f>'3.ВС'!#REF!</f>
        <v>#REF!</v>
      </c>
    </row>
    <row r="185" spans="1:21" s="21" customFormat="1" ht="28.5" x14ac:dyDescent="0.25">
      <c r="A185" s="16" t="s">
        <v>239</v>
      </c>
      <c r="B185" s="59">
        <v>51</v>
      </c>
      <c r="C185" s="59">
        <v>2</v>
      </c>
      <c r="D185" s="22"/>
      <c r="E185" s="59"/>
      <c r="F185" s="17"/>
      <c r="G185" s="22"/>
      <c r="H185" s="22"/>
      <c r="I185" s="17"/>
      <c r="J185" s="20">
        <f>J191+J196+J220+J186</f>
        <v>46007979</v>
      </c>
      <c r="K185" s="20" t="e">
        <f t="shared" ref="K185:U185" si="69">K191+K196+K220+K186</f>
        <v>#REF!</v>
      </c>
      <c r="L185" s="20" t="e">
        <f t="shared" si="69"/>
        <v>#REF!</v>
      </c>
      <c r="M185" s="20" t="e">
        <f t="shared" si="69"/>
        <v>#REF!</v>
      </c>
      <c r="N185" s="20">
        <f t="shared" si="69"/>
        <v>40553267</v>
      </c>
      <c r="O185" s="20" t="e">
        <f t="shared" si="69"/>
        <v>#REF!</v>
      </c>
      <c r="P185" s="20" t="e">
        <f t="shared" si="69"/>
        <v>#REF!</v>
      </c>
      <c r="Q185" s="20" t="e">
        <f t="shared" si="69"/>
        <v>#REF!</v>
      </c>
      <c r="R185" s="20">
        <f t="shared" si="69"/>
        <v>31164899</v>
      </c>
      <c r="S185" s="20" t="e">
        <f t="shared" si="69"/>
        <v>#REF!</v>
      </c>
      <c r="T185" s="20" t="e">
        <f t="shared" si="69"/>
        <v>#REF!</v>
      </c>
      <c r="U185" s="20" t="e">
        <f t="shared" si="69"/>
        <v>#REF!</v>
      </c>
    </row>
    <row r="186" spans="1:21" ht="45.75" thickBot="1" x14ac:dyDescent="0.3">
      <c r="A186" s="106" t="s">
        <v>494</v>
      </c>
      <c r="B186" s="89">
        <v>51</v>
      </c>
      <c r="C186" s="89">
        <v>0</v>
      </c>
      <c r="D186" s="2" t="s">
        <v>492</v>
      </c>
      <c r="E186" s="89"/>
      <c r="F186" s="2"/>
      <c r="G186" s="2"/>
      <c r="H186" s="2"/>
      <c r="I186" s="2"/>
      <c r="J186" s="6">
        <f t="shared" ref="J186:U186" si="70">J187</f>
        <v>10000000</v>
      </c>
      <c r="K186" s="6" t="e">
        <f t="shared" si="70"/>
        <v>#REF!</v>
      </c>
      <c r="L186" s="6" t="e">
        <f t="shared" si="70"/>
        <v>#REF!</v>
      </c>
      <c r="M186" s="6" t="e">
        <f t="shared" si="70"/>
        <v>#REF!</v>
      </c>
      <c r="N186" s="6">
        <f t="shared" si="70"/>
        <v>9900000</v>
      </c>
      <c r="O186" s="6" t="e">
        <f t="shared" si="70"/>
        <v>#REF!</v>
      </c>
      <c r="P186" s="6" t="e">
        <f t="shared" si="70"/>
        <v>#REF!</v>
      </c>
      <c r="Q186" s="6" t="e">
        <f t="shared" si="70"/>
        <v>#REF!</v>
      </c>
      <c r="R186" s="6">
        <f t="shared" si="70"/>
        <v>0</v>
      </c>
      <c r="S186" s="6" t="e">
        <f t="shared" si="70"/>
        <v>#REF!</v>
      </c>
      <c r="T186" s="6" t="e">
        <f t="shared" si="70"/>
        <v>#REF!</v>
      </c>
      <c r="U186" s="6" t="e">
        <f t="shared" si="70"/>
        <v>#REF!</v>
      </c>
    </row>
    <row r="187" spans="1:21" x14ac:dyDescent="0.25">
      <c r="A187" s="8" t="s">
        <v>6</v>
      </c>
      <c r="B187" s="89">
        <v>51</v>
      </c>
      <c r="C187" s="89">
        <v>2</v>
      </c>
      <c r="D187" s="2" t="s">
        <v>492</v>
      </c>
      <c r="E187" s="2" t="s">
        <v>243</v>
      </c>
      <c r="F187" s="2"/>
      <c r="G187" s="2"/>
      <c r="H187" s="2"/>
      <c r="I187" s="2"/>
      <c r="J187" s="19">
        <f t="shared" ref="J187:U189" si="71">J188</f>
        <v>10000000</v>
      </c>
      <c r="K187" s="19" t="e">
        <f t="shared" si="71"/>
        <v>#REF!</v>
      </c>
      <c r="L187" s="19" t="e">
        <f t="shared" si="71"/>
        <v>#REF!</v>
      </c>
      <c r="M187" s="19" t="e">
        <f t="shared" si="71"/>
        <v>#REF!</v>
      </c>
      <c r="N187" s="19">
        <f t="shared" si="71"/>
        <v>9900000</v>
      </c>
      <c r="O187" s="19" t="e">
        <f t="shared" si="71"/>
        <v>#REF!</v>
      </c>
      <c r="P187" s="19" t="e">
        <f t="shared" si="71"/>
        <v>#REF!</v>
      </c>
      <c r="Q187" s="19" t="e">
        <f t="shared" si="71"/>
        <v>#REF!</v>
      </c>
      <c r="R187" s="19">
        <f t="shared" si="71"/>
        <v>0</v>
      </c>
      <c r="S187" s="19" t="e">
        <f t="shared" si="71"/>
        <v>#REF!</v>
      </c>
      <c r="T187" s="19" t="e">
        <f t="shared" si="71"/>
        <v>#REF!</v>
      </c>
      <c r="U187" s="19" t="e">
        <f t="shared" si="71"/>
        <v>#REF!</v>
      </c>
    </row>
    <row r="188" spans="1:21" ht="30" x14ac:dyDescent="0.25">
      <c r="A188" s="8" t="s">
        <v>473</v>
      </c>
      <c r="B188" s="89">
        <v>51</v>
      </c>
      <c r="C188" s="89">
        <v>2</v>
      </c>
      <c r="D188" s="2" t="s">
        <v>492</v>
      </c>
      <c r="E188" s="2" t="s">
        <v>243</v>
      </c>
      <c r="F188" s="2"/>
      <c r="G188" s="2"/>
      <c r="H188" s="2" t="s">
        <v>495</v>
      </c>
      <c r="I188" s="2"/>
      <c r="J188" s="19">
        <f t="shared" si="71"/>
        <v>10000000</v>
      </c>
      <c r="K188" s="19" t="e">
        <f t="shared" si="71"/>
        <v>#REF!</v>
      </c>
      <c r="L188" s="19" t="e">
        <f t="shared" si="71"/>
        <v>#REF!</v>
      </c>
      <c r="M188" s="19" t="e">
        <f t="shared" si="71"/>
        <v>#REF!</v>
      </c>
      <c r="N188" s="19">
        <f t="shared" si="71"/>
        <v>9900000</v>
      </c>
      <c r="O188" s="19" t="e">
        <f t="shared" si="71"/>
        <v>#REF!</v>
      </c>
      <c r="P188" s="19" t="e">
        <f t="shared" si="71"/>
        <v>#REF!</v>
      </c>
      <c r="Q188" s="19" t="e">
        <f t="shared" si="71"/>
        <v>#REF!</v>
      </c>
      <c r="R188" s="19">
        <f t="shared" si="71"/>
        <v>0</v>
      </c>
      <c r="S188" s="19" t="e">
        <f t="shared" si="71"/>
        <v>#REF!</v>
      </c>
      <c r="T188" s="19" t="e">
        <f t="shared" si="71"/>
        <v>#REF!</v>
      </c>
      <c r="U188" s="19" t="e">
        <f t="shared" si="71"/>
        <v>#REF!</v>
      </c>
    </row>
    <row r="189" spans="1:21" ht="45" x14ac:dyDescent="0.25">
      <c r="A189" s="125" t="s">
        <v>37</v>
      </c>
      <c r="B189" s="89">
        <v>51</v>
      </c>
      <c r="C189" s="89">
        <v>2</v>
      </c>
      <c r="D189" s="2" t="s">
        <v>492</v>
      </c>
      <c r="E189" s="2" t="s">
        <v>243</v>
      </c>
      <c r="F189" s="2"/>
      <c r="G189" s="2"/>
      <c r="H189" s="2" t="s">
        <v>495</v>
      </c>
      <c r="I189" s="2" t="s">
        <v>74</v>
      </c>
      <c r="J189" s="19">
        <f t="shared" si="71"/>
        <v>10000000</v>
      </c>
      <c r="K189" s="19" t="e">
        <f t="shared" si="71"/>
        <v>#REF!</v>
      </c>
      <c r="L189" s="19" t="e">
        <f t="shared" si="71"/>
        <v>#REF!</v>
      </c>
      <c r="M189" s="19" t="e">
        <f t="shared" si="71"/>
        <v>#REF!</v>
      </c>
      <c r="N189" s="19">
        <f t="shared" si="71"/>
        <v>9900000</v>
      </c>
      <c r="O189" s="19" t="e">
        <f t="shared" si="71"/>
        <v>#REF!</v>
      </c>
      <c r="P189" s="19" t="e">
        <f t="shared" si="71"/>
        <v>#REF!</v>
      </c>
      <c r="Q189" s="19" t="e">
        <f t="shared" si="71"/>
        <v>#REF!</v>
      </c>
      <c r="R189" s="19">
        <f t="shared" si="71"/>
        <v>0</v>
      </c>
      <c r="S189" s="19" t="e">
        <f t="shared" si="71"/>
        <v>#REF!</v>
      </c>
      <c r="T189" s="19" t="e">
        <f t="shared" si="71"/>
        <v>#REF!</v>
      </c>
      <c r="U189" s="19" t="e">
        <f t="shared" si="71"/>
        <v>#REF!</v>
      </c>
    </row>
    <row r="190" spans="1:21" x14ac:dyDescent="0.25">
      <c r="A190" s="125" t="s">
        <v>75</v>
      </c>
      <c r="B190" s="89">
        <v>51</v>
      </c>
      <c r="C190" s="89">
        <v>2</v>
      </c>
      <c r="D190" s="2" t="s">
        <v>492</v>
      </c>
      <c r="E190" s="2" t="s">
        <v>243</v>
      </c>
      <c r="F190" s="2"/>
      <c r="G190" s="2"/>
      <c r="H190" s="2" t="s">
        <v>495</v>
      </c>
      <c r="I190" s="2" t="s">
        <v>76</v>
      </c>
      <c r="J190" s="19">
        <f>'3.ВС'!J171</f>
        <v>10000000</v>
      </c>
      <c r="K190" s="19" t="e">
        <f>'3.ВС'!#REF!</f>
        <v>#REF!</v>
      </c>
      <c r="L190" s="19" t="e">
        <f>'3.ВС'!#REF!</f>
        <v>#REF!</v>
      </c>
      <c r="M190" s="19" t="e">
        <f>'3.ВС'!#REF!</f>
        <v>#REF!</v>
      </c>
      <c r="N190" s="19">
        <f>'3.ВС'!K171</f>
        <v>9900000</v>
      </c>
      <c r="O190" s="19" t="e">
        <f>'3.ВС'!#REF!</f>
        <v>#REF!</v>
      </c>
      <c r="P190" s="19" t="e">
        <f>'3.ВС'!#REF!</f>
        <v>#REF!</v>
      </c>
      <c r="Q190" s="19" t="e">
        <f>'3.ВС'!#REF!</f>
        <v>#REF!</v>
      </c>
      <c r="R190" s="19">
        <f>'3.ВС'!L171</f>
        <v>0</v>
      </c>
      <c r="S190" s="19" t="e">
        <f>'3.ВС'!#REF!</f>
        <v>#REF!</v>
      </c>
      <c r="T190" s="19" t="e">
        <f>'3.ВС'!#REF!</f>
        <v>#REF!</v>
      </c>
      <c r="U190" s="19" t="e">
        <f>'3.ВС'!#REF!</f>
        <v>#REF!</v>
      </c>
    </row>
    <row r="191" spans="1:21" ht="30" x14ac:dyDescent="0.25">
      <c r="A191" s="14" t="s">
        <v>349</v>
      </c>
      <c r="B191" s="89">
        <v>51</v>
      </c>
      <c r="C191" s="89">
        <v>2</v>
      </c>
      <c r="D191" s="3" t="s">
        <v>32</v>
      </c>
      <c r="E191" s="89"/>
      <c r="F191" s="2"/>
      <c r="G191" s="3"/>
      <c r="H191" s="3"/>
      <c r="I191" s="2"/>
      <c r="J191" s="19">
        <f t="shared" ref="J191:U194" si="72">J192</f>
        <v>126000</v>
      </c>
      <c r="K191" s="19" t="e">
        <f t="shared" si="72"/>
        <v>#REF!</v>
      </c>
      <c r="L191" s="19" t="e">
        <f t="shared" si="72"/>
        <v>#REF!</v>
      </c>
      <c r="M191" s="19" t="e">
        <f t="shared" si="72"/>
        <v>#REF!</v>
      </c>
      <c r="N191" s="19">
        <f t="shared" si="72"/>
        <v>126000</v>
      </c>
      <c r="O191" s="19" t="e">
        <f t="shared" si="72"/>
        <v>#REF!</v>
      </c>
      <c r="P191" s="19" t="e">
        <f t="shared" si="72"/>
        <v>#REF!</v>
      </c>
      <c r="Q191" s="19" t="e">
        <f t="shared" si="72"/>
        <v>#REF!</v>
      </c>
      <c r="R191" s="19">
        <f t="shared" si="72"/>
        <v>126000</v>
      </c>
      <c r="S191" s="19" t="e">
        <f t="shared" si="72"/>
        <v>#REF!</v>
      </c>
      <c r="T191" s="19" t="e">
        <f t="shared" si="72"/>
        <v>#REF!</v>
      </c>
      <c r="U191" s="19" t="e">
        <f t="shared" si="72"/>
        <v>#REF!</v>
      </c>
    </row>
    <row r="192" spans="1:21" x14ac:dyDescent="0.25">
      <c r="A192" s="14" t="s">
        <v>6</v>
      </c>
      <c r="B192" s="89">
        <v>51</v>
      </c>
      <c r="C192" s="89">
        <v>2</v>
      </c>
      <c r="D192" s="3" t="s">
        <v>32</v>
      </c>
      <c r="E192" s="89">
        <v>851</v>
      </c>
      <c r="F192" s="2"/>
      <c r="G192" s="3"/>
      <c r="H192" s="3"/>
      <c r="I192" s="2"/>
      <c r="J192" s="19">
        <f t="shared" si="72"/>
        <v>126000</v>
      </c>
      <c r="K192" s="19" t="e">
        <f t="shared" si="72"/>
        <v>#REF!</v>
      </c>
      <c r="L192" s="19" t="e">
        <f t="shared" si="72"/>
        <v>#REF!</v>
      </c>
      <c r="M192" s="19" t="e">
        <f t="shared" si="72"/>
        <v>#REF!</v>
      </c>
      <c r="N192" s="19">
        <f t="shared" si="72"/>
        <v>126000</v>
      </c>
      <c r="O192" s="19" t="e">
        <f t="shared" si="72"/>
        <v>#REF!</v>
      </c>
      <c r="P192" s="19" t="e">
        <f t="shared" si="72"/>
        <v>#REF!</v>
      </c>
      <c r="Q192" s="19" t="e">
        <f t="shared" si="72"/>
        <v>#REF!</v>
      </c>
      <c r="R192" s="19">
        <f t="shared" si="72"/>
        <v>126000</v>
      </c>
      <c r="S192" s="19" t="e">
        <f t="shared" si="72"/>
        <v>#REF!</v>
      </c>
      <c r="T192" s="19" t="e">
        <f t="shared" si="72"/>
        <v>#REF!</v>
      </c>
      <c r="U192" s="19" t="e">
        <f t="shared" si="72"/>
        <v>#REF!</v>
      </c>
    </row>
    <row r="193" spans="1:21" ht="120" x14ac:dyDescent="0.25">
      <c r="A193" s="14" t="s">
        <v>79</v>
      </c>
      <c r="B193" s="89">
        <v>51</v>
      </c>
      <c r="C193" s="89">
        <v>2</v>
      </c>
      <c r="D193" s="2" t="s">
        <v>32</v>
      </c>
      <c r="E193" s="89">
        <v>851</v>
      </c>
      <c r="F193" s="2" t="s">
        <v>51</v>
      </c>
      <c r="G193" s="2" t="s">
        <v>11</v>
      </c>
      <c r="H193" s="2" t="s">
        <v>156</v>
      </c>
      <c r="I193" s="2"/>
      <c r="J193" s="19">
        <f t="shared" si="72"/>
        <v>126000</v>
      </c>
      <c r="K193" s="19" t="e">
        <f t="shared" si="72"/>
        <v>#REF!</v>
      </c>
      <c r="L193" s="19" t="e">
        <f t="shared" si="72"/>
        <v>#REF!</v>
      </c>
      <c r="M193" s="19" t="e">
        <f t="shared" si="72"/>
        <v>#REF!</v>
      </c>
      <c r="N193" s="19">
        <f t="shared" si="72"/>
        <v>126000</v>
      </c>
      <c r="O193" s="19" t="e">
        <f t="shared" si="72"/>
        <v>#REF!</v>
      </c>
      <c r="P193" s="19" t="e">
        <f t="shared" si="72"/>
        <v>#REF!</v>
      </c>
      <c r="Q193" s="19" t="e">
        <f t="shared" si="72"/>
        <v>#REF!</v>
      </c>
      <c r="R193" s="19">
        <f t="shared" si="72"/>
        <v>126000</v>
      </c>
      <c r="S193" s="19" t="e">
        <f t="shared" si="72"/>
        <v>#REF!</v>
      </c>
      <c r="T193" s="19" t="e">
        <f t="shared" si="72"/>
        <v>#REF!</v>
      </c>
      <c r="U193" s="19" t="e">
        <f t="shared" si="72"/>
        <v>#REF!</v>
      </c>
    </row>
    <row r="194" spans="1:21" ht="45" x14ac:dyDescent="0.25">
      <c r="A194" s="125" t="s">
        <v>37</v>
      </c>
      <c r="B194" s="89">
        <v>51</v>
      </c>
      <c r="C194" s="89">
        <v>2</v>
      </c>
      <c r="D194" s="2" t="s">
        <v>32</v>
      </c>
      <c r="E194" s="89">
        <v>851</v>
      </c>
      <c r="F194" s="2" t="s">
        <v>51</v>
      </c>
      <c r="G194" s="2" t="s">
        <v>11</v>
      </c>
      <c r="H194" s="2" t="s">
        <v>156</v>
      </c>
      <c r="I194" s="2" t="s">
        <v>74</v>
      </c>
      <c r="J194" s="19">
        <f t="shared" si="72"/>
        <v>126000</v>
      </c>
      <c r="K194" s="19" t="e">
        <f t="shared" si="72"/>
        <v>#REF!</v>
      </c>
      <c r="L194" s="19" t="e">
        <f t="shared" si="72"/>
        <v>#REF!</v>
      </c>
      <c r="M194" s="19" t="e">
        <f t="shared" si="72"/>
        <v>#REF!</v>
      </c>
      <c r="N194" s="19">
        <f t="shared" si="72"/>
        <v>126000</v>
      </c>
      <c r="O194" s="19" t="e">
        <f t="shared" si="72"/>
        <v>#REF!</v>
      </c>
      <c r="P194" s="19" t="e">
        <f t="shared" si="72"/>
        <v>#REF!</v>
      </c>
      <c r="Q194" s="19" t="e">
        <f t="shared" si="72"/>
        <v>#REF!</v>
      </c>
      <c r="R194" s="19">
        <f t="shared" si="72"/>
        <v>126000</v>
      </c>
      <c r="S194" s="19" t="e">
        <f t="shared" si="72"/>
        <v>#REF!</v>
      </c>
      <c r="T194" s="19" t="e">
        <f t="shared" si="72"/>
        <v>#REF!</v>
      </c>
      <c r="U194" s="19" t="e">
        <f t="shared" si="72"/>
        <v>#REF!</v>
      </c>
    </row>
    <row r="195" spans="1:21" x14ac:dyDescent="0.25">
      <c r="A195" s="125" t="s">
        <v>75</v>
      </c>
      <c r="B195" s="89">
        <v>51</v>
      </c>
      <c r="C195" s="89">
        <v>2</v>
      </c>
      <c r="D195" s="2" t="s">
        <v>32</v>
      </c>
      <c r="E195" s="89">
        <v>851</v>
      </c>
      <c r="F195" s="2" t="s">
        <v>51</v>
      </c>
      <c r="G195" s="2" t="s">
        <v>11</v>
      </c>
      <c r="H195" s="2" t="s">
        <v>156</v>
      </c>
      <c r="I195" s="2" t="s">
        <v>76</v>
      </c>
      <c r="J195" s="19">
        <f>'3.ВС'!J174</f>
        <v>126000</v>
      </c>
      <c r="K195" s="19" t="e">
        <f>'3.ВС'!#REF!</f>
        <v>#REF!</v>
      </c>
      <c r="L195" s="19" t="e">
        <f>'3.ВС'!#REF!</f>
        <v>#REF!</v>
      </c>
      <c r="M195" s="19" t="e">
        <f>'3.ВС'!#REF!</f>
        <v>#REF!</v>
      </c>
      <c r="N195" s="19">
        <f>'3.ВС'!K174</f>
        <v>126000</v>
      </c>
      <c r="O195" s="19" t="e">
        <f>'3.ВС'!#REF!</f>
        <v>#REF!</v>
      </c>
      <c r="P195" s="19" t="e">
        <f>'3.ВС'!#REF!</f>
        <v>#REF!</v>
      </c>
      <c r="Q195" s="19" t="e">
        <f>'3.ВС'!#REF!</f>
        <v>#REF!</v>
      </c>
      <c r="R195" s="19">
        <f>'3.ВС'!L174</f>
        <v>126000</v>
      </c>
      <c r="S195" s="19" t="e">
        <f>'3.ВС'!#REF!</f>
        <v>#REF!</v>
      </c>
      <c r="T195" s="19" t="e">
        <f>'3.ВС'!#REF!</f>
        <v>#REF!</v>
      </c>
      <c r="U195" s="19" t="e">
        <f>'3.ВС'!#REF!</f>
        <v>#REF!</v>
      </c>
    </row>
    <row r="196" spans="1:21" ht="60" x14ac:dyDescent="0.25">
      <c r="A196" s="14" t="s">
        <v>155</v>
      </c>
      <c r="B196" s="89">
        <v>51</v>
      </c>
      <c r="C196" s="89">
        <v>2</v>
      </c>
      <c r="D196" s="3" t="s">
        <v>124</v>
      </c>
      <c r="E196" s="89"/>
      <c r="F196" s="2"/>
      <c r="G196" s="3"/>
      <c r="H196" s="3"/>
      <c r="I196" s="2"/>
      <c r="J196" s="19">
        <f t="shared" ref="J196:U196" si="73">J197</f>
        <v>35379084</v>
      </c>
      <c r="K196" s="19" t="e">
        <f t="shared" si="73"/>
        <v>#REF!</v>
      </c>
      <c r="L196" s="19" t="e">
        <f t="shared" si="73"/>
        <v>#REF!</v>
      </c>
      <c r="M196" s="19" t="e">
        <f t="shared" si="73"/>
        <v>#REF!</v>
      </c>
      <c r="N196" s="19">
        <f t="shared" si="73"/>
        <v>30527267</v>
      </c>
      <c r="O196" s="19" t="e">
        <f t="shared" si="73"/>
        <v>#REF!</v>
      </c>
      <c r="P196" s="19" t="e">
        <f t="shared" si="73"/>
        <v>#REF!</v>
      </c>
      <c r="Q196" s="19" t="e">
        <f t="shared" si="73"/>
        <v>#REF!</v>
      </c>
      <c r="R196" s="19">
        <f t="shared" si="73"/>
        <v>31038899</v>
      </c>
      <c r="S196" s="19" t="e">
        <f t="shared" si="73"/>
        <v>#REF!</v>
      </c>
      <c r="T196" s="19" t="e">
        <f t="shared" si="73"/>
        <v>#REF!</v>
      </c>
      <c r="U196" s="19" t="e">
        <f t="shared" si="73"/>
        <v>#REF!</v>
      </c>
    </row>
    <row r="197" spans="1:21" x14ac:dyDescent="0.25">
      <c r="A197" s="14" t="s">
        <v>6</v>
      </c>
      <c r="B197" s="89">
        <v>51</v>
      </c>
      <c r="C197" s="89">
        <v>2</v>
      </c>
      <c r="D197" s="3" t="s">
        <v>124</v>
      </c>
      <c r="E197" s="89">
        <v>851</v>
      </c>
      <c r="F197" s="2"/>
      <c r="G197" s="3"/>
      <c r="H197" s="3"/>
      <c r="I197" s="2"/>
      <c r="J197" s="19">
        <f>J198+J201+J204+J209+J214+J217</f>
        <v>35379084</v>
      </c>
      <c r="K197" s="19" t="e">
        <f t="shared" ref="K197:U197" si="74">K198+K201+K204+K209+K214+K217</f>
        <v>#REF!</v>
      </c>
      <c r="L197" s="19" t="e">
        <f t="shared" si="74"/>
        <v>#REF!</v>
      </c>
      <c r="M197" s="19" t="e">
        <f t="shared" si="74"/>
        <v>#REF!</v>
      </c>
      <c r="N197" s="19">
        <f t="shared" si="74"/>
        <v>30527267</v>
      </c>
      <c r="O197" s="19" t="e">
        <f t="shared" si="74"/>
        <v>#REF!</v>
      </c>
      <c r="P197" s="19" t="e">
        <f t="shared" si="74"/>
        <v>#REF!</v>
      </c>
      <c r="Q197" s="19" t="e">
        <f t="shared" si="74"/>
        <v>#REF!</v>
      </c>
      <c r="R197" s="19">
        <f t="shared" si="74"/>
        <v>31038899</v>
      </c>
      <c r="S197" s="19" t="e">
        <f t="shared" si="74"/>
        <v>#REF!</v>
      </c>
      <c r="T197" s="19" t="e">
        <f t="shared" si="74"/>
        <v>#REF!</v>
      </c>
      <c r="U197" s="19" t="e">
        <f t="shared" si="74"/>
        <v>#REF!</v>
      </c>
    </row>
    <row r="198" spans="1:21" x14ac:dyDescent="0.25">
      <c r="A198" s="14" t="s">
        <v>73</v>
      </c>
      <c r="B198" s="89">
        <v>51</v>
      </c>
      <c r="C198" s="89">
        <v>2</v>
      </c>
      <c r="D198" s="2" t="s">
        <v>124</v>
      </c>
      <c r="E198" s="89">
        <v>851</v>
      </c>
      <c r="F198" s="2" t="s">
        <v>51</v>
      </c>
      <c r="G198" s="2" t="s">
        <v>11</v>
      </c>
      <c r="H198" s="2" t="s">
        <v>187</v>
      </c>
      <c r="I198" s="2"/>
      <c r="J198" s="19">
        <f t="shared" ref="J198:U199" si="75">J199</f>
        <v>12752600</v>
      </c>
      <c r="K198" s="19" t="e">
        <f t="shared" si="75"/>
        <v>#REF!</v>
      </c>
      <c r="L198" s="19" t="e">
        <f t="shared" si="75"/>
        <v>#REF!</v>
      </c>
      <c r="M198" s="19" t="e">
        <f t="shared" si="75"/>
        <v>#REF!</v>
      </c>
      <c r="N198" s="19">
        <f t="shared" si="75"/>
        <v>12752600</v>
      </c>
      <c r="O198" s="19" t="e">
        <f t="shared" si="75"/>
        <v>#REF!</v>
      </c>
      <c r="P198" s="19" t="e">
        <f t="shared" si="75"/>
        <v>#REF!</v>
      </c>
      <c r="Q198" s="19" t="e">
        <f t="shared" si="75"/>
        <v>#REF!</v>
      </c>
      <c r="R198" s="19">
        <f t="shared" si="75"/>
        <v>12752600</v>
      </c>
      <c r="S198" s="19" t="e">
        <f t="shared" si="75"/>
        <v>#REF!</v>
      </c>
      <c r="T198" s="19" t="e">
        <f t="shared" si="75"/>
        <v>#REF!</v>
      </c>
      <c r="U198" s="19" t="e">
        <f t="shared" si="75"/>
        <v>#REF!</v>
      </c>
    </row>
    <row r="199" spans="1:21" ht="45" x14ac:dyDescent="0.25">
      <c r="A199" s="125" t="s">
        <v>37</v>
      </c>
      <c r="B199" s="89">
        <v>51</v>
      </c>
      <c r="C199" s="89">
        <v>2</v>
      </c>
      <c r="D199" s="2" t="s">
        <v>124</v>
      </c>
      <c r="E199" s="89">
        <v>851</v>
      </c>
      <c r="F199" s="2" t="s">
        <v>51</v>
      </c>
      <c r="G199" s="2" t="s">
        <v>11</v>
      </c>
      <c r="H199" s="2" t="s">
        <v>187</v>
      </c>
      <c r="I199" s="2" t="s">
        <v>74</v>
      </c>
      <c r="J199" s="19">
        <f t="shared" si="75"/>
        <v>12752600</v>
      </c>
      <c r="K199" s="19" t="e">
        <f t="shared" si="75"/>
        <v>#REF!</v>
      </c>
      <c r="L199" s="19" t="e">
        <f t="shared" si="75"/>
        <v>#REF!</v>
      </c>
      <c r="M199" s="19" t="e">
        <f t="shared" si="75"/>
        <v>#REF!</v>
      </c>
      <c r="N199" s="19">
        <f t="shared" si="75"/>
        <v>12752600</v>
      </c>
      <c r="O199" s="19" t="e">
        <f t="shared" si="75"/>
        <v>#REF!</v>
      </c>
      <c r="P199" s="19" t="e">
        <f t="shared" si="75"/>
        <v>#REF!</v>
      </c>
      <c r="Q199" s="19" t="e">
        <f t="shared" si="75"/>
        <v>#REF!</v>
      </c>
      <c r="R199" s="19">
        <f t="shared" si="75"/>
        <v>12752600</v>
      </c>
      <c r="S199" s="19" t="e">
        <f t="shared" si="75"/>
        <v>#REF!</v>
      </c>
      <c r="T199" s="19" t="e">
        <f t="shared" si="75"/>
        <v>#REF!</v>
      </c>
      <c r="U199" s="19" t="e">
        <f t="shared" si="75"/>
        <v>#REF!</v>
      </c>
    </row>
    <row r="200" spans="1:21" x14ac:dyDescent="0.25">
      <c r="A200" s="125" t="s">
        <v>75</v>
      </c>
      <c r="B200" s="89">
        <v>51</v>
      </c>
      <c r="C200" s="89">
        <v>2</v>
      </c>
      <c r="D200" s="2" t="s">
        <v>124</v>
      </c>
      <c r="E200" s="89">
        <v>851</v>
      </c>
      <c r="F200" s="2" t="s">
        <v>51</v>
      </c>
      <c r="G200" s="2" t="s">
        <v>11</v>
      </c>
      <c r="H200" s="2" t="s">
        <v>187</v>
      </c>
      <c r="I200" s="2" t="s">
        <v>76</v>
      </c>
      <c r="J200" s="19">
        <f>'3.ВС'!J177</f>
        <v>12752600</v>
      </c>
      <c r="K200" s="19" t="e">
        <f>'3.ВС'!#REF!</f>
        <v>#REF!</v>
      </c>
      <c r="L200" s="19" t="e">
        <f>'3.ВС'!#REF!</f>
        <v>#REF!</v>
      </c>
      <c r="M200" s="19" t="e">
        <f>'3.ВС'!#REF!</f>
        <v>#REF!</v>
      </c>
      <c r="N200" s="19">
        <f>'3.ВС'!K177</f>
        <v>12752600</v>
      </c>
      <c r="O200" s="19" t="e">
        <f>'3.ВС'!#REF!</f>
        <v>#REF!</v>
      </c>
      <c r="P200" s="19" t="e">
        <f>'3.ВС'!#REF!</f>
        <v>#REF!</v>
      </c>
      <c r="Q200" s="19" t="e">
        <f>'3.ВС'!#REF!</f>
        <v>#REF!</v>
      </c>
      <c r="R200" s="19">
        <f>'3.ВС'!L177</f>
        <v>12752600</v>
      </c>
      <c r="S200" s="19" t="e">
        <f>'3.ВС'!#REF!</f>
        <v>#REF!</v>
      </c>
      <c r="T200" s="19" t="e">
        <f>'3.ВС'!#REF!</f>
        <v>#REF!</v>
      </c>
      <c r="U200" s="19" t="e">
        <f>'3.ВС'!#REF!</f>
        <v>#REF!</v>
      </c>
    </row>
    <row r="201" spans="1:21" ht="30" x14ac:dyDescent="0.25">
      <c r="A201" s="14" t="s">
        <v>77</v>
      </c>
      <c r="B201" s="89">
        <v>51</v>
      </c>
      <c r="C201" s="89">
        <v>2</v>
      </c>
      <c r="D201" s="2" t="s">
        <v>124</v>
      </c>
      <c r="E201" s="89">
        <v>851</v>
      </c>
      <c r="F201" s="2" t="s">
        <v>51</v>
      </c>
      <c r="G201" s="2" t="s">
        <v>11</v>
      </c>
      <c r="H201" s="2" t="s">
        <v>188</v>
      </c>
      <c r="I201" s="2"/>
      <c r="J201" s="19">
        <f t="shared" ref="J201:U205" si="76">J202</f>
        <v>12112059</v>
      </c>
      <c r="K201" s="19" t="e">
        <f t="shared" si="76"/>
        <v>#REF!</v>
      </c>
      <c r="L201" s="19" t="e">
        <f t="shared" si="76"/>
        <v>#REF!</v>
      </c>
      <c r="M201" s="19" t="e">
        <f t="shared" si="76"/>
        <v>#REF!</v>
      </c>
      <c r="N201" s="19">
        <f t="shared" si="76"/>
        <v>12112059</v>
      </c>
      <c r="O201" s="19" t="e">
        <f t="shared" si="76"/>
        <v>#REF!</v>
      </c>
      <c r="P201" s="19" t="e">
        <f t="shared" si="76"/>
        <v>#REF!</v>
      </c>
      <c r="Q201" s="19" t="e">
        <f t="shared" si="76"/>
        <v>#REF!</v>
      </c>
      <c r="R201" s="19">
        <f t="shared" si="76"/>
        <v>12112059</v>
      </c>
      <c r="S201" s="19" t="e">
        <f t="shared" si="76"/>
        <v>#REF!</v>
      </c>
      <c r="T201" s="19" t="e">
        <f t="shared" si="76"/>
        <v>#REF!</v>
      </c>
      <c r="U201" s="19" t="e">
        <f t="shared" si="76"/>
        <v>#REF!</v>
      </c>
    </row>
    <row r="202" spans="1:21" ht="45" x14ac:dyDescent="0.25">
      <c r="A202" s="125" t="s">
        <v>37</v>
      </c>
      <c r="B202" s="89">
        <v>51</v>
      </c>
      <c r="C202" s="89">
        <v>2</v>
      </c>
      <c r="D202" s="2" t="s">
        <v>124</v>
      </c>
      <c r="E202" s="89">
        <v>851</v>
      </c>
      <c r="F202" s="2" t="s">
        <v>51</v>
      </c>
      <c r="G202" s="2" t="s">
        <v>11</v>
      </c>
      <c r="H202" s="2" t="s">
        <v>188</v>
      </c>
      <c r="I202" s="4">
        <v>600</v>
      </c>
      <c r="J202" s="19">
        <f t="shared" si="76"/>
        <v>12112059</v>
      </c>
      <c r="K202" s="19" t="e">
        <f t="shared" si="76"/>
        <v>#REF!</v>
      </c>
      <c r="L202" s="19" t="e">
        <f t="shared" si="76"/>
        <v>#REF!</v>
      </c>
      <c r="M202" s="19" t="e">
        <f t="shared" si="76"/>
        <v>#REF!</v>
      </c>
      <c r="N202" s="19">
        <f t="shared" si="76"/>
        <v>12112059</v>
      </c>
      <c r="O202" s="19" t="e">
        <f t="shared" si="76"/>
        <v>#REF!</v>
      </c>
      <c r="P202" s="19" t="e">
        <f t="shared" si="76"/>
        <v>#REF!</v>
      </c>
      <c r="Q202" s="19" t="e">
        <f t="shared" si="76"/>
        <v>#REF!</v>
      </c>
      <c r="R202" s="19">
        <f t="shared" si="76"/>
        <v>12112059</v>
      </c>
      <c r="S202" s="19" t="e">
        <f t="shared" si="76"/>
        <v>#REF!</v>
      </c>
      <c r="T202" s="19" t="e">
        <f t="shared" si="76"/>
        <v>#REF!</v>
      </c>
      <c r="U202" s="19" t="e">
        <f t="shared" si="76"/>
        <v>#REF!</v>
      </c>
    </row>
    <row r="203" spans="1:21" x14ac:dyDescent="0.25">
      <c r="A203" s="125" t="s">
        <v>75</v>
      </c>
      <c r="B203" s="89">
        <v>51</v>
      </c>
      <c r="C203" s="89">
        <v>2</v>
      </c>
      <c r="D203" s="2" t="s">
        <v>124</v>
      </c>
      <c r="E203" s="89">
        <v>851</v>
      </c>
      <c r="F203" s="2" t="s">
        <v>51</v>
      </c>
      <c r="G203" s="2" t="s">
        <v>11</v>
      </c>
      <c r="H203" s="2" t="s">
        <v>188</v>
      </c>
      <c r="I203" s="4">
        <v>610</v>
      </c>
      <c r="J203" s="19">
        <f>'3.ВС'!J180</f>
        <v>12112059</v>
      </c>
      <c r="K203" s="19" t="e">
        <f>'3.ВС'!#REF!</f>
        <v>#REF!</v>
      </c>
      <c r="L203" s="19" t="e">
        <f>'3.ВС'!#REF!</f>
        <v>#REF!</v>
      </c>
      <c r="M203" s="19" t="e">
        <f>'3.ВС'!#REF!</f>
        <v>#REF!</v>
      </c>
      <c r="N203" s="19">
        <f>'3.ВС'!K180</f>
        <v>12112059</v>
      </c>
      <c r="O203" s="19" t="e">
        <f>'3.ВС'!#REF!</f>
        <v>#REF!</v>
      </c>
      <c r="P203" s="19" t="e">
        <f>'3.ВС'!#REF!</f>
        <v>#REF!</v>
      </c>
      <c r="Q203" s="19" t="e">
        <f>'3.ВС'!#REF!</f>
        <v>#REF!</v>
      </c>
      <c r="R203" s="19">
        <f>'3.ВС'!L180</f>
        <v>12112059</v>
      </c>
      <c r="S203" s="19" t="e">
        <f>'3.ВС'!#REF!</f>
        <v>#REF!</v>
      </c>
      <c r="T203" s="19" t="e">
        <f>'3.ВС'!#REF!</f>
        <v>#REF!</v>
      </c>
      <c r="U203" s="19" t="e">
        <f>'3.ВС'!#REF!</f>
        <v>#REF!</v>
      </c>
    </row>
    <row r="204" spans="1:21" x14ac:dyDescent="0.25">
      <c r="A204" s="14" t="s">
        <v>80</v>
      </c>
      <c r="B204" s="89">
        <v>51</v>
      </c>
      <c r="C204" s="89">
        <v>2</v>
      </c>
      <c r="D204" s="2" t="s">
        <v>124</v>
      </c>
      <c r="E204" s="89">
        <v>851</v>
      </c>
      <c r="F204" s="2" t="s">
        <v>51</v>
      </c>
      <c r="G204" s="2" t="s">
        <v>11</v>
      </c>
      <c r="H204" s="2" t="s">
        <v>190</v>
      </c>
      <c r="I204" s="4"/>
      <c r="J204" s="19">
        <f t="shared" ref="J204:U204" si="77">J205+J207</f>
        <v>4851220</v>
      </c>
      <c r="K204" s="19" t="e">
        <f t="shared" si="77"/>
        <v>#REF!</v>
      </c>
      <c r="L204" s="19" t="e">
        <f t="shared" si="77"/>
        <v>#REF!</v>
      </c>
      <c r="M204" s="19" t="e">
        <f t="shared" si="77"/>
        <v>#REF!</v>
      </c>
      <c r="N204" s="19">
        <f t="shared" si="77"/>
        <v>0</v>
      </c>
      <c r="O204" s="19" t="e">
        <f t="shared" si="77"/>
        <v>#REF!</v>
      </c>
      <c r="P204" s="19" t="e">
        <f t="shared" si="77"/>
        <v>#REF!</v>
      </c>
      <c r="Q204" s="19" t="e">
        <f t="shared" si="77"/>
        <v>#REF!</v>
      </c>
      <c r="R204" s="19">
        <f t="shared" si="77"/>
        <v>0</v>
      </c>
      <c r="S204" s="19" t="e">
        <f t="shared" si="77"/>
        <v>#REF!</v>
      </c>
      <c r="T204" s="19" t="e">
        <f t="shared" si="77"/>
        <v>#REF!</v>
      </c>
      <c r="U204" s="19" t="e">
        <f t="shared" si="77"/>
        <v>#REF!</v>
      </c>
    </row>
    <row r="205" spans="1:21" ht="45" x14ac:dyDescent="0.25">
      <c r="A205" s="125" t="s">
        <v>19</v>
      </c>
      <c r="B205" s="89">
        <v>51</v>
      </c>
      <c r="C205" s="89">
        <v>2</v>
      </c>
      <c r="D205" s="2" t="s">
        <v>124</v>
      </c>
      <c r="E205" s="89">
        <v>851</v>
      </c>
      <c r="F205" s="2" t="s">
        <v>51</v>
      </c>
      <c r="G205" s="2" t="s">
        <v>11</v>
      </c>
      <c r="H205" s="2" t="s">
        <v>190</v>
      </c>
      <c r="I205" s="4">
        <v>200</v>
      </c>
      <c r="J205" s="19">
        <f t="shared" si="76"/>
        <v>135500</v>
      </c>
      <c r="K205" s="19" t="e">
        <f t="shared" si="76"/>
        <v>#REF!</v>
      </c>
      <c r="L205" s="19" t="e">
        <f t="shared" si="76"/>
        <v>#REF!</v>
      </c>
      <c r="M205" s="19" t="e">
        <f t="shared" si="76"/>
        <v>#REF!</v>
      </c>
      <c r="N205" s="19">
        <f t="shared" si="76"/>
        <v>0</v>
      </c>
      <c r="O205" s="19" t="e">
        <f t="shared" si="76"/>
        <v>#REF!</v>
      </c>
      <c r="P205" s="19" t="e">
        <f t="shared" si="76"/>
        <v>#REF!</v>
      </c>
      <c r="Q205" s="19" t="e">
        <f t="shared" si="76"/>
        <v>#REF!</v>
      </c>
      <c r="R205" s="19">
        <f t="shared" si="76"/>
        <v>0</v>
      </c>
      <c r="S205" s="19" t="e">
        <f t="shared" si="76"/>
        <v>#REF!</v>
      </c>
      <c r="T205" s="19" t="e">
        <f t="shared" si="76"/>
        <v>#REF!</v>
      </c>
      <c r="U205" s="19" t="e">
        <f t="shared" si="76"/>
        <v>#REF!</v>
      </c>
    </row>
    <row r="206" spans="1:21" ht="45" x14ac:dyDescent="0.25">
      <c r="A206" s="125" t="s">
        <v>9</v>
      </c>
      <c r="B206" s="89">
        <v>51</v>
      </c>
      <c r="C206" s="89">
        <v>2</v>
      </c>
      <c r="D206" s="2" t="s">
        <v>124</v>
      </c>
      <c r="E206" s="89">
        <v>851</v>
      </c>
      <c r="F206" s="2" t="s">
        <v>51</v>
      </c>
      <c r="G206" s="2" t="s">
        <v>11</v>
      </c>
      <c r="H206" s="2" t="s">
        <v>190</v>
      </c>
      <c r="I206" s="4">
        <v>240</v>
      </c>
      <c r="J206" s="19">
        <f>'3.ВС'!J183</f>
        <v>135500</v>
      </c>
      <c r="K206" s="19" t="e">
        <f>'3.ВС'!#REF!</f>
        <v>#REF!</v>
      </c>
      <c r="L206" s="19" t="e">
        <f>'3.ВС'!#REF!</f>
        <v>#REF!</v>
      </c>
      <c r="M206" s="19" t="e">
        <f>'3.ВС'!#REF!</f>
        <v>#REF!</v>
      </c>
      <c r="N206" s="19">
        <f>'3.ВС'!K183</f>
        <v>0</v>
      </c>
      <c r="O206" s="19" t="e">
        <f>'3.ВС'!#REF!</f>
        <v>#REF!</v>
      </c>
      <c r="P206" s="19" t="e">
        <f>'3.ВС'!#REF!</f>
        <v>#REF!</v>
      </c>
      <c r="Q206" s="19" t="e">
        <f>'3.ВС'!#REF!</f>
        <v>#REF!</v>
      </c>
      <c r="R206" s="19">
        <f>'3.ВС'!L183</f>
        <v>0</v>
      </c>
      <c r="S206" s="19" t="e">
        <f>'3.ВС'!#REF!</f>
        <v>#REF!</v>
      </c>
      <c r="T206" s="19" t="e">
        <f>'3.ВС'!#REF!</f>
        <v>#REF!</v>
      </c>
      <c r="U206" s="19" t="e">
        <f>'3.ВС'!#REF!</f>
        <v>#REF!</v>
      </c>
    </row>
    <row r="207" spans="1:21" ht="45" x14ac:dyDescent="0.25">
      <c r="A207" s="125" t="s">
        <v>37</v>
      </c>
      <c r="B207" s="89">
        <v>51</v>
      </c>
      <c r="C207" s="89">
        <v>2</v>
      </c>
      <c r="D207" s="2" t="s">
        <v>124</v>
      </c>
      <c r="E207" s="89">
        <v>851</v>
      </c>
      <c r="F207" s="2" t="s">
        <v>51</v>
      </c>
      <c r="G207" s="2" t="s">
        <v>11</v>
      </c>
      <c r="H207" s="2" t="s">
        <v>190</v>
      </c>
      <c r="I207" s="4">
        <v>600</v>
      </c>
      <c r="J207" s="19">
        <f t="shared" ref="J207:U207" si="78">J208</f>
        <v>4715720</v>
      </c>
      <c r="K207" s="19" t="e">
        <f t="shared" si="78"/>
        <v>#REF!</v>
      </c>
      <c r="L207" s="19" t="e">
        <f t="shared" si="78"/>
        <v>#REF!</v>
      </c>
      <c r="M207" s="19" t="e">
        <f t="shared" si="78"/>
        <v>#REF!</v>
      </c>
      <c r="N207" s="19">
        <f t="shared" si="78"/>
        <v>0</v>
      </c>
      <c r="O207" s="19" t="e">
        <f t="shared" si="78"/>
        <v>#REF!</v>
      </c>
      <c r="P207" s="19" t="e">
        <f t="shared" si="78"/>
        <v>#REF!</v>
      </c>
      <c r="Q207" s="19" t="e">
        <f t="shared" si="78"/>
        <v>#REF!</v>
      </c>
      <c r="R207" s="19">
        <f t="shared" si="78"/>
        <v>0</v>
      </c>
      <c r="S207" s="19" t="e">
        <f t="shared" si="78"/>
        <v>#REF!</v>
      </c>
      <c r="T207" s="19" t="e">
        <f t="shared" si="78"/>
        <v>#REF!</v>
      </c>
      <c r="U207" s="19" t="e">
        <f t="shared" si="78"/>
        <v>#REF!</v>
      </c>
    </row>
    <row r="208" spans="1:21" x14ac:dyDescent="0.25">
      <c r="A208" s="125" t="s">
        <v>75</v>
      </c>
      <c r="B208" s="89">
        <v>51</v>
      </c>
      <c r="C208" s="89">
        <v>2</v>
      </c>
      <c r="D208" s="2" t="s">
        <v>124</v>
      </c>
      <c r="E208" s="89">
        <v>851</v>
      </c>
      <c r="F208" s="2" t="s">
        <v>51</v>
      </c>
      <c r="G208" s="2" t="s">
        <v>11</v>
      </c>
      <c r="H208" s="2" t="s">
        <v>190</v>
      </c>
      <c r="I208" s="4">
        <v>610</v>
      </c>
      <c r="J208" s="19">
        <f>'3.ВС'!J185</f>
        <v>4715720</v>
      </c>
      <c r="K208" s="19" t="e">
        <f>'3.ВС'!#REF!</f>
        <v>#REF!</v>
      </c>
      <c r="L208" s="19" t="e">
        <f>'3.ВС'!#REF!</f>
        <v>#REF!</v>
      </c>
      <c r="M208" s="19" t="e">
        <f>'3.ВС'!#REF!</f>
        <v>#REF!</v>
      </c>
      <c r="N208" s="19">
        <f>'3.ВС'!K185</f>
        <v>0</v>
      </c>
      <c r="O208" s="19" t="e">
        <f>'3.ВС'!#REF!</f>
        <v>#REF!</v>
      </c>
      <c r="P208" s="19" t="e">
        <f>'3.ВС'!#REF!</f>
        <v>#REF!</v>
      </c>
      <c r="Q208" s="19" t="e">
        <f>'3.ВС'!#REF!</f>
        <v>#REF!</v>
      </c>
      <c r="R208" s="19">
        <f>'3.ВС'!L185</f>
        <v>0</v>
      </c>
      <c r="S208" s="19" t="e">
        <f>'3.ВС'!#REF!</f>
        <v>#REF!</v>
      </c>
      <c r="T208" s="19" t="e">
        <f>'3.ВС'!#REF!</f>
        <v>#REF!</v>
      </c>
      <c r="U208" s="19" t="e">
        <f>'3.ВС'!#REF!</f>
        <v>#REF!</v>
      </c>
    </row>
    <row r="209" spans="1:21" ht="105" x14ac:dyDescent="0.25">
      <c r="A209" s="14" t="s">
        <v>78</v>
      </c>
      <c r="B209" s="89">
        <v>51</v>
      </c>
      <c r="C209" s="89">
        <v>2</v>
      </c>
      <c r="D209" s="2" t="s">
        <v>124</v>
      </c>
      <c r="E209" s="89">
        <v>851</v>
      </c>
      <c r="F209" s="2" t="s">
        <v>51</v>
      </c>
      <c r="G209" s="2" t="s">
        <v>11</v>
      </c>
      <c r="H209" s="2" t="s">
        <v>189</v>
      </c>
      <c r="I209" s="4"/>
      <c r="J209" s="19">
        <f t="shared" ref="J209:U209" si="79">J210+J212</f>
        <v>5600000</v>
      </c>
      <c r="K209" s="19" t="e">
        <f t="shared" si="79"/>
        <v>#REF!</v>
      </c>
      <c r="L209" s="19" t="e">
        <f t="shared" si="79"/>
        <v>#REF!</v>
      </c>
      <c r="M209" s="19" t="e">
        <f t="shared" si="79"/>
        <v>#REF!</v>
      </c>
      <c r="N209" s="19">
        <f t="shared" si="79"/>
        <v>5600000</v>
      </c>
      <c r="O209" s="19" t="e">
        <f t="shared" si="79"/>
        <v>#REF!</v>
      </c>
      <c r="P209" s="19" t="e">
        <f t="shared" si="79"/>
        <v>#REF!</v>
      </c>
      <c r="Q209" s="19" t="e">
        <f t="shared" si="79"/>
        <v>#REF!</v>
      </c>
      <c r="R209" s="19">
        <f t="shared" si="79"/>
        <v>5600000</v>
      </c>
      <c r="S209" s="19" t="e">
        <f t="shared" si="79"/>
        <v>#REF!</v>
      </c>
      <c r="T209" s="19" t="e">
        <f t="shared" si="79"/>
        <v>#REF!</v>
      </c>
      <c r="U209" s="19" t="e">
        <f t="shared" si="79"/>
        <v>#REF!</v>
      </c>
    </row>
    <row r="210" spans="1:21" ht="45" x14ac:dyDescent="0.25">
      <c r="A210" s="125" t="s">
        <v>19</v>
      </c>
      <c r="B210" s="89">
        <v>51</v>
      </c>
      <c r="C210" s="89">
        <v>2</v>
      </c>
      <c r="D210" s="2" t="s">
        <v>124</v>
      </c>
      <c r="E210" s="89">
        <v>851</v>
      </c>
      <c r="F210" s="2" t="s">
        <v>51</v>
      </c>
      <c r="G210" s="2" t="s">
        <v>11</v>
      </c>
      <c r="H210" s="2" t="s">
        <v>189</v>
      </c>
      <c r="I210" s="4">
        <v>200</v>
      </c>
      <c r="J210" s="19">
        <f t="shared" ref="J210:U212" si="80">J211</f>
        <v>381500</v>
      </c>
      <c r="K210" s="19" t="e">
        <f t="shared" si="80"/>
        <v>#REF!</v>
      </c>
      <c r="L210" s="19" t="e">
        <f t="shared" si="80"/>
        <v>#REF!</v>
      </c>
      <c r="M210" s="19" t="e">
        <f t="shared" si="80"/>
        <v>#REF!</v>
      </c>
      <c r="N210" s="19">
        <f t="shared" si="80"/>
        <v>381500</v>
      </c>
      <c r="O210" s="19" t="e">
        <f t="shared" si="80"/>
        <v>#REF!</v>
      </c>
      <c r="P210" s="19" t="e">
        <f t="shared" si="80"/>
        <v>#REF!</v>
      </c>
      <c r="Q210" s="19" t="e">
        <f t="shared" si="80"/>
        <v>#REF!</v>
      </c>
      <c r="R210" s="19">
        <f t="shared" si="80"/>
        <v>381500</v>
      </c>
      <c r="S210" s="19" t="e">
        <f t="shared" si="80"/>
        <v>#REF!</v>
      </c>
      <c r="T210" s="19" t="e">
        <f t="shared" si="80"/>
        <v>#REF!</v>
      </c>
      <c r="U210" s="19" t="e">
        <f t="shared" si="80"/>
        <v>#REF!</v>
      </c>
    </row>
    <row r="211" spans="1:21" ht="45" x14ac:dyDescent="0.25">
      <c r="A211" s="125" t="s">
        <v>9</v>
      </c>
      <c r="B211" s="89">
        <v>51</v>
      </c>
      <c r="C211" s="89">
        <v>2</v>
      </c>
      <c r="D211" s="2" t="s">
        <v>124</v>
      </c>
      <c r="E211" s="89">
        <v>851</v>
      </c>
      <c r="F211" s="2" t="s">
        <v>51</v>
      </c>
      <c r="G211" s="2" t="s">
        <v>11</v>
      </c>
      <c r="H211" s="2" t="s">
        <v>189</v>
      </c>
      <c r="I211" s="4">
        <v>240</v>
      </c>
      <c r="J211" s="19">
        <f>'3.ВС'!J188</f>
        <v>381500</v>
      </c>
      <c r="K211" s="19" t="e">
        <f>'3.ВС'!#REF!</f>
        <v>#REF!</v>
      </c>
      <c r="L211" s="19" t="e">
        <f>'3.ВС'!#REF!</f>
        <v>#REF!</v>
      </c>
      <c r="M211" s="19" t="e">
        <f>'3.ВС'!#REF!</f>
        <v>#REF!</v>
      </c>
      <c r="N211" s="19">
        <f>'3.ВС'!K188</f>
        <v>381500</v>
      </c>
      <c r="O211" s="19" t="e">
        <f>'3.ВС'!#REF!</f>
        <v>#REF!</v>
      </c>
      <c r="P211" s="19" t="e">
        <f>'3.ВС'!#REF!</f>
        <v>#REF!</v>
      </c>
      <c r="Q211" s="19" t="e">
        <f>'3.ВС'!#REF!</f>
        <v>#REF!</v>
      </c>
      <c r="R211" s="19">
        <f>'3.ВС'!L188</f>
        <v>381500</v>
      </c>
      <c r="S211" s="19" t="e">
        <f>'3.ВС'!#REF!</f>
        <v>#REF!</v>
      </c>
      <c r="T211" s="19" t="e">
        <f>'3.ВС'!#REF!</f>
        <v>#REF!</v>
      </c>
      <c r="U211" s="19" t="e">
        <f>'3.ВС'!#REF!</f>
        <v>#REF!</v>
      </c>
    </row>
    <row r="212" spans="1:21" ht="45" x14ac:dyDescent="0.25">
      <c r="A212" s="125" t="s">
        <v>37</v>
      </c>
      <c r="B212" s="89">
        <v>51</v>
      </c>
      <c r="C212" s="89">
        <v>2</v>
      </c>
      <c r="D212" s="2" t="s">
        <v>124</v>
      </c>
      <c r="E212" s="89">
        <v>851</v>
      </c>
      <c r="F212" s="2" t="s">
        <v>51</v>
      </c>
      <c r="G212" s="2" t="s">
        <v>11</v>
      </c>
      <c r="H212" s="2" t="s">
        <v>189</v>
      </c>
      <c r="I212" s="4">
        <v>600</v>
      </c>
      <c r="J212" s="19">
        <f t="shared" si="80"/>
        <v>5218500</v>
      </c>
      <c r="K212" s="19" t="e">
        <f t="shared" si="80"/>
        <v>#REF!</v>
      </c>
      <c r="L212" s="19" t="e">
        <f t="shared" si="80"/>
        <v>#REF!</v>
      </c>
      <c r="M212" s="19" t="e">
        <f t="shared" si="80"/>
        <v>#REF!</v>
      </c>
      <c r="N212" s="19">
        <f t="shared" si="80"/>
        <v>5218500</v>
      </c>
      <c r="O212" s="19" t="e">
        <f t="shared" si="80"/>
        <v>#REF!</v>
      </c>
      <c r="P212" s="19" t="e">
        <f t="shared" si="80"/>
        <v>#REF!</v>
      </c>
      <c r="Q212" s="19" t="e">
        <f t="shared" si="80"/>
        <v>#REF!</v>
      </c>
      <c r="R212" s="19">
        <f t="shared" si="80"/>
        <v>5218500</v>
      </c>
      <c r="S212" s="19" t="e">
        <f t="shared" si="80"/>
        <v>#REF!</v>
      </c>
      <c r="T212" s="19" t="e">
        <f t="shared" si="80"/>
        <v>#REF!</v>
      </c>
      <c r="U212" s="19" t="e">
        <f t="shared" si="80"/>
        <v>#REF!</v>
      </c>
    </row>
    <row r="213" spans="1:21" x14ac:dyDescent="0.25">
      <c r="A213" s="125" t="s">
        <v>75</v>
      </c>
      <c r="B213" s="89">
        <v>51</v>
      </c>
      <c r="C213" s="89">
        <v>2</v>
      </c>
      <c r="D213" s="2" t="s">
        <v>124</v>
      </c>
      <c r="E213" s="89">
        <v>851</v>
      </c>
      <c r="F213" s="2" t="s">
        <v>51</v>
      </c>
      <c r="G213" s="2" t="s">
        <v>11</v>
      </c>
      <c r="H213" s="2" t="s">
        <v>189</v>
      </c>
      <c r="I213" s="4">
        <v>610</v>
      </c>
      <c r="J213" s="19">
        <f>'3.ВС'!J190</f>
        <v>5218500</v>
      </c>
      <c r="K213" s="19" t="e">
        <f>'3.ВС'!#REF!</f>
        <v>#REF!</v>
      </c>
      <c r="L213" s="19" t="e">
        <f>'3.ВС'!#REF!</f>
        <v>#REF!</v>
      </c>
      <c r="M213" s="19" t="e">
        <f>'3.ВС'!#REF!</f>
        <v>#REF!</v>
      </c>
      <c r="N213" s="19">
        <f>'3.ВС'!K190</f>
        <v>5218500</v>
      </c>
      <c r="O213" s="19" t="e">
        <f>'3.ВС'!#REF!</f>
        <v>#REF!</v>
      </c>
      <c r="P213" s="19" t="e">
        <f>'3.ВС'!#REF!</f>
        <v>#REF!</v>
      </c>
      <c r="Q213" s="19" t="e">
        <f>'3.ВС'!#REF!</f>
        <v>#REF!</v>
      </c>
      <c r="R213" s="19">
        <f>'3.ВС'!L190</f>
        <v>5218500</v>
      </c>
      <c r="S213" s="19" t="e">
        <f>'3.ВС'!#REF!</f>
        <v>#REF!</v>
      </c>
      <c r="T213" s="19" t="e">
        <f>'3.ВС'!#REF!</f>
        <v>#REF!</v>
      </c>
      <c r="U213" s="19" t="e">
        <f>'3.ВС'!#REF!</f>
        <v>#REF!</v>
      </c>
    </row>
    <row r="214" spans="1:21" ht="60" x14ac:dyDescent="0.25">
      <c r="A214" s="14" t="s">
        <v>224</v>
      </c>
      <c r="B214" s="89">
        <v>51</v>
      </c>
      <c r="C214" s="89">
        <v>2</v>
      </c>
      <c r="D214" s="2" t="s">
        <v>124</v>
      </c>
      <c r="E214" s="89">
        <v>851</v>
      </c>
      <c r="F214" s="2" t="s">
        <v>51</v>
      </c>
      <c r="G214" s="2" t="s">
        <v>11</v>
      </c>
      <c r="H214" s="2" t="s">
        <v>220</v>
      </c>
      <c r="I214" s="2"/>
      <c r="J214" s="19">
        <f t="shared" ref="J214:U215" si="81">J215</f>
        <v>0</v>
      </c>
      <c r="K214" s="19" t="e">
        <f t="shared" si="81"/>
        <v>#REF!</v>
      </c>
      <c r="L214" s="19" t="e">
        <f t="shared" si="81"/>
        <v>#REF!</v>
      </c>
      <c r="M214" s="19" t="e">
        <f t="shared" si="81"/>
        <v>#REF!</v>
      </c>
      <c r="N214" s="19">
        <f t="shared" si="81"/>
        <v>0</v>
      </c>
      <c r="O214" s="19" t="e">
        <f t="shared" si="81"/>
        <v>#REF!</v>
      </c>
      <c r="P214" s="19" t="e">
        <f t="shared" si="81"/>
        <v>#REF!</v>
      </c>
      <c r="Q214" s="19" t="e">
        <f t="shared" si="81"/>
        <v>#REF!</v>
      </c>
      <c r="R214" s="19">
        <f t="shared" si="81"/>
        <v>510000</v>
      </c>
      <c r="S214" s="19" t="e">
        <f t="shared" si="81"/>
        <v>#REF!</v>
      </c>
      <c r="T214" s="19" t="e">
        <f t="shared" si="81"/>
        <v>#REF!</v>
      </c>
      <c r="U214" s="19" t="e">
        <f t="shared" si="81"/>
        <v>#REF!</v>
      </c>
    </row>
    <row r="215" spans="1:21" ht="45" x14ac:dyDescent="0.25">
      <c r="A215" s="125" t="s">
        <v>37</v>
      </c>
      <c r="B215" s="89">
        <v>51</v>
      </c>
      <c r="C215" s="89">
        <v>2</v>
      </c>
      <c r="D215" s="2" t="s">
        <v>124</v>
      </c>
      <c r="E215" s="89">
        <v>851</v>
      </c>
      <c r="F215" s="2" t="s">
        <v>51</v>
      </c>
      <c r="G215" s="2" t="s">
        <v>11</v>
      </c>
      <c r="H215" s="2" t="s">
        <v>220</v>
      </c>
      <c r="I215" s="2" t="s">
        <v>74</v>
      </c>
      <c r="J215" s="19">
        <f t="shared" si="81"/>
        <v>0</v>
      </c>
      <c r="K215" s="19" t="e">
        <f t="shared" si="81"/>
        <v>#REF!</v>
      </c>
      <c r="L215" s="19" t="e">
        <f t="shared" si="81"/>
        <v>#REF!</v>
      </c>
      <c r="M215" s="19" t="e">
        <f t="shared" si="81"/>
        <v>#REF!</v>
      </c>
      <c r="N215" s="19">
        <f t="shared" si="81"/>
        <v>0</v>
      </c>
      <c r="O215" s="19" t="e">
        <f t="shared" si="81"/>
        <v>#REF!</v>
      </c>
      <c r="P215" s="19" t="e">
        <f t="shared" si="81"/>
        <v>#REF!</v>
      </c>
      <c r="Q215" s="19" t="e">
        <f t="shared" si="81"/>
        <v>#REF!</v>
      </c>
      <c r="R215" s="19">
        <f t="shared" si="81"/>
        <v>510000</v>
      </c>
      <c r="S215" s="19" t="e">
        <f t="shared" si="81"/>
        <v>#REF!</v>
      </c>
      <c r="T215" s="19" t="e">
        <f t="shared" si="81"/>
        <v>#REF!</v>
      </c>
      <c r="U215" s="19" t="e">
        <f t="shared" si="81"/>
        <v>#REF!</v>
      </c>
    </row>
    <row r="216" spans="1:21" x14ac:dyDescent="0.25">
      <c r="A216" s="125" t="s">
        <v>75</v>
      </c>
      <c r="B216" s="89">
        <v>51</v>
      </c>
      <c r="C216" s="89">
        <v>2</v>
      </c>
      <c r="D216" s="2" t="s">
        <v>124</v>
      </c>
      <c r="E216" s="89">
        <v>851</v>
      </c>
      <c r="F216" s="2" t="s">
        <v>51</v>
      </c>
      <c r="G216" s="2" t="s">
        <v>11</v>
      </c>
      <c r="H216" s="2" t="s">
        <v>220</v>
      </c>
      <c r="I216" s="2" t="s">
        <v>76</v>
      </c>
      <c r="J216" s="19">
        <f>'3.ВС'!J193</f>
        <v>0</v>
      </c>
      <c r="K216" s="19" t="e">
        <f>'3.ВС'!#REF!</f>
        <v>#REF!</v>
      </c>
      <c r="L216" s="19" t="e">
        <f>'3.ВС'!#REF!</f>
        <v>#REF!</v>
      </c>
      <c r="M216" s="19" t="e">
        <f>'3.ВС'!#REF!</f>
        <v>#REF!</v>
      </c>
      <c r="N216" s="19">
        <f>'3.ВС'!K193</f>
        <v>0</v>
      </c>
      <c r="O216" s="19" t="e">
        <f>'3.ВС'!#REF!</f>
        <v>#REF!</v>
      </c>
      <c r="P216" s="19" t="e">
        <f>'3.ВС'!#REF!</f>
        <v>#REF!</v>
      </c>
      <c r="Q216" s="19" t="e">
        <f>'3.ВС'!#REF!</f>
        <v>#REF!</v>
      </c>
      <c r="R216" s="19">
        <f>'3.ВС'!L193</f>
        <v>510000</v>
      </c>
      <c r="S216" s="19" t="e">
        <f>'3.ВС'!#REF!</f>
        <v>#REF!</v>
      </c>
      <c r="T216" s="19" t="e">
        <f>'3.ВС'!#REF!</f>
        <v>#REF!</v>
      </c>
      <c r="U216" s="19" t="e">
        <f>'3.ВС'!#REF!</f>
        <v>#REF!</v>
      </c>
    </row>
    <row r="217" spans="1:21" ht="30" x14ac:dyDescent="0.25">
      <c r="A217" s="8" t="s">
        <v>393</v>
      </c>
      <c r="B217" s="89">
        <v>51</v>
      </c>
      <c r="C217" s="89">
        <v>2</v>
      </c>
      <c r="D217" s="2" t="s">
        <v>124</v>
      </c>
      <c r="E217" s="89">
        <v>851</v>
      </c>
      <c r="F217" s="2" t="s">
        <v>51</v>
      </c>
      <c r="G217" s="2" t="s">
        <v>11</v>
      </c>
      <c r="H217" s="2" t="s">
        <v>223</v>
      </c>
      <c r="I217" s="2"/>
      <c r="J217" s="19">
        <f t="shared" ref="J217:U218" si="82">J218</f>
        <v>63205</v>
      </c>
      <c r="K217" s="19" t="e">
        <f t="shared" si="82"/>
        <v>#REF!</v>
      </c>
      <c r="L217" s="19" t="e">
        <f t="shared" si="82"/>
        <v>#REF!</v>
      </c>
      <c r="M217" s="19" t="e">
        <f t="shared" si="82"/>
        <v>#REF!</v>
      </c>
      <c r="N217" s="19">
        <f t="shared" si="82"/>
        <v>62608</v>
      </c>
      <c r="O217" s="19" t="e">
        <f t="shared" si="82"/>
        <v>#REF!</v>
      </c>
      <c r="P217" s="19" t="e">
        <f t="shared" si="82"/>
        <v>#REF!</v>
      </c>
      <c r="Q217" s="19" t="e">
        <f t="shared" si="82"/>
        <v>#REF!</v>
      </c>
      <c r="R217" s="19">
        <f t="shared" si="82"/>
        <v>64240</v>
      </c>
      <c r="S217" s="19" t="e">
        <f t="shared" si="82"/>
        <v>#REF!</v>
      </c>
      <c r="T217" s="19" t="e">
        <f t="shared" si="82"/>
        <v>#REF!</v>
      </c>
      <c r="U217" s="19" t="e">
        <f t="shared" si="82"/>
        <v>#REF!</v>
      </c>
    </row>
    <row r="218" spans="1:21" ht="45" x14ac:dyDescent="0.25">
      <c r="A218" s="125" t="s">
        <v>37</v>
      </c>
      <c r="B218" s="89">
        <v>51</v>
      </c>
      <c r="C218" s="89">
        <v>2</v>
      </c>
      <c r="D218" s="2" t="s">
        <v>124</v>
      </c>
      <c r="E218" s="89">
        <v>851</v>
      </c>
      <c r="F218" s="2" t="s">
        <v>51</v>
      </c>
      <c r="G218" s="2" t="s">
        <v>11</v>
      </c>
      <c r="H218" s="2" t="s">
        <v>223</v>
      </c>
      <c r="I218" s="2" t="s">
        <v>74</v>
      </c>
      <c r="J218" s="19">
        <f t="shared" si="82"/>
        <v>63205</v>
      </c>
      <c r="K218" s="19" t="e">
        <f t="shared" si="82"/>
        <v>#REF!</v>
      </c>
      <c r="L218" s="19" t="e">
        <f t="shared" si="82"/>
        <v>#REF!</v>
      </c>
      <c r="M218" s="19" t="e">
        <f t="shared" si="82"/>
        <v>#REF!</v>
      </c>
      <c r="N218" s="19">
        <f t="shared" si="82"/>
        <v>62608</v>
      </c>
      <c r="O218" s="19" t="e">
        <f t="shared" si="82"/>
        <v>#REF!</v>
      </c>
      <c r="P218" s="19" t="e">
        <f t="shared" si="82"/>
        <v>#REF!</v>
      </c>
      <c r="Q218" s="19" t="e">
        <f t="shared" si="82"/>
        <v>#REF!</v>
      </c>
      <c r="R218" s="19">
        <f t="shared" si="82"/>
        <v>64240</v>
      </c>
      <c r="S218" s="19" t="e">
        <f t="shared" si="82"/>
        <v>#REF!</v>
      </c>
      <c r="T218" s="19" t="e">
        <f t="shared" si="82"/>
        <v>#REF!</v>
      </c>
      <c r="U218" s="19" t="e">
        <f t="shared" si="82"/>
        <v>#REF!</v>
      </c>
    </row>
    <row r="219" spans="1:21" x14ac:dyDescent="0.25">
      <c r="A219" s="125" t="s">
        <v>38</v>
      </c>
      <c r="B219" s="89">
        <v>51</v>
      </c>
      <c r="C219" s="89">
        <v>2</v>
      </c>
      <c r="D219" s="2" t="s">
        <v>124</v>
      </c>
      <c r="E219" s="89">
        <v>851</v>
      </c>
      <c r="F219" s="2" t="s">
        <v>51</v>
      </c>
      <c r="G219" s="2" t="s">
        <v>11</v>
      </c>
      <c r="H219" s="2" t="s">
        <v>223</v>
      </c>
      <c r="I219" s="2" t="s">
        <v>76</v>
      </c>
      <c r="J219" s="19">
        <f>'3.ВС'!J196</f>
        <v>63205</v>
      </c>
      <c r="K219" s="19" t="e">
        <f>'3.ВС'!#REF!</f>
        <v>#REF!</v>
      </c>
      <c r="L219" s="19" t="e">
        <f>'3.ВС'!#REF!</f>
        <v>#REF!</v>
      </c>
      <c r="M219" s="19" t="e">
        <f>'3.ВС'!#REF!</f>
        <v>#REF!</v>
      </c>
      <c r="N219" s="19">
        <f>'3.ВС'!K196</f>
        <v>62608</v>
      </c>
      <c r="O219" s="19" t="e">
        <f>'3.ВС'!#REF!</f>
        <v>#REF!</v>
      </c>
      <c r="P219" s="19" t="e">
        <f>'3.ВС'!#REF!</f>
        <v>#REF!</v>
      </c>
      <c r="Q219" s="19" t="e">
        <f>'3.ВС'!#REF!</f>
        <v>#REF!</v>
      </c>
      <c r="R219" s="19">
        <f>'3.ВС'!L196</f>
        <v>64240</v>
      </c>
      <c r="S219" s="19" t="e">
        <f>'3.ВС'!#REF!</f>
        <v>#REF!</v>
      </c>
      <c r="T219" s="19" t="e">
        <f>'3.ВС'!#REF!</f>
        <v>#REF!</v>
      </c>
      <c r="U219" s="19" t="e">
        <f>'3.ВС'!#REF!</f>
        <v>#REF!</v>
      </c>
    </row>
    <row r="220" spans="1:21" ht="60" x14ac:dyDescent="0.25">
      <c r="A220" s="8" t="s">
        <v>348</v>
      </c>
      <c r="B220" s="89">
        <v>51</v>
      </c>
      <c r="C220" s="89">
        <v>2</v>
      </c>
      <c r="D220" s="2" t="s">
        <v>347</v>
      </c>
      <c r="E220" s="89"/>
      <c r="F220" s="2"/>
      <c r="G220" s="2"/>
      <c r="H220" s="2"/>
      <c r="I220" s="4"/>
      <c r="J220" s="19">
        <f t="shared" ref="J220:U223" si="83">J221</f>
        <v>502895</v>
      </c>
      <c r="K220" s="19" t="e">
        <f t="shared" si="83"/>
        <v>#REF!</v>
      </c>
      <c r="L220" s="19" t="e">
        <f t="shared" si="83"/>
        <v>#REF!</v>
      </c>
      <c r="M220" s="19" t="e">
        <f t="shared" si="83"/>
        <v>#REF!</v>
      </c>
      <c r="N220" s="19">
        <f t="shared" si="83"/>
        <v>0</v>
      </c>
      <c r="O220" s="19" t="e">
        <f t="shared" si="83"/>
        <v>#REF!</v>
      </c>
      <c r="P220" s="19" t="e">
        <f t="shared" si="83"/>
        <v>#REF!</v>
      </c>
      <c r="Q220" s="19" t="e">
        <f t="shared" si="83"/>
        <v>#REF!</v>
      </c>
      <c r="R220" s="19">
        <f t="shared" si="83"/>
        <v>0</v>
      </c>
      <c r="S220" s="19" t="e">
        <f t="shared" si="83"/>
        <v>#REF!</v>
      </c>
      <c r="T220" s="19" t="e">
        <f t="shared" si="83"/>
        <v>#REF!</v>
      </c>
      <c r="U220" s="19" t="e">
        <f t="shared" si="83"/>
        <v>#REF!</v>
      </c>
    </row>
    <row r="221" spans="1:21" x14ac:dyDescent="0.25">
      <c r="A221" s="14" t="s">
        <v>6</v>
      </c>
      <c r="B221" s="89">
        <v>51</v>
      </c>
      <c r="C221" s="89">
        <v>2</v>
      </c>
      <c r="D221" s="2" t="s">
        <v>347</v>
      </c>
      <c r="E221" s="89">
        <v>851</v>
      </c>
      <c r="F221" s="2"/>
      <c r="G221" s="3"/>
      <c r="H221" s="3"/>
      <c r="I221" s="2"/>
      <c r="J221" s="19">
        <f t="shared" si="83"/>
        <v>502895</v>
      </c>
      <c r="K221" s="19" t="e">
        <f t="shared" si="83"/>
        <v>#REF!</v>
      </c>
      <c r="L221" s="19" t="e">
        <f t="shared" si="83"/>
        <v>#REF!</v>
      </c>
      <c r="M221" s="19" t="e">
        <f t="shared" si="83"/>
        <v>#REF!</v>
      </c>
      <c r="N221" s="19">
        <f t="shared" si="83"/>
        <v>0</v>
      </c>
      <c r="O221" s="19" t="e">
        <f t="shared" si="83"/>
        <v>#REF!</v>
      </c>
      <c r="P221" s="19" t="e">
        <f t="shared" si="83"/>
        <v>#REF!</v>
      </c>
      <c r="Q221" s="19" t="e">
        <f t="shared" si="83"/>
        <v>#REF!</v>
      </c>
      <c r="R221" s="19">
        <f t="shared" si="83"/>
        <v>0</v>
      </c>
      <c r="S221" s="19" t="e">
        <f t="shared" si="83"/>
        <v>#REF!</v>
      </c>
      <c r="T221" s="19" t="e">
        <f t="shared" si="83"/>
        <v>#REF!</v>
      </c>
      <c r="U221" s="19" t="e">
        <f t="shared" si="83"/>
        <v>#REF!</v>
      </c>
    </row>
    <row r="222" spans="1:21" ht="30" x14ac:dyDescent="0.25">
      <c r="A222" s="8" t="s">
        <v>218</v>
      </c>
      <c r="B222" s="89">
        <v>51</v>
      </c>
      <c r="C222" s="89">
        <v>2</v>
      </c>
      <c r="D222" s="2" t="s">
        <v>347</v>
      </c>
      <c r="E222" s="89">
        <v>851</v>
      </c>
      <c r="F222" s="2" t="s">
        <v>51</v>
      </c>
      <c r="G222" s="2" t="s">
        <v>11</v>
      </c>
      <c r="H222" s="2" t="s">
        <v>219</v>
      </c>
      <c r="I222" s="4"/>
      <c r="J222" s="19">
        <f t="shared" si="83"/>
        <v>502895</v>
      </c>
      <c r="K222" s="19" t="e">
        <f t="shared" si="83"/>
        <v>#REF!</v>
      </c>
      <c r="L222" s="19" t="e">
        <f t="shared" si="83"/>
        <v>#REF!</v>
      </c>
      <c r="M222" s="19" t="e">
        <f t="shared" si="83"/>
        <v>#REF!</v>
      </c>
      <c r="N222" s="19">
        <f t="shared" si="83"/>
        <v>0</v>
      </c>
      <c r="O222" s="19" t="e">
        <f t="shared" si="83"/>
        <v>#REF!</v>
      </c>
      <c r="P222" s="19" t="e">
        <f t="shared" si="83"/>
        <v>#REF!</v>
      </c>
      <c r="Q222" s="19" t="e">
        <f t="shared" si="83"/>
        <v>#REF!</v>
      </c>
      <c r="R222" s="19">
        <f t="shared" si="83"/>
        <v>0</v>
      </c>
      <c r="S222" s="19" t="e">
        <f t="shared" si="83"/>
        <v>#REF!</v>
      </c>
      <c r="T222" s="19" t="e">
        <f t="shared" si="83"/>
        <v>#REF!</v>
      </c>
      <c r="U222" s="19" t="e">
        <f t="shared" si="83"/>
        <v>#REF!</v>
      </c>
    </row>
    <row r="223" spans="1:21" ht="45" x14ac:dyDescent="0.25">
      <c r="A223" s="125" t="s">
        <v>19</v>
      </c>
      <c r="B223" s="89">
        <v>51</v>
      </c>
      <c r="C223" s="89">
        <v>2</v>
      </c>
      <c r="D223" s="2" t="s">
        <v>347</v>
      </c>
      <c r="E223" s="89">
        <v>851</v>
      </c>
      <c r="F223" s="2" t="s">
        <v>51</v>
      </c>
      <c r="G223" s="2" t="s">
        <v>11</v>
      </c>
      <c r="H223" s="2" t="s">
        <v>219</v>
      </c>
      <c r="I223" s="4">
        <v>200</v>
      </c>
      <c r="J223" s="19">
        <f t="shared" si="83"/>
        <v>502895</v>
      </c>
      <c r="K223" s="19" t="e">
        <f t="shared" si="83"/>
        <v>#REF!</v>
      </c>
      <c r="L223" s="19" t="e">
        <f t="shared" si="83"/>
        <v>#REF!</v>
      </c>
      <c r="M223" s="19" t="e">
        <f t="shared" si="83"/>
        <v>#REF!</v>
      </c>
      <c r="N223" s="19">
        <f t="shared" si="83"/>
        <v>0</v>
      </c>
      <c r="O223" s="19" t="e">
        <f t="shared" si="83"/>
        <v>#REF!</v>
      </c>
      <c r="P223" s="19" t="e">
        <f t="shared" si="83"/>
        <v>#REF!</v>
      </c>
      <c r="Q223" s="19" t="e">
        <f t="shared" si="83"/>
        <v>#REF!</v>
      </c>
      <c r="R223" s="19">
        <f t="shared" si="83"/>
        <v>0</v>
      </c>
      <c r="S223" s="19" t="e">
        <f t="shared" si="83"/>
        <v>#REF!</v>
      </c>
      <c r="T223" s="19" t="e">
        <f t="shared" si="83"/>
        <v>#REF!</v>
      </c>
      <c r="U223" s="19" t="e">
        <f t="shared" si="83"/>
        <v>#REF!</v>
      </c>
    </row>
    <row r="224" spans="1:21" ht="45" x14ac:dyDescent="0.25">
      <c r="A224" s="125" t="s">
        <v>9</v>
      </c>
      <c r="B224" s="89">
        <v>51</v>
      </c>
      <c r="C224" s="89">
        <v>2</v>
      </c>
      <c r="D224" s="2" t="s">
        <v>347</v>
      </c>
      <c r="E224" s="89">
        <v>851</v>
      </c>
      <c r="F224" s="2" t="s">
        <v>51</v>
      </c>
      <c r="G224" s="2" t="s">
        <v>11</v>
      </c>
      <c r="H224" s="2" t="s">
        <v>219</v>
      </c>
      <c r="I224" s="4">
        <v>240</v>
      </c>
      <c r="J224" s="19">
        <f>'3.ВС'!J199</f>
        <v>502895</v>
      </c>
      <c r="K224" s="19" t="e">
        <f>'3.ВС'!#REF!</f>
        <v>#REF!</v>
      </c>
      <c r="L224" s="19" t="e">
        <f>'3.ВС'!#REF!</f>
        <v>#REF!</v>
      </c>
      <c r="M224" s="19" t="e">
        <f>'3.ВС'!#REF!</f>
        <v>#REF!</v>
      </c>
      <c r="N224" s="19">
        <f>'3.ВС'!K199</f>
        <v>0</v>
      </c>
      <c r="O224" s="19" t="e">
        <f>'3.ВС'!#REF!</f>
        <v>#REF!</v>
      </c>
      <c r="P224" s="19" t="e">
        <f>'3.ВС'!#REF!</f>
        <v>#REF!</v>
      </c>
      <c r="Q224" s="19" t="e">
        <f>'3.ВС'!#REF!</f>
        <v>#REF!</v>
      </c>
      <c r="R224" s="19">
        <f>'3.ВС'!L199</f>
        <v>0</v>
      </c>
      <c r="S224" s="19" t="e">
        <f>'3.ВС'!#REF!</f>
        <v>#REF!</v>
      </c>
      <c r="T224" s="19" t="e">
        <f>'3.ВС'!#REF!</f>
        <v>#REF!</v>
      </c>
      <c r="U224" s="19" t="e">
        <f>'3.ВС'!#REF!</f>
        <v>#REF!</v>
      </c>
    </row>
    <row r="225" spans="1:21" s="21" customFormat="1" ht="57" x14ac:dyDescent="0.25">
      <c r="A225" s="16" t="s">
        <v>238</v>
      </c>
      <c r="B225" s="59">
        <v>51</v>
      </c>
      <c r="C225" s="59">
        <v>3</v>
      </c>
      <c r="D225" s="17"/>
      <c r="E225" s="59"/>
      <c r="F225" s="17"/>
      <c r="G225" s="22"/>
      <c r="H225" s="22"/>
      <c r="I225" s="17"/>
      <c r="J225" s="20">
        <f t="shared" ref="J225:U225" si="84">J227</f>
        <v>5000</v>
      </c>
      <c r="K225" s="20" t="e">
        <f t="shared" si="84"/>
        <v>#REF!</v>
      </c>
      <c r="L225" s="20" t="e">
        <f t="shared" si="84"/>
        <v>#REF!</v>
      </c>
      <c r="M225" s="20" t="e">
        <f t="shared" si="84"/>
        <v>#REF!</v>
      </c>
      <c r="N225" s="20">
        <f t="shared" si="84"/>
        <v>0</v>
      </c>
      <c r="O225" s="20" t="e">
        <f t="shared" si="84"/>
        <v>#REF!</v>
      </c>
      <c r="P225" s="20" t="e">
        <f t="shared" si="84"/>
        <v>#REF!</v>
      </c>
      <c r="Q225" s="20" t="e">
        <f t="shared" si="84"/>
        <v>#REF!</v>
      </c>
      <c r="R225" s="20">
        <f t="shared" si="84"/>
        <v>0</v>
      </c>
      <c r="S225" s="20" t="e">
        <f t="shared" si="84"/>
        <v>#REF!</v>
      </c>
      <c r="T225" s="20" t="e">
        <f t="shared" si="84"/>
        <v>#REF!</v>
      </c>
      <c r="U225" s="20" t="e">
        <f t="shared" si="84"/>
        <v>#REF!</v>
      </c>
    </row>
    <row r="226" spans="1:21" ht="75" x14ac:dyDescent="0.25">
      <c r="A226" s="14" t="s">
        <v>157</v>
      </c>
      <c r="B226" s="89">
        <v>51</v>
      </c>
      <c r="C226" s="89">
        <v>3</v>
      </c>
      <c r="D226" s="2" t="s">
        <v>350</v>
      </c>
      <c r="E226" s="89"/>
      <c r="F226" s="2"/>
      <c r="G226" s="3"/>
      <c r="H226" s="3"/>
      <c r="I226" s="2"/>
      <c r="J226" s="19">
        <f t="shared" ref="J226:U229" si="85">J227</f>
        <v>5000</v>
      </c>
      <c r="K226" s="19" t="e">
        <f t="shared" si="85"/>
        <v>#REF!</v>
      </c>
      <c r="L226" s="19" t="e">
        <f t="shared" si="85"/>
        <v>#REF!</v>
      </c>
      <c r="M226" s="19" t="e">
        <f t="shared" si="85"/>
        <v>#REF!</v>
      </c>
      <c r="N226" s="19">
        <f t="shared" si="85"/>
        <v>0</v>
      </c>
      <c r="O226" s="19" t="e">
        <f t="shared" si="85"/>
        <v>#REF!</v>
      </c>
      <c r="P226" s="19" t="e">
        <f t="shared" si="85"/>
        <v>#REF!</v>
      </c>
      <c r="Q226" s="19" t="e">
        <f t="shared" si="85"/>
        <v>#REF!</v>
      </c>
      <c r="R226" s="19">
        <f t="shared" si="85"/>
        <v>0</v>
      </c>
      <c r="S226" s="19" t="e">
        <f t="shared" si="85"/>
        <v>#REF!</v>
      </c>
      <c r="T226" s="19" t="e">
        <f t="shared" si="85"/>
        <v>#REF!</v>
      </c>
      <c r="U226" s="19" t="e">
        <f t="shared" si="85"/>
        <v>#REF!</v>
      </c>
    </row>
    <row r="227" spans="1:21" x14ac:dyDescent="0.25">
      <c r="A227" s="14" t="s">
        <v>6</v>
      </c>
      <c r="B227" s="89">
        <v>51</v>
      </c>
      <c r="C227" s="89">
        <v>3</v>
      </c>
      <c r="D227" s="2" t="s">
        <v>350</v>
      </c>
      <c r="E227" s="89">
        <v>851</v>
      </c>
      <c r="F227" s="2"/>
      <c r="G227" s="3"/>
      <c r="H227" s="3"/>
      <c r="I227" s="2"/>
      <c r="J227" s="19">
        <f t="shared" si="85"/>
        <v>5000</v>
      </c>
      <c r="K227" s="19" t="e">
        <f t="shared" si="85"/>
        <v>#REF!</v>
      </c>
      <c r="L227" s="19" t="e">
        <f t="shared" si="85"/>
        <v>#REF!</v>
      </c>
      <c r="M227" s="19" t="e">
        <f t="shared" si="85"/>
        <v>#REF!</v>
      </c>
      <c r="N227" s="19">
        <f t="shared" si="85"/>
        <v>0</v>
      </c>
      <c r="O227" s="19" t="e">
        <f t="shared" si="85"/>
        <v>#REF!</v>
      </c>
      <c r="P227" s="19" t="e">
        <f t="shared" si="85"/>
        <v>#REF!</v>
      </c>
      <c r="Q227" s="19" t="e">
        <f t="shared" si="85"/>
        <v>#REF!</v>
      </c>
      <c r="R227" s="19">
        <f t="shared" si="85"/>
        <v>0</v>
      </c>
      <c r="S227" s="19" t="e">
        <f t="shared" si="85"/>
        <v>#REF!</v>
      </c>
      <c r="T227" s="19" t="e">
        <f t="shared" si="85"/>
        <v>#REF!</v>
      </c>
      <c r="U227" s="19" t="e">
        <f t="shared" si="85"/>
        <v>#REF!</v>
      </c>
    </row>
    <row r="228" spans="1:21" ht="30" x14ac:dyDescent="0.25">
      <c r="A228" s="14" t="s">
        <v>82</v>
      </c>
      <c r="B228" s="89">
        <v>51</v>
      </c>
      <c r="C228" s="89">
        <v>3</v>
      </c>
      <c r="D228" s="2" t="s">
        <v>350</v>
      </c>
      <c r="E228" s="89">
        <v>851</v>
      </c>
      <c r="F228" s="2" t="s">
        <v>51</v>
      </c>
      <c r="G228" s="2" t="s">
        <v>12</v>
      </c>
      <c r="H228" s="2" t="s">
        <v>191</v>
      </c>
      <c r="I228" s="2"/>
      <c r="J228" s="19">
        <f t="shared" si="85"/>
        <v>5000</v>
      </c>
      <c r="K228" s="19" t="e">
        <f t="shared" si="85"/>
        <v>#REF!</v>
      </c>
      <c r="L228" s="19" t="e">
        <f t="shared" si="85"/>
        <v>#REF!</v>
      </c>
      <c r="M228" s="19" t="e">
        <f t="shared" si="85"/>
        <v>#REF!</v>
      </c>
      <c r="N228" s="19">
        <f t="shared" si="85"/>
        <v>0</v>
      </c>
      <c r="O228" s="19" t="e">
        <f t="shared" si="85"/>
        <v>#REF!</v>
      </c>
      <c r="P228" s="19" t="e">
        <f t="shared" si="85"/>
        <v>#REF!</v>
      </c>
      <c r="Q228" s="19" t="e">
        <f t="shared" si="85"/>
        <v>#REF!</v>
      </c>
      <c r="R228" s="19">
        <f t="shared" si="85"/>
        <v>0</v>
      </c>
      <c r="S228" s="19" t="e">
        <f t="shared" si="85"/>
        <v>#REF!</v>
      </c>
      <c r="T228" s="19" t="e">
        <f t="shared" si="85"/>
        <v>#REF!</v>
      </c>
      <c r="U228" s="19" t="e">
        <f t="shared" si="85"/>
        <v>#REF!</v>
      </c>
    </row>
    <row r="229" spans="1:21" ht="45" x14ac:dyDescent="0.25">
      <c r="A229" s="125" t="s">
        <v>19</v>
      </c>
      <c r="B229" s="89">
        <v>51</v>
      </c>
      <c r="C229" s="89">
        <v>3</v>
      </c>
      <c r="D229" s="2" t="s">
        <v>350</v>
      </c>
      <c r="E229" s="89">
        <v>851</v>
      </c>
      <c r="F229" s="2" t="s">
        <v>51</v>
      </c>
      <c r="G229" s="2" t="s">
        <v>12</v>
      </c>
      <c r="H229" s="2" t="s">
        <v>191</v>
      </c>
      <c r="I229" s="2" t="s">
        <v>20</v>
      </c>
      <c r="J229" s="19">
        <f t="shared" si="85"/>
        <v>5000</v>
      </c>
      <c r="K229" s="19" t="e">
        <f t="shared" si="85"/>
        <v>#REF!</v>
      </c>
      <c r="L229" s="19" t="e">
        <f t="shared" si="85"/>
        <v>#REF!</v>
      </c>
      <c r="M229" s="19" t="e">
        <f t="shared" si="85"/>
        <v>#REF!</v>
      </c>
      <c r="N229" s="19">
        <f t="shared" si="85"/>
        <v>0</v>
      </c>
      <c r="O229" s="19" t="e">
        <f t="shared" si="85"/>
        <v>#REF!</v>
      </c>
      <c r="P229" s="19" t="e">
        <f t="shared" si="85"/>
        <v>#REF!</v>
      </c>
      <c r="Q229" s="19" t="e">
        <f t="shared" si="85"/>
        <v>#REF!</v>
      </c>
      <c r="R229" s="19">
        <f t="shared" si="85"/>
        <v>0</v>
      </c>
      <c r="S229" s="19" t="e">
        <f t="shared" si="85"/>
        <v>#REF!</v>
      </c>
      <c r="T229" s="19" t="e">
        <f t="shared" si="85"/>
        <v>#REF!</v>
      </c>
      <c r="U229" s="19" t="e">
        <f t="shared" si="85"/>
        <v>#REF!</v>
      </c>
    </row>
    <row r="230" spans="1:21" ht="45" x14ac:dyDescent="0.25">
      <c r="A230" s="125" t="s">
        <v>9</v>
      </c>
      <c r="B230" s="89">
        <v>51</v>
      </c>
      <c r="C230" s="89">
        <v>3</v>
      </c>
      <c r="D230" s="2" t="s">
        <v>350</v>
      </c>
      <c r="E230" s="89">
        <v>851</v>
      </c>
      <c r="F230" s="2" t="s">
        <v>51</v>
      </c>
      <c r="G230" s="2" t="s">
        <v>12</v>
      </c>
      <c r="H230" s="2" t="s">
        <v>191</v>
      </c>
      <c r="I230" s="2" t="s">
        <v>21</v>
      </c>
      <c r="J230" s="19">
        <f>'3.ВС'!J203</f>
        <v>5000</v>
      </c>
      <c r="K230" s="19" t="e">
        <f>'3.ВС'!#REF!</f>
        <v>#REF!</v>
      </c>
      <c r="L230" s="19" t="e">
        <f>'3.ВС'!#REF!</f>
        <v>#REF!</v>
      </c>
      <c r="M230" s="19" t="e">
        <f>'3.ВС'!#REF!</f>
        <v>#REF!</v>
      </c>
      <c r="N230" s="19">
        <f>'3.ВС'!K203</f>
        <v>0</v>
      </c>
      <c r="O230" s="19" t="e">
        <f>'3.ВС'!#REF!</f>
        <v>#REF!</v>
      </c>
      <c r="P230" s="19" t="e">
        <f>'3.ВС'!#REF!</f>
        <v>#REF!</v>
      </c>
      <c r="Q230" s="19" t="e">
        <f>'3.ВС'!#REF!</f>
        <v>#REF!</v>
      </c>
      <c r="R230" s="19">
        <f>'3.ВС'!L203</f>
        <v>0</v>
      </c>
      <c r="S230" s="19" t="e">
        <f>'3.ВС'!#REF!</f>
        <v>#REF!</v>
      </c>
      <c r="T230" s="19" t="e">
        <f>'3.ВС'!#REF!</f>
        <v>#REF!</v>
      </c>
      <c r="U230" s="19" t="e">
        <f>'3.ВС'!#REF!</f>
        <v>#REF!</v>
      </c>
    </row>
    <row r="231" spans="1:21" s="21" customFormat="1" ht="42.75" x14ac:dyDescent="0.25">
      <c r="A231" s="16" t="s">
        <v>237</v>
      </c>
      <c r="B231" s="59">
        <v>51</v>
      </c>
      <c r="C231" s="59">
        <v>4</v>
      </c>
      <c r="D231" s="22"/>
      <c r="E231" s="59"/>
      <c r="F231" s="17"/>
      <c r="G231" s="22"/>
      <c r="H231" s="22"/>
      <c r="I231" s="17"/>
      <c r="J231" s="20">
        <f>J232</f>
        <v>1653800</v>
      </c>
      <c r="K231" s="20" t="e">
        <f t="shared" ref="K231:U231" si="86">K232</f>
        <v>#REF!</v>
      </c>
      <c r="L231" s="20" t="e">
        <f t="shared" si="86"/>
        <v>#REF!</v>
      </c>
      <c r="M231" s="20" t="e">
        <f t="shared" si="86"/>
        <v>#REF!</v>
      </c>
      <c r="N231" s="20">
        <f t="shared" si="86"/>
        <v>268000</v>
      </c>
      <c r="O231" s="20" t="e">
        <f t="shared" si="86"/>
        <v>#REF!</v>
      </c>
      <c r="P231" s="20" t="e">
        <f t="shared" si="86"/>
        <v>#REF!</v>
      </c>
      <c r="Q231" s="20" t="e">
        <f t="shared" si="86"/>
        <v>#REF!</v>
      </c>
      <c r="R231" s="20">
        <f t="shared" si="86"/>
        <v>268000</v>
      </c>
      <c r="S231" s="20" t="e">
        <f t="shared" si="86"/>
        <v>#REF!</v>
      </c>
      <c r="T231" s="20" t="e">
        <f t="shared" si="86"/>
        <v>#REF!</v>
      </c>
      <c r="U231" s="20" t="e">
        <f t="shared" si="86"/>
        <v>#REF!</v>
      </c>
    </row>
    <row r="232" spans="1:21" ht="30" x14ac:dyDescent="0.25">
      <c r="A232" s="14" t="s">
        <v>158</v>
      </c>
      <c r="B232" s="89">
        <v>51</v>
      </c>
      <c r="C232" s="89">
        <v>4</v>
      </c>
      <c r="D232" s="3" t="s">
        <v>351</v>
      </c>
      <c r="E232" s="89"/>
      <c r="F232" s="2"/>
      <c r="G232" s="3"/>
      <c r="H232" s="3"/>
      <c r="I232" s="2"/>
      <c r="J232" s="19">
        <f t="shared" ref="J232:U232" si="87">J233</f>
        <v>1653800</v>
      </c>
      <c r="K232" s="19" t="e">
        <f t="shared" si="87"/>
        <v>#REF!</v>
      </c>
      <c r="L232" s="19" t="e">
        <f t="shared" si="87"/>
        <v>#REF!</v>
      </c>
      <c r="M232" s="19" t="e">
        <f t="shared" si="87"/>
        <v>#REF!</v>
      </c>
      <c r="N232" s="19">
        <f t="shared" si="87"/>
        <v>268000</v>
      </c>
      <c r="O232" s="19" t="e">
        <f t="shared" si="87"/>
        <v>#REF!</v>
      </c>
      <c r="P232" s="19" t="e">
        <f t="shared" si="87"/>
        <v>#REF!</v>
      </c>
      <c r="Q232" s="19" t="e">
        <f t="shared" si="87"/>
        <v>#REF!</v>
      </c>
      <c r="R232" s="19">
        <f t="shared" si="87"/>
        <v>268000</v>
      </c>
      <c r="S232" s="19" t="e">
        <f t="shared" si="87"/>
        <v>#REF!</v>
      </c>
      <c r="T232" s="19" t="e">
        <f t="shared" si="87"/>
        <v>#REF!</v>
      </c>
      <c r="U232" s="19" t="e">
        <f t="shared" si="87"/>
        <v>#REF!</v>
      </c>
    </row>
    <row r="233" spans="1:21" x14ac:dyDescent="0.25">
      <c r="A233" s="14" t="s">
        <v>6</v>
      </c>
      <c r="B233" s="89">
        <v>51</v>
      </c>
      <c r="C233" s="89">
        <v>4</v>
      </c>
      <c r="D233" s="2" t="s">
        <v>351</v>
      </c>
      <c r="E233" s="89">
        <v>851</v>
      </c>
      <c r="F233" s="2"/>
      <c r="G233" s="3"/>
      <c r="H233" s="3"/>
      <c r="I233" s="2"/>
      <c r="J233" s="19">
        <f>J234+J237+J240+J243</f>
        <v>1653800</v>
      </c>
      <c r="K233" s="19" t="e">
        <f t="shared" ref="K233:U233" si="88">K234+K237+K240+K243</f>
        <v>#REF!</v>
      </c>
      <c r="L233" s="19" t="e">
        <f t="shared" si="88"/>
        <v>#REF!</v>
      </c>
      <c r="M233" s="19" t="e">
        <f t="shared" si="88"/>
        <v>#REF!</v>
      </c>
      <c r="N233" s="19">
        <f t="shared" si="88"/>
        <v>268000</v>
      </c>
      <c r="O233" s="19" t="e">
        <f t="shared" si="88"/>
        <v>#REF!</v>
      </c>
      <c r="P233" s="19" t="e">
        <f t="shared" si="88"/>
        <v>#REF!</v>
      </c>
      <c r="Q233" s="19" t="e">
        <f t="shared" si="88"/>
        <v>#REF!</v>
      </c>
      <c r="R233" s="19">
        <f t="shared" si="88"/>
        <v>268000</v>
      </c>
      <c r="S233" s="19" t="e">
        <f t="shared" si="88"/>
        <v>#REF!</v>
      </c>
      <c r="T233" s="19" t="e">
        <f t="shared" si="88"/>
        <v>#REF!</v>
      </c>
      <c r="U233" s="19" t="e">
        <f t="shared" si="88"/>
        <v>#REF!</v>
      </c>
    </row>
    <row r="234" spans="1:21" ht="45" x14ac:dyDescent="0.25">
      <c r="A234" s="70" t="s">
        <v>431</v>
      </c>
      <c r="B234" s="89">
        <v>51</v>
      </c>
      <c r="C234" s="89">
        <v>4</v>
      </c>
      <c r="D234" s="2" t="s">
        <v>351</v>
      </c>
      <c r="E234" s="89">
        <v>851</v>
      </c>
      <c r="F234" s="2"/>
      <c r="G234" s="3"/>
      <c r="H234" s="3" t="s">
        <v>186</v>
      </c>
      <c r="I234" s="2"/>
      <c r="J234" s="19">
        <f t="shared" ref="J234:U235" si="89">J235</f>
        <v>1100000</v>
      </c>
      <c r="K234" s="19" t="e">
        <f t="shared" si="89"/>
        <v>#REF!</v>
      </c>
      <c r="L234" s="19" t="e">
        <f t="shared" si="89"/>
        <v>#REF!</v>
      </c>
      <c r="M234" s="19" t="e">
        <f t="shared" si="89"/>
        <v>#REF!</v>
      </c>
      <c r="N234" s="19">
        <f t="shared" si="89"/>
        <v>0</v>
      </c>
      <c r="O234" s="19" t="e">
        <f t="shared" si="89"/>
        <v>#REF!</v>
      </c>
      <c r="P234" s="19" t="e">
        <f t="shared" si="89"/>
        <v>#REF!</v>
      </c>
      <c r="Q234" s="19" t="e">
        <f t="shared" si="89"/>
        <v>#REF!</v>
      </c>
      <c r="R234" s="19">
        <f t="shared" si="89"/>
        <v>0</v>
      </c>
      <c r="S234" s="19" t="e">
        <f t="shared" si="89"/>
        <v>#REF!</v>
      </c>
      <c r="T234" s="19" t="e">
        <f t="shared" si="89"/>
        <v>#REF!</v>
      </c>
      <c r="U234" s="19" t="e">
        <f t="shared" si="89"/>
        <v>#REF!</v>
      </c>
    </row>
    <row r="235" spans="1:21" ht="45" x14ac:dyDescent="0.25">
      <c r="A235" s="70" t="s">
        <v>64</v>
      </c>
      <c r="B235" s="89">
        <v>51</v>
      </c>
      <c r="C235" s="89">
        <v>4</v>
      </c>
      <c r="D235" s="3" t="s">
        <v>351</v>
      </c>
      <c r="E235" s="89">
        <v>851</v>
      </c>
      <c r="F235" s="2"/>
      <c r="G235" s="3"/>
      <c r="H235" s="3" t="s">
        <v>186</v>
      </c>
      <c r="I235" s="2" t="s">
        <v>65</v>
      </c>
      <c r="J235" s="19">
        <f t="shared" si="89"/>
        <v>1100000</v>
      </c>
      <c r="K235" s="19" t="e">
        <f t="shared" si="89"/>
        <v>#REF!</v>
      </c>
      <c r="L235" s="19" t="e">
        <f t="shared" si="89"/>
        <v>#REF!</v>
      </c>
      <c r="M235" s="19" t="e">
        <f t="shared" si="89"/>
        <v>#REF!</v>
      </c>
      <c r="N235" s="19">
        <f t="shared" si="89"/>
        <v>0</v>
      </c>
      <c r="O235" s="19" t="e">
        <f t="shared" si="89"/>
        <v>#REF!</v>
      </c>
      <c r="P235" s="19" t="e">
        <f t="shared" si="89"/>
        <v>#REF!</v>
      </c>
      <c r="Q235" s="19" t="e">
        <f t="shared" si="89"/>
        <v>#REF!</v>
      </c>
      <c r="R235" s="19">
        <f t="shared" si="89"/>
        <v>0</v>
      </c>
      <c r="S235" s="19" t="e">
        <f t="shared" si="89"/>
        <v>#REF!</v>
      </c>
      <c r="T235" s="19" t="e">
        <f t="shared" si="89"/>
        <v>#REF!</v>
      </c>
      <c r="U235" s="19" t="e">
        <f t="shared" si="89"/>
        <v>#REF!</v>
      </c>
    </row>
    <row r="236" spans="1:21" x14ac:dyDescent="0.25">
      <c r="A236" s="70" t="s">
        <v>66</v>
      </c>
      <c r="B236" s="89">
        <v>51</v>
      </c>
      <c r="C236" s="89">
        <v>4</v>
      </c>
      <c r="D236" s="2" t="s">
        <v>351</v>
      </c>
      <c r="E236" s="89">
        <v>851</v>
      </c>
      <c r="F236" s="2"/>
      <c r="G236" s="3"/>
      <c r="H236" s="3" t="s">
        <v>186</v>
      </c>
      <c r="I236" s="2" t="s">
        <v>67</v>
      </c>
      <c r="J236" s="19">
        <f>'3.ВС'!J228</f>
        <v>1100000</v>
      </c>
      <c r="K236" s="19" t="e">
        <f>'3.ВС'!#REF!</f>
        <v>#REF!</v>
      </c>
      <c r="L236" s="19" t="e">
        <f>'3.ВС'!#REF!</f>
        <v>#REF!</v>
      </c>
      <c r="M236" s="19" t="e">
        <f>'3.ВС'!#REF!</f>
        <v>#REF!</v>
      </c>
      <c r="N236" s="19">
        <f>'3.ВС'!K228</f>
        <v>0</v>
      </c>
      <c r="O236" s="19" t="e">
        <f>'3.ВС'!#REF!</f>
        <v>#REF!</v>
      </c>
      <c r="P236" s="19" t="e">
        <f>'3.ВС'!#REF!</f>
        <v>#REF!</v>
      </c>
      <c r="Q236" s="19" t="e">
        <f>'3.ВС'!#REF!</f>
        <v>#REF!</v>
      </c>
      <c r="R236" s="19">
        <f>'3.ВС'!L228</f>
        <v>0</v>
      </c>
      <c r="S236" s="19" t="e">
        <f>'3.ВС'!#REF!</f>
        <v>#REF!</v>
      </c>
      <c r="T236" s="19" t="e">
        <f>'3.ВС'!#REF!</f>
        <v>#REF!</v>
      </c>
      <c r="U236" s="19" t="e">
        <f>'3.ВС'!#REF!</f>
        <v>#REF!</v>
      </c>
    </row>
    <row r="237" spans="1:21" ht="30" x14ac:dyDescent="0.25">
      <c r="A237" s="14" t="s">
        <v>100</v>
      </c>
      <c r="B237" s="89">
        <v>51</v>
      </c>
      <c r="C237" s="89">
        <v>4</v>
      </c>
      <c r="D237" s="2" t="s">
        <v>351</v>
      </c>
      <c r="E237" s="89">
        <v>851</v>
      </c>
      <c r="F237" s="2" t="s">
        <v>98</v>
      </c>
      <c r="G237" s="2" t="s">
        <v>40</v>
      </c>
      <c r="H237" s="2" t="s">
        <v>193</v>
      </c>
      <c r="I237" s="2"/>
      <c r="J237" s="19">
        <f t="shared" ref="J237:U238" si="90">J238</f>
        <v>275800</v>
      </c>
      <c r="K237" s="19" t="e">
        <f t="shared" si="90"/>
        <v>#REF!</v>
      </c>
      <c r="L237" s="19" t="e">
        <f t="shared" si="90"/>
        <v>#REF!</v>
      </c>
      <c r="M237" s="19" t="e">
        <f t="shared" si="90"/>
        <v>#REF!</v>
      </c>
      <c r="N237" s="19">
        <f t="shared" si="90"/>
        <v>0</v>
      </c>
      <c r="O237" s="19" t="e">
        <f t="shared" si="90"/>
        <v>#REF!</v>
      </c>
      <c r="P237" s="19" t="e">
        <f t="shared" si="90"/>
        <v>#REF!</v>
      </c>
      <c r="Q237" s="19" t="e">
        <f t="shared" si="90"/>
        <v>#REF!</v>
      </c>
      <c r="R237" s="19">
        <f t="shared" si="90"/>
        <v>0</v>
      </c>
      <c r="S237" s="19" t="e">
        <f t="shared" si="90"/>
        <v>#REF!</v>
      </c>
      <c r="T237" s="19" t="e">
        <f t="shared" si="90"/>
        <v>#REF!</v>
      </c>
      <c r="U237" s="19" t="e">
        <f t="shared" si="90"/>
        <v>#REF!</v>
      </c>
    </row>
    <row r="238" spans="1:21" ht="45" x14ac:dyDescent="0.25">
      <c r="A238" s="125" t="s">
        <v>19</v>
      </c>
      <c r="B238" s="89">
        <v>51</v>
      </c>
      <c r="C238" s="89">
        <v>4</v>
      </c>
      <c r="D238" s="2" t="s">
        <v>351</v>
      </c>
      <c r="E238" s="89">
        <v>851</v>
      </c>
      <c r="F238" s="2" t="s">
        <v>98</v>
      </c>
      <c r="G238" s="2" t="s">
        <v>40</v>
      </c>
      <c r="H238" s="2" t="s">
        <v>193</v>
      </c>
      <c r="I238" s="2" t="s">
        <v>20</v>
      </c>
      <c r="J238" s="19">
        <f t="shared" si="90"/>
        <v>275800</v>
      </c>
      <c r="K238" s="19" t="e">
        <f t="shared" si="90"/>
        <v>#REF!</v>
      </c>
      <c r="L238" s="19" t="e">
        <f t="shared" si="90"/>
        <v>#REF!</v>
      </c>
      <c r="M238" s="19" t="e">
        <f t="shared" si="90"/>
        <v>#REF!</v>
      </c>
      <c r="N238" s="19">
        <f t="shared" si="90"/>
        <v>0</v>
      </c>
      <c r="O238" s="19" t="e">
        <f t="shared" si="90"/>
        <v>#REF!</v>
      </c>
      <c r="P238" s="19" t="e">
        <f t="shared" si="90"/>
        <v>#REF!</v>
      </c>
      <c r="Q238" s="19" t="e">
        <f t="shared" si="90"/>
        <v>#REF!</v>
      </c>
      <c r="R238" s="19">
        <f t="shared" si="90"/>
        <v>0</v>
      </c>
      <c r="S238" s="19" t="e">
        <f t="shared" si="90"/>
        <v>#REF!</v>
      </c>
      <c r="T238" s="19" t="e">
        <f t="shared" si="90"/>
        <v>#REF!</v>
      </c>
      <c r="U238" s="19" t="e">
        <f t="shared" si="90"/>
        <v>#REF!</v>
      </c>
    </row>
    <row r="239" spans="1:21" ht="45" x14ac:dyDescent="0.25">
      <c r="A239" s="125" t="s">
        <v>9</v>
      </c>
      <c r="B239" s="89">
        <v>51</v>
      </c>
      <c r="C239" s="89">
        <v>4</v>
      </c>
      <c r="D239" s="3" t="s">
        <v>351</v>
      </c>
      <c r="E239" s="89">
        <v>851</v>
      </c>
      <c r="F239" s="2" t="s">
        <v>98</v>
      </c>
      <c r="G239" s="2" t="s">
        <v>40</v>
      </c>
      <c r="H239" s="2" t="s">
        <v>193</v>
      </c>
      <c r="I239" s="2" t="s">
        <v>21</v>
      </c>
      <c r="J239" s="19">
        <f>'3.ВС'!J231</f>
        <v>275800</v>
      </c>
      <c r="K239" s="19" t="e">
        <f>'3.ВС'!#REF!</f>
        <v>#REF!</v>
      </c>
      <c r="L239" s="19" t="e">
        <f>'3.ВС'!#REF!</f>
        <v>#REF!</v>
      </c>
      <c r="M239" s="19" t="e">
        <f>'3.ВС'!#REF!</f>
        <v>#REF!</v>
      </c>
      <c r="N239" s="19">
        <f>'3.ВС'!K231</f>
        <v>0</v>
      </c>
      <c r="O239" s="19" t="e">
        <f>'3.ВС'!#REF!</f>
        <v>#REF!</v>
      </c>
      <c r="P239" s="19" t="e">
        <f>'3.ВС'!#REF!</f>
        <v>#REF!</v>
      </c>
      <c r="Q239" s="19" t="e">
        <f>'3.ВС'!#REF!</f>
        <v>#REF!</v>
      </c>
      <c r="R239" s="19">
        <f>'3.ВС'!L231</f>
        <v>0</v>
      </c>
      <c r="S239" s="19" t="e">
        <f>'3.ВС'!#REF!</f>
        <v>#REF!</v>
      </c>
      <c r="T239" s="19" t="e">
        <f>'3.ВС'!#REF!</f>
        <v>#REF!</v>
      </c>
      <c r="U239" s="19" t="e">
        <f>'3.ВС'!#REF!</f>
        <v>#REF!</v>
      </c>
    </row>
    <row r="240" spans="1:21" s="1" customFormat="1" ht="60" x14ac:dyDescent="0.25">
      <c r="A240" s="14" t="s">
        <v>102</v>
      </c>
      <c r="B240" s="4">
        <v>51</v>
      </c>
      <c r="C240" s="89">
        <v>4</v>
      </c>
      <c r="D240" s="3" t="s">
        <v>351</v>
      </c>
      <c r="E240" s="89">
        <v>851</v>
      </c>
      <c r="F240" s="2" t="s">
        <v>98</v>
      </c>
      <c r="G240" s="2" t="s">
        <v>40</v>
      </c>
      <c r="H240" s="2" t="s">
        <v>195</v>
      </c>
      <c r="I240" s="2"/>
      <c r="J240" s="19">
        <f t="shared" ref="J240:U241" si="91">J241</f>
        <v>10000</v>
      </c>
      <c r="K240" s="19" t="e">
        <f t="shared" si="91"/>
        <v>#REF!</v>
      </c>
      <c r="L240" s="19" t="e">
        <f t="shared" si="91"/>
        <v>#REF!</v>
      </c>
      <c r="M240" s="19" t="e">
        <f t="shared" si="91"/>
        <v>#REF!</v>
      </c>
      <c r="N240" s="19">
        <f t="shared" si="91"/>
        <v>0</v>
      </c>
      <c r="O240" s="19" t="e">
        <f t="shared" si="91"/>
        <v>#REF!</v>
      </c>
      <c r="P240" s="19" t="e">
        <f t="shared" si="91"/>
        <v>#REF!</v>
      </c>
      <c r="Q240" s="19" t="e">
        <f t="shared" si="91"/>
        <v>#REF!</v>
      </c>
      <c r="R240" s="19">
        <f t="shared" si="91"/>
        <v>0</v>
      </c>
      <c r="S240" s="19" t="e">
        <f t="shared" si="91"/>
        <v>#REF!</v>
      </c>
      <c r="T240" s="19" t="e">
        <f t="shared" si="91"/>
        <v>#REF!</v>
      </c>
      <c r="U240" s="19" t="e">
        <f t="shared" si="91"/>
        <v>#REF!</v>
      </c>
    </row>
    <row r="241" spans="1:21" s="1" customFormat="1" ht="45" x14ac:dyDescent="0.25">
      <c r="A241" s="125" t="s">
        <v>19</v>
      </c>
      <c r="B241" s="4">
        <v>51</v>
      </c>
      <c r="C241" s="89">
        <v>4</v>
      </c>
      <c r="D241" s="2" t="s">
        <v>351</v>
      </c>
      <c r="E241" s="89">
        <v>851</v>
      </c>
      <c r="F241" s="2" t="s">
        <v>98</v>
      </c>
      <c r="G241" s="2" t="s">
        <v>40</v>
      </c>
      <c r="H241" s="2" t="s">
        <v>195</v>
      </c>
      <c r="I241" s="2" t="s">
        <v>20</v>
      </c>
      <c r="J241" s="19">
        <f t="shared" si="91"/>
        <v>10000</v>
      </c>
      <c r="K241" s="19" t="e">
        <f t="shared" si="91"/>
        <v>#REF!</v>
      </c>
      <c r="L241" s="19" t="e">
        <f t="shared" si="91"/>
        <v>#REF!</v>
      </c>
      <c r="M241" s="19" t="e">
        <f t="shared" si="91"/>
        <v>#REF!</v>
      </c>
      <c r="N241" s="19">
        <f t="shared" si="91"/>
        <v>0</v>
      </c>
      <c r="O241" s="19" t="e">
        <f t="shared" si="91"/>
        <v>#REF!</v>
      </c>
      <c r="P241" s="19" t="e">
        <f t="shared" si="91"/>
        <v>#REF!</v>
      </c>
      <c r="Q241" s="19" t="e">
        <f t="shared" si="91"/>
        <v>#REF!</v>
      </c>
      <c r="R241" s="19">
        <f t="shared" si="91"/>
        <v>0</v>
      </c>
      <c r="S241" s="19" t="e">
        <f t="shared" si="91"/>
        <v>#REF!</v>
      </c>
      <c r="T241" s="19" t="e">
        <f t="shared" si="91"/>
        <v>#REF!</v>
      </c>
      <c r="U241" s="19" t="e">
        <f t="shared" si="91"/>
        <v>#REF!</v>
      </c>
    </row>
    <row r="242" spans="1:21" s="1" customFormat="1" ht="45" x14ac:dyDescent="0.25">
      <c r="A242" s="125" t="s">
        <v>9</v>
      </c>
      <c r="B242" s="4">
        <v>51</v>
      </c>
      <c r="C242" s="89">
        <v>4</v>
      </c>
      <c r="D242" s="2" t="s">
        <v>351</v>
      </c>
      <c r="E242" s="89">
        <v>851</v>
      </c>
      <c r="F242" s="2" t="s">
        <v>98</v>
      </c>
      <c r="G242" s="2" t="s">
        <v>40</v>
      </c>
      <c r="H242" s="2" t="s">
        <v>195</v>
      </c>
      <c r="I242" s="2" t="s">
        <v>21</v>
      </c>
      <c r="J242" s="19">
        <f>'3.ВС'!J234</f>
        <v>10000</v>
      </c>
      <c r="K242" s="19" t="e">
        <f>'3.ВС'!#REF!</f>
        <v>#REF!</v>
      </c>
      <c r="L242" s="19" t="e">
        <f>'3.ВС'!#REF!</f>
        <v>#REF!</v>
      </c>
      <c r="M242" s="19" t="e">
        <f>'3.ВС'!#REF!</f>
        <v>#REF!</v>
      </c>
      <c r="N242" s="19">
        <f>'3.ВС'!K234</f>
        <v>0</v>
      </c>
      <c r="O242" s="19" t="e">
        <f>'3.ВС'!#REF!</f>
        <v>#REF!</v>
      </c>
      <c r="P242" s="19" t="e">
        <f>'3.ВС'!#REF!</f>
        <v>#REF!</v>
      </c>
      <c r="Q242" s="19" t="e">
        <f>'3.ВС'!#REF!</f>
        <v>#REF!</v>
      </c>
      <c r="R242" s="19">
        <f>'3.ВС'!L234</f>
        <v>0</v>
      </c>
      <c r="S242" s="19" t="e">
        <f>'3.ВС'!#REF!</f>
        <v>#REF!</v>
      </c>
      <c r="T242" s="19" t="e">
        <f>'3.ВС'!#REF!</f>
        <v>#REF!</v>
      </c>
      <c r="U242" s="19" t="e">
        <f>'3.ВС'!#REF!</f>
        <v>#REF!</v>
      </c>
    </row>
    <row r="243" spans="1:21" ht="165" x14ac:dyDescent="0.25">
      <c r="A243" s="14" t="s">
        <v>101</v>
      </c>
      <c r="B243" s="4">
        <v>51</v>
      </c>
      <c r="C243" s="89">
        <v>4</v>
      </c>
      <c r="D243" s="3" t="s">
        <v>351</v>
      </c>
      <c r="E243" s="89">
        <v>851</v>
      </c>
      <c r="F243" s="2" t="s">
        <v>98</v>
      </c>
      <c r="G243" s="2" t="s">
        <v>40</v>
      </c>
      <c r="H243" s="2" t="s">
        <v>194</v>
      </c>
      <c r="I243" s="2"/>
      <c r="J243" s="19">
        <f t="shared" ref="J243:U243" si="92">J244</f>
        <v>268000</v>
      </c>
      <c r="K243" s="19" t="e">
        <f t="shared" si="92"/>
        <v>#REF!</v>
      </c>
      <c r="L243" s="19" t="e">
        <f t="shared" si="92"/>
        <v>#REF!</v>
      </c>
      <c r="M243" s="19" t="e">
        <f t="shared" si="92"/>
        <v>#REF!</v>
      </c>
      <c r="N243" s="19">
        <f t="shared" si="92"/>
        <v>268000</v>
      </c>
      <c r="O243" s="19" t="e">
        <f t="shared" si="92"/>
        <v>#REF!</v>
      </c>
      <c r="P243" s="19" t="e">
        <f t="shared" si="92"/>
        <v>#REF!</v>
      </c>
      <c r="Q243" s="19" t="e">
        <f t="shared" si="92"/>
        <v>#REF!</v>
      </c>
      <c r="R243" s="19">
        <f t="shared" si="92"/>
        <v>268000</v>
      </c>
      <c r="S243" s="19" t="e">
        <f t="shared" si="92"/>
        <v>#REF!</v>
      </c>
      <c r="T243" s="19" t="e">
        <f t="shared" si="92"/>
        <v>#REF!</v>
      </c>
      <c r="U243" s="19" t="e">
        <f t="shared" si="92"/>
        <v>#REF!</v>
      </c>
    </row>
    <row r="244" spans="1:21" ht="45" x14ac:dyDescent="0.25">
      <c r="A244" s="125" t="s">
        <v>19</v>
      </c>
      <c r="B244" s="4">
        <v>51</v>
      </c>
      <c r="C244" s="89">
        <v>4</v>
      </c>
      <c r="D244" s="2" t="s">
        <v>351</v>
      </c>
      <c r="E244" s="89">
        <v>851</v>
      </c>
      <c r="F244" s="2" t="s">
        <v>98</v>
      </c>
      <c r="G244" s="2" t="s">
        <v>40</v>
      </c>
      <c r="H244" s="2" t="s">
        <v>194</v>
      </c>
      <c r="I244" s="2" t="s">
        <v>20</v>
      </c>
      <c r="J244" s="19">
        <f t="shared" ref="J244:U244" si="93">J245</f>
        <v>268000</v>
      </c>
      <c r="K244" s="19" t="e">
        <f t="shared" si="93"/>
        <v>#REF!</v>
      </c>
      <c r="L244" s="19" t="e">
        <f t="shared" si="93"/>
        <v>#REF!</v>
      </c>
      <c r="M244" s="19" t="e">
        <f t="shared" si="93"/>
        <v>#REF!</v>
      </c>
      <c r="N244" s="19">
        <f t="shared" si="93"/>
        <v>268000</v>
      </c>
      <c r="O244" s="19" t="e">
        <f t="shared" si="93"/>
        <v>#REF!</v>
      </c>
      <c r="P244" s="19" t="e">
        <f t="shared" si="93"/>
        <v>#REF!</v>
      </c>
      <c r="Q244" s="19" t="e">
        <f t="shared" si="93"/>
        <v>#REF!</v>
      </c>
      <c r="R244" s="19">
        <f t="shared" si="93"/>
        <v>268000</v>
      </c>
      <c r="S244" s="19" t="e">
        <f t="shared" si="93"/>
        <v>#REF!</v>
      </c>
      <c r="T244" s="19" t="e">
        <f t="shared" si="93"/>
        <v>#REF!</v>
      </c>
      <c r="U244" s="19" t="e">
        <f t="shared" si="93"/>
        <v>#REF!</v>
      </c>
    </row>
    <row r="245" spans="1:21" s="1" customFormat="1" ht="45" x14ac:dyDescent="0.25">
      <c r="A245" s="125" t="s">
        <v>9</v>
      </c>
      <c r="B245" s="4">
        <v>51</v>
      </c>
      <c r="C245" s="89">
        <v>4</v>
      </c>
      <c r="D245" s="2" t="s">
        <v>351</v>
      </c>
      <c r="E245" s="89">
        <v>851</v>
      </c>
      <c r="F245" s="2" t="s">
        <v>98</v>
      </c>
      <c r="G245" s="2" t="s">
        <v>40</v>
      </c>
      <c r="H245" s="2" t="s">
        <v>194</v>
      </c>
      <c r="I245" s="2" t="s">
        <v>21</v>
      </c>
      <c r="J245" s="19">
        <f>'3.ВС'!J237</f>
        <v>268000</v>
      </c>
      <c r="K245" s="19" t="e">
        <f>'3.ВС'!#REF!</f>
        <v>#REF!</v>
      </c>
      <c r="L245" s="19" t="e">
        <f>'3.ВС'!#REF!</f>
        <v>#REF!</v>
      </c>
      <c r="M245" s="19" t="e">
        <f>'3.ВС'!#REF!</f>
        <v>#REF!</v>
      </c>
      <c r="N245" s="19">
        <f>'3.ВС'!K237</f>
        <v>268000</v>
      </c>
      <c r="O245" s="19" t="e">
        <f>'3.ВС'!#REF!</f>
        <v>#REF!</v>
      </c>
      <c r="P245" s="19" t="e">
        <f>'3.ВС'!#REF!</f>
        <v>#REF!</v>
      </c>
      <c r="Q245" s="19" t="e">
        <f>'3.ВС'!#REF!</f>
        <v>#REF!</v>
      </c>
      <c r="R245" s="19">
        <f>'3.ВС'!L237</f>
        <v>268000</v>
      </c>
      <c r="S245" s="19" t="e">
        <f>'3.ВС'!#REF!</f>
        <v>#REF!</v>
      </c>
      <c r="T245" s="19" t="e">
        <f>'3.ВС'!#REF!</f>
        <v>#REF!</v>
      </c>
      <c r="U245" s="19" t="e">
        <f>'3.ВС'!#REF!</f>
        <v>#REF!</v>
      </c>
    </row>
    <row r="246" spans="1:21" ht="30" x14ac:dyDescent="0.25">
      <c r="A246" s="14" t="s">
        <v>236</v>
      </c>
      <c r="B246" s="89">
        <v>51</v>
      </c>
      <c r="C246" s="89">
        <v>5</v>
      </c>
      <c r="D246" s="2"/>
      <c r="E246" s="89"/>
      <c r="F246" s="2"/>
      <c r="G246" s="3"/>
      <c r="H246" s="3"/>
      <c r="I246" s="2"/>
      <c r="J246" s="19">
        <f t="shared" ref="J246:U246" si="94">J247+J252</f>
        <v>20659580.240000002</v>
      </c>
      <c r="K246" s="19" t="e">
        <f t="shared" si="94"/>
        <v>#REF!</v>
      </c>
      <c r="L246" s="19" t="e">
        <f t="shared" si="94"/>
        <v>#REF!</v>
      </c>
      <c r="M246" s="19" t="e">
        <f t="shared" si="94"/>
        <v>#REF!</v>
      </c>
      <c r="N246" s="19">
        <f t="shared" si="94"/>
        <v>18090959.240000002</v>
      </c>
      <c r="O246" s="19" t="e">
        <f t="shared" si="94"/>
        <v>#REF!</v>
      </c>
      <c r="P246" s="19" t="e">
        <f t="shared" si="94"/>
        <v>#REF!</v>
      </c>
      <c r="Q246" s="19" t="e">
        <f t="shared" si="94"/>
        <v>#REF!</v>
      </c>
      <c r="R246" s="19">
        <f t="shared" si="94"/>
        <v>18090959.240000002</v>
      </c>
      <c r="S246" s="19" t="e">
        <f t="shared" si="94"/>
        <v>#REF!</v>
      </c>
      <c r="T246" s="19" t="e">
        <f t="shared" si="94"/>
        <v>#REF!</v>
      </c>
      <c r="U246" s="19" t="e">
        <f t="shared" si="94"/>
        <v>#REF!</v>
      </c>
    </row>
    <row r="247" spans="1:21" ht="30" x14ac:dyDescent="0.25">
      <c r="A247" s="14" t="s">
        <v>355</v>
      </c>
      <c r="B247" s="89">
        <v>51</v>
      </c>
      <c r="C247" s="89">
        <v>5</v>
      </c>
      <c r="D247" s="2" t="s">
        <v>352</v>
      </c>
      <c r="E247" s="89"/>
      <c r="F247" s="2"/>
      <c r="G247" s="3"/>
      <c r="H247" s="3"/>
      <c r="I247" s="2"/>
      <c r="J247" s="19">
        <f t="shared" ref="J247:U250" si="95">J248</f>
        <v>4117661</v>
      </c>
      <c r="K247" s="19" t="e">
        <f t="shared" si="95"/>
        <v>#REF!</v>
      </c>
      <c r="L247" s="19" t="e">
        <f t="shared" si="95"/>
        <v>#REF!</v>
      </c>
      <c r="M247" s="19" t="e">
        <f t="shared" si="95"/>
        <v>#REF!</v>
      </c>
      <c r="N247" s="19">
        <f t="shared" si="95"/>
        <v>4117661</v>
      </c>
      <c r="O247" s="19" t="e">
        <f t="shared" si="95"/>
        <v>#REF!</v>
      </c>
      <c r="P247" s="19" t="e">
        <f t="shared" si="95"/>
        <v>#REF!</v>
      </c>
      <c r="Q247" s="19" t="e">
        <f t="shared" si="95"/>
        <v>#REF!</v>
      </c>
      <c r="R247" s="19">
        <f t="shared" si="95"/>
        <v>4117661</v>
      </c>
      <c r="S247" s="19" t="e">
        <f t="shared" si="95"/>
        <v>#REF!</v>
      </c>
      <c r="T247" s="19" t="e">
        <f t="shared" si="95"/>
        <v>#REF!</v>
      </c>
      <c r="U247" s="19" t="e">
        <f t="shared" si="95"/>
        <v>#REF!</v>
      </c>
    </row>
    <row r="248" spans="1:21" x14ac:dyDescent="0.25">
      <c r="A248" s="14" t="s">
        <v>6</v>
      </c>
      <c r="B248" s="89">
        <v>51</v>
      </c>
      <c r="C248" s="89">
        <v>5</v>
      </c>
      <c r="D248" s="2" t="s">
        <v>352</v>
      </c>
      <c r="E248" s="89">
        <v>851</v>
      </c>
      <c r="F248" s="2"/>
      <c r="G248" s="3"/>
      <c r="H248" s="3"/>
      <c r="I248" s="2"/>
      <c r="J248" s="19">
        <f t="shared" si="95"/>
        <v>4117661</v>
      </c>
      <c r="K248" s="19" t="e">
        <f t="shared" si="95"/>
        <v>#REF!</v>
      </c>
      <c r="L248" s="19" t="e">
        <f t="shared" si="95"/>
        <v>#REF!</v>
      </c>
      <c r="M248" s="19" t="e">
        <f t="shared" si="95"/>
        <v>#REF!</v>
      </c>
      <c r="N248" s="19">
        <f t="shared" si="95"/>
        <v>4117661</v>
      </c>
      <c r="O248" s="19" t="e">
        <f t="shared" si="95"/>
        <v>#REF!</v>
      </c>
      <c r="P248" s="19" t="e">
        <f t="shared" si="95"/>
        <v>#REF!</v>
      </c>
      <c r="Q248" s="19" t="e">
        <f t="shared" si="95"/>
        <v>#REF!</v>
      </c>
      <c r="R248" s="19">
        <f t="shared" si="95"/>
        <v>4117661</v>
      </c>
      <c r="S248" s="19" t="e">
        <f t="shared" si="95"/>
        <v>#REF!</v>
      </c>
      <c r="T248" s="19" t="e">
        <f t="shared" si="95"/>
        <v>#REF!</v>
      </c>
      <c r="U248" s="19" t="e">
        <f t="shared" si="95"/>
        <v>#REF!</v>
      </c>
    </row>
    <row r="249" spans="1:21" ht="30" x14ac:dyDescent="0.25">
      <c r="A249" s="14" t="s">
        <v>86</v>
      </c>
      <c r="B249" s="89">
        <v>51</v>
      </c>
      <c r="C249" s="89">
        <v>5</v>
      </c>
      <c r="D249" s="2" t="s">
        <v>352</v>
      </c>
      <c r="E249" s="89">
        <v>851</v>
      </c>
      <c r="F249" s="2" t="s">
        <v>84</v>
      </c>
      <c r="G249" s="2" t="s">
        <v>11</v>
      </c>
      <c r="H249" s="2" t="s">
        <v>192</v>
      </c>
      <c r="I249" s="2"/>
      <c r="J249" s="19">
        <f t="shared" si="95"/>
        <v>4117661</v>
      </c>
      <c r="K249" s="19" t="e">
        <f t="shared" si="95"/>
        <v>#REF!</v>
      </c>
      <c r="L249" s="19" t="e">
        <f t="shared" si="95"/>
        <v>#REF!</v>
      </c>
      <c r="M249" s="19" t="e">
        <f t="shared" si="95"/>
        <v>#REF!</v>
      </c>
      <c r="N249" s="19">
        <f t="shared" si="95"/>
        <v>4117661</v>
      </c>
      <c r="O249" s="19" t="e">
        <f t="shared" si="95"/>
        <v>#REF!</v>
      </c>
      <c r="P249" s="19" t="e">
        <f t="shared" si="95"/>
        <v>#REF!</v>
      </c>
      <c r="Q249" s="19" t="e">
        <f t="shared" si="95"/>
        <v>#REF!</v>
      </c>
      <c r="R249" s="19">
        <f t="shared" si="95"/>
        <v>4117661</v>
      </c>
      <c r="S249" s="19" t="e">
        <f t="shared" si="95"/>
        <v>#REF!</v>
      </c>
      <c r="T249" s="19" t="e">
        <f t="shared" si="95"/>
        <v>#REF!</v>
      </c>
      <c r="U249" s="19" t="e">
        <f t="shared" si="95"/>
        <v>#REF!</v>
      </c>
    </row>
    <row r="250" spans="1:21" ht="30" x14ac:dyDescent="0.25">
      <c r="A250" s="124" t="s">
        <v>87</v>
      </c>
      <c r="B250" s="89">
        <v>51</v>
      </c>
      <c r="C250" s="89">
        <v>5</v>
      </c>
      <c r="D250" s="2" t="s">
        <v>352</v>
      </c>
      <c r="E250" s="89">
        <v>851</v>
      </c>
      <c r="F250" s="2" t="s">
        <v>84</v>
      </c>
      <c r="G250" s="2" t="s">
        <v>11</v>
      </c>
      <c r="H250" s="2" t="s">
        <v>192</v>
      </c>
      <c r="I250" s="2" t="s">
        <v>88</v>
      </c>
      <c r="J250" s="19">
        <f t="shared" si="95"/>
        <v>4117661</v>
      </c>
      <c r="K250" s="19" t="e">
        <f t="shared" si="95"/>
        <v>#REF!</v>
      </c>
      <c r="L250" s="19" t="e">
        <f t="shared" si="95"/>
        <v>#REF!</v>
      </c>
      <c r="M250" s="19" t="e">
        <f t="shared" si="95"/>
        <v>#REF!</v>
      </c>
      <c r="N250" s="19">
        <f t="shared" si="95"/>
        <v>4117661</v>
      </c>
      <c r="O250" s="19" t="e">
        <f t="shared" si="95"/>
        <v>#REF!</v>
      </c>
      <c r="P250" s="19" t="e">
        <f t="shared" si="95"/>
        <v>#REF!</v>
      </c>
      <c r="Q250" s="19" t="e">
        <f t="shared" si="95"/>
        <v>#REF!</v>
      </c>
      <c r="R250" s="19">
        <f t="shared" si="95"/>
        <v>4117661</v>
      </c>
      <c r="S250" s="19" t="e">
        <f t="shared" si="95"/>
        <v>#REF!</v>
      </c>
      <c r="T250" s="19" t="e">
        <f t="shared" si="95"/>
        <v>#REF!</v>
      </c>
      <c r="U250" s="19" t="e">
        <f t="shared" si="95"/>
        <v>#REF!</v>
      </c>
    </row>
    <row r="251" spans="1:21" ht="30" x14ac:dyDescent="0.25">
      <c r="A251" s="124" t="s">
        <v>95</v>
      </c>
      <c r="B251" s="89">
        <v>51</v>
      </c>
      <c r="C251" s="89">
        <v>5</v>
      </c>
      <c r="D251" s="2" t="s">
        <v>352</v>
      </c>
      <c r="E251" s="89">
        <v>851</v>
      </c>
      <c r="F251" s="2" t="s">
        <v>84</v>
      </c>
      <c r="G251" s="2" t="s">
        <v>11</v>
      </c>
      <c r="H251" s="2" t="s">
        <v>192</v>
      </c>
      <c r="I251" s="2" t="s">
        <v>96</v>
      </c>
      <c r="J251" s="19">
        <f>'3.ВС'!J208</f>
        <v>4117661</v>
      </c>
      <c r="K251" s="19" t="e">
        <f>'3.ВС'!#REF!</f>
        <v>#REF!</v>
      </c>
      <c r="L251" s="19" t="e">
        <f>'3.ВС'!#REF!</f>
        <v>#REF!</v>
      </c>
      <c r="M251" s="19" t="e">
        <f>'3.ВС'!#REF!</f>
        <v>#REF!</v>
      </c>
      <c r="N251" s="19">
        <f>'3.ВС'!K208</f>
        <v>4117661</v>
      </c>
      <c r="O251" s="19" t="e">
        <f>'3.ВС'!#REF!</f>
        <v>#REF!</v>
      </c>
      <c r="P251" s="19" t="e">
        <f>'3.ВС'!#REF!</f>
        <v>#REF!</v>
      </c>
      <c r="Q251" s="19" t="e">
        <f>'3.ВС'!#REF!</f>
        <v>#REF!</v>
      </c>
      <c r="R251" s="19">
        <f>'3.ВС'!L208</f>
        <v>4117661</v>
      </c>
      <c r="S251" s="19" t="e">
        <f>'3.ВС'!#REF!</f>
        <v>#REF!</v>
      </c>
      <c r="T251" s="19" t="e">
        <f>'3.ВС'!#REF!</f>
        <v>#REF!</v>
      </c>
      <c r="U251" s="19" t="e">
        <f>'3.ВС'!#REF!</f>
        <v>#REF!</v>
      </c>
    </row>
    <row r="252" spans="1:21" ht="60" x14ac:dyDescent="0.25">
      <c r="A252" s="14" t="s">
        <v>159</v>
      </c>
      <c r="B252" s="89">
        <v>51</v>
      </c>
      <c r="C252" s="89">
        <v>5</v>
      </c>
      <c r="D252" s="2" t="s">
        <v>353</v>
      </c>
      <c r="E252" s="89"/>
      <c r="F252" s="2"/>
      <c r="G252" s="2"/>
      <c r="H252" s="2"/>
      <c r="I252" s="2"/>
      <c r="J252" s="19">
        <f t="shared" ref="J252:U253" si="96">J253</f>
        <v>16541919.24</v>
      </c>
      <c r="K252" s="19" t="e">
        <f t="shared" si="96"/>
        <v>#REF!</v>
      </c>
      <c r="L252" s="19" t="e">
        <f t="shared" si="96"/>
        <v>#REF!</v>
      </c>
      <c r="M252" s="19" t="e">
        <f t="shared" si="96"/>
        <v>#REF!</v>
      </c>
      <c r="N252" s="19">
        <f t="shared" si="96"/>
        <v>13973298.24</v>
      </c>
      <c r="O252" s="19" t="e">
        <f t="shared" si="96"/>
        <v>#REF!</v>
      </c>
      <c r="P252" s="19" t="e">
        <f t="shared" si="96"/>
        <v>#REF!</v>
      </c>
      <c r="Q252" s="19" t="e">
        <f t="shared" si="96"/>
        <v>#REF!</v>
      </c>
      <c r="R252" s="19">
        <f t="shared" si="96"/>
        <v>13973298.24</v>
      </c>
      <c r="S252" s="19" t="e">
        <f t="shared" si="96"/>
        <v>#REF!</v>
      </c>
      <c r="T252" s="19" t="e">
        <f t="shared" si="96"/>
        <v>#REF!</v>
      </c>
      <c r="U252" s="19" t="e">
        <f t="shared" si="96"/>
        <v>#REF!</v>
      </c>
    </row>
    <row r="253" spans="1:21" x14ac:dyDescent="0.25">
      <c r="A253" s="14" t="s">
        <v>6</v>
      </c>
      <c r="B253" s="89">
        <v>51</v>
      </c>
      <c r="C253" s="89">
        <v>5</v>
      </c>
      <c r="D253" s="2" t="s">
        <v>353</v>
      </c>
      <c r="E253" s="89">
        <v>851</v>
      </c>
      <c r="F253" s="2"/>
      <c r="G253" s="3"/>
      <c r="H253" s="3"/>
      <c r="I253" s="2"/>
      <c r="J253" s="19">
        <f>J254</f>
        <v>16541919.24</v>
      </c>
      <c r="K253" s="19" t="e">
        <f t="shared" si="96"/>
        <v>#REF!</v>
      </c>
      <c r="L253" s="19" t="e">
        <f t="shared" si="96"/>
        <v>#REF!</v>
      </c>
      <c r="M253" s="19" t="e">
        <f t="shared" si="96"/>
        <v>#REF!</v>
      </c>
      <c r="N253" s="19">
        <f t="shared" si="96"/>
        <v>13973298.24</v>
      </c>
      <c r="O253" s="19" t="e">
        <f t="shared" si="96"/>
        <v>#REF!</v>
      </c>
      <c r="P253" s="19" t="e">
        <f t="shared" si="96"/>
        <v>#REF!</v>
      </c>
      <c r="Q253" s="19" t="e">
        <f t="shared" si="96"/>
        <v>#REF!</v>
      </c>
      <c r="R253" s="19">
        <f t="shared" si="96"/>
        <v>13973298.24</v>
      </c>
      <c r="S253" s="19" t="e">
        <f>S254+#REF!</f>
        <v>#REF!</v>
      </c>
      <c r="T253" s="19" t="e">
        <f>T254+#REF!</f>
        <v>#REF!</v>
      </c>
      <c r="U253" s="19" t="e">
        <f>U254+#REF!</f>
        <v>#REF!</v>
      </c>
    </row>
    <row r="254" spans="1:21" ht="75" x14ac:dyDescent="0.25">
      <c r="A254" s="14" t="s">
        <v>212</v>
      </c>
      <c r="B254" s="89">
        <v>51</v>
      </c>
      <c r="C254" s="89">
        <v>5</v>
      </c>
      <c r="D254" s="2" t="s">
        <v>353</v>
      </c>
      <c r="E254" s="89">
        <v>851</v>
      </c>
      <c r="F254" s="3" t="s">
        <v>84</v>
      </c>
      <c r="G254" s="3" t="s">
        <v>12</v>
      </c>
      <c r="H254" s="3" t="s">
        <v>427</v>
      </c>
      <c r="I254" s="3"/>
      <c r="J254" s="19">
        <f t="shared" ref="J254:U254" si="97">J255+J257</f>
        <v>16541919.24</v>
      </c>
      <c r="K254" s="19" t="e">
        <f t="shared" si="97"/>
        <v>#REF!</v>
      </c>
      <c r="L254" s="19" t="e">
        <f t="shared" si="97"/>
        <v>#REF!</v>
      </c>
      <c r="M254" s="19" t="e">
        <f t="shared" si="97"/>
        <v>#REF!</v>
      </c>
      <c r="N254" s="19">
        <f t="shared" si="97"/>
        <v>13973298.24</v>
      </c>
      <c r="O254" s="19" t="e">
        <f t="shared" si="97"/>
        <v>#REF!</v>
      </c>
      <c r="P254" s="19" t="e">
        <f t="shared" si="97"/>
        <v>#REF!</v>
      </c>
      <c r="Q254" s="19" t="e">
        <f t="shared" si="97"/>
        <v>#REF!</v>
      </c>
      <c r="R254" s="19">
        <f t="shared" si="97"/>
        <v>13973298.24</v>
      </c>
      <c r="S254" s="19" t="e">
        <f t="shared" si="97"/>
        <v>#REF!</v>
      </c>
      <c r="T254" s="19" t="e">
        <f t="shared" si="97"/>
        <v>#REF!</v>
      </c>
      <c r="U254" s="19" t="e">
        <f t="shared" si="97"/>
        <v>#REF!</v>
      </c>
    </row>
    <row r="255" spans="1:21" ht="30" x14ac:dyDescent="0.25">
      <c r="A255" s="49" t="s">
        <v>87</v>
      </c>
      <c r="B255" s="89">
        <v>51</v>
      </c>
      <c r="C255" s="89">
        <v>5</v>
      </c>
      <c r="D255" s="3" t="s">
        <v>353</v>
      </c>
      <c r="E255" s="89">
        <v>851</v>
      </c>
      <c r="F255" s="3" t="s">
        <v>84</v>
      </c>
      <c r="G255" s="3" t="s">
        <v>12</v>
      </c>
      <c r="H255" s="3" t="s">
        <v>427</v>
      </c>
      <c r="I255" s="3" t="s">
        <v>88</v>
      </c>
      <c r="J255" s="19">
        <f t="shared" ref="J255:U255" si="98">J256</f>
        <v>5137242</v>
      </c>
      <c r="K255" s="19" t="e">
        <f t="shared" si="98"/>
        <v>#REF!</v>
      </c>
      <c r="L255" s="19" t="e">
        <f t="shared" si="98"/>
        <v>#REF!</v>
      </c>
      <c r="M255" s="19" t="e">
        <f t="shared" si="98"/>
        <v>#REF!</v>
      </c>
      <c r="N255" s="19">
        <f t="shared" si="98"/>
        <v>2568621</v>
      </c>
      <c r="O255" s="19" t="e">
        <f t="shared" si="98"/>
        <v>#REF!</v>
      </c>
      <c r="P255" s="19" t="e">
        <f t="shared" si="98"/>
        <v>#REF!</v>
      </c>
      <c r="Q255" s="19" t="e">
        <f t="shared" si="98"/>
        <v>#REF!</v>
      </c>
      <c r="R255" s="19">
        <f t="shared" si="98"/>
        <v>2568621</v>
      </c>
      <c r="S255" s="19" t="e">
        <f t="shared" si="98"/>
        <v>#REF!</v>
      </c>
      <c r="T255" s="19" t="e">
        <f t="shared" si="98"/>
        <v>#REF!</v>
      </c>
      <c r="U255" s="19" t="e">
        <f t="shared" si="98"/>
        <v>#REF!</v>
      </c>
    </row>
    <row r="256" spans="1:21" ht="45" x14ac:dyDescent="0.25">
      <c r="A256" s="49" t="s">
        <v>89</v>
      </c>
      <c r="B256" s="89">
        <v>51</v>
      </c>
      <c r="C256" s="89">
        <v>5</v>
      </c>
      <c r="D256" s="3" t="s">
        <v>353</v>
      </c>
      <c r="E256" s="89">
        <v>851</v>
      </c>
      <c r="F256" s="3" t="s">
        <v>84</v>
      </c>
      <c r="G256" s="3" t="s">
        <v>12</v>
      </c>
      <c r="H256" s="3" t="s">
        <v>427</v>
      </c>
      <c r="I256" s="3" t="s">
        <v>90</v>
      </c>
      <c r="J256" s="19">
        <f>'3.ВС'!J212</f>
        <v>5137242</v>
      </c>
      <c r="K256" s="19" t="e">
        <f>'3.ВС'!#REF!</f>
        <v>#REF!</v>
      </c>
      <c r="L256" s="19" t="e">
        <f>'3.ВС'!#REF!</f>
        <v>#REF!</v>
      </c>
      <c r="M256" s="19" t="e">
        <f>'3.ВС'!#REF!</f>
        <v>#REF!</v>
      </c>
      <c r="N256" s="19">
        <f>'3.ВС'!K212</f>
        <v>2568621</v>
      </c>
      <c r="O256" s="19" t="e">
        <f>'3.ВС'!#REF!</f>
        <v>#REF!</v>
      </c>
      <c r="P256" s="19" t="e">
        <f>'3.ВС'!#REF!</f>
        <v>#REF!</v>
      </c>
      <c r="Q256" s="19" t="e">
        <f>'3.ВС'!#REF!</f>
        <v>#REF!</v>
      </c>
      <c r="R256" s="19">
        <f>'3.ВС'!L212</f>
        <v>2568621</v>
      </c>
      <c r="S256" s="19" t="e">
        <f>'3.ВС'!#REF!</f>
        <v>#REF!</v>
      </c>
      <c r="T256" s="19" t="e">
        <f>'3.ВС'!#REF!</f>
        <v>#REF!</v>
      </c>
      <c r="U256" s="19" t="e">
        <f>'3.ВС'!#REF!</f>
        <v>#REF!</v>
      </c>
    </row>
    <row r="257" spans="1:21" ht="45" x14ac:dyDescent="0.25">
      <c r="A257" s="125" t="s">
        <v>64</v>
      </c>
      <c r="B257" s="89">
        <v>51</v>
      </c>
      <c r="C257" s="89">
        <v>5</v>
      </c>
      <c r="D257" s="3" t="s">
        <v>353</v>
      </c>
      <c r="E257" s="89">
        <v>851</v>
      </c>
      <c r="F257" s="3" t="s">
        <v>84</v>
      </c>
      <c r="G257" s="3" t="s">
        <v>12</v>
      </c>
      <c r="H257" s="3" t="s">
        <v>427</v>
      </c>
      <c r="I257" s="3" t="s">
        <v>65</v>
      </c>
      <c r="J257" s="6">
        <f t="shared" ref="J257:U257" si="99">J258</f>
        <v>11404677.24</v>
      </c>
      <c r="K257" s="6" t="e">
        <f t="shared" si="99"/>
        <v>#REF!</v>
      </c>
      <c r="L257" s="6" t="e">
        <f t="shared" si="99"/>
        <v>#REF!</v>
      </c>
      <c r="M257" s="6" t="e">
        <f t="shared" si="99"/>
        <v>#REF!</v>
      </c>
      <c r="N257" s="6">
        <f t="shared" si="99"/>
        <v>11404677.24</v>
      </c>
      <c r="O257" s="6" t="e">
        <f t="shared" si="99"/>
        <v>#REF!</v>
      </c>
      <c r="P257" s="6" t="e">
        <f t="shared" si="99"/>
        <v>#REF!</v>
      </c>
      <c r="Q257" s="6" t="e">
        <f t="shared" si="99"/>
        <v>#REF!</v>
      </c>
      <c r="R257" s="6">
        <f t="shared" si="99"/>
        <v>11404677.24</v>
      </c>
      <c r="S257" s="6" t="e">
        <f t="shared" si="99"/>
        <v>#REF!</v>
      </c>
      <c r="T257" s="6" t="e">
        <f t="shared" si="99"/>
        <v>#REF!</v>
      </c>
      <c r="U257" s="6" t="e">
        <f t="shared" si="99"/>
        <v>#REF!</v>
      </c>
    </row>
    <row r="258" spans="1:21" x14ac:dyDescent="0.25">
      <c r="A258" s="125" t="s">
        <v>66</v>
      </c>
      <c r="B258" s="89">
        <v>51</v>
      </c>
      <c r="C258" s="89">
        <v>5</v>
      </c>
      <c r="D258" s="3" t="s">
        <v>353</v>
      </c>
      <c r="E258" s="89">
        <v>851</v>
      </c>
      <c r="F258" s="3" t="s">
        <v>84</v>
      </c>
      <c r="G258" s="3" t="s">
        <v>12</v>
      </c>
      <c r="H258" s="3" t="s">
        <v>427</v>
      </c>
      <c r="I258" s="3" t="s">
        <v>67</v>
      </c>
      <c r="J258" s="6">
        <f>'3.ВС'!J214</f>
        <v>11404677.24</v>
      </c>
      <c r="K258" s="6" t="e">
        <f>'3.ВС'!#REF!</f>
        <v>#REF!</v>
      </c>
      <c r="L258" s="6" t="e">
        <f>'3.ВС'!#REF!</f>
        <v>#REF!</v>
      </c>
      <c r="M258" s="6" t="e">
        <f>'3.ВС'!#REF!</f>
        <v>#REF!</v>
      </c>
      <c r="N258" s="6">
        <f>'3.ВС'!K214</f>
        <v>11404677.24</v>
      </c>
      <c r="O258" s="6" t="e">
        <f>'3.ВС'!#REF!</f>
        <v>#REF!</v>
      </c>
      <c r="P258" s="6" t="e">
        <f>'3.ВС'!#REF!</f>
        <v>#REF!</v>
      </c>
      <c r="Q258" s="6" t="e">
        <f>'3.ВС'!#REF!</f>
        <v>#REF!</v>
      </c>
      <c r="R258" s="6">
        <f>'3.ВС'!L214</f>
        <v>11404677.24</v>
      </c>
      <c r="S258" s="6" t="e">
        <f>'3.ВС'!#REF!</f>
        <v>#REF!</v>
      </c>
      <c r="T258" s="6" t="e">
        <f>'3.ВС'!#REF!</f>
        <v>#REF!</v>
      </c>
      <c r="U258" s="6" t="e">
        <f>'3.ВС'!#REF!</f>
        <v>#REF!</v>
      </c>
    </row>
    <row r="259" spans="1:21" ht="30" x14ac:dyDescent="0.25">
      <c r="A259" s="14" t="s">
        <v>235</v>
      </c>
      <c r="B259" s="89">
        <v>51</v>
      </c>
      <c r="C259" s="89">
        <v>6</v>
      </c>
      <c r="D259" s="3"/>
      <c r="E259" s="89"/>
      <c r="F259" s="2"/>
      <c r="G259" s="3"/>
      <c r="H259" s="3"/>
      <c r="I259" s="2"/>
      <c r="J259" s="19">
        <f t="shared" ref="J259:U259" si="100">J261</f>
        <v>6407641.7999999998</v>
      </c>
      <c r="K259" s="19" t="e">
        <f t="shared" si="100"/>
        <v>#REF!</v>
      </c>
      <c r="L259" s="19" t="e">
        <f t="shared" si="100"/>
        <v>#REF!</v>
      </c>
      <c r="M259" s="19" t="e">
        <f t="shared" si="100"/>
        <v>#REF!</v>
      </c>
      <c r="N259" s="19">
        <f t="shared" si="100"/>
        <v>6407641.7999999998</v>
      </c>
      <c r="O259" s="19" t="e">
        <f t="shared" si="100"/>
        <v>#REF!</v>
      </c>
      <c r="P259" s="19" t="e">
        <f t="shared" si="100"/>
        <v>#REF!</v>
      </c>
      <c r="Q259" s="19" t="e">
        <f t="shared" si="100"/>
        <v>#REF!</v>
      </c>
      <c r="R259" s="19">
        <f t="shared" si="100"/>
        <v>6407641.7999999998</v>
      </c>
      <c r="S259" s="19" t="e">
        <f t="shared" si="100"/>
        <v>#REF!</v>
      </c>
      <c r="T259" s="19" t="e">
        <f t="shared" si="100"/>
        <v>#REF!</v>
      </c>
      <c r="U259" s="19" t="e">
        <f t="shared" si="100"/>
        <v>#REF!</v>
      </c>
    </row>
    <row r="260" spans="1:21" ht="45" x14ac:dyDescent="0.25">
      <c r="A260" s="14" t="s">
        <v>161</v>
      </c>
      <c r="B260" s="89">
        <v>51</v>
      </c>
      <c r="C260" s="89">
        <v>6</v>
      </c>
      <c r="D260" s="3" t="s">
        <v>354</v>
      </c>
      <c r="E260" s="89"/>
      <c r="F260" s="2"/>
      <c r="G260" s="3"/>
      <c r="H260" s="3"/>
      <c r="I260" s="2"/>
      <c r="J260" s="19">
        <f t="shared" ref="J260:U263" si="101">J261</f>
        <v>6407641.7999999998</v>
      </c>
      <c r="K260" s="19" t="e">
        <f t="shared" si="101"/>
        <v>#REF!</v>
      </c>
      <c r="L260" s="19" t="e">
        <f t="shared" si="101"/>
        <v>#REF!</v>
      </c>
      <c r="M260" s="19" t="e">
        <f t="shared" si="101"/>
        <v>#REF!</v>
      </c>
      <c r="N260" s="19">
        <f t="shared" si="101"/>
        <v>6407641.7999999998</v>
      </c>
      <c r="O260" s="19" t="e">
        <f t="shared" si="101"/>
        <v>#REF!</v>
      </c>
      <c r="P260" s="19" t="e">
        <f t="shared" si="101"/>
        <v>#REF!</v>
      </c>
      <c r="Q260" s="19" t="e">
        <f t="shared" si="101"/>
        <v>#REF!</v>
      </c>
      <c r="R260" s="19">
        <f t="shared" si="101"/>
        <v>6407641.7999999998</v>
      </c>
      <c r="S260" s="19" t="e">
        <f t="shared" si="101"/>
        <v>#REF!</v>
      </c>
      <c r="T260" s="19" t="e">
        <f t="shared" si="101"/>
        <v>#REF!</v>
      </c>
      <c r="U260" s="19" t="e">
        <f t="shared" si="101"/>
        <v>#REF!</v>
      </c>
    </row>
    <row r="261" spans="1:21" s="1" customFormat="1" x14ac:dyDescent="0.25">
      <c r="A261" s="14" t="s">
        <v>6</v>
      </c>
      <c r="B261" s="89">
        <v>51</v>
      </c>
      <c r="C261" s="89">
        <v>6</v>
      </c>
      <c r="D261" s="3" t="s">
        <v>354</v>
      </c>
      <c r="E261" s="89">
        <v>851</v>
      </c>
      <c r="F261" s="2"/>
      <c r="G261" s="3"/>
      <c r="H261" s="3"/>
      <c r="I261" s="2"/>
      <c r="J261" s="19">
        <f t="shared" si="101"/>
        <v>6407641.7999999998</v>
      </c>
      <c r="K261" s="19" t="e">
        <f t="shared" si="101"/>
        <v>#REF!</v>
      </c>
      <c r="L261" s="19" t="e">
        <f t="shared" si="101"/>
        <v>#REF!</v>
      </c>
      <c r="M261" s="19" t="e">
        <f t="shared" si="101"/>
        <v>#REF!</v>
      </c>
      <c r="N261" s="19">
        <f t="shared" si="101"/>
        <v>6407641.7999999998</v>
      </c>
      <c r="O261" s="19" t="e">
        <f t="shared" si="101"/>
        <v>#REF!</v>
      </c>
      <c r="P261" s="19" t="e">
        <f t="shared" si="101"/>
        <v>#REF!</v>
      </c>
      <c r="Q261" s="19" t="e">
        <f t="shared" si="101"/>
        <v>#REF!</v>
      </c>
      <c r="R261" s="19">
        <f t="shared" si="101"/>
        <v>6407641.7999999998</v>
      </c>
      <c r="S261" s="19" t="e">
        <f t="shared" si="101"/>
        <v>#REF!</v>
      </c>
      <c r="T261" s="19" t="e">
        <f t="shared" si="101"/>
        <v>#REF!</v>
      </c>
      <c r="U261" s="19" t="e">
        <f t="shared" si="101"/>
        <v>#REF!</v>
      </c>
    </row>
    <row r="262" spans="1:21" s="1" customFormat="1" ht="30" x14ac:dyDescent="0.25">
      <c r="A262" s="14" t="s">
        <v>225</v>
      </c>
      <c r="B262" s="89">
        <v>51</v>
      </c>
      <c r="C262" s="89">
        <v>6</v>
      </c>
      <c r="D262" s="3" t="s">
        <v>354</v>
      </c>
      <c r="E262" s="89">
        <v>851</v>
      </c>
      <c r="F262" s="2" t="s">
        <v>84</v>
      </c>
      <c r="G262" s="2" t="s">
        <v>42</v>
      </c>
      <c r="H262" s="2" t="s">
        <v>211</v>
      </c>
      <c r="I262" s="2"/>
      <c r="J262" s="19">
        <f t="shared" si="101"/>
        <v>6407641.7999999998</v>
      </c>
      <c r="K262" s="19" t="e">
        <f t="shared" si="101"/>
        <v>#REF!</v>
      </c>
      <c r="L262" s="19" t="e">
        <f t="shared" si="101"/>
        <v>#REF!</v>
      </c>
      <c r="M262" s="19" t="e">
        <f t="shared" si="101"/>
        <v>#REF!</v>
      </c>
      <c r="N262" s="19">
        <f t="shared" si="101"/>
        <v>6407641.7999999998</v>
      </c>
      <c r="O262" s="19" t="e">
        <f t="shared" si="101"/>
        <v>#REF!</v>
      </c>
      <c r="P262" s="19" t="e">
        <f t="shared" si="101"/>
        <v>#REF!</v>
      </c>
      <c r="Q262" s="19" t="e">
        <f t="shared" si="101"/>
        <v>#REF!</v>
      </c>
      <c r="R262" s="19">
        <f t="shared" si="101"/>
        <v>6407641.7999999998</v>
      </c>
      <c r="S262" s="19" t="e">
        <f t="shared" si="101"/>
        <v>#REF!</v>
      </c>
      <c r="T262" s="19" t="e">
        <f t="shared" si="101"/>
        <v>#REF!</v>
      </c>
      <c r="U262" s="19" t="e">
        <f t="shared" si="101"/>
        <v>#REF!</v>
      </c>
    </row>
    <row r="263" spans="1:21" s="1" customFormat="1" ht="30" x14ac:dyDescent="0.25">
      <c r="A263" s="124" t="s">
        <v>87</v>
      </c>
      <c r="B263" s="89">
        <v>51</v>
      </c>
      <c r="C263" s="89">
        <v>6</v>
      </c>
      <c r="D263" s="3" t="s">
        <v>354</v>
      </c>
      <c r="E263" s="89">
        <v>851</v>
      </c>
      <c r="F263" s="2" t="s">
        <v>84</v>
      </c>
      <c r="G263" s="2" t="s">
        <v>42</v>
      </c>
      <c r="H263" s="2" t="s">
        <v>211</v>
      </c>
      <c r="I263" s="2" t="s">
        <v>88</v>
      </c>
      <c r="J263" s="19">
        <f t="shared" si="101"/>
        <v>6407641.7999999998</v>
      </c>
      <c r="K263" s="19" t="e">
        <f t="shared" si="101"/>
        <v>#REF!</v>
      </c>
      <c r="L263" s="19" t="e">
        <f t="shared" si="101"/>
        <v>#REF!</v>
      </c>
      <c r="M263" s="19" t="e">
        <f t="shared" si="101"/>
        <v>#REF!</v>
      </c>
      <c r="N263" s="19">
        <f t="shared" si="101"/>
        <v>6407641.7999999998</v>
      </c>
      <c r="O263" s="19" t="e">
        <f t="shared" si="101"/>
        <v>#REF!</v>
      </c>
      <c r="P263" s="19" t="e">
        <f t="shared" si="101"/>
        <v>#REF!</v>
      </c>
      <c r="Q263" s="19" t="e">
        <f t="shared" si="101"/>
        <v>#REF!</v>
      </c>
      <c r="R263" s="19">
        <f t="shared" si="101"/>
        <v>6407641.7999999998</v>
      </c>
      <c r="S263" s="19" t="e">
        <f t="shared" si="101"/>
        <v>#REF!</v>
      </c>
      <c r="T263" s="19" t="e">
        <f t="shared" si="101"/>
        <v>#REF!</v>
      </c>
      <c r="U263" s="19" t="e">
        <f t="shared" si="101"/>
        <v>#REF!</v>
      </c>
    </row>
    <row r="264" spans="1:21" ht="30" x14ac:dyDescent="0.25">
      <c r="A264" s="124" t="s">
        <v>95</v>
      </c>
      <c r="B264" s="89">
        <v>51</v>
      </c>
      <c r="C264" s="89">
        <v>6</v>
      </c>
      <c r="D264" s="3" t="s">
        <v>354</v>
      </c>
      <c r="E264" s="89">
        <v>851</v>
      </c>
      <c r="F264" s="2" t="s">
        <v>84</v>
      </c>
      <c r="G264" s="2" t="s">
        <v>42</v>
      </c>
      <c r="H264" s="2" t="s">
        <v>211</v>
      </c>
      <c r="I264" s="2" t="s">
        <v>96</v>
      </c>
      <c r="J264" s="19">
        <f>'3.ВС'!J217</f>
        <v>6407641.7999999998</v>
      </c>
      <c r="K264" s="19" t="e">
        <f>'3.ВС'!#REF!</f>
        <v>#REF!</v>
      </c>
      <c r="L264" s="19" t="e">
        <f>'3.ВС'!#REF!</f>
        <v>#REF!</v>
      </c>
      <c r="M264" s="19" t="e">
        <f>'3.ВС'!#REF!</f>
        <v>#REF!</v>
      </c>
      <c r="N264" s="19">
        <f>'3.ВС'!K217</f>
        <v>6407641.7999999998</v>
      </c>
      <c r="O264" s="19" t="e">
        <f>'3.ВС'!#REF!</f>
        <v>#REF!</v>
      </c>
      <c r="P264" s="19" t="e">
        <f>'3.ВС'!#REF!</f>
        <v>#REF!</v>
      </c>
      <c r="Q264" s="19" t="e">
        <f>'3.ВС'!#REF!</f>
        <v>#REF!</v>
      </c>
      <c r="R264" s="19">
        <f>'3.ВС'!L217</f>
        <v>6407641.7999999998</v>
      </c>
      <c r="S264" s="19" t="e">
        <f>'3.ВС'!#REF!</f>
        <v>#REF!</v>
      </c>
      <c r="T264" s="19" t="e">
        <f>'3.ВС'!#REF!</f>
        <v>#REF!</v>
      </c>
      <c r="U264" s="19" t="e">
        <f>'3.ВС'!#REF!</f>
        <v>#REF!</v>
      </c>
    </row>
    <row r="265" spans="1:21" s="21" customFormat="1" ht="42.75" x14ac:dyDescent="0.25">
      <c r="A265" s="5" t="s">
        <v>232</v>
      </c>
      <c r="B265" s="87">
        <v>52</v>
      </c>
      <c r="C265" s="87"/>
      <c r="D265" s="87"/>
      <c r="E265" s="25"/>
      <c r="F265" s="25"/>
      <c r="G265" s="25"/>
      <c r="H265" s="87"/>
      <c r="I265" s="17"/>
      <c r="J265" s="20">
        <f>J266+J277+J294+J332+J339+J344+J352</f>
        <v>259406506.20000002</v>
      </c>
      <c r="K265" s="20" t="e">
        <f t="shared" ref="K265:U265" si="102">K266+K277+K294+K332+K339+K344+K352</f>
        <v>#REF!</v>
      </c>
      <c r="L265" s="20" t="e">
        <f t="shared" si="102"/>
        <v>#REF!</v>
      </c>
      <c r="M265" s="20" t="e">
        <f t="shared" si="102"/>
        <v>#REF!</v>
      </c>
      <c r="N265" s="20">
        <f t="shared" si="102"/>
        <v>256653457.43000001</v>
      </c>
      <c r="O265" s="20" t="e">
        <f t="shared" si="102"/>
        <v>#REF!</v>
      </c>
      <c r="P265" s="20" t="e">
        <f t="shared" si="102"/>
        <v>#REF!</v>
      </c>
      <c r="Q265" s="20" t="e">
        <f t="shared" si="102"/>
        <v>#REF!</v>
      </c>
      <c r="R265" s="20">
        <f t="shared" si="102"/>
        <v>258161763.06</v>
      </c>
      <c r="S265" s="20" t="e">
        <f t="shared" si="102"/>
        <v>#REF!</v>
      </c>
      <c r="T265" s="20" t="e">
        <f t="shared" si="102"/>
        <v>#REF!</v>
      </c>
      <c r="U265" s="20" t="e">
        <f t="shared" si="102"/>
        <v>#REF!</v>
      </c>
    </row>
    <row r="266" spans="1:21" ht="30" x14ac:dyDescent="0.25">
      <c r="A266" s="124" t="s">
        <v>497</v>
      </c>
      <c r="B266" s="4">
        <v>52</v>
      </c>
      <c r="C266" s="4">
        <v>0</v>
      </c>
      <c r="D266" s="4" t="s">
        <v>496</v>
      </c>
      <c r="E266" s="23"/>
      <c r="F266" s="23"/>
      <c r="G266" s="23"/>
      <c r="H266" s="4"/>
      <c r="I266" s="2"/>
      <c r="J266" s="19">
        <f>J267</f>
        <v>16124217.970000001</v>
      </c>
      <c r="K266" s="19" t="e">
        <f t="shared" ref="K266:U266" si="103">K267</f>
        <v>#REF!</v>
      </c>
      <c r="L266" s="19" t="e">
        <f t="shared" si="103"/>
        <v>#REF!</v>
      </c>
      <c r="M266" s="19" t="e">
        <f t="shared" si="103"/>
        <v>#REF!</v>
      </c>
      <c r="N266" s="19">
        <f t="shared" si="103"/>
        <v>16436697.970000001</v>
      </c>
      <c r="O266" s="19" t="e">
        <f t="shared" si="103"/>
        <v>#REF!</v>
      </c>
      <c r="P266" s="19" t="e">
        <f t="shared" si="103"/>
        <v>#REF!</v>
      </c>
      <c r="Q266" s="19" t="e">
        <f t="shared" si="103"/>
        <v>#REF!</v>
      </c>
      <c r="R266" s="19">
        <f t="shared" si="103"/>
        <v>16436697.970000001</v>
      </c>
      <c r="S266" s="19" t="e">
        <f t="shared" si="103"/>
        <v>#REF!</v>
      </c>
      <c r="T266" s="19" t="e">
        <f t="shared" si="103"/>
        <v>#REF!</v>
      </c>
      <c r="U266" s="19" t="e">
        <f t="shared" si="103"/>
        <v>#REF!</v>
      </c>
    </row>
    <row r="267" spans="1:21" ht="30" x14ac:dyDescent="0.25">
      <c r="A267" s="14" t="s">
        <v>103</v>
      </c>
      <c r="B267" s="4">
        <v>52</v>
      </c>
      <c r="C267" s="4">
        <v>0</v>
      </c>
      <c r="D267" s="4" t="s">
        <v>496</v>
      </c>
      <c r="E267" s="23">
        <v>852</v>
      </c>
      <c r="F267" s="23"/>
      <c r="G267" s="23"/>
      <c r="H267" s="4"/>
      <c r="I267" s="2"/>
      <c r="J267" s="19">
        <f>J268+J271+J274</f>
        <v>16124217.970000001</v>
      </c>
      <c r="K267" s="19" t="e">
        <f t="shared" ref="K267:U267" si="104">K268+K271+K274</f>
        <v>#REF!</v>
      </c>
      <c r="L267" s="19" t="e">
        <f t="shared" si="104"/>
        <v>#REF!</v>
      </c>
      <c r="M267" s="19" t="e">
        <f t="shared" si="104"/>
        <v>#REF!</v>
      </c>
      <c r="N267" s="19">
        <f t="shared" si="104"/>
        <v>16436697.970000001</v>
      </c>
      <c r="O267" s="19" t="e">
        <f t="shared" si="104"/>
        <v>#REF!</v>
      </c>
      <c r="P267" s="19" t="e">
        <f t="shared" si="104"/>
        <v>#REF!</v>
      </c>
      <c r="Q267" s="19" t="e">
        <f t="shared" si="104"/>
        <v>#REF!</v>
      </c>
      <c r="R267" s="19">
        <f t="shared" si="104"/>
        <v>16436697.970000001</v>
      </c>
      <c r="S267" s="19" t="e">
        <f t="shared" si="104"/>
        <v>#REF!</v>
      </c>
      <c r="T267" s="19" t="e">
        <f t="shared" si="104"/>
        <v>#REF!</v>
      </c>
      <c r="U267" s="19" t="e">
        <f t="shared" si="104"/>
        <v>#REF!</v>
      </c>
    </row>
    <row r="268" spans="1:21" ht="195" x14ac:dyDescent="0.25">
      <c r="A268" s="125" t="s">
        <v>476</v>
      </c>
      <c r="B268" s="4">
        <v>52</v>
      </c>
      <c r="C268" s="4">
        <v>0</v>
      </c>
      <c r="D268" s="4" t="s">
        <v>496</v>
      </c>
      <c r="E268" s="23">
        <v>852</v>
      </c>
      <c r="F268" s="23"/>
      <c r="G268" s="23"/>
      <c r="H268" s="4">
        <v>50500</v>
      </c>
      <c r="I268" s="2"/>
      <c r="J268" s="19">
        <f t="shared" ref="J268:U269" si="105">J269</f>
        <v>546840</v>
      </c>
      <c r="K268" s="19" t="e">
        <f t="shared" si="105"/>
        <v>#REF!</v>
      </c>
      <c r="L268" s="19" t="e">
        <f t="shared" si="105"/>
        <v>#REF!</v>
      </c>
      <c r="M268" s="19" t="e">
        <f t="shared" si="105"/>
        <v>#REF!</v>
      </c>
      <c r="N268" s="19">
        <f t="shared" si="105"/>
        <v>546840</v>
      </c>
      <c r="O268" s="19" t="e">
        <f t="shared" si="105"/>
        <v>#REF!</v>
      </c>
      <c r="P268" s="19" t="e">
        <f t="shared" si="105"/>
        <v>#REF!</v>
      </c>
      <c r="Q268" s="19" t="e">
        <f t="shared" si="105"/>
        <v>#REF!</v>
      </c>
      <c r="R268" s="19">
        <f t="shared" si="105"/>
        <v>546840</v>
      </c>
      <c r="S268" s="19" t="e">
        <f t="shared" si="105"/>
        <v>#REF!</v>
      </c>
      <c r="T268" s="19" t="e">
        <f t="shared" si="105"/>
        <v>#REF!</v>
      </c>
      <c r="U268" s="19" t="e">
        <f t="shared" si="105"/>
        <v>#REF!</v>
      </c>
    </row>
    <row r="269" spans="1:21" ht="45" x14ac:dyDescent="0.25">
      <c r="A269" s="49" t="s">
        <v>37</v>
      </c>
      <c r="B269" s="4">
        <v>52</v>
      </c>
      <c r="C269" s="4">
        <v>0</v>
      </c>
      <c r="D269" s="4" t="s">
        <v>496</v>
      </c>
      <c r="E269" s="23">
        <v>852</v>
      </c>
      <c r="F269" s="23"/>
      <c r="G269" s="23"/>
      <c r="H269" s="4">
        <v>50500</v>
      </c>
      <c r="I269" s="2" t="s">
        <v>74</v>
      </c>
      <c r="J269" s="19">
        <f t="shared" si="105"/>
        <v>546840</v>
      </c>
      <c r="K269" s="19" t="e">
        <f t="shared" si="105"/>
        <v>#REF!</v>
      </c>
      <c r="L269" s="19" t="e">
        <f t="shared" si="105"/>
        <v>#REF!</v>
      </c>
      <c r="M269" s="19" t="e">
        <f t="shared" si="105"/>
        <v>#REF!</v>
      </c>
      <c r="N269" s="19">
        <f t="shared" si="105"/>
        <v>546840</v>
      </c>
      <c r="O269" s="19" t="e">
        <f t="shared" si="105"/>
        <v>#REF!</v>
      </c>
      <c r="P269" s="19" t="e">
        <f t="shared" si="105"/>
        <v>#REF!</v>
      </c>
      <c r="Q269" s="19" t="e">
        <f t="shared" si="105"/>
        <v>#REF!</v>
      </c>
      <c r="R269" s="19">
        <f t="shared" si="105"/>
        <v>546840</v>
      </c>
      <c r="S269" s="19" t="e">
        <f t="shared" si="105"/>
        <v>#REF!</v>
      </c>
      <c r="T269" s="19" t="e">
        <f t="shared" si="105"/>
        <v>#REF!</v>
      </c>
      <c r="U269" s="19" t="e">
        <f t="shared" si="105"/>
        <v>#REF!</v>
      </c>
    </row>
    <row r="270" spans="1:21" x14ac:dyDescent="0.25">
      <c r="A270" s="49" t="s">
        <v>75</v>
      </c>
      <c r="B270" s="4">
        <v>52</v>
      </c>
      <c r="C270" s="4">
        <v>0</v>
      </c>
      <c r="D270" s="4" t="s">
        <v>496</v>
      </c>
      <c r="E270" s="23">
        <v>852</v>
      </c>
      <c r="F270" s="23"/>
      <c r="G270" s="23"/>
      <c r="H270" s="4">
        <v>50500</v>
      </c>
      <c r="I270" s="2" t="s">
        <v>76</v>
      </c>
      <c r="J270" s="19">
        <f>'3.ВС'!J256</f>
        <v>546840</v>
      </c>
      <c r="K270" s="19" t="e">
        <f>'3.ВС'!#REF!</f>
        <v>#REF!</v>
      </c>
      <c r="L270" s="19" t="e">
        <f>'3.ВС'!#REF!</f>
        <v>#REF!</v>
      </c>
      <c r="M270" s="19" t="e">
        <f>'3.ВС'!#REF!</f>
        <v>#REF!</v>
      </c>
      <c r="N270" s="19">
        <f>'3.ВС'!K256</f>
        <v>546840</v>
      </c>
      <c r="O270" s="19" t="e">
        <f>'3.ВС'!#REF!</f>
        <v>#REF!</v>
      </c>
      <c r="P270" s="19" t="e">
        <f>'3.ВС'!#REF!</f>
        <v>#REF!</v>
      </c>
      <c r="Q270" s="19" t="e">
        <f>'3.ВС'!#REF!</f>
        <v>#REF!</v>
      </c>
      <c r="R270" s="19">
        <f>'3.ВС'!L256</f>
        <v>546840</v>
      </c>
      <c r="S270" s="19" t="e">
        <f>'3.ВС'!#REF!</f>
        <v>#REF!</v>
      </c>
      <c r="T270" s="19" t="e">
        <f>'3.ВС'!#REF!</f>
        <v>#REF!</v>
      </c>
      <c r="U270" s="19" t="e">
        <f>'3.ВС'!#REF!</f>
        <v>#REF!</v>
      </c>
    </row>
    <row r="271" spans="1:21" ht="150" x14ac:dyDescent="0.25">
      <c r="A271" s="107" t="s">
        <v>394</v>
      </c>
      <c r="B271" s="4">
        <v>52</v>
      </c>
      <c r="C271" s="4">
        <v>0</v>
      </c>
      <c r="D271" s="4" t="s">
        <v>496</v>
      </c>
      <c r="E271" s="23">
        <v>852</v>
      </c>
      <c r="F271" s="23"/>
      <c r="G271" s="23"/>
      <c r="H271" s="4">
        <v>53030</v>
      </c>
      <c r="I271" s="2"/>
      <c r="J271" s="19">
        <f t="shared" ref="J271:U272" si="106">J272</f>
        <v>14530320</v>
      </c>
      <c r="K271" s="19" t="e">
        <f t="shared" si="106"/>
        <v>#REF!</v>
      </c>
      <c r="L271" s="19" t="e">
        <f t="shared" si="106"/>
        <v>#REF!</v>
      </c>
      <c r="M271" s="19" t="e">
        <f t="shared" si="106"/>
        <v>#REF!</v>
      </c>
      <c r="N271" s="19">
        <f t="shared" si="106"/>
        <v>14842800</v>
      </c>
      <c r="O271" s="19" t="e">
        <f t="shared" si="106"/>
        <v>#REF!</v>
      </c>
      <c r="P271" s="19" t="e">
        <f t="shared" si="106"/>
        <v>#REF!</v>
      </c>
      <c r="Q271" s="19" t="e">
        <f t="shared" si="106"/>
        <v>#REF!</v>
      </c>
      <c r="R271" s="19">
        <f t="shared" si="106"/>
        <v>14842800</v>
      </c>
      <c r="S271" s="19" t="e">
        <f t="shared" si="106"/>
        <v>#REF!</v>
      </c>
      <c r="T271" s="19" t="e">
        <f t="shared" si="106"/>
        <v>#REF!</v>
      </c>
      <c r="U271" s="19" t="e">
        <f t="shared" si="106"/>
        <v>#REF!</v>
      </c>
    </row>
    <row r="272" spans="1:21" ht="45" x14ac:dyDescent="0.25">
      <c r="A272" s="49" t="s">
        <v>37</v>
      </c>
      <c r="B272" s="4">
        <v>52</v>
      </c>
      <c r="C272" s="4">
        <v>0</v>
      </c>
      <c r="D272" s="4" t="s">
        <v>496</v>
      </c>
      <c r="E272" s="23">
        <v>852</v>
      </c>
      <c r="F272" s="23"/>
      <c r="G272" s="23"/>
      <c r="H272" s="4">
        <v>53030</v>
      </c>
      <c r="I272" s="2" t="s">
        <v>74</v>
      </c>
      <c r="J272" s="19">
        <f t="shared" si="106"/>
        <v>14530320</v>
      </c>
      <c r="K272" s="19" t="e">
        <f t="shared" si="106"/>
        <v>#REF!</v>
      </c>
      <c r="L272" s="19" t="e">
        <f t="shared" si="106"/>
        <v>#REF!</v>
      </c>
      <c r="M272" s="19" t="e">
        <f t="shared" si="106"/>
        <v>#REF!</v>
      </c>
      <c r="N272" s="19">
        <f t="shared" si="106"/>
        <v>14842800</v>
      </c>
      <c r="O272" s="19" t="e">
        <f t="shared" si="106"/>
        <v>#REF!</v>
      </c>
      <c r="P272" s="19" t="e">
        <f t="shared" si="106"/>
        <v>#REF!</v>
      </c>
      <c r="Q272" s="19" t="e">
        <f t="shared" si="106"/>
        <v>#REF!</v>
      </c>
      <c r="R272" s="19">
        <f t="shared" si="106"/>
        <v>14842800</v>
      </c>
      <c r="S272" s="19" t="e">
        <f t="shared" si="106"/>
        <v>#REF!</v>
      </c>
      <c r="T272" s="19" t="e">
        <f t="shared" si="106"/>
        <v>#REF!</v>
      </c>
      <c r="U272" s="19" t="e">
        <f t="shared" si="106"/>
        <v>#REF!</v>
      </c>
    </row>
    <row r="273" spans="1:21" x14ac:dyDescent="0.25">
      <c r="A273" s="49" t="s">
        <v>75</v>
      </c>
      <c r="B273" s="4">
        <v>52</v>
      </c>
      <c r="C273" s="4">
        <v>0</v>
      </c>
      <c r="D273" s="4" t="s">
        <v>496</v>
      </c>
      <c r="E273" s="23">
        <v>852</v>
      </c>
      <c r="F273" s="23"/>
      <c r="G273" s="23"/>
      <c r="H273" s="4">
        <v>53030</v>
      </c>
      <c r="I273" s="2" t="s">
        <v>76</v>
      </c>
      <c r="J273" s="19">
        <f>'3.ВС'!J259</f>
        <v>14530320</v>
      </c>
      <c r="K273" s="19" t="e">
        <f>'3.ВС'!#REF!</f>
        <v>#REF!</v>
      </c>
      <c r="L273" s="19" t="e">
        <f>'3.ВС'!#REF!</f>
        <v>#REF!</v>
      </c>
      <c r="M273" s="19" t="e">
        <f>'3.ВС'!#REF!</f>
        <v>#REF!</v>
      </c>
      <c r="N273" s="19">
        <f>'3.ВС'!K259</f>
        <v>14842800</v>
      </c>
      <c r="O273" s="19" t="e">
        <f>'3.ВС'!#REF!</f>
        <v>#REF!</v>
      </c>
      <c r="P273" s="19" t="e">
        <f>'3.ВС'!#REF!</f>
        <v>#REF!</v>
      </c>
      <c r="Q273" s="19" t="e">
        <f>'3.ВС'!#REF!</f>
        <v>#REF!</v>
      </c>
      <c r="R273" s="19">
        <f>'3.ВС'!L259</f>
        <v>14842800</v>
      </c>
      <c r="S273" s="19" t="e">
        <f>'3.ВС'!#REF!</f>
        <v>#REF!</v>
      </c>
      <c r="T273" s="19" t="e">
        <f>'3.ВС'!#REF!</f>
        <v>#REF!</v>
      </c>
      <c r="U273" s="19" t="e">
        <f>'3.ВС'!#REF!</f>
        <v>#REF!</v>
      </c>
    </row>
    <row r="274" spans="1:21" ht="75" x14ac:dyDescent="0.25">
      <c r="A274" s="14" t="s">
        <v>396</v>
      </c>
      <c r="B274" s="4">
        <v>52</v>
      </c>
      <c r="C274" s="4">
        <v>0</v>
      </c>
      <c r="D274" s="4" t="s">
        <v>496</v>
      </c>
      <c r="E274" s="23">
        <v>852</v>
      </c>
      <c r="F274" s="23"/>
      <c r="G274" s="23"/>
      <c r="H274" s="4">
        <v>51790</v>
      </c>
      <c r="I274" s="2"/>
      <c r="J274" s="19">
        <f t="shared" ref="J274:U275" si="107">J275</f>
        <v>1047057.97</v>
      </c>
      <c r="K274" s="19" t="e">
        <f t="shared" si="107"/>
        <v>#REF!</v>
      </c>
      <c r="L274" s="19" t="e">
        <f t="shared" si="107"/>
        <v>#REF!</v>
      </c>
      <c r="M274" s="19" t="e">
        <f t="shared" si="107"/>
        <v>#REF!</v>
      </c>
      <c r="N274" s="19">
        <f t="shared" si="107"/>
        <v>1047057.97</v>
      </c>
      <c r="O274" s="19" t="e">
        <f t="shared" si="107"/>
        <v>#REF!</v>
      </c>
      <c r="P274" s="19" t="e">
        <f t="shared" si="107"/>
        <v>#REF!</v>
      </c>
      <c r="Q274" s="19" t="e">
        <f t="shared" si="107"/>
        <v>#REF!</v>
      </c>
      <c r="R274" s="19">
        <f t="shared" si="107"/>
        <v>1047057.97</v>
      </c>
      <c r="S274" s="19" t="e">
        <f t="shared" si="107"/>
        <v>#REF!</v>
      </c>
      <c r="T274" s="19" t="e">
        <f t="shared" si="107"/>
        <v>#REF!</v>
      </c>
      <c r="U274" s="19" t="e">
        <f t="shared" si="107"/>
        <v>#REF!</v>
      </c>
    </row>
    <row r="275" spans="1:21" ht="45" x14ac:dyDescent="0.25">
      <c r="A275" s="125" t="s">
        <v>37</v>
      </c>
      <c r="B275" s="4">
        <v>52</v>
      </c>
      <c r="C275" s="4">
        <v>0</v>
      </c>
      <c r="D275" s="4" t="s">
        <v>496</v>
      </c>
      <c r="E275" s="89">
        <v>852</v>
      </c>
      <c r="F275" s="2" t="s">
        <v>69</v>
      </c>
      <c r="G275" s="2" t="s">
        <v>40</v>
      </c>
      <c r="H275" s="2" t="s">
        <v>397</v>
      </c>
      <c r="I275" s="2" t="s">
        <v>74</v>
      </c>
      <c r="J275" s="19">
        <f t="shared" si="107"/>
        <v>1047057.97</v>
      </c>
      <c r="K275" s="19" t="e">
        <f t="shared" si="107"/>
        <v>#REF!</v>
      </c>
      <c r="L275" s="19" t="e">
        <f t="shared" si="107"/>
        <v>#REF!</v>
      </c>
      <c r="M275" s="19" t="e">
        <f t="shared" si="107"/>
        <v>#REF!</v>
      </c>
      <c r="N275" s="19">
        <f t="shared" si="107"/>
        <v>1047057.97</v>
      </c>
      <c r="O275" s="19" t="e">
        <f t="shared" si="107"/>
        <v>#REF!</v>
      </c>
      <c r="P275" s="19" t="e">
        <f t="shared" si="107"/>
        <v>#REF!</v>
      </c>
      <c r="Q275" s="19" t="e">
        <f t="shared" si="107"/>
        <v>#REF!</v>
      </c>
      <c r="R275" s="19">
        <f t="shared" si="107"/>
        <v>1047057.97</v>
      </c>
      <c r="S275" s="19" t="e">
        <f t="shared" si="107"/>
        <v>#REF!</v>
      </c>
      <c r="T275" s="19" t="e">
        <f t="shared" si="107"/>
        <v>#REF!</v>
      </c>
      <c r="U275" s="19" t="e">
        <f t="shared" si="107"/>
        <v>#REF!</v>
      </c>
    </row>
    <row r="276" spans="1:21" x14ac:dyDescent="0.25">
      <c r="A276" s="125" t="s">
        <v>75</v>
      </c>
      <c r="B276" s="4">
        <v>52</v>
      </c>
      <c r="C276" s="4">
        <v>0</v>
      </c>
      <c r="D276" s="4" t="s">
        <v>496</v>
      </c>
      <c r="E276" s="89">
        <v>852</v>
      </c>
      <c r="F276" s="2" t="s">
        <v>69</v>
      </c>
      <c r="G276" s="2" t="s">
        <v>11</v>
      </c>
      <c r="H276" s="2" t="s">
        <v>397</v>
      </c>
      <c r="I276" s="2" t="s">
        <v>76</v>
      </c>
      <c r="J276" s="19">
        <f>'3.ВС'!J262</f>
        <v>1047057.97</v>
      </c>
      <c r="K276" s="19" t="e">
        <f>'3.ВС'!#REF!</f>
        <v>#REF!</v>
      </c>
      <c r="L276" s="19" t="e">
        <f>'3.ВС'!#REF!</f>
        <v>#REF!</v>
      </c>
      <c r="M276" s="19" t="e">
        <f>'3.ВС'!#REF!</f>
        <v>#REF!</v>
      </c>
      <c r="N276" s="19">
        <f>'3.ВС'!K262</f>
        <v>1047057.97</v>
      </c>
      <c r="O276" s="19" t="e">
        <f>'3.ВС'!#REF!</f>
        <v>#REF!</v>
      </c>
      <c r="P276" s="19" t="e">
        <f>'3.ВС'!#REF!</f>
        <v>#REF!</v>
      </c>
      <c r="Q276" s="19" t="e">
        <f>'3.ВС'!#REF!</f>
        <v>#REF!</v>
      </c>
      <c r="R276" s="19">
        <f>'3.ВС'!L262</f>
        <v>1047057.97</v>
      </c>
      <c r="S276" s="19" t="e">
        <f>'3.ВС'!#REF!</f>
        <v>#REF!</v>
      </c>
      <c r="T276" s="19" t="e">
        <f>'3.ВС'!#REF!</f>
        <v>#REF!</v>
      </c>
      <c r="U276" s="19" t="e">
        <f>'3.ВС'!#REF!</f>
        <v>#REF!</v>
      </c>
    </row>
    <row r="277" spans="1:21" ht="45" x14ac:dyDescent="0.25">
      <c r="A277" s="14" t="s">
        <v>162</v>
      </c>
      <c r="B277" s="4">
        <v>52</v>
      </c>
      <c r="C277" s="4">
        <v>0</v>
      </c>
      <c r="D277" s="3" t="s">
        <v>11</v>
      </c>
      <c r="E277" s="23"/>
      <c r="F277" s="23"/>
      <c r="G277" s="23"/>
      <c r="H277" s="4"/>
      <c r="I277" s="2"/>
      <c r="J277" s="19">
        <f t="shared" ref="J277:U285" si="108">J278</f>
        <v>28882484</v>
      </c>
      <c r="K277" s="19" t="e">
        <f t="shared" si="108"/>
        <v>#REF!</v>
      </c>
      <c r="L277" s="19" t="e">
        <f t="shared" si="108"/>
        <v>#REF!</v>
      </c>
      <c r="M277" s="19" t="e">
        <f t="shared" si="108"/>
        <v>#REF!</v>
      </c>
      <c r="N277" s="19">
        <f t="shared" si="108"/>
        <v>28240084</v>
      </c>
      <c r="O277" s="19" t="e">
        <f t="shared" si="108"/>
        <v>#REF!</v>
      </c>
      <c r="P277" s="19" t="e">
        <f t="shared" si="108"/>
        <v>#REF!</v>
      </c>
      <c r="Q277" s="19" t="e">
        <f t="shared" si="108"/>
        <v>#REF!</v>
      </c>
      <c r="R277" s="19">
        <f t="shared" si="108"/>
        <v>28240084</v>
      </c>
      <c r="S277" s="19" t="e">
        <f t="shared" si="108"/>
        <v>#REF!</v>
      </c>
      <c r="T277" s="19" t="e">
        <f t="shared" si="108"/>
        <v>#REF!</v>
      </c>
      <c r="U277" s="19" t="e">
        <f t="shared" si="108"/>
        <v>#REF!</v>
      </c>
    </row>
    <row r="278" spans="1:21" ht="30" x14ac:dyDescent="0.25">
      <c r="A278" s="14" t="s">
        <v>103</v>
      </c>
      <c r="B278" s="89">
        <v>52</v>
      </c>
      <c r="C278" s="89">
        <v>0</v>
      </c>
      <c r="D278" s="2" t="s">
        <v>11</v>
      </c>
      <c r="E278" s="89">
        <v>852</v>
      </c>
      <c r="F278" s="3"/>
      <c r="G278" s="3"/>
      <c r="H278" s="3"/>
      <c r="I278" s="2"/>
      <c r="J278" s="19">
        <f t="shared" ref="J278:U278" si="109">J279+J284+J287</f>
        <v>28882484</v>
      </c>
      <c r="K278" s="19" t="e">
        <f t="shared" si="109"/>
        <v>#REF!</v>
      </c>
      <c r="L278" s="19" t="e">
        <f t="shared" si="109"/>
        <v>#REF!</v>
      </c>
      <c r="M278" s="19" t="e">
        <f t="shared" si="109"/>
        <v>#REF!</v>
      </c>
      <c r="N278" s="19">
        <f t="shared" si="109"/>
        <v>28240084</v>
      </c>
      <c r="O278" s="19" t="e">
        <f t="shared" si="109"/>
        <v>#REF!</v>
      </c>
      <c r="P278" s="19" t="e">
        <f t="shared" si="109"/>
        <v>#REF!</v>
      </c>
      <c r="Q278" s="19" t="e">
        <f t="shared" si="109"/>
        <v>#REF!</v>
      </c>
      <c r="R278" s="19">
        <f t="shared" si="109"/>
        <v>28240084</v>
      </c>
      <c r="S278" s="19" t="e">
        <f t="shared" si="109"/>
        <v>#REF!</v>
      </c>
      <c r="T278" s="19" t="e">
        <f t="shared" si="109"/>
        <v>#REF!</v>
      </c>
      <c r="U278" s="19" t="e">
        <f t="shared" si="109"/>
        <v>#REF!</v>
      </c>
    </row>
    <row r="279" spans="1:21" ht="60" x14ac:dyDescent="0.25">
      <c r="A279" s="14" t="s">
        <v>377</v>
      </c>
      <c r="B279" s="89">
        <v>52</v>
      </c>
      <c r="C279" s="89">
        <v>0</v>
      </c>
      <c r="D279" s="2" t="s">
        <v>11</v>
      </c>
      <c r="E279" s="89">
        <v>852</v>
      </c>
      <c r="F279" s="2"/>
      <c r="G279" s="2"/>
      <c r="H279" s="2" t="s">
        <v>213</v>
      </c>
      <c r="I279" s="2"/>
      <c r="J279" s="19">
        <f t="shared" ref="J279:U279" si="110">J280+J282</f>
        <v>1282614</v>
      </c>
      <c r="K279" s="19" t="e">
        <f t="shared" si="110"/>
        <v>#REF!</v>
      </c>
      <c r="L279" s="19" t="e">
        <f t="shared" si="110"/>
        <v>#REF!</v>
      </c>
      <c r="M279" s="19" t="e">
        <f t="shared" si="110"/>
        <v>#REF!</v>
      </c>
      <c r="N279" s="19">
        <f t="shared" si="110"/>
        <v>1282614</v>
      </c>
      <c r="O279" s="19" t="e">
        <f t="shared" si="110"/>
        <v>#REF!</v>
      </c>
      <c r="P279" s="19" t="e">
        <f t="shared" si="110"/>
        <v>#REF!</v>
      </c>
      <c r="Q279" s="19" t="e">
        <f t="shared" si="110"/>
        <v>#REF!</v>
      </c>
      <c r="R279" s="19">
        <f t="shared" si="110"/>
        <v>1282614</v>
      </c>
      <c r="S279" s="19" t="e">
        <f t="shared" si="110"/>
        <v>#REF!</v>
      </c>
      <c r="T279" s="19" t="e">
        <f t="shared" si="110"/>
        <v>#REF!</v>
      </c>
      <c r="U279" s="19" t="e">
        <f t="shared" si="110"/>
        <v>#REF!</v>
      </c>
    </row>
    <row r="280" spans="1:21" ht="90" x14ac:dyDescent="0.25">
      <c r="A280" s="124" t="s">
        <v>14</v>
      </c>
      <c r="B280" s="89">
        <v>52</v>
      </c>
      <c r="C280" s="89">
        <v>0</v>
      </c>
      <c r="D280" s="2" t="s">
        <v>11</v>
      </c>
      <c r="E280" s="89">
        <v>852</v>
      </c>
      <c r="F280" s="3" t="s">
        <v>84</v>
      </c>
      <c r="G280" s="3" t="s">
        <v>94</v>
      </c>
      <c r="H280" s="2" t="s">
        <v>213</v>
      </c>
      <c r="I280" s="2" t="s">
        <v>16</v>
      </c>
      <c r="J280" s="19">
        <f t="shared" ref="J280:U280" si="111">J281</f>
        <v>1117900</v>
      </c>
      <c r="K280" s="19" t="e">
        <f t="shared" si="111"/>
        <v>#REF!</v>
      </c>
      <c r="L280" s="19" t="e">
        <f t="shared" si="111"/>
        <v>#REF!</v>
      </c>
      <c r="M280" s="19" t="e">
        <f t="shared" si="111"/>
        <v>#REF!</v>
      </c>
      <c r="N280" s="19">
        <f t="shared" si="111"/>
        <v>1117900</v>
      </c>
      <c r="O280" s="19" t="e">
        <f t="shared" si="111"/>
        <v>#REF!</v>
      </c>
      <c r="P280" s="19" t="e">
        <f t="shared" si="111"/>
        <v>#REF!</v>
      </c>
      <c r="Q280" s="19" t="e">
        <f t="shared" si="111"/>
        <v>#REF!</v>
      </c>
      <c r="R280" s="19">
        <f t="shared" si="111"/>
        <v>1117900</v>
      </c>
      <c r="S280" s="19" t="e">
        <f t="shared" si="111"/>
        <v>#REF!</v>
      </c>
      <c r="T280" s="19" t="e">
        <f t="shared" si="111"/>
        <v>#REF!</v>
      </c>
      <c r="U280" s="19" t="e">
        <f t="shared" si="111"/>
        <v>#REF!</v>
      </c>
    </row>
    <row r="281" spans="1:21" ht="45" x14ac:dyDescent="0.25">
      <c r="A281" s="124" t="s">
        <v>8</v>
      </c>
      <c r="B281" s="89">
        <v>52</v>
      </c>
      <c r="C281" s="89">
        <v>0</v>
      </c>
      <c r="D281" s="2" t="s">
        <v>11</v>
      </c>
      <c r="E281" s="89">
        <v>852</v>
      </c>
      <c r="F281" s="3" t="s">
        <v>84</v>
      </c>
      <c r="G281" s="3" t="s">
        <v>94</v>
      </c>
      <c r="H281" s="2" t="s">
        <v>213</v>
      </c>
      <c r="I281" s="2" t="s">
        <v>17</v>
      </c>
      <c r="J281" s="19">
        <f>'3.ВС'!J297</f>
        <v>1117900</v>
      </c>
      <c r="K281" s="19" t="e">
        <f>'3.ВС'!#REF!</f>
        <v>#REF!</v>
      </c>
      <c r="L281" s="19" t="e">
        <f>'3.ВС'!#REF!</f>
        <v>#REF!</v>
      </c>
      <c r="M281" s="19" t="e">
        <f>'3.ВС'!#REF!</f>
        <v>#REF!</v>
      </c>
      <c r="N281" s="19">
        <f>'3.ВС'!K297</f>
        <v>1117900</v>
      </c>
      <c r="O281" s="19" t="e">
        <f>'3.ВС'!#REF!</f>
        <v>#REF!</v>
      </c>
      <c r="P281" s="19" t="e">
        <f>'3.ВС'!#REF!</f>
        <v>#REF!</v>
      </c>
      <c r="Q281" s="19" t="e">
        <f>'3.ВС'!#REF!</f>
        <v>#REF!</v>
      </c>
      <c r="R281" s="19">
        <f>'3.ВС'!L297</f>
        <v>1117900</v>
      </c>
      <c r="S281" s="19" t="e">
        <f>'3.ВС'!#REF!</f>
        <v>#REF!</v>
      </c>
      <c r="T281" s="19" t="e">
        <f>'3.ВС'!#REF!</f>
        <v>#REF!</v>
      </c>
      <c r="U281" s="19" t="e">
        <f>'3.ВС'!#REF!</f>
        <v>#REF!</v>
      </c>
    </row>
    <row r="282" spans="1:21" ht="45" x14ac:dyDescent="0.25">
      <c r="A282" s="125" t="s">
        <v>19</v>
      </c>
      <c r="B282" s="89">
        <v>52</v>
      </c>
      <c r="C282" s="89">
        <v>0</v>
      </c>
      <c r="D282" s="2" t="s">
        <v>11</v>
      </c>
      <c r="E282" s="89">
        <v>852</v>
      </c>
      <c r="F282" s="3" t="s">
        <v>84</v>
      </c>
      <c r="G282" s="3" t="s">
        <v>94</v>
      </c>
      <c r="H282" s="2" t="s">
        <v>213</v>
      </c>
      <c r="I282" s="2" t="s">
        <v>20</v>
      </c>
      <c r="J282" s="19">
        <f t="shared" ref="J282:U282" si="112">J283</f>
        <v>164714</v>
      </c>
      <c r="K282" s="19" t="e">
        <f t="shared" si="112"/>
        <v>#REF!</v>
      </c>
      <c r="L282" s="19" t="e">
        <f t="shared" si="112"/>
        <v>#REF!</v>
      </c>
      <c r="M282" s="19" t="e">
        <f t="shared" si="112"/>
        <v>#REF!</v>
      </c>
      <c r="N282" s="19">
        <f t="shared" si="112"/>
        <v>164714</v>
      </c>
      <c r="O282" s="19" t="e">
        <f t="shared" si="112"/>
        <v>#REF!</v>
      </c>
      <c r="P282" s="19" t="e">
        <f t="shared" si="112"/>
        <v>#REF!</v>
      </c>
      <c r="Q282" s="19" t="e">
        <f t="shared" si="112"/>
        <v>#REF!</v>
      </c>
      <c r="R282" s="19">
        <f t="shared" si="112"/>
        <v>164714</v>
      </c>
      <c r="S282" s="19" t="e">
        <f t="shared" si="112"/>
        <v>#REF!</v>
      </c>
      <c r="T282" s="19" t="e">
        <f t="shared" si="112"/>
        <v>#REF!</v>
      </c>
      <c r="U282" s="19" t="e">
        <f t="shared" si="112"/>
        <v>#REF!</v>
      </c>
    </row>
    <row r="283" spans="1:21" ht="45" x14ac:dyDescent="0.25">
      <c r="A283" s="125" t="s">
        <v>9</v>
      </c>
      <c r="B283" s="89">
        <v>52</v>
      </c>
      <c r="C283" s="89">
        <v>0</v>
      </c>
      <c r="D283" s="2" t="s">
        <v>11</v>
      </c>
      <c r="E283" s="89">
        <v>852</v>
      </c>
      <c r="F283" s="3" t="s">
        <v>84</v>
      </c>
      <c r="G283" s="3" t="s">
        <v>94</v>
      </c>
      <c r="H283" s="2" t="s">
        <v>213</v>
      </c>
      <c r="I283" s="2" t="s">
        <v>21</v>
      </c>
      <c r="J283" s="19">
        <f>'3.ВС'!J299</f>
        <v>164714</v>
      </c>
      <c r="K283" s="19" t="e">
        <f>'3.ВС'!#REF!</f>
        <v>#REF!</v>
      </c>
      <c r="L283" s="19" t="e">
        <f>'3.ВС'!#REF!</f>
        <v>#REF!</v>
      </c>
      <c r="M283" s="19" t="e">
        <f>'3.ВС'!#REF!</f>
        <v>#REF!</v>
      </c>
      <c r="N283" s="19">
        <f>'3.ВС'!K299</f>
        <v>164714</v>
      </c>
      <c r="O283" s="19" t="e">
        <f>'3.ВС'!#REF!</f>
        <v>#REF!</v>
      </c>
      <c r="P283" s="19" t="e">
        <f>'3.ВС'!#REF!</f>
        <v>#REF!</v>
      </c>
      <c r="Q283" s="19" t="e">
        <f>'3.ВС'!#REF!</f>
        <v>#REF!</v>
      </c>
      <c r="R283" s="19">
        <f>'3.ВС'!L299</f>
        <v>164714</v>
      </c>
      <c r="S283" s="19" t="e">
        <f>'3.ВС'!#REF!</f>
        <v>#REF!</v>
      </c>
      <c r="T283" s="19" t="e">
        <f>'3.ВС'!#REF!</f>
        <v>#REF!</v>
      </c>
      <c r="U283" s="19" t="e">
        <f>'3.ВС'!#REF!</f>
        <v>#REF!</v>
      </c>
    </row>
    <row r="284" spans="1:21" ht="45" x14ac:dyDescent="0.25">
      <c r="A284" s="14" t="s">
        <v>18</v>
      </c>
      <c r="B284" s="89">
        <v>52</v>
      </c>
      <c r="C284" s="89">
        <v>0</v>
      </c>
      <c r="D284" s="2" t="s">
        <v>11</v>
      </c>
      <c r="E284" s="89">
        <v>852</v>
      </c>
      <c r="F284" s="2" t="s">
        <v>69</v>
      </c>
      <c r="G284" s="2" t="s">
        <v>45</v>
      </c>
      <c r="H284" s="2" t="s">
        <v>174</v>
      </c>
      <c r="I284" s="2"/>
      <c r="J284" s="19">
        <f t="shared" si="108"/>
        <v>1595000</v>
      </c>
      <c r="K284" s="19" t="e">
        <f t="shared" si="108"/>
        <v>#REF!</v>
      </c>
      <c r="L284" s="19" t="e">
        <f t="shared" si="108"/>
        <v>#REF!</v>
      </c>
      <c r="M284" s="19" t="e">
        <f t="shared" si="108"/>
        <v>#REF!</v>
      </c>
      <c r="N284" s="19">
        <f t="shared" si="108"/>
        <v>1595000</v>
      </c>
      <c r="O284" s="19" t="e">
        <f t="shared" si="108"/>
        <v>#REF!</v>
      </c>
      <c r="P284" s="19" t="e">
        <f t="shared" si="108"/>
        <v>#REF!</v>
      </c>
      <c r="Q284" s="19" t="e">
        <f t="shared" si="108"/>
        <v>#REF!</v>
      </c>
      <c r="R284" s="19">
        <f t="shared" si="108"/>
        <v>1595000</v>
      </c>
      <c r="S284" s="19" t="e">
        <f t="shared" si="108"/>
        <v>#REF!</v>
      </c>
      <c r="T284" s="19" t="e">
        <f t="shared" si="108"/>
        <v>#REF!</v>
      </c>
      <c r="U284" s="19" t="e">
        <f t="shared" si="108"/>
        <v>#REF!</v>
      </c>
    </row>
    <row r="285" spans="1:21" ht="90" x14ac:dyDescent="0.25">
      <c r="A285" s="124" t="s">
        <v>14</v>
      </c>
      <c r="B285" s="89">
        <v>52</v>
      </c>
      <c r="C285" s="89">
        <v>0</v>
      </c>
      <c r="D285" s="3" t="s">
        <v>11</v>
      </c>
      <c r="E285" s="89">
        <v>852</v>
      </c>
      <c r="F285" s="2" t="s">
        <v>69</v>
      </c>
      <c r="G285" s="2" t="s">
        <v>45</v>
      </c>
      <c r="H285" s="2" t="s">
        <v>174</v>
      </c>
      <c r="I285" s="2" t="s">
        <v>16</v>
      </c>
      <c r="J285" s="19">
        <f t="shared" si="108"/>
        <v>1595000</v>
      </c>
      <c r="K285" s="19" t="e">
        <f t="shared" si="108"/>
        <v>#REF!</v>
      </c>
      <c r="L285" s="19" t="e">
        <f t="shared" si="108"/>
        <v>#REF!</v>
      </c>
      <c r="M285" s="19" t="e">
        <f t="shared" si="108"/>
        <v>#REF!</v>
      </c>
      <c r="N285" s="19">
        <f t="shared" si="108"/>
        <v>1595000</v>
      </c>
      <c r="O285" s="19" t="e">
        <f t="shared" si="108"/>
        <v>#REF!</v>
      </c>
      <c r="P285" s="19" t="e">
        <f t="shared" si="108"/>
        <v>#REF!</v>
      </c>
      <c r="Q285" s="19" t="e">
        <f t="shared" si="108"/>
        <v>#REF!</v>
      </c>
      <c r="R285" s="19">
        <f t="shared" si="108"/>
        <v>1595000</v>
      </c>
      <c r="S285" s="19" t="e">
        <f t="shared" si="108"/>
        <v>#REF!</v>
      </c>
      <c r="T285" s="19" t="e">
        <f t="shared" si="108"/>
        <v>#REF!</v>
      </c>
      <c r="U285" s="19" t="e">
        <f t="shared" si="108"/>
        <v>#REF!</v>
      </c>
    </row>
    <row r="286" spans="1:21" ht="45" x14ac:dyDescent="0.25">
      <c r="A286" s="124" t="s">
        <v>8</v>
      </c>
      <c r="B286" s="89">
        <v>52</v>
      </c>
      <c r="C286" s="89">
        <v>0</v>
      </c>
      <c r="D286" s="2" t="s">
        <v>11</v>
      </c>
      <c r="E286" s="89">
        <v>852</v>
      </c>
      <c r="F286" s="2" t="s">
        <v>69</v>
      </c>
      <c r="G286" s="2" t="s">
        <v>45</v>
      </c>
      <c r="H286" s="2" t="s">
        <v>174</v>
      </c>
      <c r="I286" s="2" t="s">
        <v>17</v>
      </c>
      <c r="J286" s="19">
        <f>'3.ВС'!J302</f>
        <v>1595000</v>
      </c>
      <c r="K286" s="19" t="e">
        <f>'3.ВС'!#REF!</f>
        <v>#REF!</v>
      </c>
      <c r="L286" s="19" t="e">
        <f>'3.ВС'!#REF!</f>
        <v>#REF!</v>
      </c>
      <c r="M286" s="19" t="e">
        <f>'3.ВС'!#REF!</f>
        <v>#REF!</v>
      </c>
      <c r="N286" s="19">
        <f>'3.ВС'!K302</f>
        <v>1595000</v>
      </c>
      <c r="O286" s="19" t="e">
        <f>'3.ВС'!#REF!</f>
        <v>#REF!</v>
      </c>
      <c r="P286" s="19" t="e">
        <f>'3.ВС'!#REF!</f>
        <v>#REF!</v>
      </c>
      <c r="Q286" s="19" t="e">
        <f>'3.ВС'!#REF!</f>
        <v>#REF!</v>
      </c>
      <c r="R286" s="19">
        <f>'3.ВС'!L302</f>
        <v>1595000</v>
      </c>
      <c r="S286" s="19" t="e">
        <f>'3.ВС'!#REF!</f>
        <v>#REF!</v>
      </c>
      <c r="T286" s="19" t="e">
        <f>'3.ВС'!#REF!</f>
        <v>#REF!</v>
      </c>
      <c r="U286" s="19" t="e">
        <f>'3.ВС'!#REF!</f>
        <v>#REF!</v>
      </c>
    </row>
    <row r="287" spans="1:21" ht="60" x14ac:dyDescent="0.25">
      <c r="A287" s="14" t="s">
        <v>115</v>
      </c>
      <c r="B287" s="89">
        <v>52</v>
      </c>
      <c r="C287" s="89">
        <v>0</v>
      </c>
      <c r="D287" s="2" t="s">
        <v>11</v>
      </c>
      <c r="E287" s="89">
        <v>852</v>
      </c>
      <c r="F287" s="2" t="s">
        <v>69</v>
      </c>
      <c r="G287" s="2" t="s">
        <v>45</v>
      </c>
      <c r="H287" s="2" t="s">
        <v>204</v>
      </c>
      <c r="I287" s="2"/>
      <c r="J287" s="19">
        <f t="shared" ref="J287:U287" si="113">J288+J290+J292</f>
        <v>26004870</v>
      </c>
      <c r="K287" s="19" t="e">
        <f t="shared" si="113"/>
        <v>#REF!</v>
      </c>
      <c r="L287" s="19" t="e">
        <f t="shared" si="113"/>
        <v>#REF!</v>
      </c>
      <c r="M287" s="19" t="e">
        <f t="shared" si="113"/>
        <v>#REF!</v>
      </c>
      <c r="N287" s="19">
        <f t="shared" si="113"/>
        <v>25362470</v>
      </c>
      <c r="O287" s="19" t="e">
        <f t="shared" si="113"/>
        <v>#REF!</v>
      </c>
      <c r="P287" s="19" t="e">
        <f t="shared" si="113"/>
        <v>#REF!</v>
      </c>
      <c r="Q287" s="19" t="e">
        <f t="shared" si="113"/>
        <v>#REF!</v>
      </c>
      <c r="R287" s="19">
        <f t="shared" si="113"/>
        <v>25362470</v>
      </c>
      <c r="S287" s="19" t="e">
        <f t="shared" si="113"/>
        <v>#REF!</v>
      </c>
      <c r="T287" s="19" t="e">
        <f t="shared" si="113"/>
        <v>#REF!</v>
      </c>
      <c r="U287" s="19" t="e">
        <f t="shared" si="113"/>
        <v>#REF!</v>
      </c>
    </row>
    <row r="288" spans="1:21" ht="90" x14ac:dyDescent="0.25">
      <c r="A288" s="124" t="s">
        <v>14</v>
      </c>
      <c r="B288" s="89">
        <v>52</v>
      </c>
      <c r="C288" s="89">
        <v>0</v>
      </c>
      <c r="D288" s="2" t="s">
        <v>11</v>
      </c>
      <c r="E288" s="89">
        <v>852</v>
      </c>
      <c r="F288" s="2" t="s">
        <v>69</v>
      </c>
      <c r="G288" s="2" t="s">
        <v>45</v>
      </c>
      <c r="H288" s="2" t="s">
        <v>204</v>
      </c>
      <c r="I288" s="2" t="s">
        <v>16</v>
      </c>
      <c r="J288" s="19">
        <f t="shared" ref="J288:U288" si="114">J289</f>
        <v>24833300</v>
      </c>
      <c r="K288" s="19" t="e">
        <f t="shared" si="114"/>
        <v>#REF!</v>
      </c>
      <c r="L288" s="19" t="e">
        <f t="shared" si="114"/>
        <v>#REF!</v>
      </c>
      <c r="M288" s="19" t="e">
        <f t="shared" si="114"/>
        <v>#REF!</v>
      </c>
      <c r="N288" s="19">
        <f t="shared" si="114"/>
        <v>24833300</v>
      </c>
      <c r="O288" s="19" t="e">
        <f t="shared" si="114"/>
        <v>#REF!</v>
      </c>
      <c r="P288" s="19" t="e">
        <f t="shared" si="114"/>
        <v>#REF!</v>
      </c>
      <c r="Q288" s="19" t="e">
        <f t="shared" si="114"/>
        <v>#REF!</v>
      </c>
      <c r="R288" s="19">
        <f t="shared" si="114"/>
        <v>24833300</v>
      </c>
      <c r="S288" s="19" t="e">
        <f t="shared" si="114"/>
        <v>#REF!</v>
      </c>
      <c r="T288" s="19" t="e">
        <f t="shared" si="114"/>
        <v>#REF!</v>
      </c>
      <c r="U288" s="19" t="e">
        <f t="shared" si="114"/>
        <v>#REF!</v>
      </c>
    </row>
    <row r="289" spans="1:21" ht="30" customHeight="1" x14ac:dyDescent="0.25">
      <c r="A289" s="49" t="s">
        <v>8</v>
      </c>
      <c r="B289" s="89">
        <v>52</v>
      </c>
      <c r="C289" s="89">
        <v>0</v>
      </c>
      <c r="D289" s="2" t="s">
        <v>11</v>
      </c>
      <c r="E289" s="89">
        <v>852</v>
      </c>
      <c r="F289" s="2" t="s">
        <v>69</v>
      </c>
      <c r="G289" s="2" t="s">
        <v>45</v>
      </c>
      <c r="H289" s="2" t="s">
        <v>204</v>
      </c>
      <c r="I289" s="2" t="s">
        <v>17</v>
      </c>
      <c r="J289" s="19">
        <f>'3.ВС'!J305</f>
        <v>24833300</v>
      </c>
      <c r="K289" s="19" t="e">
        <f>'3.ВС'!#REF!</f>
        <v>#REF!</v>
      </c>
      <c r="L289" s="19" t="e">
        <f>'3.ВС'!#REF!</f>
        <v>#REF!</v>
      </c>
      <c r="M289" s="19" t="e">
        <f>'3.ВС'!#REF!</f>
        <v>#REF!</v>
      </c>
      <c r="N289" s="19">
        <f>'3.ВС'!K305</f>
        <v>24833300</v>
      </c>
      <c r="O289" s="19" t="e">
        <f>'3.ВС'!#REF!</f>
        <v>#REF!</v>
      </c>
      <c r="P289" s="19" t="e">
        <f>'3.ВС'!#REF!</f>
        <v>#REF!</v>
      </c>
      <c r="Q289" s="19" t="e">
        <f>'3.ВС'!#REF!</f>
        <v>#REF!</v>
      </c>
      <c r="R289" s="19">
        <f>'3.ВС'!L305</f>
        <v>24833300</v>
      </c>
      <c r="S289" s="19" t="e">
        <f>'3.ВС'!#REF!</f>
        <v>#REF!</v>
      </c>
      <c r="T289" s="19" t="e">
        <f>'3.ВС'!#REF!</f>
        <v>#REF!</v>
      </c>
      <c r="U289" s="19" t="e">
        <f>'3.ВС'!#REF!</f>
        <v>#REF!</v>
      </c>
    </row>
    <row r="290" spans="1:21" ht="45" x14ac:dyDescent="0.25">
      <c r="A290" s="125" t="s">
        <v>19</v>
      </c>
      <c r="B290" s="89">
        <v>52</v>
      </c>
      <c r="C290" s="89">
        <v>0</v>
      </c>
      <c r="D290" s="2" t="s">
        <v>11</v>
      </c>
      <c r="E290" s="89">
        <v>852</v>
      </c>
      <c r="F290" s="2" t="s">
        <v>69</v>
      </c>
      <c r="G290" s="2" t="s">
        <v>45</v>
      </c>
      <c r="H290" s="2" t="s">
        <v>204</v>
      </c>
      <c r="I290" s="2" t="s">
        <v>20</v>
      </c>
      <c r="J290" s="19">
        <f t="shared" ref="J290:U290" si="115">J291</f>
        <v>1148700</v>
      </c>
      <c r="K290" s="19" t="e">
        <f t="shared" si="115"/>
        <v>#REF!</v>
      </c>
      <c r="L290" s="19" t="e">
        <f t="shared" si="115"/>
        <v>#REF!</v>
      </c>
      <c r="M290" s="19" t="e">
        <f t="shared" si="115"/>
        <v>#REF!</v>
      </c>
      <c r="N290" s="19">
        <f t="shared" si="115"/>
        <v>506300</v>
      </c>
      <c r="O290" s="19" t="e">
        <f t="shared" si="115"/>
        <v>#REF!</v>
      </c>
      <c r="P290" s="19" t="e">
        <f t="shared" si="115"/>
        <v>#REF!</v>
      </c>
      <c r="Q290" s="19" t="e">
        <f t="shared" si="115"/>
        <v>#REF!</v>
      </c>
      <c r="R290" s="19">
        <f t="shared" si="115"/>
        <v>506300</v>
      </c>
      <c r="S290" s="19" t="e">
        <f t="shared" si="115"/>
        <v>#REF!</v>
      </c>
      <c r="T290" s="19" t="e">
        <f t="shared" si="115"/>
        <v>#REF!</v>
      </c>
      <c r="U290" s="19" t="e">
        <f t="shared" si="115"/>
        <v>#REF!</v>
      </c>
    </row>
    <row r="291" spans="1:21" ht="45" x14ac:dyDescent="0.25">
      <c r="A291" s="125" t="s">
        <v>9</v>
      </c>
      <c r="B291" s="89">
        <v>52</v>
      </c>
      <c r="C291" s="89">
        <v>0</v>
      </c>
      <c r="D291" s="2" t="s">
        <v>11</v>
      </c>
      <c r="E291" s="89">
        <v>852</v>
      </c>
      <c r="F291" s="2" t="s">
        <v>69</v>
      </c>
      <c r="G291" s="2" t="s">
        <v>45</v>
      </c>
      <c r="H291" s="2" t="s">
        <v>204</v>
      </c>
      <c r="I291" s="2" t="s">
        <v>21</v>
      </c>
      <c r="J291" s="19">
        <f>'3.ВС'!J307</f>
        <v>1148700</v>
      </c>
      <c r="K291" s="19" t="e">
        <f>'3.ВС'!#REF!</f>
        <v>#REF!</v>
      </c>
      <c r="L291" s="19" t="e">
        <f>'3.ВС'!#REF!</f>
        <v>#REF!</v>
      </c>
      <c r="M291" s="19" t="e">
        <f>'3.ВС'!#REF!</f>
        <v>#REF!</v>
      </c>
      <c r="N291" s="19">
        <f>'3.ВС'!K307</f>
        <v>506300</v>
      </c>
      <c r="O291" s="19" t="e">
        <f>'3.ВС'!#REF!</f>
        <v>#REF!</v>
      </c>
      <c r="P291" s="19" t="e">
        <f>'3.ВС'!#REF!</f>
        <v>#REF!</v>
      </c>
      <c r="Q291" s="19" t="e">
        <f>'3.ВС'!#REF!</f>
        <v>#REF!</v>
      </c>
      <c r="R291" s="19">
        <f>'3.ВС'!L307</f>
        <v>506300</v>
      </c>
      <c r="S291" s="19" t="e">
        <f>'3.ВС'!#REF!</f>
        <v>#REF!</v>
      </c>
      <c r="T291" s="19" t="e">
        <f>'3.ВС'!#REF!</f>
        <v>#REF!</v>
      </c>
      <c r="U291" s="19" t="e">
        <f>'3.ВС'!#REF!</f>
        <v>#REF!</v>
      </c>
    </row>
    <row r="292" spans="1:21" x14ac:dyDescent="0.25">
      <c r="A292" s="125" t="s">
        <v>22</v>
      </c>
      <c r="B292" s="89">
        <v>52</v>
      </c>
      <c r="C292" s="89">
        <v>0</v>
      </c>
      <c r="D292" s="2" t="s">
        <v>11</v>
      </c>
      <c r="E292" s="89">
        <v>852</v>
      </c>
      <c r="F292" s="2" t="s">
        <v>69</v>
      </c>
      <c r="G292" s="2" t="s">
        <v>45</v>
      </c>
      <c r="H292" s="2" t="s">
        <v>204</v>
      </c>
      <c r="I292" s="2" t="s">
        <v>23</v>
      </c>
      <c r="J292" s="19">
        <f t="shared" ref="J292:U292" si="116">J293</f>
        <v>22870</v>
      </c>
      <c r="K292" s="19" t="e">
        <f t="shared" si="116"/>
        <v>#REF!</v>
      </c>
      <c r="L292" s="19" t="e">
        <f t="shared" si="116"/>
        <v>#REF!</v>
      </c>
      <c r="M292" s="19" t="e">
        <f t="shared" si="116"/>
        <v>#REF!</v>
      </c>
      <c r="N292" s="19">
        <f t="shared" si="116"/>
        <v>22870</v>
      </c>
      <c r="O292" s="19" t="e">
        <f t="shared" si="116"/>
        <v>#REF!</v>
      </c>
      <c r="P292" s="19" t="e">
        <f t="shared" si="116"/>
        <v>#REF!</v>
      </c>
      <c r="Q292" s="19" t="e">
        <f t="shared" si="116"/>
        <v>#REF!</v>
      </c>
      <c r="R292" s="19">
        <f t="shared" si="116"/>
        <v>22870</v>
      </c>
      <c r="S292" s="19" t="e">
        <f t="shared" si="116"/>
        <v>#REF!</v>
      </c>
      <c r="T292" s="19" t="e">
        <f t="shared" si="116"/>
        <v>#REF!</v>
      </c>
      <c r="U292" s="19" t="e">
        <f t="shared" si="116"/>
        <v>#REF!</v>
      </c>
    </row>
    <row r="293" spans="1:21" x14ac:dyDescent="0.25">
      <c r="A293" s="125" t="s">
        <v>24</v>
      </c>
      <c r="B293" s="89">
        <v>52</v>
      </c>
      <c r="C293" s="89">
        <v>0</v>
      </c>
      <c r="D293" s="2" t="s">
        <v>11</v>
      </c>
      <c r="E293" s="89">
        <v>852</v>
      </c>
      <c r="F293" s="2" t="s">
        <v>69</v>
      </c>
      <c r="G293" s="2" t="s">
        <v>45</v>
      </c>
      <c r="H293" s="2" t="s">
        <v>204</v>
      </c>
      <c r="I293" s="2" t="s">
        <v>25</v>
      </c>
      <c r="J293" s="19">
        <f>'3.ВС'!J309</f>
        <v>22870</v>
      </c>
      <c r="K293" s="19" t="e">
        <f>'3.ВС'!#REF!</f>
        <v>#REF!</v>
      </c>
      <c r="L293" s="19" t="e">
        <f>'3.ВС'!#REF!</f>
        <v>#REF!</v>
      </c>
      <c r="M293" s="19" t="e">
        <f>'3.ВС'!#REF!</f>
        <v>#REF!</v>
      </c>
      <c r="N293" s="19">
        <f>'3.ВС'!K309</f>
        <v>22870</v>
      </c>
      <c r="O293" s="19" t="e">
        <f>'3.ВС'!#REF!</f>
        <v>#REF!</v>
      </c>
      <c r="P293" s="19" t="e">
        <f>'3.ВС'!#REF!</f>
        <v>#REF!</v>
      </c>
      <c r="Q293" s="19" t="e">
        <f>'3.ВС'!#REF!</f>
        <v>#REF!</v>
      </c>
      <c r="R293" s="19">
        <f>'3.ВС'!L309</f>
        <v>22870</v>
      </c>
      <c r="S293" s="19" t="e">
        <f>'3.ВС'!#REF!</f>
        <v>#REF!</v>
      </c>
      <c r="T293" s="19" t="e">
        <f>'3.ВС'!#REF!</f>
        <v>#REF!</v>
      </c>
      <c r="U293" s="19" t="e">
        <f>'3.ВС'!#REF!</f>
        <v>#REF!</v>
      </c>
    </row>
    <row r="294" spans="1:21" ht="45" x14ac:dyDescent="0.25">
      <c r="A294" s="14" t="s">
        <v>357</v>
      </c>
      <c r="B294" s="89">
        <v>52</v>
      </c>
      <c r="C294" s="89">
        <v>0</v>
      </c>
      <c r="D294" s="2" t="s">
        <v>40</v>
      </c>
      <c r="E294" s="89"/>
      <c r="F294" s="2"/>
      <c r="G294" s="2"/>
      <c r="H294" s="2"/>
      <c r="I294" s="2"/>
      <c r="J294" s="19">
        <f t="shared" ref="J294:U294" si="117">J295</f>
        <v>201821803.23000002</v>
      </c>
      <c r="K294" s="19" t="e">
        <f t="shared" si="117"/>
        <v>#REF!</v>
      </c>
      <c r="L294" s="19" t="e">
        <f t="shared" si="117"/>
        <v>#REF!</v>
      </c>
      <c r="M294" s="19" t="e">
        <f t="shared" si="117"/>
        <v>#REF!</v>
      </c>
      <c r="N294" s="19">
        <f t="shared" si="117"/>
        <v>199403589.46000001</v>
      </c>
      <c r="O294" s="19" t="e">
        <f t="shared" si="117"/>
        <v>#REF!</v>
      </c>
      <c r="P294" s="19" t="e">
        <f t="shared" si="117"/>
        <v>#REF!</v>
      </c>
      <c r="Q294" s="19" t="e">
        <f t="shared" si="117"/>
        <v>#REF!</v>
      </c>
      <c r="R294" s="19">
        <f t="shared" si="117"/>
        <v>200583895.09</v>
      </c>
      <c r="S294" s="19" t="e">
        <f t="shared" si="117"/>
        <v>#REF!</v>
      </c>
      <c r="T294" s="19" t="e">
        <f t="shared" si="117"/>
        <v>#REF!</v>
      </c>
      <c r="U294" s="19" t="e">
        <f t="shared" si="117"/>
        <v>#REF!</v>
      </c>
    </row>
    <row r="295" spans="1:21" ht="30" x14ac:dyDescent="0.25">
      <c r="A295" s="14" t="s">
        <v>103</v>
      </c>
      <c r="B295" s="89">
        <v>52</v>
      </c>
      <c r="C295" s="89">
        <v>0</v>
      </c>
      <c r="D295" s="3" t="s">
        <v>40</v>
      </c>
      <c r="E295" s="89">
        <v>852</v>
      </c>
      <c r="F295" s="3"/>
      <c r="G295" s="3"/>
      <c r="H295" s="3"/>
      <c r="I295" s="2"/>
      <c r="J295" s="19">
        <f>J296+J299+J302+J305+J308+J311+J314+J317+J320+J323+J326+J329</f>
        <v>201821803.23000002</v>
      </c>
      <c r="K295" s="19" t="e">
        <f t="shared" ref="K295:U295" si="118">K296+K299+K302+K305+K308+K311+K314+K317+K320+K323+K326+K329</f>
        <v>#REF!</v>
      </c>
      <c r="L295" s="19" t="e">
        <f t="shared" si="118"/>
        <v>#REF!</v>
      </c>
      <c r="M295" s="19" t="e">
        <f t="shared" si="118"/>
        <v>#REF!</v>
      </c>
      <c r="N295" s="19">
        <f t="shared" si="118"/>
        <v>199403589.46000001</v>
      </c>
      <c r="O295" s="19" t="e">
        <f t="shared" si="118"/>
        <v>#REF!</v>
      </c>
      <c r="P295" s="19" t="e">
        <f t="shared" si="118"/>
        <v>#REF!</v>
      </c>
      <c r="Q295" s="19" t="e">
        <f t="shared" si="118"/>
        <v>#REF!</v>
      </c>
      <c r="R295" s="19">
        <f t="shared" si="118"/>
        <v>200583895.09</v>
      </c>
      <c r="S295" s="19" t="e">
        <f t="shared" si="118"/>
        <v>#REF!</v>
      </c>
      <c r="T295" s="19" t="e">
        <f t="shared" si="118"/>
        <v>#REF!</v>
      </c>
      <c r="U295" s="19" t="e">
        <f t="shared" si="118"/>
        <v>#REF!</v>
      </c>
    </row>
    <row r="296" spans="1:21" ht="120" x14ac:dyDescent="0.25">
      <c r="A296" s="49" t="s">
        <v>261</v>
      </c>
      <c r="B296" s="89">
        <v>52</v>
      </c>
      <c r="C296" s="89">
        <v>0</v>
      </c>
      <c r="D296" s="3" t="s">
        <v>40</v>
      </c>
      <c r="E296" s="89">
        <v>852</v>
      </c>
      <c r="F296" s="2" t="s">
        <v>69</v>
      </c>
      <c r="G296" s="2" t="s">
        <v>40</v>
      </c>
      <c r="H296" s="2" t="s">
        <v>262</v>
      </c>
      <c r="I296" s="2"/>
      <c r="J296" s="19">
        <f t="shared" ref="J296:U300" si="119">J297</f>
        <v>104097724</v>
      </c>
      <c r="K296" s="19" t="e">
        <f t="shared" si="119"/>
        <v>#REF!</v>
      </c>
      <c r="L296" s="19" t="e">
        <f t="shared" si="119"/>
        <v>#REF!</v>
      </c>
      <c r="M296" s="19" t="e">
        <f t="shared" si="119"/>
        <v>#REF!</v>
      </c>
      <c r="N296" s="19">
        <f t="shared" si="119"/>
        <v>104097724</v>
      </c>
      <c r="O296" s="19" t="e">
        <f t="shared" si="119"/>
        <v>#REF!</v>
      </c>
      <c r="P296" s="19" t="e">
        <f t="shared" si="119"/>
        <v>#REF!</v>
      </c>
      <c r="Q296" s="19" t="e">
        <f t="shared" si="119"/>
        <v>#REF!</v>
      </c>
      <c r="R296" s="19">
        <f t="shared" si="119"/>
        <v>104097724</v>
      </c>
      <c r="S296" s="19" t="e">
        <f t="shared" si="119"/>
        <v>#REF!</v>
      </c>
      <c r="T296" s="19" t="e">
        <f t="shared" si="119"/>
        <v>#REF!</v>
      </c>
      <c r="U296" s="19" t="e">
        <f t="shared" si="119"/>
        <v>#REF!</v>
      </c>
    </row>
    <row r="297" spans="1:21" ht="45" x14ac:dyDescent="0.25">
      <c r="A297" s="125" t="s">
        <v>37</v>
      </c>
      <c r="B297" s="89">
        <v>52</v>
      </c>
      <c r="C297" s="89">
        <v>0</v>
      </c>
      <c r="D297" s="2" t="s">
        <v>40</v>
      </c>
      <c r="E297" s="89">
        <v>852</v>
      </c>
      <c r="F297" s="2" t="s">
        <v>69</v>
      </c>
      <c r="G297" s="2" t="s">
        <v>40</v>
      </c>
      <c r="H297" s="2" t="s">
        <v>262</v>
      </c>
      <c r="I297" s="2" t="s">
        <v>74</v>
      </c>
      <c r="J297" s="19">
        <f t="shared" si="119"/>
        <v>104097724</v>
      </c>
      <c r="K297" s="19" t="e">
        <f t="shared" si="119"/>
        <v>#REF!</v>
      </c>
      <c r="L297" s="19" t="e">
        <f t="shared" si="119"/>
        <v>#REF!</v>
      </c>
      <c r="M297" s="19" t="e">
        <f t="shared" si="119"/>
        <v>#REF!</v>
      </c>
      <c r="N297" s="19">
        <f t="shared" si="119"/>
        <v>104097724</v>
      </c>
      <c r="O297" s="19" t="e">
        <f t="shared" si="119"/>
        <v>#REF!</v>
      </c>
      <c r="P297" s="19" t="e">
        <f t="shared" si="119"/>
        <v>#REF!</v>
      </c>
      <c r="Q297" s="19" t="e">
        <f t="shared" si="119"/>
        <v>#REF!</v>
      </c>
      <c r="R297" s="19">
        <f t="shared" si="119"/>
        <v>104097724</v>
      </c>
      <c r="S297" s="19" t="e">
        <f t="shared" si="119"/>
        <v>#REF!</v>
      </c>
      <c r="T297" s="19" t="e">
        <f t="shared" si="119"/>
        <v>#REF!</v>
      </c>
      <c r="U297" s="19" t="e">
        <f t="shared" si="119"/>
        <v>#REF!</v>
      </c>
    </row>
    <row r="298" spans="1:21" x14ac:dyDescent="0.25">
      <c r="A298" s="125" t="s">
        <v>75</v>
      </c>
      <c r="B298" s="89">
        <v>52</v>
      </c>
      <c r="C298" s="89">
        <v>0</v>
      </c>
      <c r="D298" s="2" t="s">
        <v>40</v>
      </c>
      <c r="E298" s="89">
        <v>852</v>
      </c>
      <c r="F298" s="2" t="s">
        <v>69</v>
      </c>
      <c r="G298" s="2" t="s">
        <v>11</v>
      </c>
      <c r="H298" s="2" t="s">
        <v>262</v>
      </c>
      <c r="I298" s="2" t="s">
        <v>76</v>
      </c>
      <c r="J298" s="19">
        <f>'3.ВС'!J265</f>
        <v>104097724</v>
      </c>
      <c r="K298" s="19" t="e">
        <f>'3.ВС'!#REF!</f>
        <v>#REF!</v>
      </c>
      <c r="L298" s="19" t="e">
        <f>'3.ВС'!#REF!</f>
        <v>#REF!</v>
      </c>
      <c r="M298" s="19" t="e">
        <f>'3.ВС'!#REF!</f>
        <v>#REF!</v>
      </c>
      <c r="N298" s="19">
        <f>'3.ВС'!K265</f>
        <v>104097724</v>
      </c>
      <c r="O298" s="19" t="e">
        <f>'3.ВС'!#REF!</f>
        <v>#REF!</v>
      </c>
      <c r="P298" s="19" t="e">
        <f>'3.ВС'!#REF!</f>
        <v>#REF!</v>
      </c>
      <c r="Q298" s="19" t="e">
        <f>'3.ВС'!#REF!</f>
        <v>#REF!</v>
      </c>
      <c r="R298" s="19">
        <f>'3.ВС'!L265</f>
        <v>104097724</v>
      </c>
      <c r="S298" s="19" t="e">
        <f>'3.ВС'!#REF!</f>
        <v>#REF!</v>
      </c>
      <c r="T298" s="19" t="e">
        <f>'3.ВС'!#REF!</f>
        <v>#REF!</v>
      </c>
      <c r="U298" s="19" t="e">
        <f>'3.ВС'!#REF!</f>
        <v>#REF!</v>
      </c>
    </row>
    <row r="299" spans="1:21" ht="315" x14ac:dyDescent="0.25">
      <c r="A299" s="8" t="s">
        <v>259</v>
      </c>
      <c r="B299" s="89">
        <v>52</v>
      </c>
      <c r="C299" s="89">
        <v>0</v>
      </c>
      <c r="D299" s="3" t="s">
        <v>40</v>
      </c>
      <c r="E299" s="89">
        <v>852</v>
      </c>
      <c r="F299" s="2"/>
      <c r="G299" s="2"/>
      <c r="H299" s="2" t="s">
        <v>263</v>
      </c>
      <c r="I299" s="2"/>
      <c r="J299" s="19">
        <f t="shared" si="119"/>
        <v>46805388</v>
      </c>
      <c r="K299" s="19" t="e">
        <f t="shared" si="119"/>
        <v>#REF!</v>
      </c>
      <c r="L299" s="19" t="e">
        <f t="shared" si="119"/>
        <v>#REF!</v>
      </c>
      <c r="M299" s="19" t="e">
        <f t="shared" si="119"/>
        <v>#REF!</v>
      </c>
      <c r="N299" s="19">
        <f t="shared" si="119"/>
        <v>46805388</v>
      </c>
      <c r="O299" s="19" t="e">
        <f t="shared" si="119"/>
        <v>#REF!</v>
      </c>
      <c r="P299" s="19" t="e">
        <f t="shared" si="119"/>
        <v>#REF!</v>
      </c>
      <c r="Q299" s="19" t="e">
        <f t="shared" si="119"/>
        <v>#REF!</v>
      </c>
      <c r="R299" s="19">
        <f t="shared" si="119"/>
        <v>46805388</v>
      </c>
      <c r="S299" s="19" t="e">
        <f t="shared" si="119"/>
        <v>#REF!</v>
      </c>
      <c r="T299" s="19" t="e">
        <f t="shared" si="119"/>
        <v>#REF!</v>
      </c>
      <c r="U299" s="19" t="e">
        <f t="shared" si="119"/>
        <v>#REF!</v>
      </c>
    </row>
    <row r="300" spans="1:21" ht="45" x14ac:dyDescent="0.25">
      <c r="A300" s="125" t="s">
        <v>37</v>
      </c>
      <c r="B300" s="89">
        <v>52</v>
      </c>
      <c r="C300" s="89">
        <v>0</v>
      </c>
      <c r="D300" s="2" t="s">
        <v>40</v>
      </c>
      <c r="E300" s="89">
        <v>852</v>
      </c>
      <c r="F300" s="2"/>
      <c r="G300" s="2"/>
      <c r="H300" s="2" t="s">
        <v>263</v>
      </c>
      <c r="I300" s="2" t="s">
        <v>74</v>
      </c>
      <c r="J300" s="19">
        <f t="shared" si="119"/>
        <v>46805388</v>
      </c>
      <c r="K300" s="19" t="e">
        <f t="shared" si="119"/>
        <v>#REF!</v>
      </c>
      <c r="L300" s="19" t="e">
        <f t="shared" si="119"/>
        <v>#REF!</v>
      </c>
      <c r="M300" s="19" t="e">
        <f t="shared" si="119"/>
        <v>#REF!</v>
      </c>
      <c r="N300" s="19">
        <f t="shared" si="119"/>
        <v>46805388</v>
      </c>
      <c r="O300" s="19" t="e">
        <f t="shared" si="119"/>
        <v>#REF!</v>
      </c>
      <c r="P300" s="19" t="e">
        <f t="shared" si="119"/>
        <v>#REF!</v>
      </c>
      <c r="Q300" s="19" t="e">
        <f t="shared" si="119"/>
        <v>#REF!</v>
      </c>
      <c r="R300" s="19">
        <f t="shared" si="119"/>
        <v>46805388</v>
      </c>
      <c r="S300" s="19" t="e">
        <f t="shared" si="119"/>
        <v>#REF!</v>
      </c>
      <c r="T300" s="19" t="e">
        <f t="shared" si="119"/>
        <v>#REF!</v>
      </c>
      <c r="U300" s="19" t="e">
        <f t="shared" si="119"/>
        <v>#REF!</v>
      </c>
    </row>
    <row r="301" spans="1:21" x14ac:dyDescent="0.25">
      <c r="A301" s="125" t="s">
        <v>75</v>
      </c>
      <c r="B301" s="89">
        <v>52</v>
      </c>
      <c r="C301" s="89">
        <v>0</v>
      </c>
      <c r="D301" s="2" t="s">
        <v>40</v>
      </c>
      <c r="E301" s="89">
        <v>852</v>
      </c>
      <c r="F301" s="2"/>
      <c r="G301" s="2"/>
      <c r="H301" s="2" t="s">
        <v>263</v>
      </c>
      <c r="I301" s="2" t="s">
        <v>76</v>
      </c>
      <c r="J301" s="19">
        <f>'3.ВС'!J243</f>
        <v>46805388</v>
      </c>
      <c r="K301" s="19" t="e">
        <f>'3.ВС'!#REF!</f>
        <v>#REF!</v>
      </c>
      <c r="L301" s="19" t="e">
        <f>'3.ВС'!#REF!</f>
        <v>#REF!</v>
      </c>
      <c r="M301" s="19" t="e">
        <f>'3.ВС'!#REF!</f>
        <v>#REF!</v>
      </c>
      <c r="N301" s="19">
        <f>'3.ВС'!K243</f>
        <v>46805388</v>
      </c>
      <c r="O301" s="19" t="e">
        <f>'3.ВС'!#REF!</f>
        <v>#REF!</v>
      </c>
      <c r="P301" s="19" t="e">
        <f>'3.ВС'!#REF!</f>
        <v>#REF!</v>
      </c>
      <c r="Q301" s="19" t="e">
        <f>'3.ВС'!#REF!</f>
        <v>#REF!</v>
      </c>
      <c r="R301" s="19">
        <f>'3.ВС'!L243</f>
        <v>46805388</v>
      </c>
      <c r="S301" s="19" t="e">
        <f>'3.ВС'!#REF!</f>
        <v>#REF!</v>
      </c>
      <c r="T301" s="19" t="e">
        <f>'3.ВС'!#REF!</f>
        <v>#REF!</v>
      </c>
      <c r="U301" s="19" t="e">
        <f>'3.ВС'!#REF!</f>
        <v>#REF!</v>
      </c>
    </row>
    <row r="302" spans="1:21" ht="75" x14ac:dyDescent="0.25">
      <c r="A302" s="14" t="s">
        <v>117</v>
      </c>
      <c r="B302" s="89">
        <v>52</v>
      </c>
      <c r="C302" s="89">
        <v>0</v>
      </c>
      <c r="D302" s="3" t="s">
        <v>40</v>
      </c>
      <c r="E302" s="89">
        <v>852</v>
      </c>
      <c r="F302" s="2" t="s">
        <v>84</v>
      </c>
      <c r="G302" s="2" t="s">
        <v>12</v>
      </c>
      <c r="H302" s="2" t="s">
        <v>163</v>
      </c>
      <c r="I302" s="2"/>
      <c r="J302" s="19">
        <f t="shared" ref="J302:U303" si="120">J303</f>
        <v>972276</v>
      </c>
      <c r="K302" s="19" t="e">
        <f t="shared" si="120"/>
        <v>#REF!</v>
      </c>
      <c r="L302" s="19" t="e">
        <f t="shared" si="120"/>
        <v>#REF!</v>
      </c>
      <c r="M302" s="19" t="e">
        <f t="shared" si="120"/>
        <v>#REF!</v>
      </c>
      <c r="N302" s="19">
        <f t="shared" si="120"/>
        <v>972276</v>
      </c>
      <c r="O302" s="19" t="e">
        <f t="shared" si="120"/>
        <v>#REF!</v>
      </c>
      <c r="P302" s="19" t="e">
        <f t="shared" si="120"/>
        <v>#REF!</v>
      </c>
      <c r="Q302" s="19" t="e">
        <f t="shared" si="120"/>
        <v>#REF!</v>
      </c>
      <c r="R302" s="19">
        <f t="shared" si="120"/>
        <v>972276</v>
      </c>
      <c r="S302" s="19" t="e">
        <f t="shared" si="120"/>
        <v>#REF!</v>
      </c>
      <c r="T302" s="19" t="e">
        <f t="shared" si="120"/>
        <v>#REF!</v>
      </c>
      <c r="U302" s="19" t="e">
        <f t="shared" si="120"/>
        <v>#REF!</v>
      </c>
    </row>
    <row r="303" spans="1:21" ht="30" x14ac:dyDescent="0.25">
      <c r="A303" s="124" t="s">
        <v>87</v>
      </c>
      <c r="B303" s="89">
        <v>52</v>
      </c>
      <c r="C303" s="89">
        <v>0</v>
      </c>
      <c r="D303" s="2" t="s">
        <v>40</v>
      </c>
      <c r="E303" s="89">
        <v>852</v>
      </c>
      <c r="F303" s="2" t="s">
        <v>84</v>
      </c>
      <c r="G303" s="2" t="s">
        <v>12</v>
      </c>
      <c r="H303" s="2" t="s">
        <v>163</v>
      </c>
      <c r="I303" s="2" t="s">
        <v>88</v>
      </c>
      <c r="J303" s="19">
        <f t="shared" si="120"/>
        <v>972276</v>
      </c>
      <c r="K303" s="19" t="e">
        <f t="shared" si="120"/>
        <v>#REF!</v>
      </c>
      <c r="L303" s="19" t="e">
        <f t="shared" si="120"/>
        <v>#REF!</v>
      </c>
      <c r="M303" s="19" t="e">
        <f t="shared" si="120"/>
        <v>#REF!</v>
      </c>
      <c r="N303" s="19">
        <f t="shared" si="120"/>
        <v>972276</v>
      </c>
      <c r="O303" s="19" t="e">
        <f t="shared" si="120"/>
        <v>#REF!</v>
      </c>
      <c r="P303" s="19" t="e">
        <f t="shared" si="120"/>
        <v>#REF!</v>
      </c>
      <c r="Q303" s="19" t="e">
        <f t="shared" si="120"/>
        <v>#REF!</v>
      </c>
      <c r="R303" s="19">
        <f t="shared" si="120"/>
        <v>972276</v>
      </c>
      <c r="S303" s="19" t="e">
        <f t="shared" si="120"/>
        <v>#REF!</v>
      </c>
      <c r="T303" s="19" t="e">
        <f t="shared" si="120"/>
        <v>#REF!</v>
      </c>
      <c r="U303" s="19" t="e">
        <f t="shared" si="120"/>
        <v>#REF!</v>
      </c>
    </row>
    <row r="304" spans="1:21" ht="30" x14ac:dyDescent="0.25">
      <c r="A304" s="124" t="s">
        <v>95</v>
      </c>
      <c r="B304" s="89">
        <v>52</v>
      </c>
      <c r="C304" s="89">
        <v>0</v>
      </c>
      <c r="D304" s="2" t="s">
        <v>40</v>
      </c>
      <c r="E304" s="89">
        <v>852</v>
      </c>
      <c r="F304" s="2" t="s">
        <v>84</v>
      </c>
      <c r="G304" s="2" t="s">
        <v>12</v>
      </c>
      <c r="H304" s="2" t="s">
        <v>163</v>
      </c>
      <c r="I304" s="2" t="s">
        <v>96</v>
      </c>
      <c r="J304" s="19">
        <f>'3.ВС'!J317</f>
        <v>972276</v>
      </c>
      <c r="K304" s="19" t="e">
        <f>'3.ВС'!#REF!</f>
        <v>#REF!</v>
      </c>
      <c r="L304" s="19" t="e">
        <f>'3.ВС'!#REF!</f>
        <v>#REF!</v>
      </c>
      <c r="M304" s="19" t="e">
        <f>'3.ВС'!#REF!</f>
        <v>#REF!</v>
      </c>
      <c r="N304" s="19">
        <f>'3.ВС'!K317</f>
        <v>972276</v>
      </c>
      <c r="O304" s="19" t="e">
        <f>'3.ВС'!#REF!</f>
        <v>#REF!</v>
      </c>
      <c r="P304" s="19" t="e">
        <f>'3.ВС'!#REF!</f>
        <v>#REF!</v>
      </c>
      <c r="Q304" s="19" t="e">
        <f>'3.ВС'!#REF!</f>
        <v>#REF!</v>
      </c>
      <c r="R304" s="19">
        <f>'3.ВС'!L317</f>
        <v>972276</v>
      </c>
      <c r="S304" s="19" t="e">
        <f>'3.ВС'!#REF!</f>
        <v>#REF!</v>
      </c>
      <c r="T304" s="19" t="e">
        <f>'3.ВС'!#REF!</f>
        <v>#REF!</v>
      </c>
      <c r="U304" s="19" t="e">
        <f>'3.ВС'!#REF!</f>
        <v>#REF!</v>
      </c>
    </row>
    <row r="305" spans="1:21" ht="30" x14ac:dyDescent="0.25">
      <c r="A305" s="14" t="s">
        <v>105</v>
      </c>
      <c r="B305" s="89">
        <v>52</v>
      </c>
      <c r="C305" s="89">
        <v>0</v>
      </c>
      <c r="D305" s="3" t="s">
        <v>40</v>
      </c>
      <c r="E305" s="89">
        <v>852</v>
      </c>
      <c r="F305" s="3" t="s">
        <v>69</v>
      </c>
      <c r="G305" s="3" t="s">
        <v>11</v>
      </c>
      <c r="H305" s="3" t="s">
        <v>198</v>
      </c>
      <c r="I305" s="3"/>
      <c r="J305" s="6">
        <f t="shared" ref="J305:U306" si="121">J306</f>
        <v>10263400</v>
      </c>
      <c r="K305" s="6" t="e">
        <f t="shared" si="121"/>
        <v>#REF!</v>
      </c>
      <c r="L305" s="6" t="e">
        <f t="shared" si="121"/>
        <v>#REF!</v>
      </c>
      <c r="M305" s="6" t="e">
        <f t="shared" si="121"/>
        <v>#REF!</v>
      </c>
      <c r="N305" s="6">
        <f t="shared" si="121"/>
        <v>10263400</v>
      </c>
      <c r="O305" s="6" t="e">
        <f t="shared" si="121"/>
        <v>#REF!</v>
      </c>
      <c r="P305" s="6" t="e">
        <f t="shared" si="121"/>
        <v>#REF!</v>
      </c>
      <c r="Q305" s="6" t="e">
        <f t="shared" si="121"/>
        <v>#REF!</v>
      </c>
      <c r="R305" s="6">
        <f t="shared" si="121"/>
        <v>10263400</v>
      </c>
      <c r="S305" s="6" t="e">
        <f t="shared" si="121"/>
        <v>#REF!</v>
      </c>
      <c r="T305" s="6" t="e">
        <f t="shared" si="121"/>
        <v>#REF!</v>
      </c>
      <c r="U305" s="6" t="e">
        <f t="shared" si="121"/>
        <v>#REF!</v>
      </c>
    </row>
    <row r="306" spans="1:21" ht="45" x14ac:dyDescent="0.25">
      <c r="A306" s="125" t="s">
        <v>37</v>
      </c>
      <c r="B306" s="89">
        <v>52</v>
      </c>
      <c r="C306" s="89">
        <v>0</v>
      </c>
      <c r="D306" s="2" t="s">
        <v>40</v>
      </c>
      <c r="E306" s="89">
        <v>852</v>
      </c>
      <c r="F306" s="3" t="s">
        <v>69</v>
      </c>
      <c r="G306" s="3" t="s">
        <v>11</v>
      </c>
      <c r="H306" s="3" t="s">
        <v>198</v>
      </c>
      <c r="I306" s="3" t="s">
        <v>74</v>
      </c>
      <c r="J306" s="19">
        <f t="shared" si="121"/>
        <v>10263400</v>
      </c>
      <c r="K306" s="19" t="e">
        <f t="shared" si="121"/>
        <v>#REF!</v>
      </c>
      <c r="L306" s="19" t="e">
        <f t="shared" si="121"/>
        <v>#REF!</v>
      </c>
      <c r="M306" s="19" t="e">
        <f t="shared" si="121"/>
        <v>#REF!</v>
      </c>
      <c r="N306" s="19">
        <f t="shared" si="121"/>
        <v>10263400</v>
      </c>
      <c r="O306" s="19" t="e">
        <f t="shared" si="121"/>
        <v>#REF!</v>
      </c>
      <c r="P306" s="19" t="e">
        <f t="shared" si="121"/>
        <v>#REF!</v>
      </c>
      <c r="Q306" s="19" t="e">
        <f t="shared" si="121"/>
        <v>#REF!</v>
      </c>
      <c r="R306" s="19">
        <f t="shared" si="121"/>
        <v>10263400</v>
      </c>
      <c r="S306" s="19" t="e">
        <f t="shared" si="121"/>
        <v>#REF!</v>
      </c>
      <c r="T306" s="19" t="e">
        <f t="shared" si="121"/>
        <v>#REF!</v>
      </c>
      <c r="U306" s="19" t="e">
        <f t="shared" si="121"/>
        <v>#REF!</v>
      </c>
    </row>
    <row r="307" spans="1:21" x14ac:dyDescent="0.25">
      <c r="A307" s="125" t="s">
        <v>75</v>
      </c>
      <c r="B307" s="89">
        <v>52</v>
      </c>
      <c r="C307" s="89">
        <v>0</v>
      </c>
      <c r="D307" s="2" t="s">
        <v>40</v>
      </c>
      <c r="E307" s="89">
        <v>852</v>
      </c>
      <c r="F307" s="2" t="s">
        <v>69</v>
      </c>
      <c r="G307" s="2" t="s">
        <v>11</v>
      </c>
      <c r="H307" s="2" t="s">
        <v>198</v>
      </c>
      <c r="I307" s="2" t="s">
        <v>76</v>
      </c>
      <c r="J307" s="19">
        <f>'3.ВС'!J246</f>
        <v>10263400</v>
      </c>
      <c r="K307" s="19" t="e">
        <f>'3.ВС'!#REF!</f>
        <v>#REF!</v>
      </c>
      <c r="L307" s="19" t="e">
        <f>'3.ВС'!#REF!</f>
        <v>#REF!</v>
      </c>
      <c r="M307" s="19" t="e">
        <f>'3.ВС'!#REF!</f>
        <v>#REF!</v>
      </c>
      <c r="N307" s="19">
        <f>'3.ВС'!K246</f>
        <v>10263400</v>
      </c>
      <c r="O307" s="19" t="e">
        <f>'3.ВС'!#REF!</f>
        <v>#REF!</v>
      </c>
      <c r="P307" s="19" t="e">
        <f>'3.ВС'!#REF!</f>
        <v>#REF!</v>
      </c>
      <c r="Q307" s="19" t="e">
        <f>'3.ВС'!#REF!</f>
        <v>#REF!</v>
      </c>
      <c r="R307" s="19">
        <f>'3.ВС'!L246</f>
        <v>10263400</v>
      </c>
      <c r="S307" s="19" t="e">
        <f>'3.ВС'!#REF!</f>
        <v>#REF!</v>
      </c>
      <c r="T307" s="19" t="e">
        <f>'3.ВС'!#REF!</f>
        <v>#REF!</v>
      </c>
      <c r="U307" s="19" t="e">
        <f>'3.ВС'!#REF!</f>
        <v>#REF!</v>
      </c>
    </row>
    <row r="308" spans="1:21" x14ac:dyDescent="0.25">
      <c r="A308" s="14" t="s">
        <v>108</v>
      </c>
      <c r="B308" s="89">
        <v>52</v>
      </c>
      <c r="C308" s="89">
        <v>0</v>
      </c>
      <c r="D308" s="3" t="s">
        <v>40</v>
      </c>
      <c r="E308" s="89">
        <v>852</v>
      </c>
      <c r="F308" s="2" t="s">
        <v>69</v>
      </c>
      <c r="G308" s="2" t="s">
        <v>40</v>
      </c>
      <c r="H308" s="2" t="s">
        <v>201</v>
      </c>
      <c r="I308" s="2"/>
      <c r="J308" s="19">
        <f t="shared" ref="J308:U309" si="122">J309</f>
        <v>22604800</v>
      </c>
      <c r="K308" s="19" t="e">
        <f t="shared" si="122"/>
        <v>#REF!</v>
      </c>
      <c r="L308" s="19" t="e">
        <f t="shared" si="122"/>
        <v>#REF!</v>
      </c>
      <c r="M308" s="19" t="e">
        <f t="shared" si="122"/>
        <v>#REF!</v>
      </c>
      <c r="N308" s="19">
        <f t="shared" si="122"/>
        <v>22359043</v>
      </c>
      <c r="O308" s="19" t="e">
        <f t="shared" si="122"/>
        <v>#REF!</v>
      </c>
      <c r="P308" s="19" t="e">
        <f t="shared" si="122"/>
        <v>#REF!</v>
      </c>
      <c r="Q308" s="19" t="e">
        <f t="shared" si="122"/>
        <v>#REF!</v>
      </c>
      <c r="R308" s="19">
        <f t="shared" si="122"/>
        <v>22604800</v>
      </c>
      <c r="S308" s="19" t="e">
        <f t="shared" si="122"/>
        <v>#REF!</v>
      </c>
      <c r="T308" s="19" t="e">
        <f t="shared" si="122"/>
        <v>#REF!</v>
      </c>
      <c r="U308" s="19" t="e">
        <f t="shared" si="122"/>
        <v>#REF!</v>
      </c>
    </row>
    <row r="309" spans="1:21" ht="45" x14ac:dyDescent="0.25">
      <c r="A309" s="125" t="s">
        <v>37</v>
      </c>
      <c r="B309" s="89">
        <v>52</v>
      </c>
      <c r="C309" s="89">
        <v>0</v>
      </c>
      <c r="D309" s="2" t="s">
        <v>40</v>
      </c>
      <c r="E309" s="89">
        <v>852</v>
      </c>
      <c r="F309" s="2" t="s">
        <v>69</v>
      </c>
      <c r="G309" s="3" t="s">
        <v>40</v>
      </c>
      <c r="H309" s="2" t="s">
        <v>201</v>
      </c>
      <c r="I309" s="2" t="s">
        <v>74</v>
      </c>
      <c r="J309" s="19">
        <f t="shared" si="122"/>
        <v>22604800</v>
      </c>
      <c r="K309" s="19" t="e">
        <f t="shared" si="122"/>
        <v>#REF!</v>
      </c>
      <c r="L309" s="19" t="e">
        <f t="shared" si="122"/>
        <v>#REF!</v>
      </c>
      <c r="M309" s="19" t="e">
        <f t="shared" si="122"/>
        <v>#REF!</v>
      </c>
      <c r="N309" s="19">
        <f t="shared" si="122"/>
        <v>22359043</v>
      </c>
      <c r="O309" s="19" t="e">
        <f t="shared" si="122"/>
        <v>#REF!</v>
      </c>
      <c r="P309" s="19" t="e">
        <f t="shared" si="122"/>
        <v>#REF!</v>
      </c>
      <c r="Q309" s="19" t="e">
        <f t="shared" si="122"/>
        <v>#REF!</v>
      </c>
      <c r="R309" s="19">
        <f t="shared" si="122"/>
        <v>22604800</v>
      </c>
      <c r="S309" s="19" t="e">
        <f t="shared" si="122"/>
        <v>#REF!</v>
      </c>
      <c r="T309" s="19" t="e">
        <f t="shared" si="122"/>
        <v>#REF!</v>
      </c>
      <c r="U309" s="19" t="e">
        <f t="shared" si="122"/>
        <v>#REF!</v>
      </c>
    </row>
    <row r="310" spans="1:21" x14ac:dyDescent="0.25">
      <c r="A310" s="125" t="s">
        <v>75</v>
      </c>
      <c r="B310" s="89">
        <v>52</v>
      </c>
      <c r="C310" s="89">
        <v>0</v>
      </c>
      <c r="D310" s="2" t="s">
        <v>40</v>
      </c>
      <c r="E310" s="89">
        <v>852</v>
      </c>
      <c r="F310" s="2" t="s">
        <v>69</v>
      </c>
      <c r="G310" s="3" t="s">
        <v>40</v>
      </c>
      <c r="H310" s="2" t="s">
        <v>201</v>
      </c>
      <c r="I310" s="2" t="s">
        <v>76</v>
      </c>
      <c r="J310" s="19">
        <f>'3.ВС'!J268</f>
        <v>22604800</v>
      </c>
      <c r="K310" s="19" t="e">
        <f>'3.ВС'!#REF!</f>
        <v>#REF!</v>
      </c>
      <c r="L310" s="19" t="e">
        <f>'3.ВС'!#REF!</f>
        <v>#REF!</v>
      </c>
      <c r="M310" s="19" t="e">
        <f>'3.ВС'!#REF!</f>
        <v>#REF!</v>
      </c>
      <c r="N310" s="19">
        <f>'3.ВС'!K268</f>
        <v>22359043</v>
      </c>
      <c r="O310" s="19" t="e">
        <f>'3.ВС'!#REF!</f>
        <v>#REF!</v>
      </c>
      <c r="P310" s="19" t="e">
        <f>'3.ВС'!#REF!</f>
        <v>#REF!</v>
      </c>
      <c r="Q310" s="19" t="e">
        <f>'3.ВС'!#REF!</f>
        <v>#REF!</v>
      </c>
      <c r="R310" s="19">
        <f>'3.ВС'!L268</f>
        <v>22604800</v>
      </c>
      <c r="S310" s="19" t="e">
        <f>'3.ВС'!#REF!</f>
        <v>#REF!</v>
      </c>
      <c r="T310" s="19" t="e">
        <f>'3.ВС'!#REF!</f>
        <v>#REF!</v>
      </c>
      <c r="U310" s="19" t="e">
        <f>'3.ВС'!#REF!</f>
        <v>#REF!</v>
      </c>
    </row>
    <row r="311" spans="1:21" ht="30" x14ac:dyDescent="0.25">
      <c r="A311" s="14" t="s">
        <v>111</v>
      </c>
      <c r="B311" s="89">
        <v>52</v>
      </c>
      <c r="C311" s="89">
        <v>0</v>
      </c>
      <c r="D311" s="3" t="s">
        <v>40</v>
      </c>
      <c r="E311" s="89">
        <v>852</v>
      </c>
      <c r="F311" s="3" t="s">
        <v>69</v>
      </c>
      <c r="G311" s="3" t="s">
        <v>40</v>
      </c>
      <c r="H311" s="3" t="s">
        <v>202</v>
      </c>
      <c r="I311" s="2"/>
      <c r="J311" s="19">
        <f t="shared" ref="J311:U312" si="123">J312</f>
        <v>8245600</v>
      </c>
      <c r="K311" s="19" t="e">
        <f t="shared" si="123"/>
        <v>#REF!</v>
      </c>
      <c r="L311" s="19" t="e">
        <f t="shared" si="123"/>
        <v>#REF!</v>
      </c>
      <c r="M311" s="19" t="e">
        <f t="shared" si="123"/>
        <v>#REF!</v>
      </c>
      <c r="N311" s="19">
        <f t="shared" si="123"/>
        <v>8245600</v>
      </c>
      <c r="O311" s="19" t="e">
        <f t="shared" si="123"/>
        <v>#REF!</v>
      </c>
      <c r="P311" s="19" t="e">
        <f t="shared" si="123"/>
        <v>#REF!</v>
      </c>
      <c r="Q311" s="19" t="e">
        <f t="shared" si="123"/>
        <v>#REF!</v>
      </c>
      <c r="R311" s="19">
        <f t="shared" si="123"/>
        <v>8245600</v>
      </c>
      <c r="S311" s="19" t="e">
        <f t="shared" si="123"/>
        <v>#REF!</v>
      </c>
      <c r="T311" s="19" t="e">
        <f t="shared" si="123"/>
        <v>#REF!</v>
      </c>
      <c r="U311" s="19" t="e">
        <f t="shared" si="123"/>
        <v>#REF!</v>
      </c>
    </row>
    <row r="312" spans="1:21" ht="45" x14ac:dyDescent="0.25">
      <c r="A312" s="125" t="s">
        <v>37</v>
      </c>
      <c r="B312" s="89">
        <v>52</v>
      </c>
      <c r="C312" s="89">
        <v>0</v>
      </c>
      <c r="D312" s="2" t="s">
        <v>40</v>
      </c>
      <c r="E312" s="89">
        <v>852</v>
      </c>
      <c r="F312" s="2" t="s">
        <v>69</v>
      </c>
      <c r="G312" s="3" t="s">
        <v>40</v>
      </c>
      <c r="H312" s="3" t="s">
        <v>202</v>
      </c>
      <c r="I312" s="2" t="s">
        <v>74</v>
      </c>
      <c r="J312" s="19">
        <f t="shared" si="123"/>
        <v>8245600</v>
      </c>
      <c r="K312" s="19" t="e">
        <f t="shared" si="123"/>
        <v>#REF!</v>
      </c>
      <c r="L312" s="19" t="e">
        <f t="shared" si="123"/>
        <v>#REF!</v>
      </c>
      <c r="M312" s="19" t="e">
        <f t="shared" si="123"/>
        <v>#REF!</v>
      </c>
      <c r="N312" s="19">
        <f t="shared" si="123"/>
        <v>8245600</v>
      </c>
      <c r="O312" s="19" t="e">
        <f t="shared" si="123"/>
        <v>#REF!</v>
      </c>
      <c r="P312" s="19" t="e">
        <f t="shared" si="123"/>
        <v>#REF!</v>
      </c>
      <c r="Q312" s="19" t="e">
        <f t="shared" si="123"/>
        <v>#REF!</v>
      </c>
      <c r="R312" s="19">
        <f t="shared" si="123"/>
        <v>8245600</v>
      </c>
      <c r="S312" s="19" t="e">
        <f t="shared" si="123"/>
        <v>#REF!</v>
      </c>
      <c r="T312" s="19" t="e">
        <f t="shared" si="123"/>
        <v>#REF!</v>
      </c>
      <c r="U312" s="19" t="e">
        <f t="shared" si="123"/>
        <v>#REF!</v>
      </c>
    </row>
    <row r="313" spans="1:21" x14ac:dyDescent="0.25">
      <c r="A313" s="125" t="s">
        <v>75</v>
      </c>
      <c r="B313" s="89">
        <v>52</v>
      </c>
      <c r="C313" s="89">
        <v>0</v>
      </c>
      <c r="D313" s="2" t="s">
        <v>40</v>
      </c>
      <c r="E313" s="89">
        <v>852</v>
      </c>
      <c r="F313" s="2" t="s">
        <v>69</v>
      </c>
      <c r="G313" s="3" t="s">
        <v>40</v>
      </c>
      <c r="H313" s="3" t="s">
        <v>202</v>
      </c>
      <c r="I313" s="2" t="s">
        <v>76</v>
      </c>
      <c r="J313" s="19">
        <f>'3.ВС'!J337</f>
        <v>8245600</v>
      </c>
      <c r="K313" s="19" t="e">
        <f>'3.ВС'!#REF!</f>
        <v>#REF!</v>
      </c>
      <c r="L313" s="19" t="e">
        <f>'3.ВС'!#REF!</f>
        <v>#REF!</v>
      </c>
      <c r="M313" s="19" t="e">
        <f>'3.ВС'!#REF!</f>
        <v>#REF!</v>
      </c>
      <c r="N313" s="19">
        <f>'3.ВС'!K337</f>
        <v>8245600</v>
      </c>
      <c r="O313" s="19" t="e">
        <f>'3.ВС'!#REF!</f>
        <v>#REF!</v>
      </c>
      <c r="P313" s="19" t="e">
        <f>'3.ВС'!#REF!</f>
        <v>#REF!</v>
      </c>
      <c r="Q313" s="19" t="e">
        <f>'3.ВС'!#REF!</f>
        <v>#REF!</v>
      </c>
      <c r="R313" s="19">
        <f>'3.ВС'!L337</f>
        <v>8245600</v>
      </c>
      <c r="S313" s="19" t="e">
        <f>'3.ВС'!#REF!</f>
        <v>#REF!</v>
      </c>
      <c r="T313" s="19" t="e">
        <f>'3.ВС'!#REF!</f>
        <v>#REF!</v>
      </c>
      <c r="U313" s="19" t="e">
        <f>'3.ВС'!#REF!</f>
        <v>#REF!</v>
      </c>
    </row>
    <row r="314" spans="1:21" x14ac:dyDescent="0.25">
      <c r="A314" s="14" t="s">
        <v>199</v>
      </c>
      <c r="B314" s="89">
        <v>52</v>
      </c>
      <c r="C314" s="89">
        <v>0</v>
      </c>
      <c r="D314" s="3" t="s">
        <v>40</v>
      </c>
      <c r="E314" s="89">
        <v>852</v>
      </c>
      <c r="F314" s="3" t="s">
        <v>69</v>
      </c>
      <c r="G314" s="2" t="s">
        <v>11</v>
      </c>
      <c r="H314" s="2" t="s">
        <v>200</v>
      </c>
      <c r="I314" s="2"/>
      <c r="J314" s="19">
        <f t="shared" ref="J314:U318" si="124">J315</f>
        <v>144948</v>
      </c>
      <c r="K314" s="19">
        <f t="shared" si="124"/>
        <v>0</v>
      </c>
      <c r="L314" s="19">
        <f t="shared" si="124"/>
        <v>0</v>
      </c>
      <c r="M314" s="19">
        <f t="shared" si="124"/>
        <v>0</v>
      </c>
      <c r="N314" s="19">
        <f t="shared" si="124"/>
        <v>0</v>
      </c>
      <c r="O314" s="19">
        <f t="shared" si="124"/>
        <v>0</v>
      </c>
      <c r="P314" s="19">
        <f t="shared" si="124"/>
        <v>0</v>
      </c>
      <c r="Q314" s="19">
        <f t="shared" si="124"/>
        <v>0</v>
      </c>
      <c r="R314" s="19">
        <f t="shared" si="124"/>
        <v>0</v>
      </c>
      <c r="S314" s="19" t="e">
        <f t="shared" si="124"/>
        <v>#REF!</v>
      </c>
      <c r="T314" s="19" t="e">
        <f t="shared" si="124"/>
        <v>#REF!</v>
      </c>
      <c r="U314" s="19" t="e">
        <f t="shared" si="124"/>
        <v>#REF!</v>
      </c>
    </row>
    <row r="315" spans="1:21" ht="45" x14ac:dyDescent="0.25">
      <c r="A315" s="125" t="s">
        <v>37</v>
      </c>
      <c r="B315" s="89">
        <v>52</v>
      </c>
      <c r="C315" s="89">
        <v>0</v>
      </c>
      <c r="D315" s="2" t="s">
        <v>40</v>
      </c>
      <c r="E315" s="89">
        <v>852</v>
      </c>
      <c r="F315" s="2" t="s">
        <v>69</v>
      </c>
      <c r="G315" s="2" t="s">
        <v>11</v>
      </c>
      <c r="H315" s="2" t="s">
        <v>200</v>
      </c>
      <c r="I315" s="2" t="s">
        <v>74</v>
      </c>
      <c r="J315" s="19">
        <f t="shared" si="124"/>
        <v>144948</v>
      </c>
      <c r="K315" s="19">
        <f t="shared" si="124"/>
        <v>0</v>
      </c>
      <c r="L315" s="19">
        <f t="shared" si="124"/>
        <v>0</v>
      </c>
      <c r="M315" s="19">
        <f t="shared" si="124"/>
        <v>0</v>
      </c>
      <c r="N315" s="19">
        <f t="shared" si="124"/>
        <v>0</v>
      </c>
      <c r="O315" s="19">
        <f t="shared" si="124"/>
        <v>0</v>
      </c>
      <c r="P315" s="19">
        <f t="shared" si="124"/>
        <v>0</v>
      </c>
      <c r="Q315" s="19">
        <f t="shared" si="124"/>
        <v>0</v>
      </c>
      <c r="R315" s="19">
        <f t="shared" si="124"/>
        <v>0</v>
      </c>
      <c r="S315" s="19" t="e">
        <f t="shared" si="124"/>
        <v>#REF!</v>
      </c>
      <c r="T315" s="19" t="e">
        <f t="shared" si="124"/>
        <v>#REF!</v>
      </c>
      <c r="U315" s="19" t="e">
        <f t="shared" si="124"/>
        <v>#REF!</v>
      </c>
    </row>
    <row r="316" spans="1:21" x14ac:dyDescent="0.25">
      <c r="A316" s="125" t="s">
        <v>75</v>
      </c>
      <c r="B316" s="89">
        <v>52</v>
      </c>
      <c r="C316" s="89">
        <v>0</v>
      </c>
      <c r="D316" s="2" t="s">
        <v>40</v>
      </c>
      <c r="E316" s="89">
        <v>852</v>
      </c>
      <c r="F316" s="2" t="s">
        <v>69</v>
      </c>
      <c r="G316" s="2" t="s">
        <v>11</v>
      </c>
      <c r="H316" s="2" t="s">
        <v>200</v>
      </c>
      <c r="I316" s="2" t="s">
        <v>76</v>
      </c>
      <c r="J316" s="19">
        <f>'3.ВС'!J271+'3.ВС'!J340</f>
        <v>144948</v>
      </c>
      <c r="K316" s="19">
        <f>'3.ВС'!K271+'3.ВС'!K340</f>
        <v>0</v>
      </c>
      <c r="L316" s="19">
        <f>'3.ВС'!L271+'3.ВС'!L340</f>
        <v>0</v>
      </c>
      <c r="M316" s="19">
        <f>'3.ВС'!M271+'3.ВС'!M340</f>
        <v>0</v>
      </c>
      <c r="N316" s="19">
        <f>'3.ВС'!N271+'3.ВС'!N340</f>
        <v>0</v>
      </c>
      <c r="O316" s="19">
        <f>'3.ВС'!O271+'3.ВС'!O340</f>
        <v>0</v>
      </c>
      <c r="P316" s="19">
        <f>'3.ВС'!P271+'3.ВС'!P340</f>
        <v>0</v>
      </c>
      <c r="Q316" s="19">
        <f>'3.ВС'!Q271+'3.ВС'!Q340</f>
        <v>0</v>
      </c>
      <c r="R316" s="19">
        <f>'3.ВС'!R271+'3.ВС'!R340</f>
        <v>0</v>
      </c>
      <c r="S316" s="19" t="e">
        <f>'3.ВС'!#REF!+'3.ВС'!#REF!+'3.ВС'!#REF!</f>
        <v>#REF!</v>
      </c>
      <c r="T316" s="19" t="e">
        <f>'3.ВС'!#REF!+'3.ВС'!#REF!+'3.ВС'!#REF!</f>
        <v>#REF!</v>
      </c>
      <c r="U316" s="19" t="e">
        <f>'3.ВС'!#REF!+'3.ВС'!#REF!+'3.ВС'!#REF!</f>
        <v>#REF!</v>
      </c>
    </row>
    <row r="317" spans="1:21" ht="45" x14ac:dyDescent="0.25">
      <c r="A317" s="14" t="s">
        <v>460</v>
      </c>
      <c r="B317" s="89">
        <v>52</v>
      </c>
      <c r="C317" s="89">
        <v>0</v>
      </c>
      <c r="D317" s="3" t="s">
        <v>40</v>
      </c>
      <c r="E317" s="89">
        <v>852</v>
      </c>
      <c r="F317" s="3" t="s">
        <v>69</v>
      </c>
      <c r="G317" s="2" t="s">
        <v>11</v>
      </c>
      <c r="H317" s="2" t="s">
        <v>461</v>
      </c>
      <c r="I317" s="2"/>
      <c r="J317" s="19">
        <f t="shared" si="124"/>
        <v>205012</v>
      </c>
      <c r="K317" s="19" t="e">
        <f t="shared" si="124"/>
        <v>#REF!</v>
      </c>
      <c r="L317" s="19" t="e">
        <f t="shared" si="124"/>
        <v>#REF!</v>
      </c>
      <c r="M317" s="19" t="e">
        <f t="shared" si="124"/>
        <v>#REF!</v>
      </c>
      <c r="N317" s="19">
        <f t="shared" si="124"/>
        <v>0</v>
      </c>
      <c r="O317" s="19" t="e">
        <f t="shared" si="124"/>
        <v>#REF!</v>
      </c>
      <c r="P317" s="19" t="e">
        <f t="shared" si="124"/>
        <v>#REF!</v>
      </c>
      <c r="Q317" s="19" t="e">
        <f t="shared" si="124"/>
        <v>#REF!</v>
      </c>
      <c r="R317" s="19">
        <f t="shared" si="124"/>
        <v>0</v>
      </c>
      <c r="S317" s="19" t="e">
        <f t="shared" si="124"/>
        <v>#REF!</v>
      </c>
      <c r="T317" s="19" t="e">
        <f t="shared" si="124"/>
        <v>#REF!</v>
      </c>
      <c r="U317" s="19" t="e">
        <f t="shared" si="124"/>
        <v>#REF!</v>
      </c>
    </row>
    <row r="318" spans="1:21" ht="45" x14ac:dyDescent="0.25">
      <c r="A318" s="125" t="s">
        <v>37</v>
      </c>
      <c r="B318" s="89">
        <v>52</v>
      </c>
      <c r="C318" s="89">
        <v>0</v>
      </c>
      <c r="D318" s="2" t="s">
        <v>40</v>
      </c>
      <c r="E318" s="89">
        <v>852</v>
      </c>
      <c r="F318" s="2" t="s">
        <v>69</v>
      </c>
      <c r="G318" s="2" t="s">
        <v>11</v>
      </c>
      <c r="H318" s="2" t="s">
        <v>461</v>
      </c>
      <c r="I318" s="2" t="s">
        <v>74</v>
      </c>
      <c r="J318" s="19">
        <f t="shared" si="124"/>
        <v>205012</v>
      </c>
      <c r="K318" s="19" t="e">
        <f t="shared" si="124"/>
        <v>#REF!</v>
      </c>
      <c r="L318" s="19" t="e">
        <f t="shared" si="124"/>
        <v>#REF!</v>
      </c>
      <c r="M318" s="19" t="e">
        <f t="shared" si="124"/>
        <v>#REF!</v>
      </c>
      <c r="N318" s="19">
        <f t="shared" si="124"/>
        <v>0</v>
      </c>
      <c r="O318" s="19" t="e">
        <f t="shared" si="124"/>
        <v>#REF!</v>
      </c>
      <c r="P318" s="19" t="e">
        <f t="shared" si="124"/>
        <v>#REF!</v>
      </c>
      <c r="Q318" s="19" t="e">
        <f t="shared" si="124"/>
        <v>#REF!</v>
      </c>
      <c r="R318" s="19">
        <f t="shared" si="124"/>
        <v>0</v>
      </c>
      <c r="S318" s="19" t="e">
        <f t="shared" si="124"/>
        <v>#REF!</v>
      </c>
      <c r="T318" s="19" t="e">
        <f t="shared" si="124"/>
        <v>#REF!</v>
      </c>
      <c r="U318" s="19" t="e">
        <f t="shared" si="124"/>
        <v>#REF!</v>
      </c>
    </row>
    <row r="319" spans="1:21" x14ac:dyDescent="0.25">
      <c r="A319" s="125" t="s">
        <v>75</v>
      </c>
      <c r="B319" s="89">
        <v>52</v>
      </c>
      <c r="C319" s="89">
        <v>0</v>
      </c>
      <c r="D319" s="2" t="s">
        <v>40</v>
      </c>
      <c r="E319" s="89">
        <v>852</v>
      </c>
      <c r="F319" s="2" t="s">
        <v>69</v>
      </c>
      <c r="G319" s="2" t="s">
        <v>11</v>
      </c>
      <c r="H319" s="2" t="s">
        <v>461</v>
      </c>
      <c r="I319" s="2" t="s">
        <v>76</v>
      </c>
      <c r="J319" s="19">
        <f>'3.ВС'!J274</f>
        <v>205012</v>
      </c>
      <c r="K319" s="19" t="e">
        <f>'3.ВС'!#REF!</f>
        <v>#REF!</v>
      </c>
      <c r="L319" s="19" t="e">
        <f>'3.ВС'!#REF!</f>
        <v>#REF!</v>
      </c>
      <c r="M319" s="19" t="e">
        <f>'3.ВС'!#REF!</f>
        <v>#REF!</v>
      </c>
      <c r="N319" s="19">
        <f>'3.ВС'!K274</f>
        <v>0</v>
      </c>
      <c r="O319" s="19" t="e">
        <f>'3.ВС'!#REF!</f>
        <v>#REF!</v>
      </c>
      <c r="P319" s="19" t="e">
        <f>'3.ВС'!#REF!</f>
        <v>#REF!</v>
      </c>
      <c r="Q319" s="19" t="e">
        <f>'3.ВС'!#REF!</f>
        <v>#REF!</v>
      </c>
      <c r="R319" s="19">
        <f>'3.ВС'!L274</f>
        <v>0</v>
      </c>
      <c r="S319" s="19" t="e">
        <f>'3.ВС'!#REF!</f>
        <v>#REF!</v>
      </c>
      <c r="T319" s="19" t="e">
        <f>'3.ВС'!#REF!</f>
        <v>#REF!</v>
      </c>
      <c r="U319" s="19" t="e">
        <f>'3.ВС'!#REF!</f>
        <v>#REF!</v>
      </c>
    </row>
    <row r="320" spans="1:21" ht="30" x14ac:dyDescent="0.25">
      <c r="A320" s="49" t="s">
        <v>107</v>
      </c>
      <c r="B320" s="89">
        <v>52</v>
      </c>
      <c r="C320" s="89">
        <v>0</v>
      </c>
      <c r="D320" s="3" t="s">
        <v>40</v>
      </c>
      <c r="E320" s="89">
        <v>852</v>
      </c>
      <c r="F320" s="2" t="s">
        <v>69</v>
      </c>
      <c r="G320" s="2" t="s">
        <v>40</v>
      </c>
      <c r="H320" s="2" t="s">
        <v>264</v>
      </c>
      <c r="I320" s="2"/>
      <c r="J320" s="19">
        <f t="shared" ref="J320:U324" si="125">J321</f>
        <v>1427004.6099999999</v>
      </c>
      <c r="K320" s="19" t="e">
        <f t="shared" si="125"/>
        <v>#REF!</v>
      </c>
      <c r="L320" s="19" t="e">
        <f t="shared" si="125"/>
        <v>#REF!</v>
      </c>
      <c r="M320" s="19" t="e">
        <f t="shared" si="125"/>
        <v>#REF!</v>
      </c>
      <c r="N320" s="19">
        <f t="shared" si="125"/>
        <v>0</v>
      </c>
      <c r="O320" s="19" t="e">
        <f t="shared" si="125"/>
        <v>#REF!</v>
      </c>
      <c r="P320" s="19" t="e">
        <f t="shared" si="125"/>
        <v>#REF!</v>
      </c>
      <c r="Q320" s="19" t="e">
        <f t="shared" si="125"/>
        <v>#REF!</v>
      </c>
      <c r="R320" s="19">
        <f t="shared" si="125"/>
        <v>1000000</v>
      </c>
      <c r="S320" s="19" t="e">
        <f t="shared" si="125"/>
        <v>#REF!</v>
      </c>
      <c r="T320" s="19" t="e">
        <f t="shared" si="125"/>
        <v>#REF!</v>
      </c>
      <c r="U320" s="19" t="e">
        <f t="shared" si="125"/>
        <v>#REF!</v>
      </c>
    </row>
    <row r="321" spans="1:21" ht="45" x14ac:dyDescent="0.25">
      <c r="A321" s="49" t="s">
        <v>37</v>
      </c>
      <c r="B321" s="89">
        <v>52</v>
      </c>
      <c r="C321" s="89">
        <v>0</v>
      </c>
      <c r="D321" s="2" t="s">
        <v>40</v>
      </c>
      <c r="E321" s="89">
        <v>852</v>
      </c>
      <c r="F321" s="2" t="s">
        <v>69</v>
      </c>
      <c r="G321" s="3" t="s">
        <v>40</v>
      </c>
      <c r="H321" s="2" t="s">
        <v>264</v>
      </c>
      <c r="I321" s="2" t="s">
        <v>74</v>
      </c>
      <c r="J321" s="19">
        <f t="shared" si="125"/>
        <v>1427004.6099999999</v>
      </c>
      <c r="K321" s="19" t="e">
        <f t="shared" si="125"/>
        <v>#REF!</v>
      </c>
      <c r="L321" s="19" t="e">
        <f t="shared" si="125"/>
        <v>#REF!</v>
      </c>
      <c r="M321" s="19" t="e">
        <f t="shared" si="125"/>
        <v>#REF!</v>
      </c>
      <c r="N321" s="19">
        <f t="shared" si="125"/>
        <v>0</v>
      </c>
      <c r="O321" s="19" t="e">
        <f t="shared" si="125"/>
        <v>#REF!</v>
      </c>
      <c r="P321" s="19" t="e">
        <f t="shared" si="125"/>
        <v>#REF!</v>
      </c>
      <c r="Q321" s="19" t="e">
        <f t="shared" si="125"/>
        <v>#REF!</v>
      </c>
      <c r="R321" s="19">
        <f t="shared" si="125"/>
        <v>1000000</v>
      </c>
      <c r="S321" s="19" t="e">
        <f t="shared" si="125"/>
        <v>#REF!</v>
      </c>
      <c r="T321" s="19" t="e">
        <f t="shared" si="125"/>
        <v>#REF!</v>
      </c>
      <c r="U321" s="19" t="e">
        <f t="shared" si="125"/>
        <v>#REF!</v>
      </c>
    </row>
    <row r="322" spans="1:21" x14ac:dyDescent="0.25">
      <c r="A322" s="49" t="s">
        <v>75</v>
      </c>
      <c r="B322" s="89">
        <v>52</v>
      </c>
      <c r="C322" s="89">
        <v>0</v>
      </c>
      <c r="D322" s="2" t="s">
        <v>40</v>
      </c>
      <c r="E322" s="89">
        <v>852</v>
      </c>
      <c r="F322" s="2" t="s">
        <v>69</v>
      </c>
      <c r="G322" s="3" t="s">
        <v>40</v>
      </c>
      <c r="H322" s="2" t="s">
        <v>264</v>
      </c>
      <c r="I322" s="2" t="s">
        <v>76</v>
      </c>
      <c r="J322" s="19">
        <f>'3.ВС'!J277+'3.ВС'!J249</f>
        <v>1427004.6099999999</v>
      </c>
      <c r="K322" s="19" t="e">
        <f>'3.ВС'!#REF!+'3.ВС'!#REF!</f>
        <v>#REF!</v>
      </c>
      <c r="L322" s="19" t="e">
        <f>'3.ВС'!#REF!+'3.ВС'!#REF!</f>
        <v>#REF!</v>
      </c>
      <c r="M322" s="19" t="e">
        <f>'3.ВС'!#REF!+'3.ВС'!#REF!</f>
        <v>#REF!</v>
      </c>
      <c r="N322" s="19">
        <f>'3.ВС'!K277+'3.ВС'!K249</f>
        <v>0</v>
      </c>
      <c r="O322" s="19" t="e">
        <f>'3.ВС'!#REF!+'3.ВС'!#REF!</f>
        <v>#REF!</v>
      </c>
      <c r="P322" s="19" t="e">
        <f>'3.ВС'!#REF!+'3.ВС'!#REF!</f>
        <v>#REF!</v>
      </c>
      <c r="Q322" s="19" t="e">
        <f>'3.ВС'!#REF!+'3.ВС'!#REF!</f>
        <v>#REF!</v>
      </c>
      <c r="R322" s="19">
        <f>'3.ВС'!L277+'3.ВС'!L249</f>
        <v>1000000</v>
      </c>
      <c r="S322" s="19" t="e">
        <f>'3.ВС'!#REF!+'3.ВС'!#REF!</f>
        <v>#REF!</v>
      </c>
      <c r="T322" s="19" t="e">
        <f>'3.ВС'!#REF!+'3.ВС'!#REF!</f>
        <v>#REF!</v>
      </c>
      <c r="U322" s="19" t="e">
        <f>'3.ВС'!#REF!+'3.ВС'!#REF!</f>
        <v>#REF!</v>
      </c>
    </row>
    <row r="323" spans="1:21" ht="75" x14ac:dyDescent="0.25">
      <c r="A323" s="49" t="s">
        <v>266</v>
      </c>
      <c r="B323" s="89">
        <v>52</v>
      </c>
      <c r="C323" s="89">
        <v>0</v>
      </c>
      <c r="D323" s="3" t="s">
        <v>40</v>
      </c>
      <c r="E323" s="89">
        <v>852</v>
      </c>
      <c r="F323" s="2" t="s">
        <v>69</v>
      </c>
      <c r="G323" s="2" t="s">
        <v>40</v>
      </c>
      <c r="H323" s="2" t="s">
        <v>267</v>
      </c>
      <c r="I323" s="2"/>
      <c r="J323" s="19">
        <f t="shared" si="125"/>
        <v>4429767.62</v>
      </c>
      <c r="K323" s="19" t="e">
        <f t="shared" si="125"/>
        <v>#REF!</v>
      </c>
      <c r="L323" s="19" t="e">
        <f t="shared" si="125"/>
        <v>#REF!</v>
      </c>
      <c r="M323" s="19" t="e">
        <f t="shared" si="125"/>
        <v>#REF!</v>
      </c>
      <c r="N323" s="19">
        <f t="shared" si="125"/>
        <v>3942852.46</v>
      </c>
      <c r="O323" s="19" t="e">
        <f t="shared" si="125"/>
        <v>#REF!</v>
      </c>
      <c r="P323" s="19" t="e">
        <f t="shared" si="125"/>
        <v>#REF!</v>
      </c>
      <c r="Q323" s="19" t="e">
        <f t="shared" si="125"/>
        <v>#REF!</v>
      </c>
      <c r="R323" s="19">
        <f t="shared" si="125"/>
        <v>3768669.09</v>
      </c>
      <c r="S323" s="19" t="e">
        <f t="shared" si="125"/>
        <v>#REF!</v>
      </c>
      <c r="T323" s="19" t="e">
        <f t="shared" si="125"/>
        <v>#REF!</v>
      </c>
      <c r="U323" s="19" t="e">
        <f t="shared" si="125"/>
        <v>#REF!</v>
      </c>
    </row>
    <row r="324" spans="1:21" ht="45" x14ac:dyDescent="0.25">
      <c r="A324" s="49" t="s">
        <v>37</v>
      </c>
      <c r="B324" s="89">
        <v>52</v>
      </c>
      <c r="C324" s="89">
        <v>0</v>
      </c>
      <c r="D324" s="2" t="s">
        <v>40</v>
      </c>
      <c r="E324" s="89">
        <v>852</v>
      </c>
      <c r="F324" s="2" t="s">
        <v>69</v>
      </c>
      <c r="G324" s="3" t="s">
        <v>40</v>
      </c>
      <c r="H324" s="2" t="s">
        <v>267</v>
      </c>
      <c r="I324" s="2" t="s">
        <v>74</v>
      </c>
      <c r="J324" s="19">
        <f t="shared" si="125"/>
        <v>4429767.62</v>
      </c>
      <c r="K324" s="19" t="e">
        <f t="shared" si="125"/>
        <v>#REF!</v>
      </c>
      <c r="L324" s="19" t="e">
        <f t="shared" si="125"/>
        <v>#REF!</v>
      </c>
      <c r="M324" s="19" t="e">
        <f t="shared" si="125"/>
        <v>#REF!</v>
      </c>
      <c r="N324" s="19">
        <f t="shared" si="125"/>
        <v>3942852.46</v>
      </c>
      <c r="O324" s="19" t="e">
        <f t="shared" si="125"/>
        <v>#REF!</v>
      </c>
      <c r="P324" s="19" t="e">
        <f t="shared" si="125"/>
        <v>#REF!</v>
      </c>
      <c r="Q324" s="19" t="e">
        <f t="shared" si="125"/>
        <v>#REF!</v>
      </c>
      <c r="R324" s="19">
        <f t="shared" si="125"/>
        <v>3768669.09</v>
      </c>
      <c r="S324" s="19" t="e">
        <f t="shared" si="125"/>
        <v>#REF!</v>
      </c>
      <c r="T324" s="19" t="e">
        <f t="shared" si="125"/>
        <v>#REF!</v>
      </c>
      <c r="U324" s="19" t="e">
        <f t="shared" si="125"/>
        <v>#REF!</v>
      </c>
    </row>
    <row r="325" spans="1:21" x14ac:dyDescent="0.25">
      <c r="A325" s="49" t="s">
        <v>75</v>
      </c>
      <c r="B325" s="89">
        <v>52</v>
      </c>
      <c r="C325" s="89">
        <v>0</v>
      </c>
      <c r="D325" s="2" t="s">
        <v>40</v>
      </c>
      <c r="E325" s="89">
        <v>852</v>
      </c>
      <c r="F325" s="2" t="s">
        <v>69</v>
      </c>
      <c r="G325" s="3" t="s">
        <v>40</v>
      </c>
      <c r="H325" s="2" t="s">
        <v>267</v>
      </c>
      <c r="I325" s="2" t="s">
        <v>76</v>
      </c>
      <c r="J325" s="19">
        <f>'3.ВС'!J280</f>
        <v>4429767.62</v>
      </c>
      <c r="K325" s="19" t="e">
        <f>'3.ВС'!#REF!</f>
        <v>#REF!</v>
      </c>
      <c r="L325" s="19" t="e">
        <f>'3.ВС'!#REF!</f>
        <v>#REF!</v>
      </c>
      <c r="M325" s="19" t="e">
        <f>'3.ВС'!#REF!</f>
        <v>#REF!</v>
      </c>
      <c r="N325" s="19">
        <f>'3.ВС'!K280</f>
        <v>3942852.46</v>
      </c>
      <c r="O325" s="19" t="e">
        <f>'3.ВС'!#REF!</f>
        <v>#REF!</v>
      </c>
      <c r="P325" s="19" t="e">
        <f>'3.ВС'!#REF!</f>
        <v>#REF!</v>
      </c>
      <c r="Q325" s="19" t="e">
        <f>'3.ВС'!#REF!</f>
        <v>#REF!</v>
      </c>
      <c r="R325" s="19">
        <f>'3.ВС'!L280</f>
        <v>3768669.09</v>
      </c>
      <c r="S325" s="19" t="e">
        <f>'3.ВС'!#REF!</f>
        <v>#REF!</v>
      </c>
      <c r="T325" s="19" t="e">
        <f>'3.ВС'!#REF!</f>
        <v>#REF!</v>
      </c>
      <c r="U325" s="19" t="e">
        <f>'3.ВС'!#REF!</f>
        <v>#REF!</v>
      </c>
    </row>
    <row r="326" spans="1:21" ht="60" x14ac:dyDescent="0.25">
      <c r="A326" s="49" t="s">
        <v>453</v>
      </c>
      <c r="B326" s="89">
        <v>52</v>
      </c>
      <c r="C326" s="89">
        <v>0</v>
      </c>
      <c r="D326" s="2" t="s">
        <v>40</v>
      </c>
      <c r="E326" s="89">
        <v>852</v>
      </c>
      <c r="F326" s="2"/>
      <c r="G326" s="2"/>
      <c r="H326" s="2" t="s">
        <v>454</v>
      </c>
      <c r="I326" s="2"/>
      <c r="J326" s="19">
        <f t="shared" ref="J326:U327" si="126">J327</f>
        <v>2615883</v>
      </c>
      <c r="K326" s="19" t="e">
        <f t="shared" si="126"/>
        <v>#REF!</v>
      </c>
      <c r="L326" s="19" t="e">
        <f t="shared" si="126"/>
        <v>#REF!</v>
      </c>
      <c r="M326" s="19" t="e">
        <f t="shared" si="126"/>
        <v>#REF!</v>
      </c>
      <c r="N326" s="19">
        <f t="shared" si="126"/>
        <v>2717306</v>
      </c>
      <c r="O326" s="19" t="e">
        <f t="shared" si="126"/>
        <v>#REF!</v>
      </c>
      <c r="P326" s="19" t="e">
        <f t="shared" si="126"/>
        <v>#REF!</v>
      </c>
      <c r="Q326" s="19" t="e">
        <f t="shared" si="126"/>
        <v>#REF!</v>
      </c>
      <c r="R326" s="19">
        <f t="shared" si="126"/>
        <v>2826038</v>
      </c>
      <c r="S326" s="19" t="e">
        <f t="shared" si="126"/>
        <v>#REF!</v>
      </c>
      <c r="T326" s="19" t="e">
        <f t="shared" si="126"/>
        <v>#REF!</v>
      </c>
      <c r="U326" s="19" t="e">
        <f t="shared" si="126"/>
        <v>#REF!</v>
      </c>
    </row>
    <row r="327" spans="1:21" ht="45" x14ac:dyDescent="0.25">
      <c r="A327" s="49" t="s">
        <v>37</v>
      </c>
      <c r="B327" s="89">
        <v>52</v>
      </c>
      <c r="C327" s="89">
        <v>0</v>
      </c>
      <c r="D327" s="2" t="s">
        <v>40</v>
      </c>
      <c r="E327" s="89">
        <v>852</v>
      </c>
      <c r="F327" s="2"/>
      <c r="G327" s="2"/>
      <c r="H327" s="2" t="s">
        <v>454</v>
      </c>
      <c r="I327" s="2" t="s">
        <v>74</v>
      </c>
      <c r="J327" s="19">
        <f t="shared" si="126"/>
        <v>2615883</v>
      </c>
      <c r="K327" s="19" t="e">
        <f t="shared" si="126"/>
        <v>#REF!</v>
      </c>
      <c r="L327" s="19" t="e">
        <f t="shared" si="126"/>
        <v>#REF!</v>
      </c>
      <c r="M327" s="19" t="e">
        <f t="shared" si="126"/>
        <v>#REF!</v>
      </c>
      <c r="N327" s="19">
        <f t="shared" si="126"/>
        <v>2717306</v>
      </c>
      <c r="O327" s="19" t="e">
        <f t="shared" si="126"/>
        <v>#REF!</v>
      </c>
      <c r="P327" s="19" t="e">
        <f t="shared" si="126"/>
        <v>#REF!</v>
      </c>
      <c r="Q327" s="19" t="e">
        <f t="shared" si="126"/>
        <v>#REF!</v>
      </c>
      <c r="R327" s="19">
        <f t="shared" si="126"/>
        <v>2826038</v>
      </c>
      <c r="S327" s="19" t="e">
        <f t="shared" si="126"/>
        <v>#REF!</v>
      </c>
      <c r="T327" s="19" t="e">
        <f t="shared" si="126"/>
        <v>#REF!</v>
      </c>
      <c r="U327" s="19" t="e">
        <f t="shared" si="126"/>
        <v>#REF!</v>
      </c>
    </row>
    <row r="328" spans="1:21" x14ac:dyDescent="0.25">
      <c r="A328" s="49" t="s">
        <v>75</v>
      </c>
      <c r="B328" s="89">
        <v>52</v>
      </c>
      <c r="C328" s="89">
        <v>0</v>
      </c>
      <c r="D328" s="2" t="s">
        <v>40</v>
      </c>
      <c r="E328" s="89">
        <v>852</v>
      </c>
      <c r="F328" s="2"/>
      <c r="G328" s="2"/>
      <c r="H328" s="2" t="s">
        <v>454</v>
      </c>
      <c r="I328" s="2" t="s">
        <v>76</v>
      </c>
      <c r="J328" s="19">
        <f>'3.ВС'!J283</f>
        <v>2615883</v>
      </c>
      <c r="K328" s="19" t="e">
        <f>'3.ВС'!#REF!</f>
        <v>#REF!</v>
      </c>
      <c r="L328" s="19" t="e">
        <f>'3.ВС'!#REF!</f>
        <v>#REF!</v>
      </c>
      <c r="M328" s="19" t="e">
        <f>'3.ВС'!#REF!</f>
        <v>#REF!</v>
      </c>
      <c r="N328" s="19">
        <f>'3.ВС'!K283</f>
        <v>2717306</v>
      </c>
      <c r="O328" s="19" t="e">
        <f>'3.ВС'!#REF!</f>
        <v>#REF!</v>
      </c>
      <c r="P328" s="19" t="e">
        <f>'3.ВС'!#REF!</f>
        <v>#REF!</v>
      </c>
      <c r="Q328" s="19" t="e">
        <f>'3.ВС'!#REF!</f>
        <v>#REF!</v>
      </c>
      <c r="R328" s="19">
        <f>'3.ВС'!L283</f>
        <v>2826038</v>
      </c>
      <c r="S328" s="19" t="e">
        <f>'3.ВС'!#REF!</f>
        <v>#REF!</v>
      </c>
      <c r="T328" s="19" t="e">
        <f>'3.ВС'!#REF!</f>
        <v>#REF!</v>
      </c>
      <c r="U328" s="19" t="e">
        <f>'3.ВС'!#REF!</f>
        <v>#REF!</v>
      </c>
    </row>
    <row r="329" spans="1:21" ht="60" x14ac:dyDescent="0.25">
      <c r="A329" s="125" t="s">
        <v>280</v>
      </c>
      <c r="B329" s="89">
        <v>52</v>
      </c>
      <c r="C329" s="89">
        <v>0</v>
      </c>
      <c r="D329" s="3" t="s">
        <v>40</v>
      </c>
      <c r="E329" s="89">
        <v>852</v>
      </c>
      <c r="F329" s="2"/>
      <c r="G329" s="2"/>
      <c r="H329" s="2" t="s">
        <v>281</v>
      </c>
      <c r="I329" s="2"/>
      <c r="J329" s="19">
        <f t="shared" ref="J329:U330" si="127">J330</f>
        <v>10000</v>
      </c>
      <c r="K329" s="19" t="e">
        <f t="shared" si="127"/>
        <v>#REF!</v>
      </c>
      <c r="L329" s="19" t="e">
        <f t="shared" si="127"/>
        <v>#REF!</v>
      </c>
      <c r="M329" s="19" t="e">
        <f t="shared" si="127"/>
        <v>#REF!</v>
      </c>
      <c r="N329" s="19">
        <f t="shared" si="127"/>
        <v>0</v>
      </c>
      <c r="O329" s="19" t="e">
        <f t="shared" si="127"/>
        <v>#REF!</v>
      </c>
      <c r="P329" s="19" t="e">
        <f t="shared" si="127"/>
        <v>#REF!</v>
      </c>
      <c r="Q329" s="19" t="e">
        <f t="shared" si="127"/>
        <v>#REF!</v>
      </c>
      <c r="R329" s="19">
        <f t="shared" si="127"/>
        <v>0</v>
      </c>
      <c r="S329" s="19" t="e">
        <f t="shared" si="127"/>
        <v>#REF!</v>
      </c>
      <c r="T329" s="19" t="e">
        <f t="shared" si="127"/>
        <v>#REF!</v>
      </c>
      <c r="U329" s="19" t="e">
        <f t="shared" si="127"/>
        <v>#REF!</v>
      </c>
    </row>
    <row r="330" spans="1:21" ht="45" x14ac:dyDescent="0.25">
      <c r="A330" s="125" t="s">
        <v>37</v>
      </c>
      <c r="B330" s="89">
        <v>52</v>
      </c>
      <c r="C330" s="89">
        <v>0</v>
      </c>
      <c r="D330" s="2" t="s">
        <v>40</v>
      </c>
      <c r="E330" s="89">
        <v>852</v>
      </c>
      <c r="F330" s="2"/>
      <c r="G330" s="2"/>
      <c r="H330" s="2" t="s">
        <v>281</v>
      </c>
      <c r="I330" s="2" t="s">
        <v>74</v>
      </c>
      <c r="J330" s="19">
        <f t="shared" si="127"/>
        <v>10000</v>
      </c>
      <c r="K330" s="19" t="e">
        <f t="shared" si="127"/>
        <v>#REF!</v>
      </c>
      <c r="L330" s="19" t="e">
        <f t="shared" si="127"/>
        <v>#REF!</v>
      </c>
      <c r="M330" s="19" t="e">
        <f t="shared" si="127"/>
        <v>#REF!</v>
      </c>
      <c r="N330" s="19">
        <f t="shared" si="127"/>
        <v>0</v>
      </c>
      <c r="O330" s="19" t="e">
        <f t="shared" si="127"/>
        <v>#REF!</v>
      </c>
      <c r="P330" s="19" t="e">
        <f t="shared" si="127"/>
        <v>#REF!</v>
      </c>
      <c r="Q330" s="19" t="e">
        <f t="shared" si="127"/>
        <v>#REF!</v>
      </c>
      <c r="R330" s="19">
        <f t="shared" si="127"/>
        <v>0</v>
      </c>
      <c r="S330" s="19" t="e">
        <f t="shared" si="127"/>
        <v>#REF!</v>
      </c>
      <c r="T330" s="19" t="e">
        <f t="shared" si="127"/>
        <v>#REF!</v>
      </c>
      <c r="U330" s="19" t="e">
        <f t="shared" si="127"/>
        <v>#REF!</v>
      </c>
    </row>
    <row r="331" spans="1:21" x14ac:dyDescent="0.25">
      <c r="A331" s="125" t="s">
        <v>75</v>
      </c>
      <c r="B331" s="89">
        <v>52</v>
      </c>
      <c r="C331" s="89">
        <v>0</v>
      </c>
      <c r="D331" s="2" t="s">
        <v>40</v>
      </c>
      <c r="E331" s="89">
        <v>852</v>
      </c>
      <c r="F331" s="2"/>
      <c r="G331" s="2"/>
      <c r="H331" s="2" t="s">
        <v>281</v>
      </c>
      <c r="I331" s="2" t="s">
        <v>76</v>
      </c>
      <c r="J331" s="19">
        <f>'3.ВС'!J343</f>
        <v>10000</v>
      </c>
      <c r="K331" s="19" t="e">
        <f>'3.ВС'!#REF!</f>
        <v>#REF!</v>
      </c>
      <c r="L331" s="19" t="e">
        <f>'3.ВС'!#REF!</f>
        <v>#REF!</v>
      </c>
      <c r="M331" s="19" t="e">
        <f>'3.ВС'!#REF!</f>
        <v>#REF!</v>
      </c>
      <c r="N331" s="19">
        <f>'3.ВС'!K343</f>
        <v>0</v>
      </c>
      <c r="O331" s="19" t="e">
        <f>'3.ВС'!#REF!</f>
        <v>#REF!</v>
      </c>
      <c r="P331" s="19" t="e">
        <f>'3.ВС'!#REF!</f>
        <v>#REF!</v>
      </c>
      <c r="Q331" s="19" t="e">
        <f>'3.ВС'!#REF!</f>
        <v>#REF!</v>
      </c>
      <c r="R331" s="19">
        <f>'3.ВС'!L343</f>
        <v>0</v>
      </c>
      <c r="S331" s="19" t="e">
        <f>'3.ВС'!#REF!</f>
        <v>#REF!</v>
      </c>
      <c r="T331" s="19" t="e">
        <f>'3.ВС'!#REF!</f>
        <v>#REF!</v>
      </c>
      <c r="U331" s="19" t="e">
        <f>'3.ВС'!#REF!</f>
        <v>#REF!</v>
      </c>
    </row>
    <row r="332" spans="1:21" ht="30" x14ac:dyDescent="0.25">
      <c r="A332" s="14" t="s">
        <v>164</v>
      </c>
      <c r="B332" s="89">
        <v>52</v>
      </c>
      <c r="C332" s="89">
        <v>0</v>
      </c>
      <c r="D332" s="2" t="s">
        <v>42</v>
      </c>
      <c r="E332" s="89"/>
      <c r="F332" s="2"/>
      <c r="G332" s="2"/>
      <c r="H332" s="2"/>
      <c r="I332" s="2"/>
      <c r="J332" s="19">
        <f t="shared" ref="J332:U333" si="128">J333</f>
        <v>3514800</v>
      </c>
      <c r="K332" s="19" t="e">
        <f t="shared" si="128"/>
        <v>#REF!</v>
      </c>
      <c r="L332" s="19" t="e">
        <f t="shared" si="128"/>
        <v>#REF!</v>
      </c>
      <c r="M332" s="19" t="e">
        <f t="shared" si="128"/>
        <v>#REF!</v>
      </c>
      <c r="N332" s="19">
        <f t="shared" si="128"/>
        <v>3514800</v>
      </c>
      <c r="O332" s="19" t="e">
        <f t="shared" si="128"/>
        <v>#REF!</v>
      </c>
      <c r="P332" s="19" t="e">
        <f t="shared" si="128"/>
        <v>#REF!</v>
      </c>
      <c r="Q332" s="19" t="e">
        <f t="shared" si="128"/>
        <v>#REF!</v>
      </c>
      <c r="R332" s="19">
        <f t="shared" si="128"/>
        <v>3514800</v>
      </c>
      <c r="S332" s="19" t="e">
        <f t="shared" si="128"/>
        <v>#REF!</v>
      </c>
      <c r="T332" s="19" t="e">
        <f t="shared" si="128"/>
        <v>#REF!</v>
      </c>
      <c r="U332" s="19" t="e">
        <f t="shared" si="128"/>
        <v>#REF!</v>
      </c>
    </row>
    <row r="333" spans="1:21" ht="30" x14ac:dyDescent="0.25">
      <c r="A333" s="14" t="s">
        <v>103</v>
      </c>
      <c r="B333" s="89">
        <v>52</v>
      </c>
      <c r="C333" s="89">
        <v>0</v>
      </c>
      <c r="D333" s="3" t="s">
        <v>42</v>
      </c>
      <c r="E333" s="89">
        <v>852</v>
      </c>
      <c r="F333" s="3"/>
      <c r="G333" s="3"/>
      <c r="H333" s="3"/>
      <c r="I333" s="2"/>
      <c r="J333" s="19">
        <f t="shared" si="128"/>
        <v>3514800</v>
      </c>
      <c r="K333" s="19" t="e">
        <f t="shared" si="128"/>
        <v>#REF!</v>
      </c>
      <c r="L333" s="19" t="e">
        <f t="shared" si="128"/>
        <v>#REF!</v>
      </c>
      <c r="M333" s="19" t="e">
        <f t="shared" si="128"/>
        <v>#REF!</v>
      </c>
      <c r="N333" s="19">
        <f t="shared" si="128"/>
        <v>3514800</v>
      </c>
      <c r="O333" s="19" t="e">
        <f t="shared" si="128"/>
        <v>#REF!</v>
      </c>
      <c r="P333" s="19" t="e">
        <f t="shared" si="128"/>
        <v>#REF!</v>
      </c>
      <c r="Q333" s="19" t="e">
        <f t="shared" si="128"/>
        <v>#REF!</v>
      </c>
      <c r="R333" s="19">
        <f t="shared" si="128"/>
        <v>3514800</v>
      </c>
      <c r="S333" s="19" t="e">
        <f t="shared" si="128"/>
        <v>#REF!</v>
      </c>
      <c r="T333" s="19" t="e">
        <f t="shared" si="128"/>
        <v>#REF!</v>
      </c>
      <c r="U333" s="19" t="e">
        <f t="shared" si="128"/>
        <v>#REF!</v>
      </c>
    </row>
    <row r="334" spans="1:21" ht="150" x14ac:dyDescent="0.25">
      <c r="A334" s="49" t="s">
        <v>260</v>
      </c>
      <c r="B334" s="89">
        <v>52</v>
      </c>
      <c r="C334" s="89">
        <v>0</v>
      </c>
      <c r="D334" s="2" t="s">
        <v>42</v>
      </c>
      <c r="E334" s="89">
        <v>852</v>
      </c>
      <c r="F334" s="2" t="s">
        <v>69</v>
      </c>
      <c r="G334" s="2" t="s">
        <v>165</v>
      </c>
      <c r="H334" s="2" t="s">
        <v>269</v>
      </c>
      <c r="I334" s="2"/>
      <c r="J334" s="19">
        <f t="shared" ref="J334:U334" si="129">J335+J337</f>
        <v>3514800</v>
      </c>
      <c r="K334" s="19" t="e">
        <f t="shared" si="129"/>
        <v>#REF!</v>
      </c>
      <c r="L334" s="19" t="e">
        <f t="shared" si="129"/>
        <v>#REF!</v>
      </c>
      <c r="M334" s="19" t="e">
        <f t="shared" si="129"/>
        <v>#REF!</v>
      </c>
      <c r="N334" s="19">
        <f t="shared" si="129"/>
        <v>3514800</v>
      </c>
      <c r="O334" s="19" t="e">
        <f t="shared" si="129"/>
        <v>#REF!</v>
      </c>
      <c r="P334" s="19" t="e">
        <f t="shared" si="129"/>
        <v>#REF!</v>
      </c>
      <c r="Q334" s="19" t="e">
        <f t="shared" si="129"/>
        <v>#REF!</v>
      </c>
      <c r="R334" s="19">
        <f t="shared" si="129"/>
        <v>3514800</v>
      </c>
      <c r="S334" s="19" t="e">
        <f t="shared" si="129"/>
        <v>#REF!</v>
      </c>
      <c r="T334" s="19" t="e">
        <f t="shared" si="129"/>
        <v>#REF!</v>
      </c>
      <c r="U334" s="19" t="e">
        <f t="shared" si="129"/>
        <v>#REF!</v>
      </c>
    </row>
    <row r="335" spans="1:21" ht="45" x14ac:dyDescent="0.25">
      <c r="A335" s="125" t="s">
        <v>37</v>
      </c>
      <c r="B335" s="89">
        <v>52</v>
      </c>
      <c r="C335" s="89">
        <v>0</v>
      </c>
      <c r="D335" s="3" t="s">
        <v>42</v>
      </c>
      <c r="E335" s="89">
        <v>852</v>
      </c>
      <c r="F335" s="2" t="s">
        <v>69</v>
      </c>
      <c r="G335" s="2" t="s">
        <v>165</v>
      </c>
      <c r="H335" s="2" t="s">
        <v>269</v>
      </c>
      <c r="I335" s="2" t="s">
        <v>74</v>
      </c>
      <c r="J335" s="19">
        <f t="shared" ref="J335:U335" si="130">J336</f>
        <v>2103600</v>
      </c>
      <c r="K335" s="19" t="e">
        <f t="shared" si="130"/>
        <v>#REF!</v>
      </c>
      <c r="L335" s="19" t="e">
        <f t="shared" si="130"/>
        <v>#REF!</v>
      </c>
      <c r="M335" s="19" t="e">
        <f t="shared" si="130"/>
        <v>#REF!</v>
      </c>
      <c r="N335" s="19">
        <f t="shared" si="130"/>
        <v>2103600</v>
      </c>
      <c r="O335" s="19" t="e">
        <f t="shared" si="130"/>
        <v>#REF!</v>
      </c>
      <c r="P335" s="19" t="e">
        <f t="shared" si="130"/>
        <v>#REF!</v>
      </c>
      <c r="Q335" s="19" t="e">
        <f t="shared" si="130"/>
        <v>#REF!</v>
      </c>
      <c r="R335" s="19">
        <f t="shared" si="130"/>
        <v>2103600</v>
      </c>
      <c r="S335" s="19" t="e">
        <f t="shared" si="130"/>
        <v>#REF!</v>
      </c>
      <c r="T335" s="19" t="e">
        <f t="shared" si="130"/>
        <v>#REF!</v>
      </c>
      <c r="U335" s="19" t="e">
        <f t="shared" si="130"/>
        <v>#REF!</v>
      </c>
    </row>
    <row r="336" spans="1:21" x14ac:dyDescent="0.25">
      <c r="A336" s="125" t="s">
        <v>75</v>
      </c>
      <c r="B336" s="89">
        <v>52</v>
      </c>
      <c r="C336" s="89">
        <v>0</v>
      </c>
      <c r="D336" s="2" t="s">
        <v>42</v>
      </c>
      <c r="E336" s="89">
        <v>852</v>
      </c>
      <c r="F336" s="2" t="s">
        <v>69</v>
      </c>
      <c r="G336" s="2" t="s">
        <v>11</v>
      </c>
      <c r="H336" s="2" t="s">
        <v>269</v>
      </c>
      <c r="I336" s="2" t="s">
        <v>76</v>
      </c>
      <c r="J336" s="19">
        <f>'3.ВС'!J286+'3.ВС'!J252+'3.ВС'!J346</f>
        <v>2103600</v>
      </c>
      <c r="K336" s="19" t="e">
        <f>'3.ВС'!#REF!+'3.ВС'!#REF!+'3.ВС'!#REF!</f>
        <v>#REF!</v>
      </c>
      <c r="L336" s="19" t="e">
        <f>'3.ВС'!#REF!+'3.ВС'!#REF!+'3.ВС'!#REF!</f>
        <v>#REF!</v>
      </c>
      <c r="M336" s="19" t="e">
        <f>'3.ВС'!#REF!+'3.ВС'!#REF!+'3.ВС'!#REF!</f>
        <v>#REF!</v>
      </c>
      <c r="N336" s="19">
        <f>'3.ВС'!K286+'3.ВС'!K252+'3.ВС'!K346</f>
        <v>2103600</v>
      </c>
      <c r="O336" s="19" t="e">
        <f>'3.ВС'!#REF!+'3.ВС'!#REF!+'3.ВС'!#REF!</f>
        <v>#REF!</v>
      </c>
      <c r="P336" s="19" t="e">
        <f>'3.ВС'!#REF!+'3.ВС'!#REF!+'3.ВС'!#REF!</f>
        <v>#REF!</v>
      </c>
      <c r="Q336" s="19" t="e">
        <f>'3.ВС'!#REF!+'3.ВС'!#REF!+'3.ВС'!#REF!</f>
        <v>#REF!</v>
      </c>
      <c r="R336" s="19">
        <f>'3.ВС'!L286+'3.ВС'!L252+'3.ВС'!L346</f>
        <v>2103600</v>
      </c>
      <c r="S336" s="19" t="e">
        <f>'3.ВС'!#REF!+'3.ВС'!#REF!+'3.ВС'!#REF!</f>
        <v>#REF!</v>
      </c>
      <c r="T336" s="19" t="e">
        <f>'3.ВС'!#REF!+'3.ВС'!#REF!+'3.ВС'!#REF!</f>
        <v>#REF!</v>
      </c>
      <c r="U336" s="19" t="e">
        <f>'3.ВС'!#REF!+'3.ВС'!#REF!+'3.ВС'!#REF!</f>
        <v>#REF!</v>
      </c>
    </row>
    <row r="337" spans="1:21" ht="30" x14ac:dyDescent="0.25">
      <c r="A337" s="124" t="s">
        <v>87</v>
      </c>
      <c r="B337" s="89">
        <v>52</v>
      </c>
      <c r="C337" s="89">
        <v>0</v>
      </c>
      <c r="D337" s="3" t="s">
        <v>42</v>
      </c>
      <c r="E337" s="89">
        <v>852</v>
      </c>
      <c r="F337" s="2" t="s">
        <v>69</v>
      </c>
      <c r="G337" s="2" t="s">
        <v>45</v>
      </c>
      <c r="H337" s="2" t="s">
        <v>269</v>
      </c>
      <c r="I337" s="2" t="s">
        <v>88</v>
      </c>
      <c r="J337" s="19">
        <f t="shared" ref="J337:U337" si="131">J338</f>
        <v>1411200</v>
      </c>
      <c r="K337" s="19" t="e">
        <f t="shared" si="131"/>
        <v>#REF!</v>
      </c>
      <c r="L337" s="19" t="e">
        <f t="shared" si="131"/>
        <v>#REF!</v>
      </c>
      <c r="M337" s="19" t="e">
        <f t="shared" si="131"/>
        <v>#REF!</v>
      </c>
      <c r="N337" s="19">
        <f t="shared" si="131"/>
        <v>1411200</v>
      </c>
      <c r="O337" s="19" t="e">
        <f t="shared" si="131"/>
        <v>#REF!</v>
      </c>
      <c r="P337" s="19" t="e">
        <f t="shared" si="131"/>
        <v>#REF!</v>
      </c>
      <c r="Q337" s="19" t="e">
        <f t="shared" si="131"/>
        <v>#REF!</v>
      </c>
      <c r="R337" s="19">
        <f t="shared" si="131"/>
        <v>1411200</v>
      </c>
      <c r="S337" s="19" t="e">
        <f t="shared" si="131"/>
        <v>#REF!</v>
      </c>
      <c r="T337" s="19" t="e">
        <f t="shared" si="131"/>
        <v>#REF!</v>
      </c>
      <c r="U337" s="19" t="e">
        <f t="shared" si="131"/>
        <v>#REF!</v>
      </c>
    </row>
    <row r="338" spans="1:21" ht="30" x14ac:dyDescent="0.25">
      <c r="A338" s="124" t="s">
        <v>95</v>
      </c>
      <c r="B338" s="89">
        <v>52</v>
      </c>
      <c r="C338" s="89">
        <v>0</v>
      </c>
      <c r="D338" s="2" t="s">
        <v>42</v>
      </c>
      <c r="E338" s="89">
        <v>852</v>
      </c>
      <c r="F338" s="2" t="s">
        <v>84</v>
      </c>
      <c r="G338" s="2" t="s">
        <v>42</v>
      </c>
      <c r="H338" s="2" t="s">
        <v>269</v>
      </c>
      <c r="I338" s="2" t="s">
        <v>96</v>
      </c>
      <c r="J338" s="19">
        <f>'3.ВС'!J312</f>
        <v>1411200</v>
      </c>
      <c r="K338" s="19" t="e">
        <f>'3.ВС'!#REF!</f>
        <v>#REF!</v>
      </c>
      <c r="L338" s="19" t="e">
        <f>'3.ВС'!#REF!</f>
        <v>#REF!</v>
      </c>
      <c r="M338" s="19" t="e">
        <f>'3.ВС'!#REF!</f>
        <v>#REF!</v>
      </c>
      <c r="N338" s="19">
        <f>'3.ВС'!K312</f>
        <v>1411200</v>
      </c>
      <c r="O338" s="19" t="e">
        <f>'3.ВС'!#REF!</f>
        <v>#REF!</v>
      </c>
      <c r="P338" s="19" t="e">
        <f>'3.ВС'!#REF!</f>
        <v>#REF!</v>
      </c>
      <c r="Q338" s="19" t="e">
        <f>'3.ВС'!#REF!</f>
        <v>#REF!</v>
      </c>
      <c r="R338" s="19">
        <f>'3.ВС'!L312</f>
        <v>1411200</v>
      </c>
      <c r="S338" s="19" t="e">
        <f>'3.ВС'!#REF!</f>
        <v>#REF!</v>
      </c>
      <c r="T338" s="19" t="e">
        <f>'3.ВС'!#REF!</f>
        <v>#REF!</v>
      </c>
      <c r="U338" s="19" t="e">
        <f>'3.ВС'!#REF!</f>
        <v>#REF!</v>
      </c>
    </row>
    <row r="339" spans="1:21" ht="30" x14ac:dyDescent="0.25">
      <c r="A339" s="14" t="s">
        <v>168</v>
      </c>
      <c r="B339" s="89">
        <v>52</v>
      </c>
      <c r="C339" s="89">
        <v>0</v>
      </c>
      <c r="D339" s="2" t="s">
        <v>94</v>
      </c>
      <c r="E339" s="89"/>
      <c r="F339" s="2"/>
      <c r="G339" s="2"/>
      <c r="H339" s="2"/>
      <c r="I339" s="2"/>
      <c r="J339" s="19">
        <f t="shared" ref="J339:U342" si="132">J340</f>
        <v>644800</v>
      </c>
      <c r="K339" s="19" t="e">
        <f t="shared" si="132"/>
        <v>#REF!</v>
      </c>
      <c r="L339" s="19" t="e">
        <f t="shared" si="132"/>
        <v>#REF!</v>
      </c>
      <c r="M339" s="19" t="e">
        <f t="shared" si="132"/>
        <v>#REF!</v>
      </c>
      <c r="N339" s="19">
        <f t="shared" si="132"/>
        <v>644800</v>
      </c>
      <c r="O339" s="19" t="e">
        <f t="shared" si="132"/>
        <v>#REF!</v>
      </c>
      <c r="P339" s="19" t="e">
        <f t="shared" si="132"/>
        <v>#REF!</v>
      </c>
      <c r="Q339" s="19" t="e">
        <f t="shared" si="132"/>
        <v>#REF!</v>
      </c>
      <c r="R339" s="19">
        <f t="shared" si="132"/>
        <v>644800</v>
      </c>
      <c r="S339" s="19" t="e">
        <f t="shared" si="132"/>
        <v>#REF!</v>
      </c>
      <c r="T339" s="19" t="e">
        <f t="shared" si="132"/>
        <v>#REF!</v>
      </c>
      <c r="U339" s="19" t="e">
        <f t="shared" si="132"/>
        <v>#REF!</v>
      </c>
    </row>
    <row r="340" spans="1:21" s="1" customFormat="1" ht="30" x14ac:dyDescent="0.25">
      <c r="A340" s="14" t="s">
        <v>103</v>
      </c>
      <c r="B340" s="89">
        <v>52</v>
      </c>
      <c r="C340" s="89">
        <v>0</v>
      </c>
      <c r="D340" s="3" t="s">
        <v>94</v>
      </c>
      <c r="E340" s="89">
        <v>852</v>
      </c>
      <c r="F340" s="3"/>
      <c r="G340" s="3"/>
      <c r="H340" s="3"/>
      <c r="I340" s="2"/>
      <c r="J340" s="19">
        <f t="shared" si="132"/>
        <v>644800</v>
      </c>
      <c r="K340" s="19" t="e">
        <f t="shared" si="132"/>
        <v>#REF!</v>
      </c>
      <c r="L340" s="19" t="e">
        <f t="shared" si="132"/>
        <v>#REF!</v>
      </c>
      <c r="M340" s="19" t="e">
        <f t="shared" si="132"/>
        <v>#REF!</v>
      </c>
      <c r="N340" s="19">
        <f t="shared" si="132"/>
        <v>644800</v>
      </c>
      <c r="O340" s="19" t="e">
        <f t="shared" si="132"/>
        <v>#REF!</v>
      </c>
      <c r="P340" s="19" t="e">
        <f t="shared" si="132"/>
        <v>#REF!</v>
      </c>
      <c r="Q340" s="19" t="e">
        <f t="shared" si="132"/>
        <v>#REF!</v>
      </c>
      <c r="R340" s="19">
        <f t="shared" si="132"/>
        <v>644800</v>
      </c>
      <c r="S340" s="19" t="e">
        <f t="shared" si="132"/>
        <v>#REF!</v>
      </c>
      <c r="T340" s="19" t="e">
        <f t="shared" si="132"/>
        <v>#REF!</v>
      </c>
      <c r="U340" s="19" t="e">
        <f t="shared" si="132"/>
        <v>#REF!</v>
      </c>
    </row>
    <row r="341" spans="1:21" ht="30" x14ac:dyDescent="0.25">
      <c r="A341" s="14" t="s">
        <v>109</v>
      </c>
      <c r="B341" s="89">
        <v>52</v>
      </c>
      <c r="C341" s="89">
        <v>0</v>
      </c>
      <c r="D341" s="2" t="s">
        <v>94</v>
      </c>
      <c r="E341" s="89">
        <v>852</v>
      </c>
      <c r="F341" s="2" t="s">
        <v>69</v>
      </c>
      <c r="G341" s="2" t="s">
        <v>40</v>
      </c>
      <c r="H341" s="2" t="s">
        <v>169</v>
      </c>
      <c r="I341" s="2"/>
      <c r="J341" s="19">
        <f t="shared" si="132"/>
        <v>644800</v>
      </c>
      <c r="K341" s="19" t="e">
        <f t="shared" si="132"/>
        <v>#REF!</v>
      </c>
      <c r="L341" s="19" t="e">
        <f t="shared" si="132"/>
        <v>#REF!</v>
      </c>
      <c r="M341" s="19" t="e">
        <f t="shared" si="132"/>
        <v>#REF!</v>
      </c>
      <c r="N341" s="19">
        <f t="shared" si="132"/>
        <v>644800</v>
      </c>
      <c r="O341" s="19" t="e">
        <f t="shared" si="132"/>
        <v>#REF!</v>
      </c>
      <c r="P341" s="19" t="e">
        <f t="shared" si="132"/>
        <v>#REF!</v>
      </c>
      <c r="Q341" s="19" t="e">
        <f t="shared" si="132"/>
        <v>#REF!</v>
      </c>
      <c r="R341" s="19">
        <f t="shared" si="132"/>
        <v>644800</v>
      </c>
      <c r="S341" s="19" t="e">
        <f t="shared" si="132"/>
        <v>#REF!</v>
      </c>
      <c r="T341" s="19" t="e">
        <f t="shared" si="132"/>
        <v>#REF!</v>
      </c>
      <c r="U341" s="19" t="e">
        <f t="shared" si="132"/>
        <v>#REF!</v>
      </c>
    </row>
    <row r="342" spans="1:21" ht="45" x14ac:dyDescent="0.25">
      <c r="A342" s="125" t="s">
        <v>37</v>
      </c>
      <c r="B342" s="89">
        <v>52</v>
      </c>
      <c r="C342" s="89">
        <v>0</v>
      </c>
      <c r="D342" s="2" t="s">
        <v>94</v>
      </c>
      <c r="E342" s="89">
        <v>852</v>
      </c>
      <c r="F342" s="2" t="s">
        <v>69</v>
      </c>
      <c r="G342" s="2" t="s">
        <v>40</v>
      </c>
      <c r="H342" s="2" t="s">
        <v>169</v>
      </c>
      <c r="I342" s="2" t="s">
        <v>74</v>
      </c>
      <c r="J342" s="19">
        <f t="shared" si="132"/>
        <v>644800</v>
      </c>
      <c r="K342" s="19" t="e">
        <f t="shared" si="132"/>
        <v>#REF!</v>
      </c>
      <c r="L342" s="19" t="e">
        <f t="shared" si="132"/>
        <v>#REF!</v>
      </c>
      <c r="M342" s="19" t="e">
        <f t="shared" si="132"/>
        <v>#REF!</v>
      </c>
      <c r="N342" s="19">
        <f t="shared" si="132"/>
        <v>644800</v>
      </c>
      <c r="O342" s="19" t="e">
        <f t="shared" si="132"/>
        <v>#REF!</v>
      </c>
      <c r="P342" s="19" t="e">
        <f t="shared" si="132"/>
        <v>#REF!</v>
      </c>
      <c r="Q342" s="19" t="e">
        <f t="shared" si="132"/>
        <v>#REF!</v>
      </c>
      <c r="R342" s="19">
        <f t="shared" si="132"/>
        <v>644800</v>
      </c>
      <c r="S342" s="19" t="e">
        <f t="shared" si="132"/>
        <v>#REF!</v>
      </c>
      <c r="T342" s="19" t="e">
        <f t="shared" si="132"/>
        <v>#REF!</v>
      </c>
      <c r="U342" s="19" t="e">
        <f t="shared" si="132"/>
        <v>#REF!</v>
      </c>
    </row>
    <row r="343" spans="1:21" x14ac:dyDescent="0.25">
      <c r="A343" s="125" t="s">
        <v>75</v>
      </c>
      <c r="B343" s="89">
        <v>52</v>
      </c>
      <c r="C343" s="89">
        <v>0</v>
      </c>
      <c r="D343" s="2" t="s">
        <v>94</v>
      </c>
      <c r="E343" s="89">
        <v>852</v>
      </c>
      <c r="F343" s="2" t="s">
        <v>69</v>
      </c>
      <c r="G343" s="2" t="s">
        <v>40</v>
      </c>
      <c r="H343" s="2" t="s">
        <v>169</v>
      </c>
      <c r="I343" s="2" t="s">
        <v>76</v>
      </c>
      <c r="J343" s="19">
        <f>'3.ВС'!J289</f>
        <v>644800</v>
      </c>
      <c r="K343" s="19" t="e">
        <f>'3.ВС'!#REF!</f>
        <v>#REF!</v>
      </c>
      <c r="L343" s="19" t="e">
        <f>'3.ВС'!#REF!</f>
        <v>#REF!</v>
      </c>
      <c r="M343" s="19" t="e">
        <f>'3.ВС'!#REF!</f>
        <v>#REF!</v>
      </c>
      <c r="N343" s="19">
        <f>'3.ВС'!K289</f>
        <v>644800</v>
      </c>
      <c r="O343" s="19" t="e">
        <f>'3.ВС'!#REF!</f>
        <v>#REF!</v>
      </c>
      <c r="P343" s="19" t="e">
        <f>'3.ВС'!#REF!</f>
        <v>#REF!</v>
      </c>
      <c r="Q343" s="19" t="e">
        <f>'3.ВС'!#REF!</f>
        <v>#REF!</v>
      </c>
      <c r="R343" s="19">
        <f>'3.ВС'!L289</f>
        <v>644800</v>
      </c>
      <c r="S343" s="19" t="e">
        <f>'3.ВС'!#REF!</f>
        <v>#REF!</v>
      </c>
      <c r="T343" s="19" t="e">
        <f>'3.ВС'!#REF!</f>
        <v>#REF!</v>
      </c>
      <c r="U343" s="19" t="e">
        <f>'3.ВС'!#REF!</f>
        <v>#REF!</v>
      </c>
    </row>
    <row r="344" spans="1:21" ht="30" x14ac:dyDescent="0.25">
      <c r="A344" s="14" t="s">
        <v>167</v>
      </c>
      <c r="B344" s="89">
        <v>52</v>
      </c>
      <c r="C344" s="89">
        <v>0</v>
      </c>
      <c r="D344" s="2" t="s">
        <v>69</v>
      </c>
      <c r="E344" s="89"/>
      <c r="F344" s="2"/>
      <c r="G344" s="2"/>
      <c r="H344" s="2"/>
      <c r="I344" s="2"/>
      <c r="J344" s="19">
        <f t="shared" ref="J344:U350" si="133">J345</f>
        <v>320315</v>
      </c>
      <c r="K344" s="19" t="e">
        <f t="shared" si="133"/>
        <v>#REF!</v>
      </c>
      <c r="L344" s="19" t="e">
        <f t="shared" si="133"/>
        <v>#REF!</v>
      </c>
      <c r="M344" s="19" t="e">
        <f t="shared" si="133"/>
        <v>#REF!</v>
      </c>
      <c r="N344" s="19">
        <f t="shared" si="133"/>
        <v>0</v>
      </c>
      <c r="O344" s="19" t="e">
        <f t="shared" si="133"/>
        <v>#REF!</v>
      </c>
      <c r="P344" s="19" t="e">
        <f t="shared" si="133"/>
        <v>#REF!</v>
      </c>
      <c r="Q344" s="19" t="e">
        <f t="shared" si="133"/>
        <v>#REF!</v>
      </c>
      <c r="R344" s="19">
        <f t="shared" si="133"/>
        <v>0</v>
      </c>
      <c r="S344" s="19" t="e">
        <f t="shared" si="133"/>
        <v>#REF!</v>
      </c>
      <c r="T344" s="19" t="e">
        <f t="shared" si="133"/>
        <v>#REF!</v>
      </c>
      <c r="U344" s="19" t="e">
        <f t="shared" si="133"/>
        <v>#REF!</v>
      </c>
    </row>
    <row r="345" spans="1:21" ht="30" x14ac:dyDescent="0.25">
      <c r="A345" s="14" t="s">
        <v>103</v>
      </c>
      <c r="B345" s="89">
        <v>52</v>
      </c>
      <c r="C345" s="89">
        <v>0</v>
      </c>
      <c r="D345" s="3" t="s">
        <v>69</v>
      </c>
      <c r="E345" s="89">
        <v>852</v>
      </c>
      <c r="F345" s="3"/>
      <c r="G345" s="3"/>
      <c r="H345" s="3"/>
      <c r="I345" s="2"/>
      <c r="J345" s="19">
        <f t="shared" ref="J345:U345" si="134">J349+J346</f>
        <v>320315</v>
      </c>
      <c r="K345" s="19" t="e">
        <f t="shared" si="134"/>
        <v>#REF!</v>
      </c>
      <c r="L345" s="19" t="e">
        <f t="shared" si="134"/>
        <v>#REF!</v>
      </c>
      <c r="M345" s="19" t="e">
        <f t="shared" si="134"/>
        <v>#REF!</v>
      </c>
      <c r="N345" s="19">
        <f t="shared" si="134"/>
        <v>0</v>
      </c>
      <c r="O345" s="19" t="e">
        <f t="shared" si="134"/>
        <v>#REF!</v>
      </c>
      <c r="P345" s="19" t="e">
        <f t="shared" si="134"/>
        <v>#REF!</v>
      </c>
      <c r="Q345" s="19" t="e">
        <f t="shared" si="134"/>
        <v>#REF!</v>
      </c>
      <c r="R345" s="19">
        <f t="shared" si="134"/>
        <v>0</v>
      </c>
      <c r="S345" s="19" t="e">
        <f t="shared" si="134"/>
        <v>#REF!</v>
      </c>
      <c r="T345" s="19" t="e">
        <f t="shared" si="134"/>
        <v>#REF!</v>
      </c>
      <c r="U345" s="19" t="e">
        <f t="shared" si="134"/>
        <v>#REF!</v>
      </c>
    </row>
    <row r="346" spans="1:21" ht="30" x14ac:dyDescent="0.25">
      <c r="A346" s="124" t="s">
        <v>100</v>
      </c>
      <c r="B346" s="89">
        <v>52</v>
      </c>
      <c r="C346" s="89">
        <v>0</v>
      </c>
      <c r="D346" s="2" t="s">
        <v>69</v>
      </c>
      <c r="E346" s="89">
        <v>852</v>
      </c>
      <c r="F346" s="3"/>
      <c r="G346" s="3"/>
      <c r="H346" s="3" t="s">
        <v>193</v>
      </c>
      <c r="I346" s="2"/>
      <c r="J346" s="19">
        <f t="shared" ref="J346:U347" si="135">J347</f>
        <v>196915</v>
      </c>
      <c r="K346" s="19" t="e">
        <f t="shared" si="135"/>
        <v>#REF!</v>
      </c>
      <c r="L346" s="19" t="e">
        <f t="shared" si="135"/>
        <v>#REF!</v>
      </c>
      <c r="M346" s="19" t="e">
        <f t="shared" si="135"/>
        <v>#REF!</v>
      </c>
      <c r="N346" s="19">
        <f t="shared" si="135"/>
        <v>0</v>
      </c>
      <c r="O346" s="19" t="e">
        <f t="shared" si="135"/>
        <v>#REF!</v>
      </c>
      <c r="P346" s="19" t="e">
        <f t="shared" si="135"/>
        <v>#REF!</v>
      </c>
      <c r="Q346" s="19" t="e">
        <f t="shared" si="135"/>
        <v>#REF!</v>
      </c>
      <c r="R346" s="19">
        <f t="shared" si="135"/>
        <v>0</v>
      </c>
      <c r="S346" s="19" t="e">
        <f t="shared" si="135"/>
        <v>#REF!</v>
      </c>
      <c r="T346" s="19" t="e">
        <f t="shared" si="135"/>
        <v>#REF!</v>
      </c>
      <c r="U346" s="19" t="e">
        <f t="shared" si="135"/>
        <v>#REF!</v>
      </c>
    </row>
    <row r="347" spans="1:21" ht="45" x14ac:dyDescent="0.25">
      <c r="A347" s="125" t="s">
        <v>19</v>
      </c>
      <c r="B347" s="89">
        <v>52</v>
      </c>
      <c r="C347" s="89">
        <v>0</v>
      </c>
      <c r="D347" s="2" t="s">
        <v>69</v>
      </c>
      <c r="E347" s="89">
        <v>852</v>
      </c>
      <c r="F347" s="3"/>
      <c r="G347" s="3"/>
      <c r="H347" s="3" t="s">
        <v>193</v>
      </c>
      <c r="I347" s="2" t="s">
        <v>20</v>
      </c>
      <c r="J347" s="19">
        <f t="shared" si="135"/>
        <v>196915</v>
      </c>
      <c r="K347" s="19" t="e">
        <f t="shared" si="135"/>
        <v>#REF!</v>
      </c>
      <c r="L347" s="19" t="e">
        <f t="shared" si="135"/>
        <v>#REF!</v>
      </c>
      <c r="M347" s="19" t="e">
        <f t="shared" si="135"/>
        <v>#REF!</v>
      </c>
      <c r="N347" s="19">
        <f t="shared" si="135"/>
        <v>0</v>
      </c>
      <c r="O347" s="19" t="e">
        <f t="shared" si="135"/>
        <v>#REF!</v>
      </c>
      <c r="P347" s="19" t="e">
        <f t="shared" si="135"/>
        <v>#REF!</v>
      </c>
      <c r="Q347" s="19" t="e">
        <f t="shared" si="135"/>
        <v>#REF!</v>
      </c>
      <c r="R347" s="19">
        <f t="shared" si="135"/>
        <v>0</v>
      </c>
      <c r="S347" s="19" t="e">
        <f t="shared" si="135"/>
        <v>#REF!</v>
      </c>
      <c r="T347" s="19" t="e">
        <f t="shared" si="135"/>
        <v>#REF!</v>
      </c>
      <c r="U347" s="19" t="e">
        <f t="shared" si="135"/>
        <v>#REF!</v>
      </c>
    </row>
    <row r="348" spans="1:21" ht="45" x14ac:dyDescent="0.25">
      <c r="A348" s="125" t="s">
        <v>9</v>
      </c>
      <c r="B348" s="89">
        <v>52</v>
      </c>
      <c r="C348" s="89">
        <v>0</v>
      </c>
      <c r="D348" s="2" t="s">
        <v>69</v>
      </c>
      <c r="E348" s="89">
        <v>852</v>
      </c>
      <c r="F348" s="3"/>
      <c r="G348" s="3"/>
      <c r="H348" s="3" t="s">
        <v>193</v>
      </c>
      <c r="I348" s="2" t="s">
        <v>21</v>
      </c>
      <c r="J348" s="19">
        <f>'3.ВС'!J333</f>
        <v>196915</v>
      </c>
      <c r="K348" s="19" t="e">
        <f>'3.ВС'!#REF!</f>
        <v>#REF!</v>
      </c>
      <c r="L348" s="19" t="e">
        <f>'3.ВС'!#REF!</f>
        <v>#REF!</v>
      </c>
      <c r="M348" s="19" t="e">
        <f>'3.ВС'!#REF!</f>
        <v>#REF!</v>
      </c>
      <c r="N348" s="19">
        <f>'3.ВС'!K333</f>
        <v>0</v>
      </c>
      <c r="O348" s="19" t="e">
        <f>'3.ВС'!#REF!</f>
        <v>#REF!</v>
      </c>
      <c r="P348" s="19" t="e">
        <f>'3.ВС'!#REF!</f>
        <v>#REF!</v>
      </c>
      <c r="Q348" s="19" t="e">
        <f>'3.ВС'!#REF!</f>
        <v>#REF!</v>
      </c>
      <c r="R348" s="19">
        <f>'3.ВС'!L333</f>
        <v>0</v>
      </c>
      <c r="S348" s="19" t="e">
        <f>'3.ВС'!#REF!</f>
        <v>#REF!</v>
      </c>
      <c r="T348" s="19" t="e">
        <f>'3.ВС'!#REF!</f>
        <v>#REF!</v>
      </c>
      <c r="U348" s="19" t="e">
        <f>'3.ВС'!#REF!</f>
        <v>#REF!</v>
      </c>
    </row>
    <row r="349" spans="1:21" ht="30" x14ac:dyDescent="0.25">
      <c r="A349" s="14" t="s">
        <v>113</v>
      </c>
      <c r="B349" s="89">
        <v>52</v>
      </c>
      <c r="C349" s="89">
        <v>0</v>
      </c>
      <c r="D349" s="2" t="s">
        <v>69</v>
      </c>
      <c r="E349" s="89">
        <v>852</v>
      </c>
      <c r="F349" s="2" t="s">
        <v>69</v>
      </c>
      <c r="G349" s="2" t="s">
        <v>69</v>
      </c>
      <c r="H349" s="2" t="s">
        <v>203</v>
      </c>
      <c r="I349" s="2"/>
      <c r="J349" s="19">
        <f>J350</f>
        <v>123400</v>
      </c>
      <c r="K349" s="19" t="e">
        <f t="shared" ref="K349:R349" si="136">K350</f>
        <v>#REF!</v>
      </c>
      <c r="L349" s="19" t="e">
        <f t="shared" si="136"/>
        <v>#REF!</v>
      </c>
      <c r="M349" s="19" t="e">
        <f t="shared" si="136"/>
        <v>#REF!</v>
      </c>
      <c r="N349" s="19">
        <f t="shared" si="136"/>
        <v>0</v>
      </c>
      <c r="O349" s="19" t="e">
        <f t="shared" si="136"/>
        <v>#REF!</v>
      </c>
      <c r="P349" s="19" t="e">
        <f t="shared" si="136"/>
        <v>#REF!</v>
      </c>
      <c r="Q349" s="19" t="e">
        <f t="shared" si="136"/>
        <v>#REF!</v>
      </c>
      <c r="R349" s="19">
        <f t="shared" si="136"/>
        <v>0</v>
      </c>
      <c r="S349" s="19" t="e">
        <f t="shared" ref="S349" si="137">S350</f>
        <v>#REF!</v>
      </c>
      <c r="T349" s="19" t="e">
        <f t="shared" ref="T349" si="138">T350</f>
        <v>#REF!</v>
      </c>
      <c r="U349" s="19" t="e">
        <f t="shared" ref="U349" si="139">U350</f>
        <v>#REF!</v>
      </c>
    </row>
    <row r="350" spans="1:21" ht="45" x14ac:dyDescent="0.25">
      <c r="A350" s="125" t="s">
        <v>19</v>
      </c>
      <c r="B350" s="89">
        <v>52</v>
      </c>
      <c r="C350" s="89">
        <v>0</v>
      </c>
      <c r="D350" s="2" t="s">
        <v>69</v>
      </c>
      <c r="E350" s="89">
        <v>852</v>
      </c>
      <c r="F350" s="2" t="s">
        <v>69</v>
      </c>
      <c r="G350" s="2" t="s">
        <v>69</v>
      </c>
      <c r="H350" s="2" t="s">
        <v>203</v>
      </c>
      <c r="I350" s="2" t="s">
        <v>20</v>
      </c>
      <c r="J350" s="19">
        <f t="shared" si="133"/>
        <v>123400</v>
      </c>
      <c r="K350" s="19" t="e">
        <f t="shared" si="133"/>
        <v>#REF!</v>
      </c>
      <c r="L350" s="19" t="e">
        <f t="shared" si="133"/>
        <v>#REF!</v>
      </c>
      <c r="M350" s="19" t="e">
        <f t="shared" si="133"/>
        <v>#REF!</v>
      </c>
      <c r="N350" s="19">
        <f t="shared" si="133"/>
        <v>0</v>
      </c>
      <c r="O350" s="19" t="e">
        <f t="shared" si="133"/>
        <v>#REF!</v>
      </c>
      <c r="P350" s="19" t="e">
        <f t="shared" si="133"/>
        <v>#REF!</v>
      </c>
      <c r="Q350" s="19" t="e">
        <f t="shared" si="133"/>
        <v>#REF!</v>
      </c>
      <c r="R350" s="19">
        <f t="shared" si="133"/>
        <v>0</v>
      </c>
      <c r="S350" s="19" t="e">
        <f t="shared" si="133"/>
        <v>#REF!</v>
      </c>
      <c r="T350" s="19" t="e">
        <f t="shared" si="133"/>
        <v>#REF!</v>
      </c>
      <c r="U350" s="19" t="e">
        <f t="shared" si="133"/>
        <v>#REF!</v>
      </c>
    </row>
    <row r="351" spans="1:21" ht="45" x14ac:dyDescent="0.25">
      <c r="A351" s="125" t="s">
        <v>9</v>
      </c>
      <c r="B351" s="89">
        <v>52</v>
      </c>
      <c r="C351" s="89">
        <v>0</v>
      </c>
      <c r="D351" s="2" t="s">
        <v>69</v>
      </c>
      <c r="E351" s="89">
        <v>852</v>
      </c>
      <c r="F351" s="2" t="s">
        <v>69</v>
      </c>
      <c r="G351" s="2" t="s">
        <v>69</v>
      </c>
      <c r="H351" s="2" t="s">
        <v>203</v>
      </c>
      <c r="I351" s="2" t="s">
        <v>21</v>
      </c>
      <c r="J351" s="19">
        <f>'3.ВС'!J293</f>
        <v>123400</v>
      </c>
      <c r="K351" s="19" t="e">
        <f>'3.ВС'!#REF!</f>
        <v>#REF!</v>
      </c>
      <c r="L351" s="19" t="e">
        <f>'3.ВС'!#REF!</f>
        <v>#REF!</v>
      </c>
      <c r="M351" s="19" t="e">
        <f>'3.ВС'!#REF!</f>
        <v>#REF!</v>
      </c>
      <c r="N351" s="19">
        <f>'3.ВС'!K293</f>
        <v>0</v>
      </c>
      <c r="O351" s="19" t="e">
        <f>'3.ВС'!#REF!</f>
        <v>#REF!</v>
      </c>
      <c r="P351" s="19" t="e">
        <f>'3.ВС'!#REF!</f>
        <v>#REF!</v>
      </c>
      <c r="Q351" s="19" t="e">
        <f>'3.ВС'!#REF!</f>
        <v>#REF!</v>
      </c>
      <c r="R351" s="19">
        <f>'3.ВС'!L293</f>
        <v>0</v>
      </c>
      <c r="S351" s="19" t="e">
        <f>'3.ВС'!#REF!</f>
        <v>#REF!</v>
      </c>
      <c r="T351" s="19" t="e">
        <f>'3.ВС'!#REF!</f>
        <v>#REF!</v>
      </c>
      <c r="U351" s="19" t="e">
        <f>'3.ВС'!#REF!</f>
        <v>#REF!</v>
      </c>
    </row>
    <row r="352" spans="1:21" ht="45" x14ac:dyDescent="0.25">
      <c r="A352" s="14" t="s">
        <v>360</v>
      </c>
      <c r="B352" s="89">
        <v>52</v>
      </c>
      <c r="C352" s="89">
        <v>0</v>
      </c>
      <c r="D352" s="2" t="s">
        <v>51</v>
      </c>
      <c r="E352" s="89"/>
      <c r="F352" s="2"/>
      <c r="G352" s="2"/>
      <c r="H352" s="2"/>
      <c r="I352" s="2"/>
      <c r="J352" s="19">
        <f t="shared" ref="J352:U352" si="140">J353</f>
        <v>8098086</v>
      </c>
      <c r="K352" s="19" t="e">
        <f t="shared" si="140"/>
        <v>#REF!</v>
      </c>
      <c r="L352" s="19" t="e">
        <f t="shared" si="140"/>
        <v>#REF!</v>
      </c>
      <c r="M352" s="19" t="e">
        <f t="shared" si="140"/>
        <v>#REF!</v>
      </c>
      <c r="N352" s="19">
        <f t="shared" si="140"/>
        <v>8413486</v>
      </c>
      <c r="O352" s="19" t="e">
        <f t="shared" si="140"/>
        <v>#REF!</v>
      </c>
      <c r="P352" s="19" t="e">
        <f t="shared" si="140"/>
        <v>#REF!</v>
      </c>
      <c r="Q352" s="19" t="e">
        <f t="shared" si="140"/>
        <v>#REF!</v>
      </c>
      <c r="R352" s="19">
        <f t="shared" si="140"/>
        <v>8741486</v>
      </c>
      <c r="S352" s="19" t="e">
        <f t="shared" si="140"/>
        <v>#REF!</v>
      </c>
      <c r="T352" s="19" t="e">
        <f t="shared" si="140"/>
        <v>#REF!</v>
      </c>
      <c r="U352" s="19" t="e">
        <f t="shared" si="140"/>
        <v>#REF!</v>
      </c>
    </row>
    <row r="353" spans="1:21" ht="30" x14ac:dyDescent="0.25">
      <c r="A353" s="14" t="s">
        <v>103</v>
      </c>
      <c r="B353" s="89">
        <v>52</v>
      </c>
      <c r="C353" s="89">
        <v>0</v>
      </c>
      <c r="D353" s="3" t="s">
        <v>51</v>
      </c>
      <c r="E353" s="89">
        <v>852</v>
      </c>
      <c r="F353" s="3"/>
      <c r="G353" s="3"/>
      <c r="H353" s="3"/>
      <c r="I353" s="2"/>
      <c r="J353" s="19">
        <f t="shared" ref="J353:U353" si="141">J354+J357+J360</f>
        <v>8098086</v>
      </c>
      <c r="K353" s="19" t="e">
        <f t="shared" si="141"/>
        <v>#REF!</v>
      </c>
      <c r="L353" s="19" t="e">
        <f t="shared" si="141"/>
        <v>#REF!</v>
      </c>
      <c r="M353" s="19" t="e">
        <f t="shared" si="141"/>
        <v>#REF!</v>
      </c>
      <c r="N353" s="19">
        <f t="shared" si="141"/>
        <v>8413486</v>
      </c>
      <c r="O353" s="19" t="e">
        <f t="shared" si="141"/>
        <v>#REF!</v>
      </c>
      <c r="P353" s="19" t="e">
        <f t="shared" si="141"/>
        <v>#REF!</v>
      </c>
      <c r="Q353" s="19" t="e">
        <f t="shared" si="141"/>
        <v>#REF!</v>
      </c>
      <c r="R353" s="19">
        <f t="shared" si="141"/>
        <v>8741486</v>
      </c>
      <c r="S353" s="19" t="e">
        <f t="shared" si="141"/>
        <v>#REF!</v>
      </c>
      <c r="T353" s="19" t="e">
        <f t="shared" si="141"/>
        <v>#REF!</v>
      </c>
      <c r="U353" s="19" t="e">
        <f t="shared" si="141"/>
        <v>#REF!</v>
      </c>
    </row>
    <row r="354" spans="1:21" ht="60" x14ac:dyDescent="0.25">
      <c r="A354" s="14" t="s">
        <v>116</v>
      </c>
      <c r="B354" s="89">
        <v>52</v>
      </c>
      <c r="C354" s="89">
        <v>0</v>
      </c>
      <c r="D354" s="2" t="s">
        <v>51</v>
      </c>
      <c r="E354" s="89">
        <v>852</v>
      </c>
      <c r="F354" s="2" t="s">
        <v>84</v>
      </c>
      <c r="G354" s="2" t="s">
        <v>42</v>
      </c>
      <c r="H354" s="2" t="s">
        <v>166</v>
      </c>
      <c r="I354" s="2"/>
      <c r="J354" s="19">
        <f t="shared" ref="J354:U355" si="142">J355</f>
        <v>119600</v>
      </c>
      <c r="K354" s="19" t="e">
        <f t="shared" si="142"/>
        <v>#REF!</v>
      </c>
      <c r="L354" s="19" t="e">
        <f t="shared" si="142"/>
        <v>#REF!</v>
      </c>
      <c r="M354" s="19" t="e">
        <f t="shared" si="142"/>
        <v>#REF!</v>
      </c>
      <c r="N354" s="19">
        <f t="shared" si="142"/>
        <v>119600</v>
      </c>
      <c r="O354" s="19" t="e">
        <f t="shared" si="142"/>
        <v>#REF!</v>
      </c>
      <c r="P354" s="19" t="e">
        <f t="shared" si="142"/>
        <v>#REF!</v>
      </c>
      <c r="Q354" s="19" t="e">
        <f t="shared" si="142"/>
        <v>#REF!</v>
      </c>
      <c r="R354" s="19">
        <f t="shared" si="142"/>
        <v>119600</v>
      </c>
      <c r="S354" s="19" t="e">
        <f t="shared" si="142"/>
        <v>#REF!</v>
      </c>
      <c r="T354" s="19" t="e">
        <f t="shared" si="142"/>
        <v>#REF!</v>
      </c>
      <c r="U354" s="19" t="e">
        <f t="shared" si="142"/>
        <v>#REF!</v>
      </c>
    </row>
    <row r="355" spans="1:21" ht="30" x14ac:dyDescent="0.25">
      <c r="A355" s="124" t="s">
        <v>87</v>
      </c>
      <c r="B355" s="89">
        <v>52</v>
      </c>
      <c r="C355" s="89">
        <v>0</v>
      </c>
      <c r="D355" s="2" t="s">
        <v>51</v>
      </c>
      <c r="E355" s="89">
        <v>852</v>
      </c>
      <c r="F355" s="2" t="s">
        <v>84</v>
      </c>
      <c r="G355" s="2" t="s">
        <v>42</v>
      </c>
      <c r="H355" s="2" t="s">
        <v>166</v>
      </c>
      <c r="I355" s="2" t="s">
        <v>88</v>
      </c>
      <c r="J355" s="19">
        <f t="shared" si="142"/>
        <v>119600</v>
      </c>
      <c r="K355" s="19" t="e">
        <f t="shared" si="142"/>
        <v>#REF!</v>
      </c>
      <c r="L355" s="19" t="e">
        <f t="shared" si="142"/>
        <v>#REF!</v>
      </c>
      <c r="M355" s="19" t="e">
        <f t="shared" si="142"/>
        <v>#REF!</v>
      </c>
      <c r="N355" s="19">
        <f t="shared" si="142"/>
        <v>119600</v>
      </c>
      <c r="O355" s="19" t="e">
        <f t="shared" si="142"/>
        <v>#REF!</v>
      </c>
      <c r="P355" s="19" t="e">
        <f t="shared" si="142"/>
        <v>#REF!</v>
      </c>
      <c r="Q355" s="19" t="e">
        <f t="shared" si="142"/>
        <v>#REF!</v>
      </c>
      <c r="R355" s="19">
        <f t="shared" si="142"/>
        <v>119600</v>
      </c>
      <c r="S355" s="19" t="e">
        <f t="shared" si="142"/>
        <v>#REF!</v>
      </c>
      <c r="T355" s="19" t="e">
        <f t="shared" si="142"/>
        <v>#REF!</v>
      </c>
      <c r="U355" s="19" t="e">
        <f t="shared" si="142"/>
        <v>#REF!</v>
      </c>
    </row>
    <row r="356" spans="1:21" ht="30" x14ac:dyDescent="0.25">
      <c r="A356" s="124" t="s">
        <v>95</v>
      </c>
      <c r="B356" s="89">
        <v>52</v>
      </c>
      <c r="C356" s="89">
        <v>0</v>
      </c>
      <c r="D356" s="2" t="s">
        <v>51</v>
      </c>
      <c r="E356" s="89">
        <v>852</v>
      </c>
      <c r="F356" s="2" t="s">
        <v>84</v>
      </c>
      <c r="G356" s="2" t="s">
        <v>42</v>
      </c>
      <c r="H356" s="2" t="s">
        <v>166</v>
      </c>
      <c r="I356" s="2" t="s">
        <v>96</v>
      </c>
      <c r="J356" s="19">
        <f>'3.ВС'!J320</f>
        <v>119600</v>
      </c>
      <c r="K356" s="19" t="e">
        <f>'3.ВС'!#REF!</f>
        <v>#REF!</v>
      </c>
      <c r="L356" s="19" t="e">
        <f>'3.ВС'!#REF!</f>
        <v>#REF!</v>
      </c>
      <c r="M356" s="19" t="e">
        <f>'3.ВС'!#REF!</f>
        <v>#REF!</v>
      </c>
      <c r="N356" s="19">
        <f>'3.ВС'!K320</f>
        <v>119600</v>
      </c>
      <c r="O356" s="19" t="e">
        <f>'3.ВС'!#REF!</f>
        <v>#REF!</v>
      </c>
      <c r="P356" s="19" t="e">
        <f>'3.ВС'!#REF!</f>
        <v>#REF!</v>
      </c>
      <c r="Q356" s="19" t="e">
        <f>'3.ВС'!#REF!</f>
        <v>#REF!</v>
      </c>
      <c r="R356" s="19">
        <f>'3.ВС'!L320</f>
        <v>119600</v>
      </c>
      <c r="S356" s="19" t="e">
        <f>'3.ВС'!#REF!</f>
        <v>#REF!</v>
      </c>
      <c r="T356" s="19" t="e">
        <f>'3.ВС'!#REF!</f>
        <v>#REF!</v>
      </c>
      <c r="U356" s="19" t="e">
        <f>'3.ВС'!#REF!</f>
        <v>#REF!</v>
      </c>
    </row>
    <row r="357" spans="1:21" ht="135" x14ac:dyDescent="0.25">
      <c r="A357" s="14" t="s">
        <v>378</v>
      </c>
      <c r="B357" s="89">
        <v>52</v>
      </c>
      <c r="C357" s="89">
        <v>0</v>
      </c>
      <c r="D357" s="2" t="s">
        <v>51</v>
      </c>
      <c r="E357" s="89">
        <v>852</v>
      </c>
      <c r="F357" s="2"/>
      <c r="G357" s="2"/>
      <c r="H357" s="2" t="s">
        <v>214</v>
      </c>
      <c r="I357" s="2"/>
      <c r="J357" s="19">
        <f t="shared" ref="J357:U358" si="143">J358</f>
        <v>68000</v>
      </c>
      <c r="K357" s="19" t="e">
        <f t="shared" si="143"/>
        <v>#REF!</v>
      </c>
      <c r="L357" s="19" t="e">
        <f t="shared" si="143"/>
        <v>#REF!</v>
      </c>
      <c r="M357" s="19" t="e">
        <f t="shared" si="143"/>
        <v>#REF!</v>
      </c>
      <c r="N357" s="19">
        <f t="shared" si="143"/>
        <v>68000</v>
      </c>
      <c r="O357" s="19" t="e">
        <f t="shared" si="143"/>
        <v>#REF!</v>
      </c>
      <c r="P357" s="19" t="e">
        <f t="shared" si="143"/>
        <v>#REF!</v>
      </c>
      <c r="Q357" s="19" t="e">
        <f t="shared" si="143"/>
        <v>#REF!</v>
      </c>
      <c r="R357" s="19">
        <f t="shared" si="143"/>
        <v>68000</v>
      </c>
      <c r="S357" s="19" t="e">
        <f t="shared" si="143"/>
        <v>#REF!</v>
      </c>
      <c r="T357" s="19" t="e">
        <f t="shared" si="143"/>
        <v>#REF!</v>
      </c>
      <c r="U357" s="19" t="e">
        <f t="shared" si="143"/>
        <v>#REF!</v>
      </c>
    </row>
    <row r="358" spans="1:21" ht="45" x14ac:dyDescent="0.25">
      <c r="A358" s="125" t="s">
        <v>19</v>
      </c>
      <c r="B358" s="89">
        <v>52</v>
      </c>
      <c r="C358" s="89">
        <v>0</v>
      </c>
      <c r="D358" s="2" t="s">
        <v>51</v>
      </c>
      <c r="E358" s="89">
        <v>852</v>
      </c>
      <c r="F358" s="3" t="s">
        <v>84</v>
      </c>
      <c r="G358" s="3" t="s">
        <v>94</v>
      </c>
      <c r="H358" s="2" t="s">
        <v>214</v>
      </c>
      <c r="I358" s="2" t="s">
        <v>20</v>
      </c>
      <c r="J358" s="19">
        <f t="shared" si="143"/>
        <v>68000</v>
      </c>
      <c r="K358" s="19" t="e">
        <f t="shared" si="143"/>
        <v>#REF!</v>
      </c>
      <c r="L358" s="19" t="e">
        <f t="shared" si="143"/>
        <v>#REF!</v>
      </c>
      <c r="M358" s="19" t="e">
        <f t="shared" si="143"/>
        <v>#REF!</v>
      </c>
      <c r="N358" s="19">
        <f t="shared" si="143"/>
        <v>68000</v>
      </c>
      <c r="O358" s="19" t="e">
        <f t="shared" si="143"/>
        <v>#REF!</v>
      </c>
      <c r="P358" s="19" t="e">
        <f t="shared" si="143"/>
        <v>#REF!</v>
      </c>
      <c r="Q358" s="19" t="e">
        <f t="shared" si="143"/>
        <v>#REF!</v>
      </c>
      <c r="R358" s="19">
        <f t="shared" si="143"/>
        <v>68000</v>
      </c>
      <c r="S358" s="19" t="e">
        <f t="shared" si="143"/>
        <v>#REF!</v>
      </c>
      <c r="T358" s="19" t="e">
        <f t="shared" si="143"/>
        <v>#REF!</v>
      </c>
      <c r="U358" s="19" t="e">
        <f t="shared" si="143"/>
        <v>#REF!</v>
      </c>
    </row>
    <row r="359" spans="1:21" ht="45" x14ac:dyDescent="0.25">
      <c r="A359" s="125" t="s">
        <v>9</v>
      </c>
      <c r="B359" s="89">
        <v>52</v>
      </c>
      <c r="C359" s="89">
        <v>0</v>
      </c>
      <c r="D359" s="2" t="s">
        <v>51</v>
      </c>
      <c r="E359" s="89">
        <v>852</v>
      </c>
      <c r="F359" s="3" t="s">
        <v>84</v>
      </c>
      <c r="G359" s="3" t="s">
        <v>94</v>
      </c>
      <c r="H359" s="2" t="s">
        <v>214</v>
      </c>
      <c r="I359" s="2" t="s">
        <v>21</v>
      </c>
      <c r="J359" s="19">
        <f>'3.ВС'!J328</f>
        <v>68000</v>
      </c>
      <c r="K359" s="19" t="e">
        <f>'3.ВС'!#REF!</f>
        <v>#REF!</v>
      </c>
      <c r="L359" s="19" t="e">
        <f>'3.ВС'!#REF!</f>
        <v>#REF!</v>
      </c>
      <c r="M359" s="19" t="e">
        <f>'3.ВС'!#REF!</f>
        <v>#REF!</v>
      </c>
      <c r="N359" s="19">
        <f>'3.ВС'!K328</f>
        <v>68000</v>
      </c>
      <c r="O359" s="19" t="e">
        <f>'3.ВС'!#REF!</f>
        <v>#REF!</v>
      </c>
      <c r="P359" s="19" t="e">
        <f>'3.ВС'!#REF!</f>
        <v>#REF!</v>
      </c>
      <c r="Q359" s="19" t="e">
        <f>'3.ВС'!#REF!</f>
        <v>#REF!</v>
      </c>
      <c r="R359" s="19">
        <f>'3.ВС'!L328</f>
        <v>68000</v>
      </c>
      <c r="S359" s="19" t="e">
        <f>'3.ВС'!#REF!</f>
        <v>#REF!</v>
      </c>
      <c r="T359" s="19" t="e">
        <f>'3.ВС'!#REF!</f>
        <v>#REF!</v>
      </c>
      <c r="U359" s="19" t="e">
        <f>'3.ВС'!#REF!</f>
        <v>#REF!</v>
      </c>
    </row>
    <row r="360" spans="1:21" ht="105" x14ac:dyDescent="0.25">
      <c r="A360" s="125" t="s">
        <v>376</v>
      </c>
      <c r="B360" s="89">
        <v>52</v>
      </c>
      <c r="C360" s="89">
        <v>0</v>
      </c>
      <c r="D360" s="2" t="s">
        <v>51</v>
      </c>
      <c r="E360" s="89">
        <v>852</v>
      </c>
      <c r="F360" s="2" t="s">
        <v>84</v>
      </c>
      <c r="G360" s="2" t="s">
        <v>12</v>
      </c>
      <c r="H360" s="2" t="s">
        <v>215</v>
      </c>
      <c r="I360" s="2"/>
      <c r="J360" s="19">
        <f t="shared" ref="J360:U360" si="144">J361</f>
        <v>7910486</v>
      </c>
      <c r="K360" s="19" t="e">
        <f t="shared" si="144"/>
        <v>#REF!</v>
      </c>
      <c r="L360" s="19" t="e">
        <f t="shared" si="144"/>
        <v>#REF!</v>
      </c>
      <c r="M360" s="19" t="e">
        <f t="shared" si="144"/>
        <v>#REF!</v>
      </c>
      <c r="N360" s="19">
        <f t="shared" si="144"/>
        <v>8225886</v>
      </c>
      <c r="O360" s="19" t="e">
        <f t="shared" si="144"/>
        <v>#REF!</v>
      </c>
      <c r="P360" s="19" t="e">
        <f t="shared" si="144"/>
        <v>#REF!</v>
      </c>
      <c r="Q360" s="19" t="e">
        <f t="shared" si="144"/>
        <v>#REF!</v>
      </c>
      <c r="R360" s="19">
        <f t="shared" si="144"/>
        <v>8553886</v>
      </c>
      <c r="S360" s="19" t="e">
        <f t="shared" si="144"/>
        <v>#REF!</v>
      </c>
      <c r="T360" s="19" t="e">
        <f t="shared" si="144"/>
        <v>#REF!</v>
      </c>
      <c r="U360" s="19" t="e">
        <f t="shared" si="144"/>
        <v>#REF!</v>
      </c>
    </row>
    <row r="361" spans="1:21" ht="30" x14ac:dyDescent="0.25">
      <c r="A361" s="124" t="s">
        <v>87</v>
      </c>
      <c r="B361" s="89">
        <v>52</v>
      </c>
      <c r="C361" s="89">
        <v>0</v>
      </c>
      <c r="D361" s="2" t="s">
        <v>51</v>
      </c>
      <c r="E361" s="89">
        <v>852</v>
      </c>
      <c r="F361" s="2" t="s">
        <v>84</v>
      </c>
      <c r="G361" s="2" t="s">
        <v>12</v>
      </c>
      <c r="H361" s="2" t="s">
        <v>215</v>
      </c>
      <c r="I361" s="2" t="s">
        <v>88</v>
      </c>
      <c r="J361" s="19">
        <f t="shared" ref="J361:U361" si="145">J362+J363</f>
        <v>7910486</v>
      </c>
      <c r="K361" s="19" t="e">
        <f t="shared" si="145"/>
        <v>#REF!</v>
      </c>
      <c r="L361" s="19" t="e">
        <f t="shared" si="145"/>
        <v>#REF!</v>
      </c>
      <c r="M361" s="19" t="e">
        <f t="shared" si="145"/>
        <v>#REF!</v>
      </c>
      <c r="N361" s="19">
        <f t="shared" si="145"/>
        <v>8225886</v>
      </c>
      <c r="O361" s="19" t="e">
        <f t="shared" si="145"/>
        <v>#REF!</v>
      </c>
      <c r="P361" s="19" t="e">
        <f t="shared" si="145"/>
        <v>#REF!</v>
      </c>
      <c r="Q361" s="19" t="e">
        <f t="shared" si="145"/>
        <v>#REF!</v>
      </c>
      <c r="R361" s="19">
        <f t="shared" si="145"/>
        <v>8553886</v>
      </c>
      <c r="S361" s="19" t="e">
        <f t="shared" si="145"/>
        <v>#REF!</v>
      </c>
      <c r="T361" s="19" t="e">
        <f t="shared" si="145"/>
        <v>#REF!</v>
      </c>
      <c r="U361" s="19" t="e">
        <f t="shared" si="145"/>
        <v>#REF!</v>
      </c>
    </row>
    <row r="362" spans="1:21" ht="30" x14ac:dyDescent="0.25">
      <c r="A362" s="124" t="s">
        <v>95</v>
      </c>
      <c r="B362" s="89">
        <v>52</v>
      </c>
      <c r="C362" s="89">
        <v>0</v>
      </c>
      <c r="D362" s="2" t="s">
        <v>51</v>
      </c>
      <c r="E362" s="89">
        <v>852</v>
      </c>
      <c r="F362" s="2" t="s">
        <v>84</v>
      </c>
      <c r="G362" s="2" t="s">
        <v>12</v>
      </c>
      <c r="H362" s="2" t="s">
        <v>215</v>
      </c>
      <c r="I362" s="2" t="s">
        <v>96</v>
      </c>
      <c r="J362" s="19">
        <f>'3.ВС'!J323</f>
        <v>5747325</v>
      </c>
      <c r="K362" s="19" t="e">
        <f>'3.ВС'!#REF!</f>
        <v>#REF!</v>
      </c>
      <c r="L362" s="19" t="e">
        <f>'3.ВС'!#REF!</f>
        <v>#REF!</v>
      </c>
      <c r="M362" s="19" t="e">
        <f>'3.ВС'!#REF!</f>
        <v>#REF!</v>
      </c>
      <c r="N362" s="19">
        <f>'3.ВС'!K323</f>
        <v>5977613</v>
      </c>
      <c r="O362" s="19" t="e">
        <f>'3.ВС'!#REF!</f>
        <v>#REF!</v>
      </c>
      <c r="P362" s="19" t="e">
        <f>'3.ВС'!#REF!</f>
        <v>#REF!</v>
      </c>
      <c r="Q362" s="19" t="e">
        <f>'3.ВС'!#REF!</f>
        <v>#REF!</v>
      </c>
      <c r="R362" s="19">
        <f>'3.ВС'!L323</f>
        <v>6217181</v>
      </c>
      <c r="S362" s="19" t="e">
        <f>'3.ВС'!#REF!</f>
        <v>#REF!</v>
      </c>
      <c r="T362" s="19" t="e">
        <f>'3.ВС'!#REF!</f>
        <v>#REF!</v>
      </c>
      <c r="U362" s="19" t="e">
        <f>'3.ВС'!#REF!</f>
        <v>#REF!</v>
      </c>
    </row>
    <row r="363" spans="1:21" ht="45" x14ac:dyDescent="0.25">
      <c r="A363" s="124" t="s">
        <v>89</v>
      </c>
      <c r="B363" s="89">
        <v>52</v>
      </c>
      <c r="C363" s="89">
        <v>0</v>
      </c>
      <c r="D363" s="2" t="s">
        <v>51</v>
      </c>
      <c r="E363" s="89">
        <v>852</v>
      </c>
      <c r="F363" s="2" t="s">
        <v>84</v>
      </c>
      <c r="G363" s="2" t="s">
        <v>42</v>
      </c>
      <c r="H363" s="2" t="s">
        <v>215</v>
      </c>
      <c r="I363" s="2" t="s">
        <v>90</v>
      </c>
      <c r="J363" s="19">
        <f>'3.ВС'!J324</f>
        <v>2163161</v>
      </c>
      <c r="K363" s="19" t="e">
        <f>'3.ВС'!#REF!</f>
        <v>#REF!</v>
      </c>
      <c r="L363" s="19" t="e">
        <f>'3.ВС'!#REF!</f>
        <v>#REF!</v>
      </c>
      <c r="M363" s="19" t="e">
        <f>'3.ВС'!#REF!</f>
        <v>#REF!</v>
      </c>
      <c r="N363" s="19">
        <f>'3.ВС'!K324</f>
        <v>2248273</v>
      </c>
      <c r="O363" s="19" t="e">
        <f>'3.ВС'!#REF!</f>
        <v>#REF!</v>
      </c>
      <c r="P363" s="19" t="e">
        <f>'3.ВС'!#REF!</f>
        <v>#REF!</v>
      </c>
      <c r="Q363" s="19" t="e">
        <f>'3.ВС'!#REF!</f>
        <v>#REF!</v>
      </c>
      <c r="R363" s="19">
        <f>'3.ВС'!L324</f>
        <v>2336705</v>
      </c>
      <c r="S363" s="19" t="e">
        <f>'3.ВС'!#REF!</f>
        <v>#REF!</v>
      </c>
      <c r="T363" s="19" t="e">
        <f>'3.ВС'!#REF!</f>
        <v>#REF!</v>
      </c>
      <c r="U363" s="19" t="e">
        <f>'3.ВС'!#REF!</f>
        <v>#REF!</v>
      </c>
    </row>
    <row r="364" spans="1:21" s="21" customFormat="1" ht="42.75" x14ac:dyDescent="0.25">
      <c r="A364" s="16" t="s">
        <v>366</v>
      </c>
      <c r="B364" s="59">
        <v>53</v>
      </c>
      <c r="C364" s="59"/>
      <c r="D364" s="22"/>
      <c r="E364" s="59"/>
      <c r="F364" s="22"/>
      <c r="G364" s="22"/>
      <c r="H364" s="22"/>
      <c r="I364" s="17"/>
      <c r="J364" s="20">
        <f t="shared" ref="J364:U364" si="146">J365+J375</f>
        <v>16261000</v>
      </c>
      <c r="K364" s="20" t="e">
        <f t="shared" si="146"/>
        <v>#REF!</v>
      </c>
      <c r="L364" s="20" t="e">
        <f t="shared" si="146"/>
        <v>#REF!</v>
      </c>
      <c r="M364" s="20" t="e">
        <f t="shared" si="146"/>
        <v>#REF!</v>
      </c>
      <c r="N364" s="20">
        <f t="shared" si="146"/>
        <v>12261000</v>
      </c>
      <c r="O364" s="20" t="e">
        <f t="shared" si="146"/>
        <v>#REF!</v>
      </c>
      <c r="P364" s="20" t="e">
        <f t="shared" si="146"/>
        <v>#REF!</v>
      </c>
      <c r="Q364" s="20" t="e">
        <f t="shared" si="146"/>
        <v>#REF!</v>
      </c>
      <c r="R364" s="20">
        <f t="shared" si="146"/>
        <v>12261000</v>
      </c>
      <c r="S364" s="20" t="e">
        <f t="shared" si="146"/>
        <v>#REF!</v>
      </c>
      <c r="T364" s="20" t="e">
        <f t="shared" si="146"/>
        <v>#REF!</v>
      </c>
      <c r="U364" s="20" t="e">
        <f t="shared" si="146"/>
        <v>#REF!</v>
      </c>
    </row>
    <row r="365" spans="1:21" ht="60" x14ac:dyDescent="0.25">
      <c r="A365" s="14" t="s">
        <v>361</v>
      </c>
      <c r="B365" s="89">
        <v>53</v>
      </c>
      <c r="C365" s="89">
        <v>0</v>
      </c>
      <c r="D365" s="3" t="s">
        <v>11</v>
      </c>
      <c r="E365" s="89"/>
      <c r="F365" s="3"/>
      <c r="G365" s="3"/>
      <c r="H365" s="3"/>
      <c r="I365" s="2"/>
      <c r="J365" s="19">
        <f t="shared" ref="J365:U365" si="147">J366</f>
        <v>8302500</v>
      </c>
      <c r="K365" s="19" t="e">
        <f t="shared" si="147"/>
        <v>#REF!</v>
      </c>
      <c r="L365" s="19" t="e">
        <f t="shared" si="147"/>
        <v>#REF!</v>
      </c>
      <c r="M365" s="19" t="e">
        <f t="shared" si="147"/>
        <v>#REF!</v>
      </c>
      <c r="N365" s="19">
        <f t="shared" si="147"/>
        <v>8302500</v>
      </c>
      <c r="O365" s="19" t="e">
        <f t="shared" si="147"/>
        <v>#REF!</v>
      </c>
      <c r="P365" s="19" t="e">
        <f t="shared" si="147"/>
        <v>#REF!</v>
      </c>
      <c r="Q365" s="19" t="e">
        <f t="shared" si="147"/>
        <v>#REF!</v>
      </c>
      <c r="R365" s="19">
        <f t="shared" si="147"/>
        <v>8302500</v>
      </c>
      <c r="S365" s="19" t="e">
        <f t="shared" si="147"/>
        <v>#REF!</v>
      </c>
      <c r="T365" s="19" t="e">
        <f t="shared" si="147"/>
        <v>#REF!</v>
      </c>
      <c r="U365" s="19" t="e">
        <f t="shared" si="147"/>
        <v>#REF!</v>
      </c>
    </row>
    <row r="366" spans="1:21" ht="30" x14ac:dyDescent="0.25">
      <c r="A366" s="14" t="s">
        <v>118</v>
      </c>
      <c r="B366" s="89">
        <v>53</v>
      </c>
      <c r="C366" s="89">
        <v>0</v>
      </c>
      <c r="D366" s="2" t="s">
        <v>11</v>
      </c>
      <c r="E366" s="89">
        <v>853</v>
      </c>
      <c r="F366" s="2"/>
      <c r="G366" s="2"/>
      <c r="H366" s="2"/>
      <c r="I366" s="2"/>
      <c r="J366" s="19">
        <f t="shared" ref="J366:U366" si="148">J367+J372</f>
        <v>8302500</v>
      </c>
      <c r="K366" s="19" t="e">
        <f t="shared" si="148"/>
        <v>#REF!</v>
      </c>
      <c r="L366" s="19" t="e">
        <f t="shared" si="148"/>
        <v>#REF!</v>
      </c>
      <c r="M366" s="19" t="e">
        <f t="shared" si="148"/>
        <v>#REF!</v>
      </c>
      <c r="N366" s="19">
        <f t="shared" si="148"/>
        <v>8302500</v>
      </c>
      <c r="O366" s="19" t="e">
        <f t="shared" si="148"/>
        <v>#REF!</v>
      </c>
      <c r="P366" s="19" t="e">
        <f t="shared" si="148"/>
        <v>#REF!</v>
      </c>
      <c r="Q366" s="19" t="e">
        <f t="shared" si="148"/>
        <v>#REF!</v>
      </c>
      <c r="R366" s="19">
        <f t="shared" si="148"/>
        <v>8302500</v>
      </c>
      <c r="S366" s="19" t="e">
        <f t="shared" si="148"/>
        <v>#REF!</v>
      </c>
      <c r="T366" s="19" t="e">
        <f t="shared" si="148"/>
        <v>#REF!</v>
      </c>
      <c r="U366" s="19" t="e">
        <f t="shared" si="148"/>
        <v>#REF!</v>
      </c>
    </row>
    <row r="367" spans="1:21" ht="45" x14ac:dyDescent="0.25">
      <c r="A367" s="14" t="s">
        <v>18</v>
      </c>
      <c r="B367" s="89">
        <v>53</v>
      </c>
      <c r="C367" s="89">
        <v>0</v>
      </c>
      <c r="D367" s="2" t="s">
        <v>11</v>
      </c>
      <c r="E367" s="4">
        <v>853</v>
      </c>
      <c r="F367" s="2" t="s">
        <v>15</v>
      </c>
      <c r="G367" s="2" t="s">
        <v>94</v>
      </c>
      <c r="H367" s="2" t="s">
        <v>174</v>
      </c>
      <c r="I367" s="2"/>
      <c r="J367" s="19">
        <f t="shared" ref="J367:U367" si="149">J368+J370</f>
        <v>8300100</v>
      </c>
      <c r="K367" s="19" t="e">
        <f t="shared" si="149"/>
        <v>#REF!</v>
      </c>
      <c r="L367" s="19" t="e">
        <f t="shared" si="149"/>
        <v>#REF!</v>
      </c>
      <c r="M367" s="19" t="e">
        <f t="shared" si="149"/>
        <v>#REF!</v>
      </c>
      <c r="N367" s="19">
        <f t="shared" si="149"/>
        <v>8300100</v>
      </c>
      <c r="O367" s="19" t="e">
        <f t="shared" si="149"/>
        <v>#REF!</v>
      </c>
      <c r="P367" s="19" t="e">
        <f t="shared" si="149"/>
        <v>#REF!</v>
      </c>
      <c r="Q367" s="19" t="e">
        <f t="shared" si="149"/>
        <v>#REF!</v>
      </c>
      <c r="R367" s="19">
        <f t="shared" si="149"/>
        <v>8300100</v>
      </c>
      <c r="S367" s="19" t="e">
        <f t="shared" si="149"/>
        <v>#REF!</v>
      </c>
      <c r="T367" s="19" t="e">
        <f t="shared" si="149"/>
        <v>#REF!</v>
      </c>
      <c r="U367" s="19" t="e">
        <f t="shared" si="149"/>
        <v>#REF!</v>
      </c>
    </row>
    <row r="368" spans="1:21" ht="90" x14ac:dyDescent="0.25">
      <c r="A368" s="124" t="s">
        <v>14</v>
      </c>
      <c r="B368" s="89">
        <v>53</v>
      </c>
      <c r="C368" s="89">
        <v>0</v>
      </c>
      <c r="D368" s="2" t="s">
        <v>11</v>
      </c>
      <c r="E368" s="4">
        <v>853</v>
      </c>
      <c r="F368" s="2" t="s">
        <v>11</v>
      </c>
      <c r="G368" s="2" t="s">
        <v>94</v>
      </c>
      <c r="H368" s="2" t="s">
        <v>174</v>
      </c>
      <c r="I368" s="2" t="s">
        <v>16</v>
      </c>
      <c r="J368" s="19">
        <f t="shared" ref="J368:U368" si="150">J369</f>
        <v>8042800</v>
      </c>
      <c r="K368" s="19" t="e">
        <f t="shared" si="150"/>
        <v>#REF!</v>
      </c>
      <c r="L368" s="19" t="e">
        <f t="shared" si="150"/>
        <v>#REF!</v>
      </c>
      <c r="M368" s="19" t="e">
        <f t="shared" si="150"/>
        <v>#REF!</v>
      </c>
      <c r="N368" s="19">
        <f t="shared" si="150"/>
        <v>8042800</v>
      </c>
      <c r="O368" s="19" t="e">
        <f t="shared" si="150"/>
        <v>#REF!</v>
      </c>
      <c r="P368" s="19" t="e">
        <f t="shared" si="150"/>
        <v>#REF!</v>
      </c>
      <c r="Q368" s="19" t="e">
        <f t="shared" si="150"/>
        <v>#REF!</v>
      </c>
      <c r="R368" s="19">
        <f t="shared" si="150"/>
        <v>8042800</v>
      </c>
      <c r="S368" s="19" t="e">
        <f t="shared" si="150"/>
        <v>#REF!</v>
      </c>
      <c r="T368" s="19" t="e">
        <f t="shared" si="150"/>
        <v>#REF!</v>
      </c>
      <c r="U368" s="19" t="e">
        <f t="shared" si="150"/>
        <v>#REF!</v>
      </c>
    </row>
    <row r="369" spans="1:21" ht="45" x14ac:dyDescent="0.25">
      <c r="A369" s="124" t="s">
        <v>8</v>
      </c>
      <c r="B369" s="89">
        <v>53</v>
      </c>
      <c r="C369" s="89">
        <v>0</v>
      </c>
      <c r="D369" s="2" t="s">
        <v>11</v>
      </c>
      <c r="E369" s="4">
        <v>853</v>
      </c>
      <c r="F369" s="2" t="s">
        <v>11</v>
      </c>
      <c r="G369" s="2" t="s">
        <v>94</v>
      </c>
      <c r="H369" s="2" t="s">
        <v>174</v>
      </c>
      <c r="I369" s="2" t="s">
        <v>17</v>
      </c>
      <c r="J369" s="19">
        <f>'3.ВС'!J352</f>
        <v>8042800</v>
      </c>
      <c r="K369" s="19" t="e">
        <f>'3.ВС'!#REF!</f>
        <v>#REF!</v>
      </c>
      <c r="L369" s="19" t="e">
        <f>'3.ВС'!#REF!</f>
        <v>#REF!</v>
      </c>
      <c r="M369" s="19" t="e">
        <f>'3.ВС'!#REF!</f>
        <v>#REF!</v>
      </c>
      <c r="N369" s="19">
        <f>'3.ВС'!K352</f>
        <v>8042800</v>
      </c>
      <c r="O369" s="19" t="e">
        <f>'3.ВС'!#REF!</f>
        <v>#REF!</v>
      </c>
      <c r="P369" s="19" t="e">
        <f>'3.ВС'!#REF!</f>
        <v>#REF!</v>
      </c>
      <c r="Q369" s="19" t="e">
        <f>'3.ВС'!#REF!</f>
        <v>#REF!</v>
      </c>
      <c r="R369" s="19">
        <f>'3.ВС'!L352</f>
        <v>8042800</v>
      </c>
      <c r="S369" s="19" t="e">
        <f>'3.ВС'!#REF!</f>
        <v>#REF!</v>
      </c>
      <c r="T369" s="19" t="e">
        <f>'3.ВС'!#REF!</f>
        <v>#REF!</v>
      </c>
      <c r="U369" s="19" t="e">
        <f>'3.ВС'!#REF!</f>
        <v>#REF!</v>
      </c>
    </row>
    <row r="370" spans="1:21" s="1" customFormat="1" ht="45" x14ac:dyDescent="0.25">
      <c r="A370" s="125" t="s">
        <v>19</v>
      </c>
      <c r="B370" s="89">
        <v>53</v>
      </c>
      <c r="C370" s="89">
        <v>0</v>
      </c>
      <c r="D370" s="2" t="s">
        <v>11</v>
      </c>
      <c r="E370" s="4">
        <v>853</v>
      </c>
      <c r="F370" s="2" t="s">
        <v>11</v>
      </c>
      <c r="G370" s="2" t="s">
        <v>94</v>
      </c>
      <c r="H370" s="2" t="s">
        <v>174</v>
      </c>
      <c r="I370" s="2" t="s">
        <v>20</v>
      </c>
      <c r="J370" s="42">
        <f t="shared" ref="J370:U370" si="151">J371</f>
        <v>257300</v>
      </c>
      <c r="K370" s="42" t="e">
        <f t="shared" si="151"/>
        <v>#REF!</v>
      </c>
      <c r="L370" s="42" t="e">
        <f t="shared" si="151"/>
        <v>#REF!</v>
      </c>
      <c r="M370" s="42" t="e">
        <f t="shared" si="151"/>
        <v>#REF!</v>
      </c>
      <c r="N370" s="42">
        <f t="shared" si="151"/>
        <v>257300</v>
      </c>
      <c r="O370" s="42" t="e">
        <f t="shared" si="151"/>
        <v>#REF!</v>
      </c>
      <c r="P370" s="42" t="e">
        <f t="shared" si="151"/>
        <v>#REF!</v>
      </c>
      <c r="Q370" s="42" t="e">
        <f t="shared" si="151"/>
        <v>#REF!</v>
      </c>
      <c r="R370" s="42">
        <f t="shared" si="151"/>
        <v>257300</v>
      </c>
      <c r="S370" s="42" t="e">
        <f t="shared" si="151"/>
        <v>#REF!</v>
      </c>
      <c r="T370" s="42" t="e">
        <f t="shared" si="151"/>
        <v>#REF!</v>
      </c>
      <c r="U370" s="42" t="e">
        <f t="shared" si="151"/>
        <v>#REF!</v>
      </c>
    </row>
    <row r="371" spans="1:21" s="1" customFormat="1" ht="45" x14ac:dyDescent="0.25">
      <c r="A371" s="125" t="s">
        <v>9</v>
      </c>
      <c r="B371" s="89">
        <v>53</v>
      </c>
      <c r="C371" s="89">
        <v>0</v>
      </c>
      <c r="D371" s="2" t="s">
        <v>11</v>
      </c>
      <c r="E371" s="4">
        <v>853</v>
      </c>
      <c r="F371" s="2" t="s">
        <v>11</v>
      </c>
      <c r="G371" s="2" t="s">
        <v>94</v>
      </c>
      <c r="H371" s="2" t="s">
        <v>174</v>
      </c>
      <c r="I371" s="2" t="s">
        <v>21</v>
      </c>
      <c r="J371" s="42">
        <f>'3.ВС'!J354</f>
        <v>257300</v>
      </c>
      <c r="K371" s="42" t="e">
        <f>'3.ВС'!#REF!</f>
        <v>#REF!</v>
      </c>
      <c r="L371" s="42" t="e">
        <f>'3.ВС'!#REF!</f>
        <v>#REF!</v>
      </c>
      <c r="M371" s="42" t="e">
        <f>'3.ВС'!#REF!</f>
        <v>#REF!</v>
      </c>
      <c r="N371" s="42">
        <f>'3.ВС'!K354</f>
        <v>257300</v>
      </c>
      <c r="O371" s="42" t="e">
        <f>'3.ВС'!#REF!</f>
        <v>#REF!</v>
      </c>
      <c r="P371" s="42" t="e">
        <f>'3.ВС'!#REF!</f>
        <v>#REF!</v>
      </c>
      <c r="Q371" s="42" t="e">
        <f>'3.ВС'!#REF!</f>
        <v>#REF!</v>
      </c>
      <c r="R371" s="42">
        <f>'3.ВС'!L354</f>
        <v>257300</v>
      </c>
      <c r="S371" s="42" t="e">
        <f>'3.ВС'!#REF!</f>
        <v>#REF!</v>
      </c>
      <c r="T371" s="42" t="e">
        <f>'3.ВС'!#REF!</f>
        <v>#REF!</v>
      </c>
      <c r="U371" s="42" t="e">
        <f>'3.ВС'!#REF!</f>
        <v>#REF!</v>
      </c>
    </row>
    <row r="372" spans="1:21" ht="90" x14ac:dyDescent="0.25">
      <c r="A372" s="8" t="s">
        <v>228</v>
      </c>
      <c r="B372" s="89">
        <v>53</v>
      </c>
      <c r="C372" s="89">
        <v>0</v>
      </c>
      <c r="D372" s="2" t="s">
        <v>11</v>
      </c>
      <c r="E372" s="4">
        <v>853</v>
      </c>
      <c r="F372" s="2"/>
      <c r="G372" s="2"/>
      <c r="H372" s="2" t="s">
        <v>230</v>
      </c>
      <c r="I372" s="2"/>
      <c r="J372" s="19">
        <f t="shared" ref="J372:U373" si="152">J373</f>
        <v>2400</v>
      </c>
      <c r="K372" s="19" t="e">
        <f t="shared" si="152"/>
        <v>#REF!</v>
      </c>
      <c r="L372" s="19" t="e">
        <f t="shared" si="152"/>
        <v>#REF!</v>
      </c>
      <c r="M372" s="19" t="e">
        <f t="shared" si="152"/>
        <v>#REF!</v>
      </c>
      <c r="N372" s="19">
        <f t="shared" si="152"/>
        <v>2400</v>
      </c>
      <c r="O372" s="19" t="e">
        <f t="shared" si="152"/>
        <v>#REF!</v>
      </c>
      <c r="P372" s="19" t="e">
        <f t="shared" si="152"/>
        <v>#REF!</v>
      </c>
      <c r="Q372" s="19" t="e">
        <f t="shared" si="152"/>
        <v>#REF!</v>
      </c>
      <c r="R372" s="19">
        <f t="shared" si="152"/>
        <v>2400</v>
      </c>
      <c r="S372" s="19" t="e">
        <f t="shared" si="152"/>
        <v>#REF!</v>
      </c>
      <c r="T372" s="19" t="e">
        <f t="shared" si="152"/>
        <v>#REF!</v>
      </c>
      <c r="U372" s="19" t="e">
        <f t="shared" si="152"/>
        <v>#REF!</v>
      </c>
    </row>
    <row r="373" spans="1:21" ht="45" x14ac:dyDescent="0.25">
      <c r="A373" s="125" t="s">
        <v>19</v>
      </c>
      <c r="B373" s="89">
        <v>53</v>
      </c>
      <c r="C373" s="89">
        <v>0</v>
      </c>
      <c r="D373" s="2" t="s">
        <v>11</v>
      </c>
      <c r="E373" s="4">
        <v>853</v>
      </c>
      <c r="F373" s="2"/>
      <c r="G373" s="2"/>
      <c r="H373" s="2" t="s">
        <v>230</v>
      </c>
      <c r="I373" s="2" t="s">
        <v>20</v>
      </c>
      <c r="J373" s="19">
        <f t="shared" si="152"/>
        <v>2400</v>
      </c>
      <c r="K373" s="19" t="e">
        <f t="shared" si="152"/>
        <v>#REF!</v>
      </c>
      <c r="L373" s="19" t="e">
        <f t="shared" si="152"/>
        <v>#REF!</v>
      </c>
      <c r="M373" s="19" t="e">
        <f t="shared" si="152"/>
        <v>#REF!</v>
      </c>
      <c r="N373" s="19">
        <f t="shared" si="152"/>
        <v>2400</v>
      </c>
      <c r="O373" s="19" t="e">
        <f t="shared" si="152"/>
        <v>#REF!</v>
      </c>
      <c r="P373" s="19" t="e">
        <f t="shared" si="152"/>
        <v>#REF!</v>
      </c>
      <c r="Q373" s="19" t="e">
        <f t="shared" si="152"/>
        <v>#REF!</v>
      </c>
      <c r="R373" s="19">
        <f t="shared" si="152"/>
        <v>2400</v>
      </c>
      <c r="S373" s="19" t="e">
        <f t="shared" si="152"/>
        <v>#REF!</v>
      </c>
      <c r="T373" s="19" t="e">
        <f t="shared" si="152"/>
        <v>#REF!</v>
      </c>
      <c r="U373" s="19" t="e">
        <f t="shared" si="152"/>
        <v>#REF!</v>
      </c>
    </row>
    <row r="374" spans="1:21" ht="45" x14ac:dyDescent="0.25">
      <c r="A374" s="125" t="s">
        <v>9</v>
      </c>
      <c r="B374" s="89">
        <v>53</v>
      </c>
      <c r="C374" s="89">
        <v>0</v>
      </c>
      <c r="D374" s="2" t="s">
        <v>11</v>
      </c>
      <c r="E374" s="4">
        <v>853</v>
      </c>
      <c r="F374" s="2"/>
      <c r="G374" s="2"/>
      <c r="H374" s="2" t="s">
        <v>230</v>
      </c>
      <c r="I374" s="2" t="s">
        <v>21</v>
      </c>
      <c r="J374" s="19">
        <f>'3.ВС'!J357</f>
        <v>2400</v>
      </c>
      <c r="K374" s="19" t="e">
        <f>'3.ВС'!#REF!</f>
        <v>#REF!</v>
      </c>
      <c r="L374" s="19" t="e">
        <f>'3.ВС'!#REF!</f>
        <v>#REF!</v>
      </c>
      <c r="M374" s="19" t="e">
        <f>'3.ВС'!#REF!</f>
        <v>#REF!</v>
      </c>
      <c r="N374" s="19">
        <f>'3.ВС'!K357</f>
        <v>2400</v>
      </c>
      <c r="O374" s="19" t="e">
        <f>'3.ВС'!#REF!</f>
        <v>#REF!</v>
      </c>
      <c r="P374" s="19" t="e">
        <f>'3.ВС'!#REF!</f>
        <v>#REF!</v>
      </c>
      <c r="Q374" s="19" t="e">
        <f>'3.ВС'!#REF!</f>
        <v>#REF!</v>
      </c>
      <c r="R374" s="19">
        <f>'3.ВС'!L357</f>
        <v>2400</v>
      </c>
      <c r="S374" s="19" t="e">
        <f>'3.ВС'!#REF!</f>
        <v>#REF!</v>
      </c>
      <c r="T374" s="19" t="e">
        <f>'3.ВС'!#REF!</f>
        <v>#REF!</v>
      </c>
      <c r="U374" s="19" t="e">
        <f>'3.ВС'!#REF!</f>
        <v>#REF!</v>
      </c>
    </row>
    <row r="375" spans="1:21" ht="60" x14ac:dyDescent="0.25">
      <c r="A375" s="14" t="s">
        <v>362</v>
      </c>
      <c r="B375" s="89">
        <v>53</v>
      </c>
      <c r="C375" s="89">
        <v>0</v>
      </c>
      <c r="D375" s="3" t="s">
        <v>40</v>
      </c>
      <c r="E375" s="89"/>
      <c r="F375" s="3"/>
      <c r="G375" s="3"/>
      <c r="H375" s="3"/>
      <c r="I375" s="3"/>
      <c r="J375" s="19">
        <f t="shared" ref="J375:U375" si="153">J376</f>
        <v>7958500</v>
      </c>
      <c r="K375" s="19" t="e">
        <f t="shared" si="153"/>
        <v>#REF!</v>
      </c>
      <c r="L375" s="19" t="e">
        <f t="shared" si="153"/>
        <v>#REF!</v>
      </c>
      <c r="M375" s="19" t="e">
        <f t="shared" si="153"/>
        <v>#REF!</v>
      </c>
      <c r="N375" s="19">
        <f t="shared" si="153"/>
        <v>3958500</v>
      </c>
      <c r="O375" s="19" t="e">
        <f t="shared" si="153"/>
        <v>#REF!</v>
      </c>
      <c r="P375" s="19" t="e">
        <f t="shared" si="153"/>
        <v>#REF!</v>
      </c>
      <c r="Q375" s="19" t="e">
        <f t="shared" si="153"/>
        <v>#REF!</v>
      </c>
      <c r="R375" s="19">
        <f t="shared" si="153"/>
        <v>3958500</v>
      </c>
      <c r="S375" s="19" t="e">
        <f t="shared" si="153"/>
        <v>#REF!</v>
      </c>
      <c r="T375" s="19" t="e">
        <f t="shared" si="153"/>
        <v>#REF!</v>
      </c>
      <c r="U375" s="19" t="e">
        <f t="shared" si="153"/>
        <v>#REF!</v>
      </c>
    </row>
    <row r="376" spans="1:21" ht="30" x14ac:dyDescent="0.25">
      <c r="A376" s="14" t="s">
        <v>118</v>
      </c>
      <c r="B376" s="89">
        <v>53</v>
      </c>
      <c r="C376" s="89">
        <v>0</v>
      </c>
      <c r="D376" s="2" t="s">
        <v>40</v>
      </c>
      <c r="E376" s="89">
        <v>853</v>
      </c>
      <c r="F376" s="2"/>
      <c r="G376" s="2"/>
      <c r="H376" s="2"/>
      <c r="I376" s="2"/>
      <c r="J376" s="19">
        <f t="shared" ref="J376:U376" si="154">J377+J380</f>
        <v>7958500</v>
      </c>
      <c r="K376" s="19" t="e">
        <f t="shared" si="154"/>
        <v>#REF!</v>
      </c>
      <c r="L376" s="19" t="e">
        <f t="shared" si="154"/>
        <v>#REF!</v>
      </c>
      <c r="M376" s="19" t="e">
        <f t="shared" si="154"/>
        <v>#REF!</v>
      </c>
      <c r="N376" s="19">
        <f t="shared" si="154"/>
        <v>3958500</v>
      </c>
      <c r="O376" s="19" t="e">
        <f t="shared" si="154"/>
        <v>#REF!</v>
      </c>
      <c r="P376" s="19" t="e">
        <f t="shared" si="154"/>
        <v>#REF!</v>
      </c>
      <c r="Q376" s="19" t="e">
        <f t="shared" si="154"/>
        <v>#REF!</v>
      </c>
      <c r="R376" s="19">
        <f t="shared" si="154"/>
        <v>3958500</v>
      </c>
      <c r="S376" s="19" t="e">
        <f t="shared" si="154"/>
        <v>#REF!</v>
      </c>
      <c r="T376" s="19" t="e">
        <f t="shared" si="154"/>
        <v>#REF!</v>
      </c>
      <c r="U376" s="19" t="e">
        <f t="shared" si="154"/>
        <v>#REF!</v>
      </c>
    </row>
    <row r="377" spans="1:21" ht="30" x14ac:dyDescent="0.25">
      <c r="A377" s="14" t="s">
        <v>210</v>
      </c>
      <c r="B377" s="89">
        <v>53</v>
      </c>
      <c r="C377" s="89">
        <v>0</v>
      </c>
      <c r="D377" s="3" t="s">
        <v>40</v>
      </c>
      <c r="E377" s="4">
        <v>853</v>
      </c>
      <c r="F377" s="3" t="s">
        <v>124</v>
      </c>
      <c r="G377" s="3" t="s">
        <v>11</v>
      </c>
      <c r="H377" s="3" t="s">
        <v>170</v>
      </c>
      <c r="I377" s="3"/>
      <c r="J377" s="19">
        <f t="shared" ref="J377:U378" si="155">J378</f>
        <v>958500</v>
      </c>
      <c r="K377" s="19" t="e">
        <f t="shared" si="155"/>
        <v>#REF!</v>
      </c>
      <c r="L377" s="19" t="e">
        <f t="shared" si="155"/>
        <v>#REF!</v>
      </c>
      <c r="M377" s="19" t="e">
        <f t="shared" si="155"/>
        <v>#REF!</v>
      </c>
      <c r="N377" s="19">
        <f t="shared" si="155"/>
        <v>958500</v>
      </c>
      <c r="O377" s="19" t="e">
        <f t="shared" si="155"/>
        <v>#REF!</v>
      </c>
      <c r="P377" s="19" t="e">
        <f t="shared" si="155"/>
        <v>#REF!</v>
      </c>
      <c r="Q377" s="19" t="e">
        <f t="shared" si="155"/>
        <v>#REF!</v>
      </c>
      <c r="R377" s="19">
        <f t="shared" si="155"/>
        <v>958500</v>
      </c>
      <c r="S377" s="19" t="e">
        <f t="shared" si="155"/>
        <v>#REF!</v>
      </c>
      <c r="T377" s="19" t="e">
        <f t="shared" si="155"/>
        <v>#REF!</v>
      </c>
      <c r="U377" s="19" t="e">
        <f t="shared" si="155"/>
        <v>#REF!</v>
      </c>
    </row>
    <row r="378" spans="1:21" x14ac:dyDescent="0.25">
      <c r="A378" s="124" t="s">
        <v>33</v>
      </c>
      <c r="B378" s="89">
        <v>53</v>
      </c>
      <c r="C378" s="89">
        <v>0</v>
      </c>
      <c r="D378" s="2" t="s">
        <v>40</v>
      </c>
      <c r="E378" s="4">
        <v>853</v>
      </c>
      <c r="F378" s="2" t="s">
        <v>124</v>
      </c>
      <c r="G378" s="2" t="s">
        <v>11</v>
      </c>
      <c r="H378" s="2" t="s">
        <v>170</v>
      </c>
      <c r="I378" s="2" t="s">
        <v>34</v>
      </c>
      <c r="J378" s="19">
        <f t="shared" si="155"/>
        <v>958500</v>
      </c>
      <c r="K378" s="19" t="e">
        <f t="shared" si="155"/>
        <v>#REF!</v>
      </c>
      <c r="L378" s="19" t="e">
        <f t="shared" si="155"/>
        <v>#REF!</v>
      </c>
      <c r="M378" s="19" t="e">
        <f t="shared" si="155"/>
        <v>#REF!</v>
      </c>
      <c r="N378" s="19">
        <f t="shared" si="155"/>
        <v>958500</v>
      </c>
      <c r="O378" s="19" t="e">
        <f t="shared" si="155"/>
        <v>#REF!</v>
      </c>
      <c r="P378" s="19" t="e">
        <f t="shared" si="155"/>
        <v>#REF!</v>
      </c>
      <c r="Q378" s="19" t="e">
        <f t="shared" si="155"/>
        <v>#REF!</v>
      </c>
      <c r="R378" s="19">
        <f t="shared" si="155"/>
        <v>958500</v>
      </c>
      <c r="S378" s="19" t="e">
        <f t="shared" si="155"/>
        <v>#REF!</v>
      </c>
      <c r="T378" s="19" t="e">
        <f t="shared" si="155"/>
        <v>#REF!</v>
      </c>
      <c r="U378" s="19" t="e">
        <f t="shared" si="155"/>
        <v>#REF!</v>
      </c>
    </row>
    <row r="379" spans="1:21" x14ac:dyDescent="0.25">
      <c r="A379" s="124" t="s">
        <v>126</v>
      </c>
      <c r="B379" s="89">
        <v>53</v>
      </c>
      <c r="C379" s="89">
        <v>0</v>
      </c>
      <c r="D379" s="2" t="s">
        <v>40</v>
      </c>
      <c r="E379" s="4">
        <v>853</v>
      </c>
      <c r="F379" s="2" t="s">
        <v>124</v>
      </c>
      <c r="G379" s="2" t="s">
        <v>11</v>
      </c>
      <c r="H379" s="3" t="s">
        <v>170</v>
      </c>
      <c r="I379" s="2" t="s">
        <v>127</v>
      </c>
      <c r="J379" s="19">
        <f>'3.ВС'!J370</f>
        <v>958500</v>
      </c>
      <c r="K379" s="19" t="e">
        <f>'3.ВС'!#REF!</f>
        <v>#REF!</v>
      </c>
      <c r="L379" s="19" t="e">
        <f>'3.ВС'!#REF!</f>
        <v>#REF!</v>
      </c>
      <c r="M379" s="19" t="e">
        <f>'3.ВС'!#REF!</f>
        <v>#REF!</v>
      </c>
      <c r="N379" s="19">
        <f>'3.ВС'!K370</f>
        <v>958500</v>
      </c>
      <c r="O379" s="19" t="e">
        <f>'3.ВС'!#REF!</f>
        <v>#REF!</v>
      </c>
      <c r="P379" s="19" t="e">
        <f>'3.ВС'!#REF!</f>
        <v>#REF!</v>
      </c>
      <c r="Q379" s="19" t="e">
        <f>'3.ВС'!#REF!</f>
        <v>#REF!</v>
      </c>
      <c r="R379" s="19">
        <f>'3.ВС'!L370</f>
        <v>958500</v>
      </c>
      <c r="S379" s="19" t="e">
        <f>'3.ВС'!#REF!</f>
        <v>#REF!</v>
      </c>
      <c r="T379" s="19" t="e">
        <f>'3.ВС'!#REF!</f>
        <v>#REF!</v>
      </c>
      <c r="U379" s="19" t="e">
        <f>'3.ВС'!#REF!</f>
        <v>#REF!</v>
      </c>
    </row>
    <row r="380" spans="1:21" ht="30" x14ac:dyDescent="0.25">
      <c r="A380" s="14" t="s">
        <v>171</v>
      </c>
      <c r="B380" s="89">
        <v>53</v>
      </c>
      <c r="C380" s="89">
        <v>0</v>
      </c>
      <c r="D380" s="3" t="s">
        <v>40</v>
      </c>
      <c r="E380" s="4">
        <v>853</v>
      </c>
      <c r="F380" s="2" t="s">
        <v>124</v>
      </c>
      <c r="G380" s="2" t="s">
        <v>40</v>
      </c>
      <c r="H380" s="3" t="s">
        <v>206</v>
      </c>
      <c r="I380" s="2"/>
      <c r="J380" s="19">
        <f t="shared" ref="J380:U381" si="156">J381</f>
        <v>7000000</v>
      </c>
      <c r="K380" s="19" t="e">
        <f t="shared" si="156"/>
        <v>#REF!</v>
      </c>
      <c r="L380" s="19" t="e">
        <f t="shared" si="156"/>
        <v>#REF!</v>
      </c>
      <c r="M380" s="19" t="e">
        <f t="shared" si="156"/>
        <v>#REF!</v>
      </c>
      <c r="N380" s="19">
        <f t="shared" si="156"/>
        <v>3000000</v>
      </c>
      <c r="O380" s="19" t="e">
        <f t="shared" si="156"/>
        <v>#REF!</v>
      </c>
      <c r="P380" s="19" t="e">
        <f t="shared" si="156"/>
        <v>#REF!</v>
      </c>
      <c r="Q380" s="19" t="e">
        <f t="shared" si="156"/>
        <v>#REF!</v>
      </c>
      <c r="R380" s="19">
        <f t="shared" si="156"/>
        <v>3000000</v>
      </c>
      <c r="S380" s="19" t="e">
        <f t="shared" si="156"/>
        <v>#REF!</v>
      </c>
      <c r="T380" s="19" t="e">
        <f t="shared" si="156"/>
        <v>#REF!</v>
      </c>
      <c r="U380" s="19" t="e">
        <f t="shared" si="156"/>
        <v>#REF!</v>
      </c>
    </row>
    <row r="381" spans="1:21" x14ac:dyDescent="0.25">
      <c r="A381" s="124" t="s">
        <v>33</v>
      </c>
      <c r="B381" s="89">
        <v>53</v>
      </c>
      <c r="C381" s="89">
        <v>0</v>
      </c>
      <c r="D381" s="2" t="s">
        <v>40</v>
      </c>
      <c r="E381" s="4">
        <v>853</v>
      </c>
      <c r="F381" s="2" t="s">
        <v>124</v>
      </c>
      <c r="G381" s="2" t="s">
        <v>40</v>
      </c>
      <c r="H381" s="3" t="s">
        <v>206</v>
      </c>
      <c r="I381" s="2" t="s">
        <v>34</v>
      </c>
      <c r="J381" s="19">
        <f t="shared" si="156"/>
        <v>7000000</v>
      </c>
      <c r="K381" s="19" t="e">
        <f t="shared" si="156"/>
        <v>#REF!</v>
      </c>
      <c r="L381" s="19" t="e">
        <f t="shared" si="156"/>
        <v>#REF!</v>
      </c>
      <c r="M381" s="19" t="e">
        <f t="shared" si="156"/>
        <v>#REF!</v>
      </c>
      <c r="N381" s="19">
        <f t="shared" si="156"/>
        <v>3000000</v>
      </c>
      <c r="O381" s="19" t="e">
        <f t="shared" si="156"/>
        <v>#REF!</v>
      </c>
      <c r="P381" s="19" t="e">
        <f t="shared" si="156"/>
        <v>#REF!</v>
      </c>
      <c r="Q381" s="19" t="e">
        <f t="shared" si="156"/>
        <v>#REF!</v>
      </c>
      <c r="R381" s="19">
        <f t="shared" si="156"/>
        <v>3000000</v>
      </c>
      <c r="S381" s="19" t="e">
        <f t="shared" si="156"/>
        <v>#REF!</v>
      </c>
      <c r="T381" s="19" t="e">
        <f t="shared" si="156"/>
        <v>#REF!</v>
      </c>
      <c r="U381" s="19" t="e">
        <f t="shared" si="156"/>
        <v>#REF!</v>
      </c>
    </row>
    <row r="382" spans="1:21" x14ac:dyDescent="0.25">
      <c r="A382" s="125" t="s">
        <v>54</v>
      </c>
      <c r="B382" s="89">
        <v>53</v>
      </c>
      <c r="C382" s="89">
        <v>0</v>
      </c>
      <c r="D382" s="2" t="s">
        <v>40</v>
      </c>
      <c r="E382" s="4">
        <v>853</v>
      </c>
      <c r="F382" s="2" t="s">
        <v>124</v>
      </c>
      <c r="G382" s="2" t="s">
        <v>40</v>
      </c>
      <c r="H382" s="3" t="s">
        <v>206</v>
      </c>
      <c r="I382" s="2" t="s">
        <v>55</v>
      </c>
      <c r="J382" s="19">
        <f>'3.ВС'!J374</f>
        <v>7000000</v>
      </c>
      <c r="K382" s="19" t="e">
        <f>'3.ВС'!#REF!</f>
        <v>#REF!</v>
      </c>
      <c r="L382" s="19" t="e">
        <f>'3.ВС'!#REF!</f>
        <v>#REF!</v>
      </c>
      <c r="M382" s="19" t="e">
        <f>'3.ВС'!#REF!</f>
        <v>#REF!</v>
      </c>
      <c r="N382" s="19">
        <f>'3.ВС'!K374</f>
        <v>3000000</v>
      </c>
      <c r="O382" s="19" t="e">
        <f>'3.ВС'!#REF!</f>
        <v>#REF!</v>
      </c>
      <c r="P382" s="19" t="e">
        <f>'3.ВС'!#REF!</f>
        <v>#REF!</v>
      </c>
      <c r="Q382" s="19" t="e">
        <f>'3.ВС'!#REF!</f>
        <v>#REF!</v>
      </c>
      <c r="R382" s="19">
        <f>'3.ВС'!L374</f>
        <v>3000000</v>
      </c>
      <c r="S382" s="19" t="e">
        <f>'3.ВС'!#REF!</f>
        <v>#REF!</v>
      </c>
      <c r="T382" s="19" t="e">
        <f>'3.ВС'!#REF!</f>
        <v>#REF!</v>
      </c>
      <c r="U382" s="19" t="e">
        <f>'3.ВС'!#REF!</f>
        <v>#REF!</v>
      </c>
    </row>
    <row r="383" spans="1:21" s="21" customFormat="1" ht="14.25" x14ac:dyDescent="0.25">
      <c r="A383" s="16" t="s">
        <v>172</v>
      </c>
      <c r="B383" s="59">
        <v>70</v>
      </c>
      <c r="C383" s="59"/>
      <c r="D383" s="17"/>
      <c r="E383" s="87"/>
      <c r="F383" s="17"/>
      <c r="G383" s="17"/>
      <c r="H383" s="17"/>
      <c r="I383" s="17"/>
      <c r="J383" s="20">
        <f>J384+J390+J396</f>
        <v>2561800</v>
      </c>
      <c r="K383" s="20" t="e">
        <f t="shared" ref="K383:R383" si="157">K384+K390+K396</f>
        <v>#REF!</v>
      </c>
      <c r="L383" s="20" t="e">
        <f t="shared" si="157"/>
        <v>#REF!</v>
      </c>
      <c r="M383" s="20" t="e">
        <f t="shared" si="157"/>
        <v>#REF!</v>
      </c>
      <c r="N383" s="20">
        <f t="shared" si="157"/>
        <v>7553660.54</v>
      </c>
      <c r="O383" s="20" t="e">
        <f t="shared" si="157"/>
        <v>#REF!</v>
      </c>
      <c r="P383" s="20" t="e">
        <f t="shared" si="157"/>
        <v>#REF!</v>
      </c>
      <c r="Q383" s="20" t="e">
        <f t="shared" si="157"/>
        <v>#REF!</v>
      </c>
      <c r="R383" s="20">
        <f t="shared" si="157"/>
        <v>13184368.539999999</v>
      </c>
      <c r="S383" s="20" t="e">
        <f>#REF!+#REF!+S384+S390+S396</f>
        <v>#REF!</v>
      </c>
      <c r="T383" s="20" t="e">
        <f>#REF!+#REF!+T384+T390+T396</f>
        <v>#REF!</v>
      </c>
      <c r="U383" s="20" t="e">
        <f>#REF!+#REF!+U384+U390+U396</f>
        <v>#REF!</v>
      </c>
    </row>
    <row r="384" spans="1:21" ht="30" x14ac:dyDescent="0.25">
      <c r="A384" s="14" t="s">
        <v>118</v>
      </c>
      <c r="B384" s="89">
        <v>70</v>
      </c>
      <c r="C384" s="89">
        <v>0</v>
      </c>
      <c r="D384" s="2" t="s">
        <v>165</v>
      </c>
      <c r="E384" s="4">
        <v>853</v>
      </c>
      <c r="F384" s="2"/>
      <c r="G384" s="2"/>
      <c r="H384" s="2"/>
      <c r="I384" s="2"/>
      <c r="J384" s="19">
        <f>J385+J387</f>
        <v>1000000</v>
      </c>
      <c r="K384" s="19" t="e">
        <f t="shared" ref="K384:R384" si="158">K385+K387</f>
        <v>#REF!</v>
      </c>
      <c r="L384" s="19" t="e">
        <f t="shared" si="158"/>
        <v>#REF!</v>
      </c>
      <c r="M384" s="19" t="e">
        <f t="shared" si="158"/>
        <v>#REF!</v>
      </c>
      <c r="N384" s="19">
        <f t="shared" si="158"/>
        <v>5991860.54</v>
      </c>
      <c r="O384" s="19" t="e">
        <f t="shared" si="158"/>
        <v>#REF!</v>
      </c>
      <c r="P384" s="19" t="e">
        <f t="shared" si="158"/>
        <v>#REF!</v>
      </c>
      <c r="Q384" s="19" t="e">
        <f t="shared" si="158"/>
        <v>#REF!</v>
      </c>
      <c r="R384" s="19">
        <f t="shared" si="158"/>
        <v>11622568.539999999</v>
      </c>
      <c r="S384" s="19" t="e">
        <f>#REF!+S385+S387</f>
        <v>#REF!</v>
      </c>
      <c r="T384" s="19" t="e">
        <f>#REF!+T385+T387</f>
        <v>#REF!</v>
      </c>
      <c r="U384" s="19" t="e">
        <f>#REF!+U385+U387</f>
        <v>#REF!</v>
      </c>
    </row>
    <row r="385" spans="1:21" x14ac:dyDescent="0.25">
      <c r="A385" s="38" t="s">
        <v>229</v>
      </c>
      <c r="B385" s="89">
        <v>70</v>
      </c>
      <c r="C385" s="89">
        <v>0</v>
      </c>
      <c r="D385" s="2" t="s">
        <v>165</v>
      </c>
      <c r="E385" s="89">
        <v>853</v>
      </c>
      <c r="F385" s="2"/>
      <c r="G385" s="2"/>
      <c r="H385" s="2" t="s">
        <v>234</v>
      </c>
      <c r="I385" s="2"/>
      <c r="J385" s="19">
        <f t="shared" ref="J385:U385" si="159">J386</f>
        <v>0</v>
      </c>
      <c r="K385" s="19" t="e">
        <f t="shared" si="159"/>
        <v>#REF!</v>
      </c>
      <c r="L385" s="19" t="e">
        <f t="shared" si="159"/>
        <v>#REF!</v>
      </c>
      <c r="M385" s="19" t="e">
        <f t="shared" si="159"/>
        <v>#REF!</v>
      </c>
      <c r="N385" s="19">
        <f t="shared" si="159"/>
        <v>5991860.54</v>
      </c>
      <c r="O385" s="19" t="e">
        <f t="shared" si="159"/>
        <v>#REF!</v>
      </c>
      <c r="P385" s="19" t="e">
        <f t="shared" si="159"/>
        <v>#REF!</v>
      </c>
      <c r="Q385" s="19" t="e">
        <f t="shared" si="159"/>
        <v>#REF!</v>
      </c>
      <c r="R385" s="19">
        <f t="shared" si="159"/>
        <v>11622568.539999999</v>
      </c>
      <c r="S385" s="19" t="e">
        <f t="shared" si="159"/>
        <v>#REF!</v>
      </c>
      <c r="T385" s="19" t="e">
        <f t="shared" si="159"/>
        <v>#REF!</v>
      </c>
      <c r="U385" s="19" t="e">
        <f t="shared" si="159"/>
        <v>#REF!</v>
      </c>
    </row>
    <row r="386" spans="1:21" x14ac:dyDescent="0.25">
      <c r="A386" s="124" t="s">
        <v>121</v>
      </c>
      <c r="B386" s="89">
        <v>70</v>
      </c>
      <c r="C386" s="89">
        <v>0</v>
      </c>
      <c r="D386" s="2" t="s">
        <v>165</v>
      </c>
      <c r="E386" s="89">
        <v>853</v>
      </c>
      <c r="F386" s="2"/>
      <c r="G386" s="2"/>
      <c r="H386" s="2" t="s">
        <v>234</v>
      </c>
      <c r="I386" s="2" t="s">
        <v>122</v>
      </c>
      <c r="J386" s="19">
        <f>'3.ВС'!J365</f>
        <v>0</v>
      </c>
      <c r="K386" s="19" t="e">
        <f>'3.ВС'!#REF!</f>
        <v>#REF!</v>
      </c>
      <c r="L386" s="19" t="e">
        <f>'3.ВС'!#REF!</f>
        <v>#REF!</v>
      </c>
      <c r="M386" s="19" t="e">
        <f>'3.ВС'!#REF!</f>
        <v>#REF!</v>
      </c>
      <c r="N386" s="19">
        <f>'3.ВС'!K365</f>
        <v>5991860.54</v>
      </c>
      <c r="O386" s="19" t="e">
        <f>'3.ВС'!#REF!</f>
        <v>#REF!</v>
      </c>
      <c r="P386" s="19" t="e">
        <f>'3.ВС'!#REF!</f>
        <v>#REF!</v>
      </c>
      <c r="Q386" s="19" t="e">
        <f>'3.ВС'!#REF!</f>
        <v>#REF!</v>
      </c>
      <c r="R386" s="19">
        <f>'3.ВС'!L365</f>
        <v>11622568.539999999</v>
      </c>
      <c r="S386" s="19" t="e">
        <f>'3.ВС'!#REF!</f>
        <v>#REF!</v>
      </c>
      <c r="T386" s="19" t="e">
        <f>'3.ВС'!#REF!</f>
        <v>#REF!</v>
      </c>
      <c r="U386" s="19" t="e">
        <f>'3.ВС'!#REF!</f>
        <v>#REF!</v>
      </c>
    </row>
    <row r="387" spans="1:21" x14ac:dyDescent="0.25">
      <c r="A387" s="14" t="s">
        <v>91</v>
      </c>
      <c r="B387" s="89">
        <v>70</v>
      </c>
      <c r="C387" s="89">
        <v>0</v>
      </c>
      <c r="D387" s="2" t="s">
        <v>165</v>
      </c>
      <c r="E387" s="89">
        <v>853</v>
      </c>
      <c r="F387" s="2" t="s">
        <v>11</v>
      </c>
      <c r="G387" s="2" t="s">
        <v>98</v>
      </c>
      <c r="H387" s="2" t="s">
        <v>227</v>
      </c>
      <c r="I387" s="2"/>
      <c r="J387" s="19">
        <f t="shared" ref="J387:U388" si="160">J388</f>
        <v>1000000</v>
      </c>
      <c r="K387" s="19" t="e">
        <f t="shared" si="160"/>
        <v>#REF!</v>
      </c>
      <c r="L387" s="19" t="e">
        <f t="shared" si="160"/>
        <v>#REF!</v>
      </c>
      <c r="M387" s="19" t="e">
        <f t="shared" si="160"/>
        <v>#REF!</v>
      </c>
      <c r="N387" s="19">
        <f t="shared" si="160"/>
        <v>0</v>
      </c>
      <c r="O387" s="19" t="e">
        <f t="shared" si="160"/>
        <v>#REF!</v>
      </c>
      <c r="P387" s="19" t="e">
        <f t="shared" si="160"/>
        <v>#REF!</v>
      </c>
      <c r="Q387" s="19" t="e">
        <f t="shared" si="160"/>
        <v>#REF!</v>
      </c>
      <c r="R387" s="19">
        <f t="shared" si="160"/>
        <v>0</v>
      </c>
      <c r="S387" s="19" t="e">
        <f t="shared" si="160"/>
        <v>#REF!</v>
      </c>
      <c r="T387" s="19" t="e">
        <f t="shared" si="160"/>
        <v>#REF!</v>
      </c>
      <c r="U387" s="19" t="e">
        <f t="shared" si="160"/>
        <v>#REF!</v>
      </c>
    </row>
    <row r="388" spans="1:21" x14ac:dyDescent="0.25">
      <c r="A388" s="125" t="s">
        <v>22</v>
      </c>
      <c r="B388" s="89">
        <v>70</v>
      </c>
      <c r="C388" s="89">
        <v>0</v>
      </c>
      <c r="D388" s="2" t="s">
        <v>165</v>
      </c>
      <c r="E388" s="89">
        <v>853</v>
      </c>
      <c r="F388" s="2" t="s">
        <v>11</v>
      </c>
      <c r="G388" s="2" t="s">
        <v>98</v>
      </c>
      <c r="H388" s="2" t="s">
        <v>227</v>
      </c>
      <c r="I388" s="2" t="s">
        <v>23</v>
      </c>
      <c r="J388" s="19">
        <f t="shared" si="160"/>
        <v>1000000</v>
      </c>
      <c r="K388" s="19" t="e">
        <f t="shared" si="160"/>
        <v>#REF!</v>
      </c>
      <c r="L388" s="19" t="e">
        <f t="shared" si="160"/>
        <v>#REF!</v>
      </c>
      <c r="M388" s="19" t="e">
        <f t="shared" si="160"/>
        <v>#REF!</v>
      </c>
      <c r="N388" s="19">
        <f t="shared" si="160"/>
        <v>0</v>
      </c>
      <c r="O388" s="19" t="e">
        <f t="shared" si="160"/>
        <v>#REF!</v>
      </c>
      <c r="P388" s="19" t="e">
        <f t="shared" si="160"/>
        <v>#REF!</v>
      </c>
      <c r="Q388" s="19" t="e">
        <f t="shared" si="160"/>
        <v>#REF!</v>
      </c>
      <c r="R388" s="19">
        <f t="shared" si="160"/>
        <v>0</v>
      </c>
      <c r="S388" s="19" t="e">
        <f t="shared" si="160"/>
        <v>#REF!</v>
      </c>
      <c r="T388" s="19" t="e">
        <f t="shared" si="160"/>
        <v>#REF!</v>
      </c>
      <c r="U388" s="19" t="e">
        <f t="shared" si="160"/>
        <v>#REF!</v>
      </c>
    </row>
    <row r="389" spans="1:21" x14ac:dyDescent="0.25">
      <c r="A389" s="124" t="s">
        <v>121</v>
      </c>
      <c r="B389" s="89">
        <v>70</v>
      </c>
      <c r="C389" s="89">
        <v>0</v>
      </c>
      <c r="D389" s="2" t="s">
        <v>165</v>
      </c>
      <c r="E389" s="89">
        <v>853</v>
      </c>
      <c r="F389" s="2" t="s">
        <v>11</v>
      </c>
      <c r="G389" s="2" t="s">
        <v>98</v>
      </c>
      <c r="H389" s="2" t="s">
        <v>227</v>
      </c>
      <c r="I389" s="2" t="s">
        <v>122</v>
      </c>
      <c r="J389" s="19">
        <f>'3.ВС'!J361</f>
        <v>1000000</v>
      </c>
      <c r="K389" s="19" t="e">
        <f>'3.ВС'!#REF!</f>
        <v>#REF!</v>
      </c>
      <c r="L389" s="19" t="e">
        <f>'3.ВС'!#REF!</f>
        <v>#REF!</v>
      </c>
      <c r="M389" s="19" t="e">
        <f>'3.ВС'!#REF!</f>
        <v>#REF!</v>
      </c>
      <c r="N389" s="19">
        <f>'3.ВС'!K361</f>
        <v>0</v>
      </c>
      <c r="O389" s="19" t="e">
        <f>'3.ВС'!#REF!</f>
        <v>#REF!</v>
      </c>
      <c r="P389" s="19" t="e">
        <f>'3.ВС'!#REF!</f>
        <v>#REF!</v>
      </c>
      <c r="Q389" s="19" t="e">
        <f>'3.ВС'!#REF!</f>
        <v>#REF!</v>
      </c>
      <c r="R389" s="19">
        <f>'3.ВС'!L361</f>
        <v>0</v>
      </c>
      <c r="S389" s="19" t="e">
        <f>'3.ВС'!#REF!</f>
        <v>#REF!</v>
      </c>
      <c r="T389" s="19" t="e">
        <f>'3.ВС'!#REF!</f>
        <v>#REF!</v>
      </c>
      <c r="U389" s="19" t="e">
        <f>'3.ВС'!#REF!</f>
        <v>#REF!</v>
      </c>
    </row>
    <row r="390" spans="1:21" ht="30" x14ac:dyDescent="0.25">
      <c r="A390" s="14" t="s">
        <v>130</v>
      </c>
      <c r="B390" s="4">
        <v>70</v>
      </c>
      <c r="C390" s="4">
        <v>0</v>
      </c>
      <c r="D390" s="2" t="s">
        <v>165</v>
      </c>
      <c r="E390" s="4">
        <v>854</v>
      </c>
      <c r="F390" s="4"/>
      <c r="G390" s="2"/>
      <c r="H390" s="2"/>
      <c r="I390" s="2"/>
      <c r="J390" s="19">
        <f t="shared" ref="J390:U390" si="161">J391</f>
        <v>517700</v>
      </c>
      <c r="K390" s="19" t="e">
        <f t="shared" si="161"/>
        <v>#REF!</v>
      </c>
      <c r="L390" s="19" t="e">
        <f t="shared" si="161"/>
        <v>#REF!</v>
      </c>
      <c r="M390" s="19" t="e">
        <f t="shared" si="161"/>
        <v>#REF!</v>
      </c>
      <c r="N390" s="19">
        <f t="shared" si="161"/>
        <v>517700</v>
      </c>
      <c r="O390" s="19" t="e">
        <f t="shared" si="161"/>
        <v>#REF!</v>
      </c>
      <c r="P390" s="19" t="e">
        <f t="shared" si="161"/>
        <v>#REF!</v>
      </c>
      <c r="Q390" s="19" t="e">
        <f t="shared" si="161"/>
        <v>#REF!</v>
      </c>
      <c r="R390" s="19">
        <f t="shared" si="161"/>
        <v>517700</v>
      </c>
      <c r="S390" s="19" t="e">
        <f t="shared" si="161"/>
        <v>#REF!</v>
      </c>
      <c r="T390" s="19" t="e">
        <f t="shared" si="161"/>
        <v>#REF!</v>
      </c>
      <c r="U390" s="19" t="e">
        <f t="shared" si="161"/>
        <v>#REF!</v>
      </c>
    </row>
    <row r="391" spans="1:21" ht="45" x14ac:dyDescent="0.25">
      <c r="A391" s="14" t="s">
        <v>18</v>
      </c>
      <c r="B391" s="89">
        <v>70</v>
      </c>
      <c r="C391" s="89">
        <v>0</v>
      </c>
      <c r="D391" s="2" t="s">
        <v>165</v>
      </c>
      <c r="E391" s="89">
        <v>854</v>
      </c>
      <c r="F391" s="2" t="s">
        <v>15</v>
      </c>
      <c r="G391" s="2" t="s">
        <v>42</v>
      </c>
      <c r="H391" s="2" t="s">
        <v>174</v>
      </c>
      <c r="I391" s="2"/>
      <c r="J391" s="19">
        <f t="shared" ref="J391:U391" si="162">J392+J395</f>
        <v>517700</v>
      </c>
      <c r="K391" s="19" t="e">
        <f t="shared" si="162"/>
        <v>#REF!</v>
      </c>
      <c r="L391" s="19" t="e">
        <f t="shared" si="162"/>
        <v>#REF!</v>
      </c>
      <c r="M391" s="19" t="e">
        <f t="shared" si="162"/>
        <v>#REF!</v>
      </c>
      <c r="N391" s="19">
        <f t="shared" si="162"/>
        <v>517700</v>
      </c>
      <c r="O391" s="19" t="e">
        <f t="shared" si="162"/>
        <v>#REF!</v>
      </c>
      <c r="P391" s="19" t="e">
        <f t="shared" si="162"/>
        <v>#REF!</v>
      </c>
      <c r="Q391" s="19" t="e">
        <f t="shared" si="162"/>
        <v>#REF!</v>
      </c>
      <c r="R391" s="19">
        <f t="shared" si="162"/>
        <v>517700</v>
      </c>
      <c r="S391" s="19" t="e">
        <f t="shared" si="162"/>
        <v>#REF!</v>
      </c>
      <c r="T391" s="19" t="e">
        <f t="shared" si="162"/>
        <v>#REF!</v>
      </c>
      <c r="U391" s="19" t="e">
        <f t="shared" si="162"/>
        <v>#REF!</v>
      </c>
    </row>
    <row r="392" spans="1:21" ht="90" x14ac:dyDescent="0.25">
      <c r="A392" s="124" t="s">
        <v>14</v>
      </c>
      <c r="B392" s="89">
        <v>70</v>
      </c>
      <c r="C392" s="89">
        <v>0</v>
      </c>
      <c r="D392" s="2" t="s">
        <v>165</v>
      </c>
      <c r="E392" s="89">
        <v>854</v>
      </c>
      <c r="F392" s="2" t="s">
        <v>11</v>
      </c>
      <c r="G392" s="2" t="s">
        <v>42</v>
      </c>
      <c r="H392" s="2" t="s">
        <v>174</v>
      </c>
      <c r="I392" s="2" t="s">
        <v>16</v>
      </c>
      <c r="J392" s="19">
        <f t="shared" ref="J392:U392" si="163">J393</f>
        <v>466100</v>
      </c>
      <c r="K392" s="19" t="e">
        <f t="shared" si="163"/>
        <v>#REF!</v>
      </c>
      <c r="L392" s="19" t="e">
        <f t="shared" si="163"/>
        <v>#REF!</v>
      </c>
      <c r="M392" s="19" t="e">
        <f t="shared" si="163"/>
        <v>#REF!</v>
      </c>
      <c r="N392" s="19">
        <f t="shared" si="163"/>
        <v>466100</v>
      </c>
      <c r="O392" s="19" t="e">
        <f t="shared" si="163"/>
        <v>#REF!</v>
      </c>
      <c r="P392" s="19" t="e">
        <f t="shared" si="163"/>
        <v>#REF!</v>
      </c>
      <c r="Q392" s="19" t="e">
        <f t="shared" si="163"/>
        <v>#REF!</v>
      </c>
      <c r="R392" s="19">
        <f t="shared" si="163"/>
        <v>466100</v>
      </c>
      <c r="S392" s="19" t="e">
        <f t="shared" si="163"/>
        <v>#REF!</v>
      </c>
      <c r="T392" s="19" t="e">
        <f t="shared" si="163"/>
        <v>#REF!</v>
      </c>
      <c r="U392" s="19" t="e">
        <f t="shared" si="163"/>
        <v>#REF!</v>
      </c>
    </row>
    <row r="393" spans="1:21" ht="45" x14ac:dyDescent="0.25">
      <c r="A393" s="124" t="s">
        <v>8</v>
      </c>
      <c r="B393" s="89">
        <v>70</v>
      </c>
      <c r="C393" s="89">
        <v>0</v>
      </c>
      <c r="D393" s="2" t="s">
        <v>165</v>
      </c>
      <c r="E393" s="89">
        <v>854</v>
      </c>
      <c r="F393" s="2" t="s">
        <v>11</v>
      </c>
      <c r="G393" s="2" t="s">
        <v>42</v>
      </c>
      <c r="H393" s="2" t="s">
        <v>174</v>
      </c>
      <c r="I393" s="2" t="s">
        <v>17</v>
      </c>
      <c r="J393" s="19">
        <f>'3.ВС'!J380</f>
        <v>466100</v>
      </c>
      <c r="K393" s="19" t="e">
        <f>'3.ВС'!#REF!</f>
        <v>#REF!</v>
      </c>
      <c r="L393" s="19" t="e">
        <f>'3.ВС'!#REF!</f>
        <v>#REF!</v>
      </c>
      <c r="M393" s="19" t="e">
        <f>'3.ВС'!#REF!</f>
        <v>#REF!</v>
      </c>
      <c r="N393" s="19">
        <f>'3.ВС'!K380</f>
        <v>466100</v>
      </c>
      <c r="O393" s="19" t="e">
        <f>'3.ВС'!#REF!</f>
        <v>#REF!</v>
      </c>
      <c r="P393" s="19" t="e">
        <f>'3.ВС'!#REF!</f>
        <v>#REF!</v>
      </c>
      <c r="Q393" s="19" t="e">
        <f>'3.ВС'!#REF!</f>
        <v>#REF!</v>
      </c>
      <c r="R393" s="19">
        <f>'3.ВС'!L380</f>
        <v>466100</v>
      </c>
      <c r="S393" s="19" t="e">
        <f>'3.ВС'!#REF!</f>
        <v>#REF!</v>
      </c>
      <c r="T393" s="19" t="e">
        <f>'3.ВС'!#REF!</f>
        <v>#REF!</v>
      </c>
      <c r="U393" s="19" t="e">
        <f>'3.ВС'!#REF!</f>
        <v>#REF!</v>
      </c>
    </row>
    <row r="394" spans="1:21" ht="45" x14ac:dyDescent="0.25">
      <c r="A394" s="125" t="s">
        <v>19</v>
      </c>
      <c r="B394" s="89">
        <v>70</v>
      </c>
      <c r="C394" s="89">
        <v>0</v>
      </c>
      <c r="D394" s="2" t="s">
        <v>165</v>
      </c>
      <c r="E394" s="89">
        <v>854</v>
      </c>
      <c r="F394" s="2" t="s">
        <v>11</v>
      </c>
      <c r="G394" s="2" t="s">
        <v>42</v>
      </c>
      <c r="H394" s="2" t="s">
        <v>174</v>
      </c>
      <c r="I394" s="2" t="s">
        <v>20</v>
      </c>
      <c r="J394" s="19">
        <f t="shared" ref="J394:U394" si="164">J395</f>
        <v>51600</v>
      </c>
      <c r="K394" s="19" t="e">
        <f t="shared" si="164"/>
        <v>#REF!</v>
      </c>
      <c r="L394" s="19" t="e">
        <f t="shared" si="164"/>
        <v>#REF!</v>
      </c>
      <c r="M394" s="19" t="e">
        <f t="shared" si="164"/>
        <v>#REF!</v>
      </c>
      <c r="N394" s="19">
        <f t="shared" si="164"/>
        <v>51600</v>
      </c>
      <c r="O394" s="19" t="e">
        <f t="shared" si="164"/>
        <v>#REF!</v>
      </c>
      <c r="P394" s="19" t="e">
        <f t="shared" si="164"/>
        <v>#REF!</v>
      </c>
      <c r="Q394" s="19" t="e">
        <f t="shared" si="164"/>
        <v>#REF!</v>
      </c>
      <c r="R394" s="19">
        <f t="shared" si="164"/>
        <v>51600</v>
      </c>
      <c r="S394" s="19" t="e">
        <f t="shared" si="164"/>
        <v>#REF!</v>
      </c>
      <c r="T394" s="19" t="e">
        <f t="shared" si="164"/>
        <v>#REF!</v>
      </c>
      <c r="U394" s="19" t="e">
        <f t="shared" si="164"/>
        <v>#REF!</v>
      </c>
    </row>
    <row r="395" spans="1:21" ht="45" x14ac:dyDescent="0.25">
      <c r="A395" s="125" t="s">
        <v>9</v>
      </c>
      <c r="B395" s="89">
        <v>70</v>
      </c>
      <c r="C395" s="89">
        <v>0</v>
      </c>
      <c r="D395" s="2" t="s">
        <v>165</v>
      </c>
      <c r="E395" s="89">
        <v>854</v>
      </c>
      <c r="F395" s="2" t="s">
        <v>11</v>
      </c>
      <c r="G395" s="2" t="s">
        <v>42</v>
      </c>
      <c r="H395" s="2" t="s">
        <v>174</v>
      </c>
      <c r="I395" s="2" t="s">
        <v>21</v>
      </c>
      <c r="J395" s="19">
        <f>'3.ВС'!J382</f>
        <v>51600</v>
      </c>
      <c r="K395" s="19" t="e">
        <f>'3.ВС'!#REF!</f>
        <v>#REF!</v>
      </c>
      <c r="L395" s="19" t="e">
        <f>'3.ВС'!#REF!</f>
        <v>#REF!</v>
      </c>
      <c r="M395" s="19" t="e">
        <f>'3.ВС'!#REF!</f>
        <v>#REF!</v>
      </c>
      <c r="N395" s="19">
        <f>'3.ВС'!K382</f>
        <v>51600</v>
      </c>
      <c r="O395" s="19" t="e">
        <f>'3.ВС'!#REF!</f>
        <v>#REF!</v>
      </c>
      <c r="P395" s="19" t="e">
        <f>'3.ВС'!#REF!</f>
        <v>#REF!</v>
      </c>
      <c r="Q395" s="19" t="e">
        <f>'3.ВС'!#REF!</f>
        <v>#REF!</v>
      </c>
      <c r="R395" s="19">
        <f>'3.ВС'!L382</f>
        <v>51600</v>
      </c>
      <c r="S395" s="19" t="e">
        <f>'3.ВС'!#REF!</f>
        <v>#REF!</v>
      </c>
      <c r="T395" s="19" t="e">
        <f>'3.ВС'!#REF!</f>
        <v>#REF!</v>
      </c>
      <c r="U395" s="19" t="e">
        <f>'3.ВС'!#REF!</f>
        <v>#REF!</v>
      </c>
    </row>
    <row r="396" spans="1:21" ht="30" x14ac:dyDescent="0.25">
      <c r="A396" s="14" t="s">
        <v>133</v>
      </c>
      <c r="B396" s="89">
        <v>70</v>
      </c>
      <c r="C396" s="89">
        <v>0</v>
      </c>
      <c r="D396" s="2" t="s">
        <v>165</v>
      </c>
      <c r="E396" s="89">
        <v>857</v>
      </c>
      <c r="F396" s="2"/>
      <c r="G396" s="2"/>
      <c r="H396" s="2"/>
      <c r="I396" s="2"/>
      <c r="J396" s="19">
        <f t="shared" ref="J396:U396" si="165">J397+J400+J403</f>
        <v>1044100</v>
      </c>
      <c r="K396" s="19" t="e">
        <f t="shared" si="165"/>
        <v>#REF!</v>
      </c>
      <c r="L396" s="19" t="e">
        <f t="shared" si="165"/>
        <v>#REF!</v>
      </c>
      <c r="M396" s="19" t="e">
        <f t="shared" si="165"/>
        <v>#REF!</v>
      </c>
      <c r="N396" s="19">
        <f t="shared" si="165"/>
        <v>1044100</v>
      </c>
      <c r="O396" s="19" t="e">
        <f t="shared" si="165"/>
        <v>#REF!</v>
      </c>
      <c r="P396" s="19" t="e">
        <f t="shared" si="165"/>
        <v>#REF!</v>
      </c>
      <c r="Q396" s="19" t="e">
        <f t="shared" si="165"/>
        <v>#REF!</v>
      </c>
      <c r="R396" s="19">
        <f t="shared" si="165"/>
        <v>1044100</v>
      </c>
      <c r="S396" s="19" t="e">
        <f t="shared" si="165"/>
        <v>#REF!</v>
      </c>
      <c r="T396" s="19" t="e">
        <f t="shared" si="165"/>
        <v>#REF!</v>
      </c>
      <c r="U396" s="19" t="e">
        <f t="shared" si="165"/>
        <v>#REF!</v>
      </c>
    </row>
    <row r="397" spans="1:21" ht="45" x14ac:dyDescent="0.25">
      <c r="A397" s="14" t="s">
        <v>18</v>
      </c>
      <c r="B397" s="89">
        <v>70</v>
      </c>
      <c r="C397" s="89">
        <v>0</v>
      </c>
      <c r="D397" s="2" t="s">
        <v>165</v>
      </c>
      <c r="E397" s="89">
        <v>857</v>
      </c>
      <c r="F397" s="2" t="s">
        <v>11</v>
      </c>
      <c r="G397" s="2" t="s">
        <v>94</v>
      </c>
      <c r="H397" s="2" t="s">
        <v>174</v>
      </c>
      <c r="I397" s="2"/>
      <c r="J397" s="19">
        <f t="shared" ref="J397:U398" si="166">J398</f>
        <v>4500</v>
      </c>
      <c r="K397" s="19" t="e">
        <f t="shared" si="166"/>
        <v>#REF!</v>
      </c>
      <c r="L397" s="19" t="e">
        <f t="shared" si="166"/>
        <v>#REF!</v>
      </c>
      <c r="M397" s="19" t="e">
        <f t="shared" si="166"/>
        <v>#REF!</v>
      </c>
      <c r="N397" s="19">
        <f t="shared" si="166"/>
        <v>4500</v>
      </c>
      <c r="O397" s="19" t="e">
        <f t="shared" si="166"/>
        <v>#REF!</v>
      </c>
      <c r="P397" s="19" t="e">
        <f t="shared" si="166"/>
        <v>#REF!</v>
      </c>
      <c r="Q397" s="19" t="e">
        <f t="shared" si="166"/>
        <v>#REF!</v>
      </c>
      <c r="R397" s="19">
        <f t="shared" si="166"/>
        <v>4500</v>
      </c>
      <c r="S397" s="19" t="e">
        <f t="shared" si="166"/>
        <v>#REF!</v>
      </c>
      <c r="T397" s="19" t="e">
        <f t="shared" si="166"/>
        <v>#REF!</v>
      </c>
      <c r="U397" s="19" t="e">
        <f t="shared" si="166"/>
        <v>#REF!</v>
      </c>
    </row>
    <row r="398" spans="1:21" ht="45" x14ac:dyDescent="0.25">
      <c r="A398" s="125" t="s">
        <v>19</v>
      </c>
      <c r="B398" s="89">
        <v>70</v>
      </c>
      <c r="C398" s="89">
        <v>0</v>
      </c>
      <c r="D398" s="2" t="s">
        <v>165</v>
      </c>
      <c r="E398" s="89">
        <v>857</v>
      </c>
      <c r="F398" s="2" t="s">
        <v>11</v>
      </c>
      <c r="G398" s="2" t="s">
        <v>42</v>
      </c>
      <c r="H398" s="2" t="s">
        <v>174</v>
      </c>
      <c r="I398" s="2" t="s">
        <v>20</v>
      </c>
      <c r="J398" s="19">
        <f t="shared" si="166"/>
        <v>4500</v>
      </c>
      <c r="K398" s="19" t="e">
        <f t="shared" si="166"/>
        <v>#REF!</v>
      </c>
      <c r="L398" s="19" t="e">
        <f t="shared" si="166"/>
        <v>#REF!</v>
      </c>
      <c r="M398" s="19" t="e">
        <f t="shared" si="166"/>
        <v>#REF!</v>
      </c>
      <c r="N398" s="19">
        <f t="shared" si="166"/>
        <v>4500</v>
      </c>
      <c r="O398" s="19" t="e">
        <f t="shared" si="166"/>
        <v>#REF!</v>
      </c>
      <c r="P398" s="19" t="e">
        <f t="shared" si="166"/>
        <v>#REF!</v>
      </c>
      <c r="Q398" s="19" t="e">
        <f t="shared" si="166"/>
        <v>#REF!</v>
      </c>
      <c r="R398" s="19">
        <f t="shared" si="166"/>
        <v>4500</v>
      </c>
      <c r="S398" s="19" t="e">
        <f t="shared" si="166"/>
        <v>#REF!</v>
      </c>
      <c r="T398" s="19" t="e">
        <f t="shared" si="166"/>
        <v>#REF!</v>
      </c>
      <c r="U398" s="19" t="e">
        <f t="shared" si="166"/>
        <v>#REF!</v>
      </c>
    </row>
    <row r="399" spans="1:21" ht="45" x14ac:dyDescent="0.25">
      <c r="A399" s="125" t="s">
        <v>9</v>
      </c>
      <c r="B399" s="89">
        <v>70</v>
      </c>
      <c r="C399" s="89">
        <v>0</v>
      </c>
      <c r="D399" s="2" t="s">
        <v>165</v>
      </c>
      <c r="E399" s="89">
        <v>857</v>
      </c>
      <c r="F399" s="2" t="s">
        <v>11</v>
      </c>
      <c r="G399" s="2" t="s">
        <v>42</v>
      </c>
      <c r="H399" s="2" t="s">
        <v>174</v>
      </c>
      <c r="I399" s="2" t="s">
        <v>21</v>
      </c>
      <c r="J399" s="19">
        <f>'3.ВС'!J388</f>
        <v>4500</v>
      </c>
      <c r="K399" s="19" t="e">
        <f>'3.ВС'!#REF!</f>
        <v>#REF!</v>
      </c>
      <c r="L399" s="19" t="e">
        <f>'3.ВС'!#REF!</f>
        <v>#REF!</v>
      </c>
      <c r="M399" s="19" t="e">
        <f>'3.ВС'!#REF!</f>
        <v>#REF!</v>
      </c>
      <c r="N399" s="19">
        <f>'3.ВС'!K388</f>
        <v>4500</v>
      </c>
      <c r="O399" s="19" t="e">
        <f>'3.ВС'!#REF!</f>
        <v>#REF!</v>
      </c>
      <c r="P399" s="19" t="e">
        <f>'3.ВС'!#REF!</f>
        <v>#REF!</v>
      </c>
      <c r="Q399" s="19" t="e">
        <f>'3.ВС'!#REF!</f>
        <v>#REF!</v>
      </c>
      <c r="R399" s="19">
        <f>'3.ВС'!L388</f>
        <v>4500</v>
      </c>
      <c r="S399" s="19" t="e">
        <f>'3.ВС'!#REF!</f>
        <v>#REF!</v>
      </c>
      <c r="T399" s="19" t="e">
        <f>'3.ВС'!#REF!</f>
        <v>#REF!</v>
      </c>
      <c r="U399" s="19" t="e">
        <f>'3.ВС'!#REF!</f>
        <v>#REF!</v>
      </c>
    </row>
    <row r="400" spans="1:21" ht="60" x14ac:dyDescent="0.25">
      <c r="A400" s="14" t="s">
        <v>134</v>
      </c>
      <c r="B400" s="89">
        <v>70</v>
      </c>
      <c r="C400" s="89">
        <v>0</v>
      </c>
      <c r="D400" s="2" t="s">
        <v>165</v>
      </c>
      <c r="E400" s="89">
        <v>857</v>
      </c>
      <c r="F400" s="2" t="s">
        <v>11</v>
      </c>
      <c r="G400" s="2" t="s">
        <v>94</v>
      </c>
      <c r="H400" s="2" t="s">
        <v>208</v>
      </c>
      <c r="I400" s="2"/>
      <c r="J400" s="19">
        <f t="shared" ref="J400:U401" si="167">J401</f>
        <v>1021600</v>
      </c>
      <c r="K400" s="19" t="e">
        <f t="shared" si="167"/>
        <v>#REF!</v>
      </c>
      <c r="L400" s="19" t="e">
        <f t="shared" si="167"/>
        <v>#REF!</v>
      </c>
      <c r="M400" s="19" t="e">
        <f t="shared" si="167"/>
        <v>#REF!</v>
      </c>
      <c r="N400" s="19">
        <f t="shared" si="167"/>
        <v>1021600</v>
      </c>
      <c r="O400" s="19" t="e">
        <f t="shared" si="167"/>
        <v>#REF!</v>
      </c>
      <c r="P400" s="19" t="e">
        <f t="shared" si="167"/>
        <v>#REF!</v>
      </c>
      <c r="Q400" s="19" t="e">
        <f t="shared" si="167"/>
        <v>#REF!</v>
      </c>
      <c r="R400" s="19">
        <f t="shared" si="167"/>
        <v>1021600</v>
      </c>
      <c r="S400" s="19" t="e">
        <f t="shared" si="167"/>
        <v>#REF!</v>
      </c>
      <c r="T400" s="19" t="e">
        <f t="shared" si="167"/>
        <v>#REF!</v>
      </c>
      <c r="U400" s="19" t="e">
        <f t="shared" si="167"/>
        <v>#REF!</v>
      </c>
    </row>
    <row r="401" spans="1:21" ht="90" x14ac:dyDescent="0.25">
      <c r="A401" s="124" t="s">
        <v>14</v>
      </c>
      <c r="B401" s="89">
        <v>70</v>
      </c>
      <c r="C401" s="89">
        <v>0</v>
      </c>
      <c r="D401" s="2" t="s">
        <v>165</v>
      </c>
      <c r="E401" s="89">
        <v>857</v>
      </c>
      <c r="F401" s="2" t="s">
        <v>15</v>
      </c>
      <c r="G401" s="2" t="s">
        <v>94</v>
      </c>
      <c r="H401" s="2" t="s">
        <v>208</v>
      </c>
      <c r="I401" s="2" t="s">
        <v>16</v>
      </c>
      <c r="J401" s="19">
        <f t="shared" si="167"/>
        <v>1021600</v>
      </c>
      <c r="K401" s="19" t="e">
        <f t="shared" si="167"/>
        <v>#REF!</v>
      </c>
      <c r="L401" s="19" t="e">
        <f t="shared" si="167"/>
        <v>#REF!</v>
      </c>
      <c r="M401" s="19" t="e">
        <f t="shared" si="167"/>
        <v>#REF!</v>
      </c>
      <c r="N401" s="19">
        <f t="shared" si="167"/>
        <v>1021600</v>
      </c>
      <c r="O401" s="19" t="e">
        <f t="shared" si="167"/>
        <v>#REF!</v>
      </c>
      <c r="P401" s="19" t="e">
        <f t="shared" si="167"/>
        <v>#REF!</v>
      </c>
      <c r="Q401" s="19" t="e">
        <f t="shared" si="167"/>
        <v>#REF!</v>
      </c>
      <c r="R401" s="19">
        <f t="shared" si="167"/>
        <v>1021600</v>
      </c>
      <c r="S401" s="19" t="e">
        <f t="shared" si="167"/>
        <v>#REF!</v>
      </c>
      <c r="T401" s="19" t="e">
        <f t="shared" si="167"/>
        <v>#REF!</v>
      </c>
      <c r="U401" s="19" t="e">
        <f t="shared" si="167"/>
        <v>#REF!</v>
      </c>
    </row>
    <row r="402" spans="1:21" ht="45" x14ac:dyDescent="0.25">
      <c r="A402" s="124" t="s">
        <v>8</v>
      </c>
      <c r="B402" s="89">
        <v>70</v>
      </c>
      <c r="C402" s="89">
        <v>0</v>
      </c>
      <c r="D402" s="2" t="s">
        <v>165</v>
      </c>
      <c r="E402" s="89">
        <v>857</v>
      </c>
      <c r="F402" s="2" t="s">
        <v>11</v>
      </c>
      <c r="G402" s="2" t="s">
        <v>94</v>
      </c>
      <c r="H402" s="2" t="s">
        <v>208</v>
      </c>
      <c r="I402" s="2" t="s">
        <v>17</v>
      </c>
      <c r="J402" s="19">
        <f>'3.ВС'!J391</f>
        <v>1021600</v>
      </c>
      <c r="K402" s="19" t="e">
        <f>'3.ВС'!#REF!</f>
        <v>#REF!</v>
      </c>
      <c r="L402" s="19" t="e">
        <f>'3.ВС'!#REF!</f>
        <v>#REF!</v>
      </c>
      <c r="M402" s="19" t="e">
        <f>'3.ВС'!#REF!</f>
        <v>#REF!</v>
      </c>
      <c r="N402" s="19">
        <f>'3.ВС'!K391</f>
        <v>1021600</v>
      </c>
      <c r="O402" s="19" t="e">
        <f>'3.ВС'!#REF!</f>
        <v>#REF!</v>
      </c>
      <c r="P402" s="19" t="e">
        <f>'3.ВС'!#REF!</f>
        <v>#REF!</v>
      </c>
      <c r="Q402" s="19" t="e">
        <f>'3.ВС'!#REF!</f>
        <v>#REF!</v>
      </c>
      <c r="R402" s="19">
        <f>'3.ВС'!L391</f>
        <v>1021600</v>
      </c>
      <c r="S402" s="19" t="e">
        <f>'3.ВС'!#REF!</f>
        <v>#REF!</v>
      </c>
      <c r="T402" s="19" t="e">
        <f>'3.ВС'!#REF!</f>
        <v>#REF!</v>
      </c>
      <c r="U402" s="19" t="e">
        <f>'3.ВС'!#REF!</f>
        <v>#REF!</v>
      </c>
    </row>
    <row r="403" spans="1:21" ht="90" x14ac:dyDescent="0.25">
      <c r="A403" s="14" t="s">
        <v>136</v>
      </c>
      <c r="B403" s="89">
        <v>70</v>
      </c>
      <c r="C403" s="89">
        <v>0</v>
      </c>
      <c r="D403" s="2" t="s">
        <v>165</v>
      </c>
      <c r="E403" s="89">
        <v>857</v>
      </c>
      <c r="F403" s="2" t="s">
        <v>15</v>
      </c>
      <c r="G403" s="2" t="s">
        <v>94</v>
      </c>
      <c r="H403" s="2" t="s">
        <v>207</v>
      </c>
      <c r="I403" s="43"/>
      <c r="J403" s="19">
        <f t="shared" ref="J403:U404" si="168">J404</f>
        <v>18000</v>
      </c>
      <c r="K403" s="19" t="e">
        <f t="shared" si="168"/>
        <v>#REF!</v>
      </c>
      <c r="L403" s="19" t="e">
        <f t="shared" si="168"/>
        <v>#REF!</v>
      </c>
      <c r="M403" s="19" t="e">
        <f t="shared" si="168"/>
        <v>#REF!</v>
      </c>
      <c r="N403" s="19">
        <f t="shared" si="168"/>
        <v>18000</v>
      </c>
      <c r="O403" s="19" t="e">
        <f t="shared" si="168"/>
        <v>#REF!</v>
      </c>
      <c r="P403" s="19" t="e">
        <f t="shared" si="168"/>
        <v>#REF!</v>
      </c>
      <c r="Q403" s="19" t="e">
        <f t="shared" si="168"/>
        <v>#REF!</v>
      </c>
      <c r="R403" s="19">
        <f t="shared" si="168"/>
        <v>18000</v>
      </c>
      <c r="S403" s="19" t="e">
        <f t="shared" si="168"/>
        <v>#REF!</v>
      </c>
      <c r="T403" s="19" t="e">
        <f t="shared" si="168"/>
        <v>#REF!</v>
      </c>
      <c r="U403" s="19" t="e">
        <f t="shared" si="168"/>
        <v>#REF!</v>
      </c>
    </row>
    <row r="404" spans="1:21" ht="45" x14ac:dyDescent="0.25">
      <c r="A404" s="125" t="s">
        <v>19</v>
      </c>
      <c r="B404" s="89">
        <v>70</v>
      </c>
      <c r="C404" s="89">
        <v>0</v>
      </c>
      <c r="D404" s="2" t="s">
        <v>165</v>
      </c>
      <c r="E404" s="89">
        <v>857</v>
      </c>
      <c r="F404" s="2" t="s">
        <v>11</v>
      </c>
      <c r="G404" s="2" t="s">
        <v>94</v>
      </c>
      <c r="H404" s="2" t="s">
        <v>207</v>
      </c>
      <c r="I404" s="2" t="s">
        <v>20</v>
      </c>
      <c r="J404" s="19">
        <f t="shared" si="168"/>
        <v>18000</v>
      </c>
      <c r="K404" s="19" t="e">
        <f t="shared" si="168"/>
        <v>#REF!</v>
      </c>
      <c r="L404" s="19" t="e">
        <f t="shared" si="168"/>
        <v>#REF!</v>
      </c>
      <c r="M404" s="19" t="e">
        <f t="shared" si="168"/>
        <v>#REF!</v>
      </c>
      <c r="N404" s="19">
        <f t="shared" si="168"/>
        <v>18000</v>
      </c>
      <c r="O404" s="19" t="e">
        <f t="shared" si="168"/>
        <v>#REF!</v>
      </c>
      <c r="P404" s="19" t="e">
        <f t="shared" si="168"/>
        <v>#REF!</v>
      </c>
      <c r="Q404" s="19" t="e">
        <f t="shared" si="168"/>
        <v>#REF!</v>
      </c>
      <c r="R404" s="19">
        <f t="shared" si="168"/>
        <v>18000</v>
      </c>
      <c r="S404" s="19" t="e">
        <f t="shared" si="168"/>
        <v>#REF!</v>
      </c>
      <c r="T404" s="19" t="e">
        <f t="shared" si="168"/>
        <v>#REF!</v>
      </c>
      <c r="U404" s="19" t="e">
        <f t="shared" si="168"/>
        <v>#REF!</v>
      </c>
    </row>
    <row r="405" spans="1:21" ht="45" x14ac:dyDescent="0.25">
      <c r="A405" s="125" t="s">
        <v>9</v>
      </c>
      <c r="B405" s="89">
        <v>70</v>
      </c>
      <c r="C405" s="89">
        <v>0</v>
      </c>
      <c r="D405" s="2" t="s">
        <v>165</v>
      </c>
      <c r="E405" s="89">
        <v>857</v>
      </c>
      <c r="F405" s="2" t="s">
        <v>11</v>
      </c>
      <c r="G405" s="2" t="s">
        <v>94</v>
      </c>
      <c r="H405" s="2" t="s">
        <v>207</v>
      </c>
      <c r="I405" s="2" t="s">
        <v>21</v>
      </c>
      <c r="J405" s="19">
        <f>'3.ВС'!J394</f>
        <v>18000</v>
      </c>
      <c r="K405" s="19" t="e">
        <f>'3.ВС'!#REF!</f>
        <v>#REF!</v>
      </c>
      <c r="L405" s="19" t="e">
        <f>'3.ВС'!#REF!</f>
        <v>#REF!</v>
      </c>
      <c r="M405" s="19" t="e">
        <f>'3.ВС'!#REF!</f>
        <v>#REF!</v>
      </c>
      <c r="N405" s="19">
        <f>'3.ВС'!K394</f>
        <v>18000</v>
      </c>
      <c r="O405" s="19" t="e">
        <f>'3.ВС'!#REF!</f>
        <v>#REF!</v>
      </c>
      <c r="P405" s="19" t="e">
        <f>'3.ВС'!#REF!</f>
        <v>#REF!</v>
      </c>
      <c r="Q405" s="19" t="e">
        <f>'3.ВС'!#REF!</f>
        <v>#REF!</v>
      </c>
      <c r="R405" s="19">
        <f>'3.ВС'!L394</f>
        <v>18000</v>
      </c>
      <c r="S405" s="19" t="e">
        <f>'3.ВС'!#REF!</f>
        <v>#REF!</v>
      </c>
      <c r="T405" s="19" t="e">
        <f>'3.ВС'!#REF!</f>
        <v>#REF!</v>
      </c>
      <c r="U405" s="19" t="e">
        <f>'3.ВС'!#REF!</f>
        <v>#REF!</v>
      </c>
    </row>
    <row r="406" spans="1:21" x14ac:dyDescent="0.25">
      <c r="A406" s="124" t="s">
        <v>138</v>
      </c>
      <c r="B406" s="89"/>
      <c r="C406" s="89"/>
      <c r="D406" s="2"/>
      <c r="E406" s="89"/>
      <c r="F406" s="2"/>
      <c r="G406" s="2"/>
      <c r="H406" s="2"/>
      <c r="I406" s="2"/>
      <c r="J406" s="19">
        <f t="shared" ref="J406:U406" si="169">J6+J265+J364+J383</f>
        <v>621052738.33000004</v>
      </c>
      <c r="K406" s="19" t="e">
        <f t="shared" si="169"/>
        <v>#REF!</v>
      </c>
      <c r="L406" s="19" t="e">
        <f t="shared" si="169"/>
        <v>#REF!</v>
      </c>
      <c r="M406" s="19" t="e">
        <f t="shared" si="169"/>
        <v>#REF!</v>
      </c>
      <c r="N406" s="19">
        <f t="shared" si="169"/>
        <v>568230054.46000004</v>
      </c>
      <c r="O406" s="19" t="e">
        <f t="shared" si="169"/>
        <v>#REF!</v>
      </c>
      <c r="P406" s="19" t="e">
        <f t="shared" si="169"/>
        <v>#REF!</v>
      </c>
      <c r="Q406" s="19" t="e">
        <f t="shared" si="169"/>
        <v>#REF!</v>
      </c>
      <c r="R406" s="19">
        <f t="shared" si="169"/>
        <v>439496494.95000005</v>
      </c>
      <c r="S406" s="19" t="e">
        <f t="shared" si="169"/>
        <v>#REF!</v>
      </c>
      <c r="T406" s="19" t="e">
        <f t="shared" si="169"/>
        <v>#REF!</v>
      </c>
      <c r="U406" s="19" t="e">
        <f t="shared" si="169"/>
        <v>#REF!</v>
      </c>
    </row>
    <row r="407" spans="1:21" hidden="1" x14ac:dyDescent="0.25">
      <c r="A407" s="10"/>
      <c r="D407" s="10"/>
      <c r="E407" s="10"/>
      <c r="F407" s="10"/>
      <c r="G407" s="10"/>
      <c r="H407" s="10"/>
      <c r="J407" s="27">
        <f>J406-'3.ВС'!J395</f>
        <v>0</v>
      </c>
      <c r="K407" s="27" t="e">
        <f>K406-'3.ВС'!#REF!</f>
        <v>#REF!</v>
      </c>
      <c r="L407" s="27" t="e">
        <f>L406-'3.ВС'!#REF!</f>
        <v>#REF!</v>
      </c>
      <c r="M407" s="27" t="e">
        <f>M406-'3.ВС'!#REF!</f>
        <v>#REF!</v>
      </c>
      <c r="N407" s="27">
        <f>N406-'3.ВС'!K395</f>
        <v>0</v>
      </c>
      <c r="O407" s="27" t="e">
        <f>O406-'3.ВС'!#REF!</f>
        <v>#REF!</v>
      </c>
      <c r="P407" s="27" t="e">
        <f>P406-'3.ВС'!#REF!</f>
        <v>#REF!</v>
      </c>
      <c r="Q407" s="27" t="e">
        <f>Q406-'3.ВС'!#REF!</f>
        <v>#REF!</v>
      </c>
      <c r="R407" s="27">
        <f>R406-'3.ВС'!L395</f>
        <v>0</v>
      </c>
      <c r="S407" s="27" t="e">
        <f>S406-'3.ВС'!#REF!</f>
        <v>#REF!</v>
      </c>
      <c r="T407" s="27" t="e">
        <f>T406-'3.ВС'!#REF!</f>
        <v>#REF!</v>
      </c>
      <c r="U407" s="27" t="e">
        <f>U406-'3.ВС'!#REF!</f>
        <v>#REF!</v>
      </c>
    </row>
    <row r="408" spans="1:21" hidden="1" x14ac:dyDescent="0.25">
      <c r="A408" s="10"/>
      <c r="D408" s="10"/>
      <c r="E408" s="10"/>
      <c r="F408" s="10"/>
      <c r="G408" s="10"/>
      <c r="H408" s="10"/>
    </row>
    <row r="409" spans="1:21" hidden="1" x14ac:dyDescent="0.25"/>
    <row r="410" spans="1:21" hidden="1" x14ac:dyDescent="0.25"/>
    <row r="411" spans="1:21" hidden="1" x14ac:dyDescent="0.25"/>
    <row r="412" spans="1:21" hidden="1" x14ac:dyDescent="0.25">
      <c r="E412" s="9">
        <v>851</v>
      </c>
    </row>
    <row r="413" spans="1:21" hidden="1" x14ac:dyDescent="0.25">
      <c r="E413" s="9">
        <v>852</v>
      </c>
    </row>
    <row r="414" spans="1:21" hidden="1" x14ac:dyDescent="0.25">
      <c r="E414" s="9">
        <v>853</v>
      </c>
    </row>
    <row r="415" spans="1:21" hidden="1" x14ac:dyDescent="0.25">
      <c r="E415" s="9">
        <v>854</v>
      </c>
    </row>
    <row r="416" spans="1:21" hidden="1" x14ac:dyDescent="0.25">
      <c r="E416" s="9">
        <v>857</v>
      </c>
    </row>
    <row r="417" spans="1:21" hidden="1" x14ac:dyDescent="0.25"/>
    <row r="418" spans="1:21" hidden="1" x14ac:dyDescent="0.25">
      <c r="A418" s="102" t="s">
        <v>271</v>
      </c>
      <c r="B418" s="23"/>
      <c r="C418" s="23"/>
      <c r="D418" s="4"/>
      <c r="E418" s="4"/>
      <c r="F418" s="4"/>
      <c r="G418" s="4"/>
      <c r="H418" s="4"/>
      <c r="I418" s="23"/>
      <c r="J418" s="23"/>
      <c r="K418" s="23"/>
      <c r="L418" s="23"/>
      <c r="M418" s="23"/>
      <c r="N418" s="23"/>
      <c r="O418" s="23"/>
      <c r="P418" s="23"/>
      <c r="Q418" s="23"/>
      <c r="R418" s="23"/>
      <c r="S418" s="23"/>
      <c r="T418" s="23"/>
      <c r="U418" s="23"/>
    </row>
    <row r="419" spans="1:21" ht="30" hidden="1" x14ac:dyDescent="0.25">
      <c r="A419" s="102" t="s">
        <v>231</v>
      </c>
      <c r="B419" s="89">
        <v>51</v>
      </c>
      <c r="C419" s="89"/>
      <c r="D419" s="2"/>
      <c r="E419" s="4"/>
      <c r="F419" s="4"/>
      <c r="G419" s="4"/>
      <c r="H419" s="4"/>
      <c r="I419" s="23"/>
      <c r="J419" s="23"/>
      <c r="K419" s="23"/>
      <c r="L419" s="23"/>
      <c r="M419" s="23"/>
      <c r="N419" s="23"/>
      <c r="O419" s="23"/>
      <c r="P419" s="23"/>
      <c r="Q419" s="23"/>
      <c r="R419" s="23"/>
      <c r="S419" s="23"/>
      <c r="T419" s="23"/>
      <c r="U419" s="23"/>
    </row>
    <row r="420" spans="1:21" ht="60" hidden="1" x14ac:dyDescent="0.25">
      <c r="A420" s="102" t="s">
        <v>342</v>
      </c>
      <c r="B420" s="4">
        <v>51</v>
      </c>
      <c r="C420" s="4">
        <v>0</v>
      </c>
      <c r="D420" s="2" t="s">
        <v>11</v>
      </c>
      <c r="E420" s="4"/>
      <c r="F420" s="4"/>
      <c r="G420" s="4"/>
      <c r="H420" s="4"/>
      <c r="I420" s="23"/>
      <c r="J420" s="23"/>
      <c r="K420" s="23"/>
      <c r="L420" s="23"/>
      <c r="M420" s="23"/>
      <c r="N420" s="23"/>
      <c r="O420" s="23"/>
      <c r="P420" s="23"/>
      <c r="Q420" s="23"/>
      <c r="R420" s="23"/>
      <c r="S420" s="23"/>
      <c r="T420" s="23"/>
      <c r="U420" s="23"/>
    </row>
    <row r="421" spans="1:21" ht="30" hidden="1" x14ac:dyDescent="0.25">
      <c r="A421" s="104" t="s">
        <v>343</v>
      </c>
      <c r="B421" s="89">
        <v>51</v>
      </c>
      <c r="C421" s="89">
        <v>0</v>
      </c>
      <c r="D421" s="2" t="s">
        <v>40</v>
      </c>
      <c r="E421" s="4"/>
      <c r="F421" s="4"/>
      <c r="G421" s="4"/>
      <c r="H421" s="4"/>
      <c r="I421" s="23"/>
      <c r="J421" s="23"/>
      <c r="K421" s="23"/>
      <c r="L421" s="23"/>
      <c r="M421" s="23"/>
      <c r="N421" s="23"/>
      <c r="O421" s="23"/>
      <c r="P421" s="23"/>
      <c r="Q421" s="23"/>
      <c r="R421" s="23"/>
      <c r="S421" s="23"/>
      <c r="T421" s="23"/>
      <c r="U421" s="23"/>
    </row>
    <row r="422" spans="1:21" ht="45" hidden="1" x14ac:dyDescent="0.25">
      <c r="A422" s="102" t="s">
        <v>146</v>
      </c>
      <c r="B422" s="89">
        <v>51</v>
      </c>
      <c r="C422" s="89">
        <v>0</v>
      </c>
      <c r="D422" s="2" t="s">
        <v>42</v>
      </c>
      <c r="E422" s="4"/>
      <c r="F422" s="4"/>
      <c r="G422" s="4"/>
      <c r="H422" s="4"/>
      <c r="I422" s="23"/>
      <c r="J422" s="23"/>
      <c r="K422" s="23"/>
      <c r="L422" s="23"/>
      <c r="M422" s="23"/>
      <c r="N422" s="23"/>
      <c r="O422" s="23"/>
      <c r="P422" s="23"/>
      <c r="Q422" s="23"/>
      <c r="R422" s="23"/>
      <c r="S422" s="23"/>
      <c r="T422" s="23"/>
      <c r="U422" s="23"/>
    </row>
    <row r="423" spans="1:21" ht="60" hidden="1" x14ac:dyDescent="0.25">
      <c r="A423" s="102" t="s">
        <v>344</v>
      </c>
      <c r="B423" s="89">
        <v>51</v>
      </c>
      <c r="C423" s="89">
        <v>0</v>
      </c>
      <c r="D423" s="2" t="s">
        <v>12</v>
      </c>
      <c r="E423" s="4"/>
      <c r="F423" s="4"/>
      <c r="G423" s="4"/>
      <c r="H423" s="4"/>
      <c r="I423" s="23"/>
      <c r="J423" s="23"/>
      <c r="K423" s="23"/>
      <c r="L423" s="23"/>
      <c r="M423" s="23"/>
      <c r="N423" s="23"/>
      <c r="O423" s="23"/>
      <c r="P423" s="23"/>
      <c r="Q423" s="23"/>
      <c r="R423" s="23"/>
      <c r="S423" s="23"/>
      <c r="T423" s="23"/>
      <c r="U423" s="23"/>
    </row>
    <row r="424" spans="1:21" ht="60" hidden="1" x14ac:dyDescent="0.25">
      <c r="A424" s="102" t="s">
        <v>145</v>
      </c>
      <c r="B424" s="89">
        <v>51</v>
      </c>
      <c r="C424" s="89">
        <v>0</v>
      </c>
      <c r="D424" s="2" t="s">
        <v>29</v>
      </c>
      <c r="E424" s="4"/>
      <c r="F424" s="4"/>
      <c r="G424" s="4"/>
      <c r="H424" s="4"/>
      <c r="I424" s="23"/>
      <c r="J424" s="23"/>
      <c r="K424" s="23"/>
      <c r="L424" s="23"/>
      <c r="M424" s="23"/>
      <c r="N424" s="23"/>
      <c r="O424" s="23"/>
      <c r="P424" s="23"/>
      <c r="Q424" s="23"/>
      <c r="R424" s="23"/>
      <c r="S424" s="23"/>
      <c r="T424" s="23"/>
      <c r="U424" s="23"/>
    </row>
    <row r="425" spans="1:21" ht="30" hidden="1" x14ac:dyDescent="0.25">
      <c r="A425" s="102" t="s">
        <v>147</v>
      </c>
      <c r="B425" s="89">
        <v>51</v>
      </c>
      <c r="C425" s="89">
        <v>0</v>
      </c>
      <c r="D425" s="2" t="s">
        <v>94</v>
      </c>
      <c r="E425" s="4"/>
      <c r="F425" s="4"/>
      <c r="G425" s="4"/>
      <c r="H425" s="4"/>
      <c r="I425" s="23"/>
      <c r="J425" s="23"/>
      <c r="K425" s="23"/>
      <c r="L425" s="23"/>
      <c r="M425" s="23"/>
      <c r="N425" s="23"/>
      <c r="O425" s="23"/>
      <c r="P425" s="23"/>
      <c r="Q425" s="23"/>
      <c r="R425" s="23"/>
      <c r="S425" s="23"/>
      <c r="T425" s="23"/>
      <c r="U425" s="23"/>
    </row>
    <row r="426" spans="1:21" ht="30" hidden="1" x14ac:dyDescent="0.25">
      <c r="A426" s="102" t="s">
        <v>153</v>
      </c>
      <c r="B426" s="89">
        <v>51</v>
      </c>
      <c r="C426" s="89">
        <v>0</v>
      </c>
      <c r="D426" s="3" t="s">
        <v>69</v>
      </c>
      <c r="E426" s="4"/>
      <c r="F426" s="4"/>
      <c r="G426" s="4"/>
      <c r="H426" s="4"/>
      <c r="I426" s="23"/>
      <c r="J426" s="23"/>
      <c r="K426" s="23"/>
      <c r="L426" s="23"/>
      <c r="M426" s="23"/>
      <c r="N426" s="23"/>
      <c r="O426" s="23"/>
      <c r="P426" s="23"/>
      <c r="Q426" s="23"/>
      <c r="R426" s="23"/>
      <c r="S426" s="23"/>
      <c r="T426" s="23"/>
      <c r="U426" s="23"/>
    </row>
    <row r="427" spans="1:21" ht="60" hidden="1" x14ac:dyDescent="0.25">
      <c r="A427" s="102" t="s">
        <v>154</v>
      </c>
      <c r="B427" s="89">
        <v>51</v>
      </c>
      <c r="C427" s="89">
        <v>0</v>
      </c>
      <c r="D427" s="3" t="s">
        <v>51</v>
      </c>
      <c r="E427" s="4"/>
      <c r="F427" s="4"/>
      <c r="G427" s="4"/>
      <c r="H427" s="4"/>
      <c r="I427" s="23"/>
      <c r="J427" s="23"/>
      <c r="K427" s="23"/>
      <c r="L427" s="23"/>
      <c r="M427" s="23"/>
      <c r="N427" s="23"/>
      <c r="O427" s="23"/>
      <c r="P427" s="23"/>
      <c r="Q427" s="23"/>
      <c r="R427" s="23"/>
      <c r="S427" s="23"/>
      <c r="T427" s="23"/>
      <c r="U427" s="23"/>
    </row>
    <row r="428" spans="1:21" ht="60" hidden="1" x14ac:dyDescent="0.25">
      <c r="A428" s="102" t="s">
        <v>346</v>
      </c>
      <c r="B428" s="4">
        <v>51</v>
      </c>
      <c r="C428" s="4">
        <v>0</v>
      </c>
      <c r="D428" s="2" t="s">
        <v>45</v>
      </c>
      <c r="E428" s="4"/>
      <c r="F428" s="4"/>
      <c r="G428" s="4"/>
      <c r="H428" s="4"/>
      <c r="I428" s="23"/>
      <c r="J428" s="23"/>
      <c r="K428" s="23"/>
      <c r="L428" s="23"/>
      <c r="M428" s="23"/>
      <c r="N428" s="23"/>
      <c r="O428" s="23"/>
      <c r="P428" s="23"/>
      <c r="Q428" s="23"/>
      <c r="R428" s="23"/>
      <c r="S428" s="23"/>
      <c r="T428" s="23"/>
      <c r="U428" s="23"/>
    </row>
    <row r="429" spans="1:21" ht="45" hidden="1" x14ac:dyDescent="0.25">
      <c r="A429" s="104" t="s">
        <v>345</v>
      </c>
      <c r="B429" s="89">
        <v>51</v>
      </c>
      <c r="C429" s="89">
        <v>0</v>
      </c>
      <c r="D429" s="3" t="s">
        <v>84</v>
      </c>
      <c r="E429" s="4"/>
      <c r="F429" s="4"/>
      <c r="G429" s="4"/>
      <c r="H429" s="4"/>
      <c r="I429" s="23"/>
      <c r="J429" s="23"/>
      <c r="K429" s="23"/>
      <c r="L429" s="23"/>
      <c r="M429" s="23"/>
      <c r="N429" s="23"/>
      <c r="O429" s="23"/>
      <c r="P429" s="23"/>
      <c r="Q429" s="23"/>
      <c r="R429" s="23"/>
      <c r="S429" s="23"/>
      <c r="T429" s="23"/>
      <c r="U429" s="23"/>
    </row>
    <row r="430" spans="1:21" ht="45" hidden="1" x14ac:dyDescent="0.25">
      <c r="A430" s="104" t="s">
        <v>268</v>
      </c>
      <c r="B430" s="89">
        <v>51</v>
      </c>
      <c r="C430" s="89">
        <v>0</v>
      </c>
      <c r="D430" s="3" t="s">
        <v>98</v>
      </c>
      <c r="E430" s="4"/>
      <c r="F430" s="4"/>
      <c r="G430" s="4"/>
      <c r="H430" s="4"/>
      <c r="I430" s="23"/>
      <c r="J430" s="23"/>
      <c r="K430" s="23"/>
      <c r="L430" s="23"/>
      <c r="M430" s="23"/>
      <c r="N430" s="23"/>
      <c r="O430" s="23"/>
      <c r="P430" s="23"/>
      <c r="Q430" s="23"/>
      <c r="R430" s="23"/>
      <c r="S430" s="23"/>
      <c r="T430" s="23"/>
      <c r="U430" s="23"/>
    </row>
    <row r="431" spans="1:21" ht="30" hidden="1" x14ac:dyDescent="0.25">
      <c r="A431" s="104" t="s">
        <v>164</v>
      </c>
      <c r="B431" s="89">
        <v>51</v>
      </c>
      <c r="C431" s="89">
        <v>0</v>
      </c>
      <c r="D431" s="3" t="s">
        <v>57</v>
      </c>
      <c r="E431" s="4"/>
      <c r="F431" s="4"/>
      <c r="G431" s="4"/>
      <c r="H431" s="4"/>
      <c r="I431" s="23"/>
      <c r="J431" s="23"/>
      <c r="K431" s="23"/>
      <c r="L431" s="23"/>
      <c r="M431" s="23"/>
      <c r="N431" s="23"/>
      <c r="O431" s="23"/>
      <c r="P431" s="23"/>
      <c r="Q431" s="23"/>
      <c r="R431" s="23"/>
      <c r="S431" s="23"/>
      <c r="T431" s="23"/>
      <c r="U431" s="23"/>
    </row>
    <row r="432" spans="1:21" ht="30" hidden="1" x14ac:dyDescent="0.25">
      <c r="A432" s="104" t="s">
        <v>279</v>
      </c>
      <c r="B432" s="89">
        <v>51</v>
      </c>
      <c r="C432" s="89">
        <v>0</v>
      </c>
      <c r="D432" s="2" t="s">
        <v>278</v>
      </c>
      <c r="E432" s="4"/>
      <c r="F432" s="4"/>
      <c r="G432" s="4"/>
      <c r="H432" s="4"/>
      <c r="I432" s="23"/>
      <c r="J432" s="23"/>
      <c r="K432" s="23"/>
      <c r="L432" s="23"/>
      <c r="M432" s="23"/>
      <c r="N432" s="23"/>
      <c r="O432" s="23"/>
      <c r="P432" s="23"/>
      <c r="Q432" s="23"/>
      <c r="R432" s="23"/>
      <c r="S432" s="23"/>
      <c r="T432" s="23"/>
      <c r="U432" s="23"/>
    </row>
    <row r="433" spans="1:21" hidden="1" x14ac:dyDescent="0.25">
      <c r="A433" s="104" t="s">
        <v>244</v>
      </c>
      <c r="B433" s="89">
        <v>51</v>
      </c>
      <c r="C433" s="89">
        <v>0</v>
      </c>
      <c r="D433" s="2" t="s">
        <v>242</v>
      </c>
      <c r="E433" s="4"/>
      <c r="F433" s="4"/>
      <c r="G433" s="4"/>
      <c r="H433" s="4"/>
      <c r="I433" s="23"/>
      <c r="J433" s="23"/>
      <c r="K433" s="23"/>
      <c r="L433" s="23"/>
      <c r="M433" s="23"/>
      <c r="N433" s="23"/>
      <c r="O433" s="23"/>
      <c r="P433" s="23"/>
      <c r="Q433" s="23"/>
      <c r="R433" s="23"/>
      <c r="S433" s="23"/>
      <c r="T433" s="23"/>
      <c r="U433" s="23"/>
    </row>
    <row r="434" spans="1:21" ht="30" hidden="1" x14ac:dyDescent="0.25">
      <c r="A434" s="102" t="s">
        <v>239</v>
      </c>
      <c r="B434" s="89">
        <v>51</v>
      </c>
      <c r="C434" s="89">
        <v>2</v>
      </c>
      <c r="D434" s="3"/>
      <c r="E434" s="4"/>
      <c r="F434" s="4"/>
      <c r="G434" s="4"/>
      <c r="H434" s="4"/>
      <c r="I434" s="23"/>
      <c r="J434" s="23"/>
      <c r="K434" s="23"/>
      <c r="L434" s="23"/>
      <c r="M434" s="23"/>
      <c r="N434" s="23"/>
      <c r="O434" s="23"/>
      <c r="P434" s="23"/>
      <c r="Q434" s="23"/>
      <c r="R434" s="23"/>
      <c r="S434" s="23"/>
      <c r="T434" s="23"/>
      <c r="U434" s="23"/>
    </row>
    <row r="435" spans="1:21" ht="30" hidden="1" x14ac:dyDescent="0.25">
      <c r="A435" s="102" t="s">
        <v>349</v>
      </c>
      <c r="B435" s="89">
        <v>51</v>
      </c>
      <c r="C435" s="89">
        <v>2</v>
      </c>
      <c r="D435" s="3" t="s">
        <v>32</v>
      </c>
      <c r="E435" s="4"/>
      <c r="F435" s="4"/>
      <c r="G435" s="4"/>
      <c r="H435" s="4"/>
      <c r="I435" s="23"/>
      <c r="J435" s="23"/>
      <c r="K435" s="23"/>
      <c r="L435" s="23"/>
      <c r="M435" s="23"/>
      <c r="N435" s="23"/>
      <c r="O435" s="23"/>
      <c r="P435" s="23"/>
      <c r="Q435" s="23"/>
      <c r="R435" s="23"/>
      <c r="S435" s="23"/>
      <c r="T435" s="23"/>
      <c r="U435" s="23"/>
    </row>
    <row r="436" spans="1:21" ht="60" hidden="1" x14ac:dyDescent="0.25">
      <c r="A436" s="102" t="s">
        <v>155</v>
      </c>
      <c r="B436" s="89">
        <v>51</v>
      </c>
      <c r="C436" s="89">
        <v>2</v>
      </c>
      <c r="D436" s="3" t="s">
        <v>124</v>
      </c>
      <c r="E436" s="4"/>
      <c r="F436" s="4"/>
      <c r="G436" s="4"/>
      <c r="H436" s="4"/>
      <c r="I436" s="23"/>
      <c r="J436" s="23"/>
      <c r="K436" s="23"/>
      <c r="L436" s="23"/>
      <c r="M436" s="23"/>
      <c r="N436" s="23"/>
      <c r="O436" s="23"/>
      <c r="P436" s="23"/>
      <c r="Q436" s="23"/>
      <c r="R436" s="23"/>
      <c r="S436" s="23"/>
      <c r="T436" s="23"/>
      <c r="U436" s="23"/>
    </row>
    <row r="437" spans="1:21" ht="60" hidden="1" x14ac:dyDescent="0.25">
      <c r="A437" s="104" t="s">
        <v>348</v>
      </c>
      <c r="B437" s="89">
        <v>51</v>
      </c>
      <c r="C437" s="89">
        <v>2</v>
      </c>
      <c r="D437" s="2" t="s">
        <v>347</v>
      </c>
      <c r="E437" s="4"/>
      <c r="F437" s="4"/>
      <c r="G437" s="4"/>
      <c r="H437" s="4"/>
      <c r="I437" s="23"/>
      <c r="J437" s="23"/>
      <c r="K437" s="23"/>
      <c r="L437" s="23"/>
      <c r="M437" s="23"/>
      <c r="N437" s="23"/>
      <c r="O437" s="23"/>
      <c r="P437" s="23"/>
      <c r="Q437" s="23"/>
      <c r="R437" s="23"/>
      <c r="S437" s="23"/>
      <c r="T437" s="23"/>
      <c r="U437" s="23"/>
    </row>
    <row r="438" spans="1:21" ht="30" hidden="1" x14ac:dyDescent="0.25">
      <c r="A438" s="41" t="s">
        <v>364</v>
      </c>
      <c r="B438" s="89">
        <v>51</v>
      </c>
      <c r="C438" s="89">
        <v>2</v>
      </c>
      <c r="D438" s="2" t="s">
        <v>365</v>
      </c>
      <c r="E438" s="4"/>
      <c r="F438" s="4"/>
      <c r="G438" s="4"/>
      <c r="H438" s="4"/>
      <c r="I438" s="23"/>
      <c r="J438" s="23"/>
      <c r="K438" s="23"/>
      <c r="L438" s="23"/>
      <c r="M438" s="23"/>
      <c r="N438" s="23"/>
      <c r="O438" s="23"/>
      <c r="P438" s="23"/>
      <c r="Q438" s="23"/>
      <c r="R438" s="23"/>
      <c r="S438" s="23"/>
      <c r="T438" s="23"/>
      <c r="U438" s="23"/>
    </row>
    <row r="439" spans="1:21" ht="30" hidden="1" x14ac:dyDescent="0.25">
      <c r="A439" s="104" t="s">
        <v>277</v>
      </c>
      <c r="B439" s="89">
        <v>51</v>
      </c>
      <c r="C439" s="89">
        <v>2</v>
      </c>
      <c r="D439" s="2" t="s">
        <v>276</v>
      </c>
      <c r="E439" s="4"/>
      <c r="F439" s="4"/>
      <c r="G439" s="4"/>
      <c r="H439" s="4"/>
      <c r="I439" s="23"/>
      <c r="J439" s="23"/>
      <c r="K439" s="23"/>
      <c r="L439" s="23"/>
      <c r="M439" s="23"/>
      <c r="N439" s="23"/>
      <c r="O439" s="23"/>
      <c r="P439" s="23"/>
      <c r="Q439" s="23"/>
      <c r="R439" s="23"/>
      <c r="S439" s="23"/>
      <c r="T439" s="23"/>
      <c r="U439" s="23"/>
    </row>
    <row r="440" spans="1:21" ht="45" hidden="1" x14ac:dyDescent="0.25">
      <c r="A440" s="102" t="s">
        <v>238</v>
      </c>
      <c r="B440" s="89">
        <v>51</v>
      </c>
      <c r="C440" s="89">
        <v>3</v>
      </c>
      <c r="D440" s="2"/>
      <c r="E440" s="4"/>
      <c r="F440" s="4"/>
      <c r="G440" s="4"/>
      <c r="H440" s="4"/>
      <c r="I440" s="23"/>
      <c r="J440" s="23"/>
      <c r="K440" s="23"/>
      <c r="L440" s="23"/>
      <c r="M440" s="23"/>
      <c r="N440" s="23"/>
      <c r="O440" s="23"/>
      <c r="P440" s="23"/>
      <c r="Q440" s="23"/>
      <c r="R440" s="23"/>
      <c r="S440" s="23"/>
      <c r="T440" s="23"/>
      <c r="U440" s="23"/>
    </row>
    <row r="441" spans="1:21" ht="75" hidden="1" x14ac:dyDescent="0.25">
      <c r="A441" s="102" t="s">
        <v>157</v>
      </c>
      <c r="B441" s="89">
        <v>51</v>
      </c>
      <c r="C441" s="89">
        <v>3</v>
      </c>
      <c r="D441" s="2" t="s">
        <v>350</v>
      </c>
      <c r="E441" s="4"/>
      <c r="F441" s="4"/>
      <c r="G441" s="4"/>
      <c r="H441" s="4"/>
      <c r="I441" s="23"/>
      <c r="J441" s="23"/>
      <c r="K441" s="23"/>
      <c r="L441" s="23"/>
      <c r="M441" s="23"/>
      <c r="N441" s="23"/>
      <c r="O441" s="23"/>
      <c r="P441" s="23"/>
      <c r="Q441" s="23"/>
      <c r="R441" s="23"/>
      <c r="S441" s="23"/>
      <c r="T441" s="23"/>
      <c r="U441" s="23"/>
    </row>
    <row r="442" spans="1:21" ht="45" hidden="1" x14ac:dyDescent="0.25">
      <c r="A442" s="102" t="s">
        <v>237</v>
      </c>
      <c r="B442" s="89">
        <v>51</v>
      </c>
      <c r="C442" s="89">
        <v>4</v>
      </c>
      <c r="D442" s="3"/>
      <c r="E442" s="4"/>
      <c r="F442" s="4"/>
      <c r="G442" s="4"/>
      <c r="H442" s="4"/>
      <c r="I442" s="23"/>
      <c r="J442" s="23"/>
      <c r="K442" s="23"/>
      <c r="L442" s="23"/>
      <c r="M442" s="23"/>
      <c r="N442" s="23"/>
      <c r="O442" s="23"/>
      <c r="P442" s="23"/>
      <c r="Q442" s="23"/>
      <c r="R442" s="23"/>
      <c r="S442" s="23"/>
      <c r="T442" s="23"/>
      <c r="U442" s="23"/>
    </row>
    <row r="443" spans="1:21" ht="30" hidden="1" x14ac:dyDescent="0.25">
      <c r="A443" s="102" t="s">
        <v>158</v>
      </c>
      <c r="B443" s="89">
        <v>51</v>
      </c>
      <c r="C443" s="89">
        <v>4</v>
      </c>
      <c r="D443" s="3" t="s">
        <v>351</v>
      </c>
      <c r="E443" s="4"/>
      <c r="F443" s="4"/>
      <c r="G443" s="4"/>
      <c r="H443" s="4"/>
      <c r="I443" s="23"/>
      <c r="J443" s="23"/>
      <c r="K443" s="23"/>
      <c r="L443" s="23"/>
      <c r="M443" s="23"/>
      <c r="N443" s="23"/>
      <c r="O443" s="23"/>
      <c r="P443" s="23"/>
      <c r="Q443" s="23"/>
      <c r="R443" s="23"/>
      <c r="S443" s="23"/>
      <c r="T443" s="23"/>
      <c r="U443" s="23"/>
    </row>
    <row r="444" spans="1:21" ht="30" hidden="1" x14ac:dyDescent="0.25">
      <c r="A444" s="104" t="s">
        <v>246</v>
      </c>
      <c r="B444" s="4">
        <v>51</v>
      </c>
      <c r="C444" s="89">
        <v>4</v>
      </c>
      <c r="D444" s="2" t="s">
        <v>245</v>
      </c>
      <c r="E444" s="4"/>
      <c r="F444" s="4"/>
      <c r="G444" s="4"/>
      <c r="H444" s="4"/>
      <c r="I444" s="23"/>
      <c r="J444" s="23"/>
      <c r="K444" s="23"/>
      <c r="L444" s="23"/>
      <c r="M444" s="23"/>
      <c r="N444" s="23"/>
      <c r="O444" s="23"/>
      <c r="P444" s="23"/>
      <c r="Q444" s="23"/>
      <c r="R444" s="23"/>
      <c r="S444" s="23"/>
      <c r="T444" s="23"/>
      <c r="U444" s="23"/>
    </row>
    <row r="445" spans="1:21" ht="30" hidden="1" x14ac:dyDescent="0.25">
      <c r="A445" s="102" t="s">
        <v>236</v>
      </c>
      <c r="B445" s="89">
        <v>51</v>
      </c>
      <c r="C445" s="89">
        <v>5</v>
      </c>
      <c r="D445" s="2"/>
      <c r="E445" s="4"/>
      <c r="F445" s="4"/>
      <c r="G445" s="4"/>
      <c r="H445" s="4"/>
      <c r="I445" s="23"/>
      <c r="J445" s="23"/>
      <c r="K445" s="23"/>
      <c r="L445" s="23"/>
      <c r="M445" s="23"/>
      <c r="N445" s="23"/>
      <c r="O445" s="23"/>
      <c r="P445" s="23"/>
      <c r="Q445" s="23"/>
      <c r="R445" s="23"/>
      <c r="S445" s="23"/>
      <c r="T445" s="23"/>
      <c r="U445" s="23"/>
    </row>
    <row r="446" spans="1:21" ht="30" hidden="1" x14ac:dyDescent="0.25">
      <c r="A446" s="102" t="s">
        <v>355</v>
      </c>
      <c r="B446" s="89">
        <v>51</v>
      </c>
      <c r="C446" s="89">
        <v>5</v>
      </c>
      <c r="D446" s="2" t="s">
        <v>352</v>
      </c>
      <c r="E446" s="4"/>
      <c r="F446" s="4"/>
      <c r="G446" s="4"/>
      <c r="H446" s="4"/>
      <c r="I446" s="23"/>
      <c r="J446" s="23"/>
      <c r="K446" s="23"/>
      <c r="L446" s="23"/>
      <c r="M446" s="23"/>
      <c r="N446" s="23"/>
      <c r="O446" s="23"/>
      <c r="P446" s="23"/>
      <c r="Q446" s="23"/>
      <c r="R446" s="23"/>
      <c r="S446" s="23"/>
      <c r="T446" s="23"/>
      <c r="U446" s="23"/>
    </row>
    <row r="447" spans="1:21" ht="60" hidden="1" x14ac:dyDescent="0.25">
      <c r="A447" s="102" t="s">
        <v>159</v>
      </c>
      <c r="B447" s="89">
        <v>51</v>
      </c>
      <c r="C447" s="89">
        <v>5</v>
      </c>
      <c r="D447" s="2" t="s">
        <v>353</v>
      </c>
      <c r="E447" s="4"/>
      <c r="F447" s="4"/>
      <c r="G447" s="4"/>
      <c r="H447" s="4"/>
      <c r="I447" s="23"/>
      <c r="J447" s="23"/>
      <c r="K447" s="23"/>
      <c r="L447" s="23"/>
      <c r="M447" s="23"/>
      <c r="N447" s="23"/>
      <c r="O447" s="23"/>
      <c r="P447" s="23"/>
      <c r="Q447" s="23"/>
      <c r="R447" s="23"/>
      <c r="S447" s="23"/>
      <c r="T447" s="23"/>
      <c r="U447" s="23"/>
    </row>
    <row r="448" spans="1:21" ht="30" hidden="1" x14ac:dyDescent="0.25">
      <c r="A448" s="102" t="s">
        <v>235</v>
      </c>
      <c r="B448" s="89">
        <v>51</v>
      </c>
      <c r="C448" s="89">
        <v>6</v>
      </c>
      <c r="D448" s="3"/>
      <c r="E448" s="4"/>
      <c r="F448" s="4"/>
      <c r="G448" s="4"/>
      <c r="H448" s="4"/>
      <c r="I448" s="23"/>
      <c r="J448" s="23"/>
      <c r="K448" s="23"/>
      <c r="L448" s="23"/>
      <c r="M448" s="23"/>
      <c r="N448" s="23"/>
      <c r="O448" s="23"/>
      <c r="P448" s="23"/>
      <c r="Q448" s="23"/>
      <c r="R448" s="23"/>
      <c r="S448" s="23"/>
      <c r="T448" s="23"/>
      <c r="U448" s="23"/>
    </row>
    <row r="449" spans="1:21" ht="45" hidden="1" x14ac:dyDescent="0.25">
      <c r="A449" s="102" t="s">
        <v>161</v>
      </c>
      <c r="B449" s="89">
        <v>51</v>
      </c>
      <c r="C449" s="89">
        <v>6</v>
      </c>
      <c r="D449" s="3" t="s">
        <v>354</v>
      </c>
      <c r="E449" s="4"/>
      <c r="F449" s="4"/>
      <c r="G449" s="4"/>
      <c r="H449" s="4"/>
      <c r="I449" s="23"/>
      <c r="J449" s="23"/>
      <c r="K449" s="23"/>
      <c r="L449" s="23"/>
      <c r="M449" s="23"/>
      <c r="N449" s="23"/>
      <c r="O449" s="23"/>
      <c r="P449" s="23"/>
      <c r="Q449" s="23"/>
      <c r="R449" s="23"/>
      <c r="S449" s="23"/>
      <c r="T449" s="23"/>
      <c r="U449" s="23"/>
    </row>
    <row r="450" spans="1:21" ht="60" hidden="1" x14ac:dyDescent="0.25">
      <c r="A450" s="41" t="s">
        <v>282</v>
      </c>
      <c r="B450" s="89">
        <v>51</v>
      </c>
      <c r="C450" s="89">
        <v>7</v>
      </c>
      <c r="D450" s="3"/>
      <c r="E450" s="4"/>
      <c r="F450" s="4"/>
      <c r="G450" s="4"/>
      <c r="H450" s="4"/>
      <c r="I450" s="23"/>
      <c r="J450" s="23"/>
      <c r="K450" s="23"/>
      <c r="L450" s="23"/>
      <c r="M450" s="23"/>
      <c r="N450" s="23"/>
      <c r="O450" s="23"/>
      <c r="P450" s="23"/>
      <c r="Q450" s="23"/>
      <c r="R450" s="23"/>
      <c r="S450" s="23"/>
      <c r="T450" s="23"/>
      <c r="U450" s="23"/>
    </row>
    <row r="451" spans="1:21" ht="150" hidden="1" x14ac:dyDescent="0.25">
      <c r="A451" s="41" t="s">
        <v>283</v>
      </c>
      <c r="B451" s="89">
        <v>51</v>
      </c>
      <c r="C451" s="89">
        <v>7</v>
      </c>
      <c r="D451" s="3" t="s">
        <v>148</v>
      </c>
      <c r="E451" s="4"/>
      <c r="F451" s="4"/>
      <c r="G451" s="4"/>
      <c r="H451" s="4"/>
      <c r="I451" s="23"/>
      <c r="J451" s="23"/>
      <c r="K451" s="23"/>
      <c r="L451" s="23"/>
      <c r="M451" s="23"/>
      <c r="N451" s="23"/>
      <c r="O451" s="23"/>
      <c r="P451" s="23"/>
      <c r="Q451" s="23"/>
      <c r="R451" s="23"/>
      <c r="S451" s="23"/>
      <c r="T451" s="23"/>
      <c r="U451" s="23"/>
    </row>
    <row r="452" spans="1:21" hidden="1" x14ac:dyDescent="0.25">
      <c r="A452" s="41"/>
      <c r="B452" s="89">
        <v>52</v>
      </c>
      <c r="C452" s="89"/>
      <c r="D452" s="3"/>
      <c r="E452" s="4"/>
      <c r="F452" s="4"/>
      <c r="G452" s="4"/>
      <c r="H452" s="4"/>
      <c r="I452" s="23"/>
      <c r="J452" s="23"/>
      <c r="K452" s="23"/>
      <c r="L452" s="23"/>
      <c r="M452" s="23"/>
      <c r="N452" s="23"/>
      <c r="O452" s="23"/>
      <c r="P452" s="23"/>
      <c r="Q452" s="23"/>
      <c r="R452" s="23"/>
      <c r="S452" s="23"/>
      <c r="T452" s="23"/>
      <c r="U452" s="23"/>
    </row>
    <row r="453" spans="1:21" ht="45" hidden="1" x14ac:dyDescent="0.25">
      <c r="A453" s="102" t="s">
        <v>162</v>
      </c>
      <c r="B453" s="4">
        <v>52</v>
      </c>
      <c r="C453" s="4">
        <v>0</v>
      </c>
      <c r="D453" s="3" t="s">
        <v>11</v>
      </c>
      <c r="E453" s="4"/>
      <c r="F453" s="4"/>
      <c r="G453" s="4"/>
      <c r="H453" s="4"/>
      <c r="I453" s="23"/>
      <c r="J453" s="23"/>
      <c r="K453" s="23"/>
      <c r="L453" s="23"/>
      <c r="M453" s="23"/>
      <c r="N453" s="23"/>
      <c r="O453" s="23"/>
      <c r="P453" s="23"/>
      <c r="Q453" s="23"/>
      <c r="R453" s="23"/>
      <c r="S453" s="23"/>
      <c r="T453" s="23"/>
      <c r="U453" s="23"/>
    </row>
    <row r="454" spans="1:21" ht="45" hidden="1" x14ac:dyDescent="0.25">
      <c r="A454" s="102" t="s">
        <v>357</v>
      </c>
      <c r="B454" s="89">
        <v>52</v>
      </c>
      <c r="C454" s="89">
        <v>0</v>
      </c>
      <c r="D454" s="2" t="s">
        <v>40</v>
      </c>
      <c r="E454" s="4"/>
      <c r="F454" s="4"/>
      <c r="G454" s="4"/>
      <c r="H454" s="4"/>
      <c r="I454" s="23"/>
      <c r="J454" s="23"/>
      <c r="K454" s="23"/>
      <c r="L454" s="23"/>
      <c r="M454" s="23"/>
      <c r="N454" s="23"/>
      <c r="O454" s="23"/>
      <c r="P454" s="23"/>
      <c r="Q454" s="23"/>
      <c r="R454" s="23"/>
      <c r="S454" s="23"/>
      <c r="T454" s="23"/>
      <c r="U454" s="23"/>
    </row>
    <row r="455" spans="1:21" ht="30" hidden="1" x14ac:dyDescent="0.25">
      <c r="A455" s="102" t="s">
        <v>164</v>
      </c>
      <c r="B455" s="89">
        <v>52</v>
      </c>
      <c r="C455" s="89">
        <v>0</v>
      </c>
      <c r="D455" s="2" t="s">
        <v>42</v>
      </c>
      <c r="E455" s="4"/>
      <c r="F455" s="4"/>
      <c r="G455" s="4"/>
      <c r="H455" s="4"/>
      <c r="I455" s="23"/>
      <c r="J455" s="23"/>
      <c r="K455" s="23"/>
      <c r="L455" s="23"/>
      <c r="M455" s="23"/>
      <c r="N455" s="23"/>
      <c r="O455" s="23"/>
      <c r="P455" s="23"/>
      <c r="Q455" s="23"/>
      <c r="R455" s="23"/>
      <c r="S455" s="23"/>
      <c r="T455" s="23"/>
      <c r="U455" s="23"/>
    </row>
    <row r="456" spans="1:21" ht="30" hidden="1" x14ac:dyDescent="0.25">
      <c r="A456" s="102" t="s">
        <v>359</v>
      </c>
      <c r="B456" s="89">
        <v>52</v>
      </c>
      <c r="C456" s="89">
        <v>0</v>
      </c>
      <c r="D456" s="2" t="s">
        <v>12</v>
      </c>
      <c r="E456" s="4"/>
      <c r="F456" s="4"/>
      <c r="G456" s="4"/>
      <c r="H456" s="4"/>
      <c r="I456" s="23"/>
      <c r="J456" s="23"/>
      <c r="K456" s="23"/>
      <c r="L456" s="23"/>
      <c r="M456" s="23"/>
      <c r="N456" s="23"/>
      <c r="O456" s="23"/>
      <c r="P456" s="23"/>
      <c r="Q456" s="23"/>
      <c r="R456" s="23"/>
      <c r="S456" s="23"/>
      <c r="T456" s="23"/>
      <c r="U456" s="23"/>
    </row>
    <row r="457" spans="1:21" ht="45" hidden="1" x14ac:dyDescent="0.25">
      <c r="A457" s="102" t="s">
        <v>358</v>
      </c>
      <c r="B457" s="89">
        <v>52</v>
      </c>
      <c r="C457" s="89">
        <v>0</v>
      </c>
      <c r="D457" s="2" t="s">
        <v>29</v>
      </c>
      <c r="E457" s="4"/>
      <c r="F457" s="4"/>
      <c r="G457" s="4"/>
      <c r="H457" s="4"/>
      <c r="I457" s="23"/>
      <c r="J457" s="23"/>
      <c r="K457" s="23"/>
      <c r="L457" s="23"/>
      <c r="M457" s="23"/>
      <c r="N457" s="23"/>
      <c r="O457" s="23"/>
      <c r="P457" s="23"/>
      <c r="Q457" s="23"/>
      <c r="R457" s="23"/>
      <c r="S457" s="23"/>
      <c r="T457" s="23"/>
      <c r="U457" s="23"/>
    </row>
    <row r="458" spans="1:21" ht="30" hidden="1" x14ac:dyDescent="0.25">
      <c r="A458" s="102" t="s">
        <v>168</v>
      </c>
      <c r="B458" s="89">
        <v>52</v>
      </c>
      <c r="C458" s="89">
        <v>0</v>
      </c>
      <c r="D458" s="2" t="s">
        <v>94</v>
      </c>
      <c r="E458" s="4"/>
      <c r="F458" s="4"/>
      <c r="G458" s="4"/>
      <c r="H458" s="4"/>
      <c r="I458" s="23"/>
      <c r="J458" s="23"/>
      <c r="K458" s="23"/>
      <c r="L458" s="23"/>
      <c r="M458" s="23"/>
      <c r="N458" s="23"/>
      <c r="O458" s="23"/>
      <c r="P458" s="23"/>
      <c r="Q458" s="23"/>
      <c r="R458" s="23"/>
      <c r="S458" s="23"/>
      <c r="T458" s="23"/>
      <c r="U458" s="23"/>
    </row>
    <row r="459" spans="1:21" ht="30" hidden="1" x14ac:dyDescent="0.25">
      <c r="A459" s="102" t="s">
        <v>167</v>
      </c>
      <c r="B459" s="89">
        <v>52</v>
      </c>
      <c r="C459" s="89">
        <v>0</v>
      </c>
      <c r="D459" s="2" t="s">
        <v>69</v>
      </c>
      <c r="E459" s="4"/>
      <c r="F459" s="4"/>
      <c r="G459" s="4"/>
      <c r="H459" s="4"/>
      <c r="I459" s="23"/>
      <c r="J459" s="23"/>
      <c r="K459" s="23"/>
      <c r="L459" s="23"/>
      <c r="M459" s="23"/>
      <c r="N459" s="23"/>
      <c r="O459" s="23"/>
      <c r="P459" s="23"/>
      <c r="Q459" s="23"/>
      <c r="R459" s="23"/>
      <c r="S459" s="23"/>
      <c r="T459" s="23"/>
      <c r="U459" s="23"/>
    </row>
    <row r="460" spans="1:21" ht="45" hidden="1" x14ac:dyDescent="0.25">
      <c r="A460" s="102" t="s">
        <v>360</v>
      </c>
      <c r="B460" s="89">
        <v>52</v>
      </c>
      <c r="C460" s="89">
        <v>0</v>
      </c>
      <c r="D460" s="2" t="s">
        <v>51</v>
      </c>
      <c r="E460" s="4"/>
      <c r="F460" s="4"/>
      <c r="G460" s="4"/>
      <c r="H460" s="4"/>
      <c r="I460" s="23"/>
      <c r="J460" s="23"/>
      <c r="K460" s="23"/>
      <c r="L460" s="23"/>
      <c r="M460" s="23"/>
      <c r="N460" s="23"/>
      <c r="O460" s="23"/>
      <c r="P460" s="23"/>
      <c r="Q460" s="23"/>
      <c r="R460" s="23"/>
      <c r="S460" s="23"/>
      <c r="T460" s="23"/>
      <c r="U460" s="23"/>
    </row>
    <row r="461" spans="1:21" hidden="1" x14ac:dyDescent="0.25">
      <c r="A461" s="102"/>
      <c r="B461" s="89">
        <v>53</v>
      </c>
      <c r="C461" s="89"/>
      <c r="D461" s="2"/>
      <c r="E461" s="4"/>
      <c r="F461" s="4"/>
      <c r="G461" s="4"/>
      <c r="H461" s="4"/>
      <c r="I461" s="23"/>
      <c r="J461" s="23"/>
      <c r="K461" s="23"/>
      <c r="L461" s="23"/>
      <c r="M461" s="23"/>
      <c r="N461" s="23"/>
      <c r="O461" s="23"/>
      <c r="P461" s="23"/>
      <c r="Q461" s="23"/>
      <c r="R461" s="23"/>
      <c r="S461" s="23"/>
      <c r="T461" s="23"/>
      <c r="U461" s="23"/>
    </row>
    <row r="462" spans="1:21" ht="60" hidden="1" x14ac:dyDescent="0.25">
      <c r="A462" s="102" t="s">
        <v>361</v>
      </c>
      <c r="B462" s="89">
        <v>53</v>
      </c>
      <c r="C462" s="89">
        <v>0</v>
      </c>
      <c r="D462" s="3" t="s">
        <v>11</v>
      </c>
      <c r="E462" s="4"/>
      <c r="F462" s="4"/>
      <c r="G462" s="4"/>
      <c r="H462" s="4"/>
      <c r="I462" s="23"/>
      <c r="J462" s="23"/>
      <c r="K462" s="23"/>
      <c r="L462" s="23"/>
      <c r="M462" s="23"/>
      <c r="N462" s="23"/>
      <c r="O462" s="23"/>
      <c r="P462" s="23"/>
      <c r="Q462" s="23"/>
      <c r="R462" s="23"/>
      <c r="S462" s="23"/>
      <c r="T462" s="23"/>
      <c r="U462" s="23"/>
    </row>
    <row r="463" spans="1:21" ht="60" hidden="1" x14ac:dyDescent="0.25">
      <c r="A463" s="102" t="s">
        <v>362</v>
      </c>
      <c r="B463" s="89">
        <v>53</v>
      </c>
      <c r="C463" s="89">
        <v>0</v>
      </c>
      <c r="D463" s="3" t="s">
        <v>40</v>
      </c>
      <c r="E463" s="4"/>
      <c r="F463" s="4"/>
      <c r="G463" s="4"/>
      <c r="H463" s="4"/>
      <c r="I463" s="23"/>
      <c r="J463" s="23"/>
      <c r="K463" s="23"/>
      <c r="L463" s="23"/>
      <c r="M463" s="23"/>
      <c r="N463" s="23"/>
      <c r="O463" s="23"/>
      <c r="P463" s="23"/>
      <c r="Q463" s="23"/>
      <c r="R463" s="23"/>
      <c r="S463" s="23"/>
      <c r="T463" s="23"/>
      <c r="U463" s="23"/>
    </row>
    <row r="464" spans="1:21" hidden="1" x14ac:dyDescent="0.25">
      <c r="A464" s="102" t="s">
        <v>172</v>
      </c>
      <c r="B464" s="89">
        <v>70</v>
      </c>
      <c r="C464" s="23"/>
      <c r="D464" s="4"/>
      <c r="E464" s="4"/>
      <c r="F464" s="4"/>
      <c r="G464" s="4"/>
      <c r="H464" s="4"/>
      <c r="I464" s="23"/>
      <c r="J464" s="23"/>
      <c r="K464" s="23"/>
      <c r="L464" s="23"/>
      <c r="M464" s="23"/>
      <c r="N464" s="23"/>
      <c r="O464" s="23"/>
      <c r="P464" s="23"/>
      <c r="Q464" s="23"/>
      <c r="R464" s="23"/>
      <c r="S464" s="23"/>
      <c r="T464" s="23"/>
      <c r="U464" s="23"/>
    </row>
    <row r="465" spans="1:21" hidden="1" x14ac:dyDescent="0.25"/>
    <row r="466" spans="1:21" hidden="1" x14ac:dyDescent="0.25">
      <c r="A466" s="1" t="s">
        <v>504</v>
      </c>
    </row>
    <row r="467" spans="1:21" s="21" customFormat="1" ht="14.25" hidden="1" x14ac:dyDescent="0.25">
      <c r="A467" s="95" t="s">
        <v>271</v>
      </c>
      <c r="B467" s="95"/>
      <c r="C467" s="95"/>
      <c r="D467" s="95"/>
      <c r="E467" s="96"/>
      <c r="F467" s="96"/>
      <c r="G467" s="96"/>
      <c r="H467" s="97"/>
      <c r="I467" s="96"/>
      <c r="J467" s="91" t="e">
        <f t="shared" ref="J467:U467" si="170">J468+J481+J489</f>
        <v>#REF!</v>
      </c>
      <c r="K467" s="91" t="e">
        <f t="shared" si="170"/>
        <v>#REF!</v>
      </c>
      <c r="L467" s="91" t="e">
        <f t="shared" si="170"/>
        <v>#REF!</v>
      </c>
      <c r="M467" s="91" t="e">
        <f t="shared" si="170"/>
        <v>#REF!</v>
      </c>
      <c r="N467" s="91" t="e">
        <f t="shared" si="170"/>
        <v>#REF!</v>
      </c>
      <c r="O467" s="91" t="e">
        <f t="shared" si="170"/>
        <v>#REF!</v>
      </c>
      <c r="P467" s="91" t="e">
        <f t="shared" si="170"/>
        <v>#REF!</v>
      </c>
      <c r="Q467" s="91" t="e">
        <f t="shared" si="170"/>
        <v>#REF!</v>
      </c>
      <c r="R467" s="91" t="e">
        <f t="shared" si="170"/>
        <v>#REF!</v>
      </c>
      <c r="S467" s="91" t="e">
        <f t="shared" si="170"/>
        <v>#REF!</v>
      </c>
      <c r="T467" s="91" t="e">
        <f t="shared" si="170"/>
        <v>#REF!</v>
      </c>
      <c r="U467" s="91" t="e">
        <f t="shared" si="170"/>
        <v>#REF!</v>
      </c>
    </row>
    <row r="468" spans="1:21" hidden="1" x14ac:dyDescent="0.25">
      <c r="A468" s="92" t="s">
        <v>487</v>
      </c>
      <c r="B468" s="92">
        <v>51</v>
      </c>
      <c r="C468" s="92"/>
      <c r="D468" s="92"/>
      <c r="E468" s="93"/>
      <c r="F468" s="93"/>
      <c r="G468" s="93"/>
      <c r="H468" s="94"/>
      <c r="I468" s="93"/>
      <c r="J468" s="98" t="e">
        <f>SUM(J469:J480)</f>
        <v>#REF!</v>
      </c>
      <c r="K468" s="98" t="e">
        <f t="shared" ref="K468:U468" si="171">SUM(K469:K480)</f>
        <v>#REF!</v>
      </c>
      <c r="L468" s="98" t="e">
        <f t="shared" si="171"/>
        <v>#REF!</v>
      </c>
      <c r="M468" s="98" t="e">
        <f t="shared" si="171"/>
        <v>#REF!</v>
      </c>
      <c r="N468" s="98" t="e">
        <f t="shared" si="171"/>
        <v>#REF!</v>
      </c>
      <c r="O468" s="98" t="e">
        <f t="shared" si="171"/>
        <v>#REF!</v>
      </c>
      <c r="P468" s="98" t="e">
        <f t="shared" si="171"/>
        <v>#REF!</v>
      </c>
      <c r="Q468" s="98" t="e">
        <f t="shared" si="171"/>
        <v>#REF!</v>
      </c>
      <c r="R468" s="98" t="e">
        <f t="shared" si="171"/>
        <v>#REF!</v>
      </c>
      <c r="S468" s="98" t="e">
        <f t="shared" si="171"/>
        <v>#REF!</v>
      </c>
      <c r="T468" s="98" t="e">
        <f t="shared" si="171"/>
        <v>#REF!</v>
      </c>
      <c r="U468" s="98" t="e">
        <f t="shared" si="171"/>
        <v>#REF!</v>
      </c>
    </row>
    <row r="469" spans="1:21" ht="60" hidden="1" x14ac:dyDescent="0.25">
      <c r="A469" s="49" t="s">
        <v>392</v>
      </c>
      <c r="B469" s="90">
        <v>51</v>
      </c>
      <c r="C469" s="90">
        <v>0</v>
      </c>
      <c r="D469" s="90" t="s">
        <v>12</v>
      </c>
      <c r="E469" s="45" t="s">
        <v>243</v>
      </c>
      <c r="F469" s="2" t="s">
        <v>12</v>
      </c>
      <c r="G469" s="2" t="s">
        <v>51</v>
      </c>
      <c r="H469" s="3" t="s">
        <v>432</v>
      </c>
      <c r="I469" s="90" t="s">
        <v>503</v>
      </c>
      <c r="J469" s="19" t="e">
        <f>'3.ВС'!#REF!</f>
        <v>#REF!</v>
      </c>
      <c r="K469" s="19" t="e">
        <f>'3.ВС'!#REF!</f>
        <v>#REF!</v>
      </c>
      <c r="L469" s="19" t="e">
        <f>'3.ВС'!#REF!</f>
        <v>#REF!</v>
      </c>
      <c r="M469" s="19" t="e">
        <f>'3.ВС'!#REF!</f>
        <v>#REF!</v>
      </c>
      <c r="N469" s="19" t="e">
        <f>'3.ВС'!#REF!</f>
        <v>#REF!</v>
      </c>
      <c r="O469" s="19" t="e">
        <f>'3.ВС'!#REF!</f>
        <v>#REF!</v>
      </c>
      <c r="P469" s="19" t="e">
        <f>'3.ВС'!#REF!</f>
        <v>#REF!</v>
      </c>
      <c r="Q469" s="19" t="e">
        <f>'3.ВС'!#REF!</f>
        <v>#REF!</v>
      </c>
      <c r="R469" s="19" t="e">
        <f>'3.ВС'!#REF!</f>
        <v>#REF!</v>
      </c>
      <c r="S469" s="19" t="e">
        <f>'3.ВС'!#REF!</f>
        <v>#REF!</v>
      </c>
      <c r="T469" s="19" t="e">
        <f>'3.ВС'!#REF!</f>
        <v>#REF!</v>
      </c>
      <c r="U469" s="19" t="e">
        <f>'3.ВС'!#REF!</f>
        <v>#REF!</v>
      </c>
    </row>
    <row r="470" spans="1:21" ht="89.25" hidden="1" x14ac:dyDescent="0.25">
      <c r="A470" s="113" t="s">
        <v>216</v>
      </c>
      <c r="B470" s="90">
        <v>51</v>
      </c>
      <c r="C470" s="90">
        <v>0</v>
      </c>
      <c r="D470" s="90" t="s">
        <v>69</v>
      </c>
      <c r="E470" s="45">
        <v>851</v>
      </c>
      <c r="F470" s="2" t="s">
        <v>12</v>
      </c>
      <c r="G470" s="2" t="s">
        <v>51</v>
      </c>
      <c r="H470" s="3" t="s">
        <v>182</v>
      </c>
      <c r="I470" s="90" t="s">
        <v>482</v>
      </c>
      <c r="J470" s="19" t="e">
        <f>'3.ВС'!#REF!</f>
        <v>#REF!</v>
      </c>
      <c r="K470" s="19" t="e">
        <f>'3.ВС'!#REF!</f>
        <v>#REF!</v>
      </c>
      <c r="L470" s="19" t="e">
        <f>'3.ВС'!#REF!</f>
        <v>#REF!</v>
      </c>
      <c r="M470" s="19" t="e">
        <f>'3.ВС'!#REF!</f>
        <v>#REF!</v>
      </c>
      <c r="N470" s="19" t="e">
        <f>'3.ВС'!#REF!</f>
        <v>#REF!</v>
      </c>
      <c r="O470" s="19" t="e">
        <f>'3.ВС'!#REF!</f>
        <v>#REF!</v>
      </c>
      <c r="P470" s="19" t="e">
        <f>'3.ВС'!#REF!</f>
        <v>#REF!</v>
      </c>
      <c r="Q470" s="19" t="e">
        <f>'3.ВС'!#REF!</f>
        <v>#REF!</v>
      </c>
      <c r="R470" s="19" t="e">
        <f>'3.ВС'!#REF!</f>
        <v>#REF!</v>
      </c>
      <c r="S470" s="19" t="e">
        <f>'3.ВС'!#REF!</f>
        <v>#REF!</v>
      </c>
      <c r="T470" s="19" t="e">
        <f>'3.ВС'!#REF!</f>
        <v>#REF!</v>
      </c>
      <c r="U470" s="19" t="e">
        <f>'3.ВС'!#REF!</f>
        <v>#REF!</v>
      </c>
    </row>
    <row r="471" spans="1:21" ht="51" hidden="1" x14ac:dyDescent="0.25">
      <c r="A471" s="60" t="s">
        <v>480</v>
      </c>
      <c r="B471" s="90">
        <v>51</v>
      </c>
      <c r="C471" s="90">
        <v>0</v>
      </c>
      <c r="D471" s="90" t="s">
        <v>69</v>
      </c>
      <c r="E471" s="45">
        <v>851</v>
      </c>
      <c r="F471" s="2" t="s">
        <v>12</v>
      </c>
      <c r="G471" s="2" t="s">
        <v>51</v>
      </c>
      <c r="H471" s="3" t="s">
        <v>484</v>
      </c>
      <c r="I471" s="2" t="s">
        <v>483</v>
      </c>
      <c r="J471" s="19" t="e">
        <f>'3.ВС'!#REF!</f>
        <v>#REF!</v>
      </c>
      <c r="K471" s="19" t="e">
        <f>'3.ВС'!#REF!</f>
        <v>#REF!</v>
      </c>
      <c r="L471" s="19" t="e">
        <f>'3.ВС'!#REF!</f>
        <v>#REF!</v>
      </c>
      <c r="M471" s="19" t="e">
        <f>'3.ВС'!#REF!</f>
        <v>#REF!</v>
      </c>
      <c r="N471" s="19" t="e">
        <f>'3.ВС'!#REF!</f>
        <v>#REF!</v>
      </c>
      <c r="O471" s="19" t="e">
        <f>'3.ВС'!#REF!</f>
        <v>#REF!</v>
      </c>
      <c r="P471" s="19" t="e">
        <f>'3.ВС'!#REF!</f>
        <v>#REF!</v>
      </c>
      <c r="Q471" s="19" t="e">
        <f>'3.ВС'!#REF!</f>
        <v>#REF!</v>
      </c>
      <c r="R471" s="19" t="e">
        <f>'3.ВС'!#REF!</f>
        <v>#REF!</v>
      </c>
      <c r="S471" s="19" t="e">
        <f>'3.ВС'!#REF!</f>
        <v>#REF!</v>
      </c>
      <c r="T471" s="19" t="e">
        <f>'3.ВС'!#REF!</f>
        <v>#REF!</v>
      </c>
      <c r="U471" s="19" t="e">
        <f>'3.ВС'!#REF!</f>
        <v>#REF!</v>
      </c>
    </row>
    <row r="472" spans="1:21" ht="25.5" hidden="1" x14ac:dyDescent="0.25">
      <c r="A472" s="114" t="s">
        <v>448</v>
      </c>
      <c r="B472" s="66" t="s">
        <v>417</v>
      </c>
      <c r="C472" s="66" t="s">
        <v>430</v>
      </c>
      <c r="D472" s="66" t="s">
        <v>468</v>
      </c>
      <c r="E472" s="3" t="s">
        <v>243</v>
      </c>
      <c r="F472" s="2" t="s">
        <v>12</v>
      </c>
      <c r="G472" s="2" t="s">
        <v>45</v>
      </c>
      <c r="H472" s="3" t="s">
        <v>457</v>
      </c>
      <c r="I472" s="2" t="s">
        <v>488</v>
      </c>
      <c r="J472" s="19" t="e">
        <f>'3.ВС'!#REF!</f>
        <v>#REF!</v>
      </c>
      <c r="K472" s="19" t="e">
        <f>'3.ВС'!#REF!</f>
        <v>#REF!</v>
      </c>
      <c r="L472" s="19" t="e">
        <f>'3.ВС'!#REF!</f>
        <v>#REF!</v>
      </c>
      <c r="M472" s="19" t="e">
        <f>'3.ВС'!#REF!</f>
        <v>#REF!</v>
      </c>
      <c r="N472" s="19" t="e">
        <f>'3.ВС'!#REF!</f>
        <v>#REF!</v>
      </c>
      <c r="O472" s="19" t="e">
        <f>'3.ВС'!#REF!</f>
        <v>#REF!</v>
      </c>
      <c r="P472" s="19" t="e">
        <f>'3.ВС'!#REF!</f>
        <v>#REF!</v>
      </c>
      <c r="Q472" s="19" t="e">
        <f>'3.ВС'!#REF!</f>
        <v>#REF!</v>
      </c>
      <c r="R472" s="19" t="e">
        <f>'3.ВС'!#REF!</f>
        <v>#REF!</v>
      </c>
      <c r="S472" s="19" t="e">
        <f>'3.ВС'!#REF!</f>
        <v>#REF!</v>
      </c>
      <c r="T472" s="19" t="e">
        <f>'3.ВС'!#REF!</f>
        <v>#REF!</v>
      </c>
      <c r="U472" s="19" t="e">
        <f>'3.ВС'!#REF!</f>
        <v>#REF!</v>
      </c>
    </row>
    <row r="473" spans="1:21" ht="216.75" hidden="1" x14ac:dyDescent="0.25">
      <c r="A473" s="115" t="s">
        <v>452</v>
      </c>
      <c r="B473" s="66" t="s">
        <v>417</v>
      </c>
      <c r="C473" s="66" t="s">
        <v>430</v>
      </c>
      <c r="D473" s="66" t="s">
        <v>51</v>
      </c>
      <c r="E473" s="3">
        <v>851</v>
      </c>
      <c r="F473" s="3" t="s">
        <v>12</v>
      </c>
      <c r="G473" s="3" t="s">
        <v>45</v>
      </c>
      <c r="H473" s="3" t="s">
        <v>451</v>
      </c>
      <c r="I473" s="3" t="s">
        <v>55</v>
      </c>
      <c r="J473" s="19" t="e">
        <f>'3.ВС'!#REF!</f>
        <v>#REF!</v>
      </c>
      <c r="K473" s="19" t="e">
        <f>'3.ВС'!#REF!</f>
        <v>#REF!</v>
      </c>
      <c r="L473" s="19" t="e">
        <f>'3.ВС'!#REF!</f>
        <v>#REF!</v>
      </c>
      <c r="M473" s="19" t="e">
        <f>'3.ВС'!#REF!</f>
        <v>#REF!</v>
      </c>
      <c r="N473" s="19" t="e">
        <f>'3.ВС'!#REF!</f>
        <v>#REF!</v>
      </c>
      <c r="O473" s="19" t="e">
        <f>'3.ВС'!#REF!</f>
        <v>#REF!</v>
      </c>
      <c r="P473" s="19" t="e">
        <f>'3.ВС'!#REF!</f>
        <v>#REF!</v>
      </c>
      <c r="Q473" s="19" t="e">
        <f>'3.ВС'!#REF!</f>
        <v>#REF!</v>
      </c>
      <c r="R473" s="19" t="e">
        <f>'3.ВС'!#REF!</f>
        <v>#REF!</v>
      </c>
      <c r="S473" s="19" t="e">
        <f>'3.ВС'!#REF!</f>
        <v>#REF!</v>
      </c>
      <c r="T473" s="19" t="e">
        <f>'3.ВС'!#REF!</f>
        <v>#REF!</v>
      </c>
      <c r="U473" s="19" t="e">
        <f>'3.ВС'!#REF!</f>
        <v>#REF!</v>
      </c>
    </row>
    <row r="474" spans="1:21" ht="30" hidden="1" x14ac:dyDescent="0.25">
      <c r="A474" s="117" t="s">
        <v>490</v>
      </c>
      <c r="B474" s="90">
        <v>51</v>
      </c>
      <c r="C474" s="90">
        <v>0</v>
      </c>
      <c r="D474" s="90" t="s">
        <v>465</v>
      </c>
      <c r="E474" s="3" t="s">
        <v>243</v>
      </c>
      <c r="F474" s="2" t="s">
        <v>98</v>
      </c>
      <c r="G474" s="2" t="s">
        <v>40</v>
      </c>
      <c r="H474" s="3" t="s">
        <v>489</v>
      </c>
      <c r="I474" s="2" t="s">
        <v>483</v>
      </c>
      <c r="J474" s="19" t="e">
        <f>'3.ВС'!#REF!</f>
        <v>#REF!</v>
      </c>
      <c r="K474" s="19" t="e">
        <f>'3.ВС'!#REF!</f>
        <v>#REF!</v>
      </c>
      <c r="L474" s="19" t="e">
        <f>'3.ВС'!#REF!</f>
        <v>#REF!</v>
      </c>
      <c r="M474" s="19" t="e">
        <f>'3.ВС'!#REF!</f>
        <v>#REF!</v>
      </c>
      <c r="N474" s="19" t="e">
        <f>'3.ВС'!#REF!</f>
        <v>#REF!</v>
      </c>
      <c r="O474" s="19" t="e">
        <f>'3.ВС'!#REF!</f>
        <v>#REF!</v>
      </c>
      <c r="P474" s="19" t="e">
        <f>'3.ВС'!#REF!</f>
        <v>#REF!</v>
      </c>
      <c r="Q474" s="19" t="e">
        <f>'3.ВС'!#REF!</f>
        <v>#REF!</v>
      </c>
      <c r="R474" s="19" t="e">
        <f>'3.ВС'!#REF!</f>
        <v>#REF!</v>
      </c>
      <c r="S474" s="19" t="e">
        <f>'3.ВС'!#REF!</f>
        <v>#REF!</v>
      </c>
      <c r="T474" s="19" t="e">
        <f>'3.ВС'!#REF!</f>
        <v>#REF!</v>
      </c>
      <c r="U474" s="19" t="e">
        <f>'3.ВС'!#REF!</f>
        <v>#REF!</v>
      </c>
    </row>
    <row r="475" spans="1:21" ht="25.5" hidden="1" x14ac:dyDescent="0.25">
      <c r="A475" s="118" t="s">
        <v>463</v>
      </c>
      <c r="B475" s="66" t="s">
        <v>417</v>
      </c>
      <c r="C475" s="66" t="s">
        <v>430</v>
      </c>
      <c r="D475" s="90" t="s">
        <v>465</v>
      </c>
      <c r="E475" s="3" t="s">
        <v>243</v>
      </c>
      <c r="F475" s="2" t="s">
        <v>98</v>
      </c>
      <c r="G475" s="2" t="s">
        <v>40</v>
      </c>
      <c r="H475" s="3" t="s">
        <v>466</v>
      </c>
      <c r="I475" s="2" t="s">
        <v>398</v>
      </c>
      <c r="J475" s="19" t="e">
        <f>'3.ВС'!#REF!</f>
        <v>#REF!</v>
      </c>
      <c r="K475" s="19" t="e">
        <f>'3.ВС'!#REF!</f>
        <v>#REF!</v>
      </c>
      <c r="L475" s="19" t="e">
        <f>'3.ВС'!#REF!</f>
        <v>#REF!</v>
      </c>
      <c r="M475" s="19" t="e">
        <f>'3.ВС'!#REF!</f>
        <v>#REF!</v>
      </c>
      <c r="N475" s="19" t="e">
        <f>'3.ВС'!#REF!</f>
        <v>#REF!</v>
      </c>
      <c r="O475" s="19" t="e">
        <f>'3.ВС'!#REF!</f>
        <v>#REF!</v>
      </c>
      <c r="P475" s="19" t="e">
        <f>'3.ВС'!#REF!</f>
        <v>#REF!</v>
      </c>
      <c r="Q475" s="19" t="e">
        <f>'3.ВС'!#REF!</f>
        <v>#REF!</v>
      </c>
      <c r="R475" s="19" t="e">
        <f>'3.ВС'!#REF!</f>
        <v>#REF!</v>
      </c>
      <c r="S475" s="19" t="e">
        <f>'3.ВС'!#REF!</f>
        <v>#REF!</v>
      </c>
      <c r="T475" s="19" t="e">
        <f>'3.ВС'!#REF!</f>
        <v>#REF!</v>
      </c>
      <c r="U475" s="19" t="e">
        <f>'3.ВС'!#REF!</f>
        <v>#REF!</v>
      </c>
    </row>
    <row r="476" spans="1:21" ht="76.5" hidden="1" x14ac:dyDescent="0.25">
      <c r="A476" s="116" t="s">
        <v>471</v>
      </c>
      <c r="B476" s="90">
        <v>51</v>
      </c>
      <c r="C476" s="90" t="s">
        <v>433</v>
      </c>
      <c r="D476" s="66" t="s">
        <v>492</v>
      </c>
      <c r="E476" s="3" t="s">
        <v>243</v>
      </c>
      <c r="F476" s="2" t="s">
        <v>69</v>
      </c>
      <c r="G476" s="3" t="s">
        <v>42</v>
      </c>
      <c r="H476" s="3" t="s">
        <v>493</v>
      </c>
      <c r="I476" s="45">
        <v>612</v>
      </c>
      <c r="J476" s="19" t="e">
        <f>'3.ВС'!#REF!</f>
        <v>#REF!</v>
      </c>
      <c r="K476" s="19" t="e">
        <f>'3.ВС'!#REF!</f>
        <v>#REF!</v>
      </c>
      <c r="L476" s="19" t="e">
        <f>'3.ВС'!#REF!</f>
        <v>#REF!</v>
      </c>
      <c r="M476" s="19" t="e">
        <f>'3.ВС'!#REF!</f>
        <v>#REF!</v>
      </c>
      <c r="N476" s="19" t="e">
        <f>'3.ВС'!#REF!</f>
        <v>#REF!</v>
      </c>
      <c r="O476" s="19" t="e">
        <f>'3.ВС'!#REF!</f>
        <v>#REF!</v>
      </c>
      <c r="P476" s="19" t="e">
        <f>'3.ВС'!#REF!</f>
        <v>#REF!</v>
      </c>
      <c r="Q476" s="19" t="e">
        <f>'3.ВС'!#REF!</f>
        <v>#REF!</v>
      </c>
      <c r="R476" s="19" t="e">
        <f>'3.ВС'!#REF!</f>
        <v>#REF!</v>
      </c>
      <c r="S476" s="19" t="e">
        <f>'3.ВС'!#REF!</f>
        <v>#REF!</v>
      </c>
      <c r="T476" s="19" t="e">
        <f>'3.ВС'!#REF!</f>
        <v>#REF!</v>
      </c>
      <c r="U476" s="19" t="e">
        <f>'3.ВС'!#REF!</f>
        <v>#REF!</v>
      </c>
    </row>
    <row r="477" spans="1:21" ht="25.5" hidden="1" x14ac:dyDescent="0.25">
      <c r="A477" s="60" t="s">
        <v>473</v>
      </c>
      <c r="B477" s="90">
        <v>51</v>
      </c>
      <c r="C477" s="90" t="s">
        <v>433</v>
      </c>
      <c r="D477" s="66" t="s">
        <v>492</v>
      </c>
      <c r="E477" s="3">
        <v>851</v>
      </c>
      <c r="F477" s="2" t="s">
        <v>51</v>
      </c>
      <c r="G477" s="2" t="s">
        <v>11</v>
      </c>
      <c r="H477" s="3" t="s">
        <v>495</v>
      </c>
      <c r="I477" s="2" t="s">
        <v>479</v>
      </c>
      <c r="J477" s="19" t="e">
        <f>'3.ВС'!#REF!</f>
        <v>#REF!</v>
      </c>
      <c r="K477" s="19" t="e">
        <f>'3.ВС'!#REF!</f>
        <v>#REF!</v>
      </c>
      <c r="L477" s="19" t="e">
        <f>'3.ВС'!#REF!</f>
        <v>#REF!</v>
      </c>
      <c r="M477" s="19" t="e">
        <f>'3.ВС'!#REF!</f>
        <v>#REF!</v>
      </c>
      <c r="N477" s="19" t="e">
        <f>'3.ВС'!#REF!</f>
        <v>#REF!</v>
      </c>
      <c r="O477" s="19" t="e">
        <f>'3.ВС'!#REF!</f>
        <v>#REF!</v>
      </c>
      <c r="P477" s="19" t="e">
        <f>'3.ВС'!#REF!</f>
        <v>#REF!</v>
      </c>
      <c r="Q477" s="19" t="e">
        <f>'3.ВС'!#REF!</f>
        <v>#REF!</v>
      </c>
      <c r="R477" s="19" t="e">
        <f>'3.ВС'!#REF!</f>
        <v>#REF!</v>
      </c>
      <c r="S477" s="19" t="e">
        <f>'3.ВС'!#REF!</f>
        <v>#REF!</v>
      </c>
      <c r="T477" s="19" t="e">
        <f>'3.ВС'!#REF!</f>
        <v>#REF!</v>
      </c>
      <c r="U477" s="19" t="e">
        <f>'3.ВС'!#REF!</f>
        <v>#REF!</v>
      </c>
    </row>
    <row r="478" spans="1:21" hidden="1" x14ac:dyDescent="0.25">
      <c r="A478" s="60" t="s">
        <v>393</v>
      </c>
      <c r="B478" s="66" t="s">
        <v>417</v>
      </c>
      <c r="C478" s="66" t="s">
        <v>433</v>
      </c>
      <c r="D478" s="66" t="s">
        <v>124</v>
      </c>
      <c r="E478" s="3">
        <v>851</v>
      </c>
      <c r="F478" s="2" t="s">
        <v>51</v>
      </c>
      <c r="G478" s="2" t="s">
        <v>11</v>
      </c>
      <c r="H478" s="3" t="s">
        <v>223</v>
      </c>
      <c r="I478" s="2" t="s">
        <v>479</v>
      </c>
      <c r="J478" s="19" t="e">
        <f>'3.ВС'!#REF!</f>
        <v>#REF!</v>
      </c>
      <c r="K478" s="19" t="e">
        <f>'3.ВС'!#REF!</f>
        <v>#REF!</v>
      </c>
      <c r="L478" s="19" t="e">
        <f>'3.ВС'!#REF!</f>
        <v>#REF!</v>
      </c>
      <c r="M478" s="19" t="e">
        <f>'3.ВС'!#REF!</f>
        <v>#REF!</v>
      </c>
      <c r="N478" s="19" t="e">
        <f>'3.ВС'!#REF!</f>
        <v>#REF!</v>
      </c>
      <c r="O478" s="19" t="e">
        <f>'3.ВС'!#REF!</f>
        <v>#REF!</v>
      </c>
      <c r="P478" s="19" t="e">
        <f>'3.ВС'!#REF!</f>
        <v>#REF!</v>
      </c>
      <c r="Q478" s="19" t="e">
        <f>'3.ВС'!#REF!</f>
        <v>#REF!</v>
      </c>
      <c r="R478" s="19" t="e">
        <f>'3.ВС'!#REF!</f>
        <v>#REF!</v>
      </c>
      <c r="S478" s="19" t="e">
        <f>'3.ВС'!#REF!</f>
        <v>#REF!</v>
      </c>
      <c r="T478" s="19" t="e">
        <f>'3.ВС'!#REF!</f>
        <v>#REF!</v>
      </c>
      <c r="U478" s="19" t="e">
        <f>'3.ВС'!#REF!</f>
        <v>#REF!</v>
      </c>
    </row>
    <row r="479" spans="1:21" ht="51" hidden="1" x14ac:dyDescent="0.25">
      <c r="A479" s="115" t="s">
        <v>224</v>
      </c>
      <c r="B479" s="66" t="s">
        <v>417</v>
      </c>
      <c r="C479" s="66" t="s">
        <v>433</v>
      </c>
      <c r="D479" s="66" t="s">
        <v>124</v>
      </c>
      <c r="E479" s="3">
        <v>851</v>
      </c>
      <c r="F479" s="3" t="s">
        <v>51</v>
      </c>
      <c r="G479" s="3" t="s">
        <v>11</v>
      </c>
      <c r="H479" s="3" t="s">
        <v>220</v>
      </c>
      <c r="I479" s="3" t="s">
        <v>479</v>
      </c>
      <c r="J479" s="19" t="e">
        <f>'3.ВС'!#REF!</f>
        <v>#REF!</v>
      </c>
      <c r="K479" s="19" t="e">
        <f>'3.ВС'!#REF!</f>
        <v>#REF!</v>
      </c>
      <c r="L479" s="19" t="e">
        <f>'3.ВС'!#REF!</f>
        <v>#REF!</v>
      </c>
      <c r="M479" s="19" t="e">
        <f>'3.ВС'!#REF!</f>
        <v>#REF!</v>
      </c>
      <c r="N479" s="19" t="e">
        <f>'3.ВС'!#REF!</f>
        <v>#REF!</v>
      </c>
      <c r="O479" s="19" t="e">
        <f>'3.ВС'!#REF!</f>
        <v>#REF!</v>
      </c>
      <c r="P479" s="19" t="e">
        <f>'3.ВС'!#REF!</f>
        <v>#REF!</v>
      </c>
      <c r="Q479" s="19" t="e">
        <f>'3.ВС'!#REF!</f>
        <v>#REF!</v>
      </c>
      <c r="R479" s="19" t="e">
        <f>'3.ВС'!#REF!</f>
        <v>#REF!</v>
      </c>
      <c r="S479" s="19" t="e">
        <f>'3.ВС'!#REF!</f>
        <v>#REF!</v>
      </c>
      <c r="T479" s="19" t="e">
        <f>'3.ВС'!#REF!</f>
        <v>#REF!</v>
      </c>
      <c r="U479" s="19" t="e">
        <f>'3.ВС'!#REF!</f>
        <v>#REF!</v>
      </c>
    </row>
    <row r="480" spans="1:21" ht="25.5" hidden="1" x14ac:dyDescent="0.25">
      <c r="A480" s="115" t="s">
        <v>225</v>
      </c>
      <c r="B480" s="90">
        <v>51</v>
      </c>
      <c r="C480" s="90" t="s">
        <v>434</v>
      </c>
      <c r="D480" s="112" t="s">
        <v>354</v>
      </c>
      <c r="E480" s="3">
        <v>851</v>
      </c>
      <c r="F480" s="2" t="s">
        <v>84</v>
      </c>
      <c r="G480" s="2" t="s">
        <v>12</v>
      </c>
      <c r="H480" s="3" t="s">
        <v>211</v>
      </c>
      <c r="I480" s="2" t="s">
        <v>486</v>
      </c>
      <c r="J480" s="19" t="e">
        <f>'3.ВС'!#REF!</f>
        <v>#REF!</v>
      </c>
      <c r="K480" s="19" t="e">
        <f>'3.ВС'!#REF!</f>
        <v>#REF!</v>
      </c>
      <c r="L480" s="19" t="e">
        <f>'3.ВС'!#REF!</f>
        <v>#REF!</v>
      </c>
      <c r="M480" s="19" t="e">
        <f>'3.ВС'!#REF!</f>
        <v>#REF!</v>
      </c>
      <c r="N480" s="19" t="e">
        <f>'3.ВС'!#REF!</f>
        <v>#REF!</v>
      </c>
      <c r="O480" s="19" t="e">
        <f>'3.ВС'!#REF!</f>
        <v>#REF!</v>
      </c>
      <c r="P480" s="19" t="e">
        <f>'3.ВС'!#REF!</f>
        <v>#REF!</v>
      </c>
      <c r="Q480" s="19" t="e">
        <f>'3.ВС'!#REF!</f>
        <v>#REF!</v>
      </c>
      <c r="R480" s="19" t="e">
        <f>'3.ВС'!#REF!</f>
        <v>#REF!</v>
      </c>
      <c r="S480" s="19" t="e">
        <f>'3.ВС'!#REF!</f>
        <v>#REF!</v>
      </c>
      <c r="T480" s="19" t="e">
        <f>'3.ВС'!#REF!</f>
        <v>#REF!</v>
      </c>
      <c r="U480" s="19" t="e">
        <f>'3.ВС'!#REF!</f>
        <v>#REF!</v>
      </c>
    </row>
    <row r="481" spans="1:21" s="120" customFormat="1" ht="14.25" hidden="1" x14ac:dyDescent="0.25">
      <c r="A481" s="119" t="s">
        <v>487</v>
      </c>
      <c r="B481" s="93" t="s">
        <v>499</v>
      </c>
      <c r="C481" s="93"/>
      <c r="D481" s="93"/>
      <c r="E481" s="93"/>
      <c r="F481" s="93"/>
      <c r="G481" s="93"/>
      <c r="H481" s="94"/>
      <c r="I481" s="93"/>
      <c r="J481" s="98" t="e">
        <f>'3.ВС'!#REF!</f>
        <v>#REF!</v>
      </c>
      <c r="K481" s="98" t="e">
        <f>'3.ВС'!#REF!</f>
        <v>#REF!</v>
      </c>
      <c r="L481" s="98" t="e">
        <f>'3.ВС'!#REF!</f>
        <v>#REF!</v>
      </c>
      <c r="M481" s="98" t="e">
        <f>'3.ВС'!#REF!</f>
        <v>#REF!</v>
      </c>
      <c r="N481" s="98" t="e">
        <f>'3.ВС'!#REF!</f>
        <v>#REF!</v>
      </c>
      <c r="O481" s="98" t="e">
        <f>'3.ВС'!#REF!</f>
        <v>#REF!</v>
      </c>
      <c r="P481" s="98" t="e">
        <f>'3.ВС'!#REF!</f>
        <v>#REF!</v>
      </c>
      <c r="Q481" s="98" t="e">
        <f>'3.ВС'!#REF!</f>
        <v>#REF!</v>
      </c>
      <c r="R481" s="98" t="e">
        <f>'3.ВС'!#REF!</f>
        <v>#REF!</v>
      </c>
      <c r="S481" s="98" t="e">
        <f>'3.ВС'!#REF!</f>
        <v>#REF!</v>
      </c>
      <c r="T481" s="98" t="e">
        <f>'3.ВС'!#REF!</f>
        <v>#REF!</v>
      </c>
      <c r="U481" s="98" t="e">
        <f>'3.ВС'!#REF!</f>
        <v>#REF!</v>
      </c>
    </row>
    <row r="482" spans="1:21" s="21" customFormat="1" ht="153" hidden="1" x14ac:dyDescent="0.25">
      <c r="A482" s="115" t="s">
        <v>476</v>
      </c>
      <c r="B482" s="90" t="s">
        <v>499</v>
      </c>
      <c r="C482" s="90" t="s">
        <v>430</v>
      </c>
      <c r="D482" s="90" t="s">
        <v>496</v>
      </c>
      <c r="E482" s="3">
        <v>852</v>
      </c>
      <c r="F482" s="2" t="s">
        <v>69</v>
      </c>
      <c r="G482" s="3" t="s">
        <v>40</v>
      </c>
      <c r="H482" s="3" t="s">
        <v>500</v>
      </c>
      <c r="I482" s="2" t="s">
        <v>479</v>
      </c>
      <c r="J482" s="19" t="e">
        <f>'3.ВС'!#REF!</f>
        <v>#REF!</v>
      </c>
      <c r="K482" s="19" t="e">
        <f>'3.ВС'!#REF!</f>
        <v>#REF!</v>
      </c>
      <c r="L482" s="19" t="e">
        <f>'3.ВС'!#REF!</f>
        <v>#REF!</v>
      </c>
      <c r="M482" s="19" t="e">
        <f>'3.ВС'!#REF!</f>
        <v>#REF!</v>
      </c>
      <c r="N482" s="19" t="e">
        <f>'3.ВС'!#REF!</f>
        <v>#REF!</v>
      </c>
      <c r="O482" s="19" t="e">
        <f>'3.ВС'!#REF!</f>
        <v>#REF!</v>
      </c>
      <c r="P482" s="19" t="e">
        <f>'3.ВС'!#REF!</f>
        <v>#REF!</v>
      </c>
      <c r="Q482" s="19" t="e">
        <f>'3.ВС'!#REF!</f>
        <v>#REF!</v>
      </c>
      <c r="R482" s="19" t="e">
        <f>'3.ВС'!#REF!</f>
        <v>#REF!</v>
      </c>
      <c r="S482" s="19" t="e">
        <f>'3.ВС'!#REF!</f>
        <v>#REF!</v>
      </c>
      <c r="T482" s="19" t="e">
        <f>'3.ВС'!#REF!</f>
        <v>#REF!</v>
      </c>
      <c r="U482" s="19" t="e">
        <f>'3.ВС'!#REF!</f>
        <v>#REF!</v>
      </c>
    </row>
    <row r="483" spans="1:21" s="21" customFormat="1" ht="114.75" hidden="1" x14ac:dyDescent="0.25">
      <c r="A483" s="115" t="s">
        <v>394</v>
      </c>
      <c r="B483" s="90" t="s">
        <v>499</v>
      </c>
      <c r="C483" s="90" t="s">
        <v>430</v>
      </c>
      <c r="D483" s="90" t="s">
        <v>496</v>
      </c>
      <c r="E483" s="3">
        <v>852</v>
      </c>
      <c r="F483" s="2" t="s">
        <v>69</v>
      </c>
      <c r="G483" s="3" t="s">
        <v>40</v>
      </c>
      <c r="H483" s="3" t="s">
        <v>265</v>
      </c>
      <c r="I483" s="2" t="s">
        <v>479</v>
      </c>
      <c r="J483" s="19" t="e">
        <f>'3.ВС'!#REF!</f>
        <v>#REF!</v>
      </c>
      <c r="K483" s="19" t="e">
        <f>'3.ВС'!#REF!</f>
        <v>#REF!</v>
      </c>
      <c r="L483" s="19" t="e">
        <f>'3.ВС'!#REF!</f>
        <v>#REF!</v>
      </c>
      <c r="M483" s="19" t="e">
        <f>'3.ВС'!#REF!</f>
        <v>#REF!</v>
      </c>
      <c r="N483" s="19" t="e">
        <f>'3.ВС'!#REF!</f>
        <v>#REF!</v>
      </c>
      <c r="O483" s="19" t="e">
        <f>'3.ВС'!#REF!</f>
        <v>#REF!</v>
      </c>
      <c r="P483" s="19" t="e">
        <f>'3.ВС'!#REF!</f>
        <v>#REF!</v>
      </c>
      <c r="Q483" s="19" t="e">
        <f>'3.ВС'!#REF!</f>
        <v>#REF!</v>
      </c>
      <c r="R483" s="19" t="e">
        <f>'3.ВС'!#REF!</f>
        <v>#REF!</v>
      </c>
      <c r="S483" s="19" t="e">
        <f>'3.ВС'!#REF!</f>
        <v>#REF!</v>
      </c>
      <c r="T483" s="19" t="e">
        <f>'3.ВС'!#REF!</f>
        <v>#REF!</v>
      </c>
      <c r="U483" s="19" t="e">
        <f>'3.ВС'!#REF!</f>
        <v>#REF!</v>
      </c>
    </row>
    <row r="484" spans="1:21" ht="63.75" hidden="1" x14ac:dyDescent="0.25">
      <c r="A484" s="116" t="s">
        <v>396</v>
      </c>
      <c r="B484" s="90" t="s">
        <v>499</v>
      </c>
      <c r="C484" s="90" t="s">
        <v>430</v>
      </c>
      <c r="D484" s="90" t="s">
        <v>496</v>
      </c>
      <c r="E484" s="3" t="s">
        <v>275</v>
      </c>
      <c r="F484" s="2" t="s">
        <v>69</v>
      </c>
      <c r="G484" s="2" t="s">
        <v>40</v>
      </c>
      <c r="H484" s="3" t="s">
        <v>397</v>
      </c>
      <c r="I484" s="2" t="s">
        <v>479</v>
      </c>
      <c r="J484" s="19" t="e">
        <f>'3.ВС'!#REF!</f>
        <v>#REF!</v>
      </c>
      <c r="K484" s="19" t="e">
        <f>'3.ВС'!#REF!</f>
        <v>#REF!</v>
      </c>
      <c r="L484" s="19" t="e">
        <f>'3.ВС'!#REF!</f>
        <v>#REF!</v>
      </c>
      <c r="M484" s="19" t="e">
        <f>'3.ВС'!#REF!</f>
        <v>#REF!</v>
      </c>
      <c r="N484" s="19" t="e">
        <f>'3.ВС'!#REF!</f>
        <v>#REF!</v>
      </c>
      <c r="O484" s="19" t="e">
        <f>'3.ВС'!#REF!</f>
        <v>#REF!</v>
      </c>
      <c r="P484" s="19" t="e">
        <f>'3.ВС'!#REF!</f>
        <v>#REF!</v>
      </c>
      <c r="Q484" s="19" t="e">
        <f>'3.ВС'!#REF!</f>
        <v>#REF!</v>
      </c>
      <c r="R484" s="19" t="e">
        <f>'3.ВС'!#REF!</f>
        <v>#REF!</v>
      </c>
      <c r="S484" s="19" t="e">
        <f>'3.ВС'!#REF!</f>
        <v>#REF!</v>
      </c>
      <c r="T484" s="19" t="e">
        <f>'3.ВС'!#REF!</f>
        <v>#REF!</v>
      </c>
      <c r="U484" s="19" t="e">
        <f>'3.ВС'!#REF!</f>
        <v>#REF!</v>
      </c>
    </row>
    <row r="485" spans="1:21" s="21" customFormat="1" ht="229.5" hidden="1" x14ac:dyDescent="0.25">
      <c r="A485" s="115" t="s">
        <v>259</v>
      </c>
      <c r="B485" s="66" t="s">
        <v>499</v>
      </c>
      <c r="C485" s="66" t="s">
        <v>430</v>
      </c>
      <c r="D485" s="66" t="s">
        <v>40</v>
      </c>
      <c r="E485" s="3">
        <v>852</v>
      </c>
      <c r="F485" s="2" t="s">
        <v>69</v>
      </c>
      <c r="G485" s="2" t="s">
        <v>11</v>
      </c>
      <c r="H485" s="3" t="s">
        <v>263</v>
      </c>
      <c r="I485" s="2" t="s">
        <v>485</v>
      </c>
      <c r="J485" s="19" t="e">
        <f>'3.ВС'!#REF!</f>
        <v>#REF!</v>
      </c>
      <c r="K485" s="19" t="e">
        <f>'3.ВС'!#REF!</f>
        <v>#REF!</v>
      </c>
      <c r="L485" s="19" t="e">
        <f>'3.ВС'!#REF!</f>
        <v>#REF!</v>
      </c>
      <c r="M485" s="19" t="e">
        <f>'3.ВС'!#REF!</f>
        <v>#REF!</v>
      </c>
      <c r="N485" s="19" t="e">
        <f>'3.ВС'!#REF!</f>
        <v>#REF!</v>
      </c>
      <c r="O485" s="19" t="e">
        <f>'3.ВС'!#REF!</f>
        <v>#REF!</v>
      </c>
      <c r="P485" s="19" t="e">
        <f>'3.ВС'!#REF!</f>
        <v>#REF!</v>
      </c>
      <c r="Q485" s="19" t="e">
        <f>'3.ВС'!#REF!</f>
        <v>#REF!</v>
      </c>
      <c r="R485" s="19" t="e">
        <f>'3.ВС'!#REF!</f>
        <v>#REF!</v>
      </c>
      <c r="S485" s="19" t="e">
        <f>'3.ВС'!#REF!</f>
        <v>#REF!</v>
      </c>
      <c r="T485" s="19" t="e">
        <f>'3.ВС'!#REF!</f>
        <v>#REF!</v>
      </c>
      <c r="U485" s="19" t="e">
        <f>'3.ВС'!#REF!</f>
        <v>#REF!</v>
      </c>
    </row>
    <row r="486" spans="1:21" ht="89.25" hidden="1" x14ac:dyDescent="0.25">
      <c r="A486" s="115" t="s">
        <v>261</v>
      </c>
      <c r="B486" s="66" t="s">
        <v>499</v>
      </c>
      <c r="C486" s="66" t="s">
        <v>430</v>
      </c>
      <c r="D486" s="66" t="s">
        <v>40</v>
      </c>
      <c r="E486" s="3">
        <v>852</v>
      </c>
      <c r="F486" s="2" t="s">
        <v>69</v>
      </c>
      <c r="G486" s="2" t="s">
        <v>40</v>
      </c>
      <c r="H486" s="3" t="s">
        <v>262</v>
      </c>
      <c r="I486" s="2" t="s">
        <v>485</v>
      </c>
      <c r="J486" s="19" t="e">
        <f>'3.ВС'!#REF!</f>
        <v>#REF!</v>
      </c>
      <c r="K486" s="19" t="e">
        <f>'3.ВС'!#REF!</f>
        <v>#REF!</v>
      </c>
      <c r="L486" s="19" t="e">
        <f>'3.ВС'!#REF!</f>
        <v>#REF!</v>
      </c>
      <c r="M486" s="19" t="e">
        <f>'3.ВС'!#REF!</f>
        <v>#REF!</v>
      </c>
      <c r="N486" s="19" t="e">
        <f>'3.ВС'!#REF!</f>
        <v>#REF!</v>
      </c>
      <c r="O486" s="19" t="e">
        <f>'3.ВС'!#REF!</f>
        <v>#REF!</v>
      </c>
      <c r="P486" s="19" t="e">
        <f>'3.ВС'!#REF!</f>
        <v>#REF!</v>
      </c>
      <c r="Q486" s="19" t="e">
        <f>'3.ВС'!#REF!</f>
        <v>#REF!</v>
      </c>
      <c r="R486" s="19" t="e">
        <f>'3.ВС'!#REF!</f>
        <v>#REF!</v>
      </c>
      <c r="S486" s="19" t="e">
        <f>'3.ВС'!#REF!</f>
        <v>#REF!</v>
      </c>
      <c r="T486" s="19" t="e">
        <f>'3.ВС'!#REF!</f>
        <v>#REF!</v>
      </c>
      <c r="U486" s="19" t="e">
        <f>'3.ВС'!#REF!</f>
        <v>#REF!</v>
      </c>
    </row>
    <row r="487" spans="1:21" s="21" customFormat="1" ht="51" hidden="1" x14ac:dyDescent="0.25">
      <c r="A487" s="60" t="s">
        <v>266</v>
      </c>
      <c r="B487" s="66" t="s">
        <v>499</v>
      </c>
      <c r="C487" s="66" t="s">
        <v>430</v>
      </c>
      <c r="D487" s="66" t="s">
        <v>40</v>
      </c>
      <c r="E487" s="3">
        <v>852</v>
      </c>
      <c r="F487" s="2" t="s">
        <v>69</v>
      </c>
      <c r="G487" s="2" t="s">
        <v>40</v>
      </c>
      <c r="H487" s="3" t="s">
        <v>267</v>
      </c>
      <c r="I487" s="2" t="s">
        <v>479</v>
      </c>
      <c r="J487" s="19" t="e">
        <f>'3.ВС'!#REF!</f>
        <v>#REF!</v>
      </c>
      <c r="K487" s="19" t="e">
        <f>'3.ВС'!#REF!</f>
        <v>#REF!</v>
      </c>
      <c r="L487" s="19" t="e">
        <f>'3.ВС'!#REF!</f>
        <v>#REF!</v>
      </c>
      <c r="M487" s="19" t="e">
        <f>'3.ВС'!#REF!</f>
        <v>#REF!</v>
      </c>
      <c r="N487" s="19" t="e">
        <f>'3.ВС'!#REF!</f>
        <v>#REF!</v>
      </c>
      <c r="O487" s="19" t="e">
        <f>'3.ВС'!#REF!</f>
        <v>#REF!</v>
      </c>
      <c r="P487" s="19" t="e">
        <f>'3.ВС'!#REF!</f>
        <v>#REF!</v>
      </c>
      <c r="Q487" s="19" t="e">
        <f>'3.ВС'!#REF!</f>
        <v>#REF!</v>
      </c>
      <c r="R487" s="19" t="e">
        <f>'3.ВС'!#REF!</f>
        <v>#REF!</v>
      </c>
      <c r="S487" s="19" t="e">
        <f>'3.ВС'!#REF!</f>
        <v>#REF!</v>
      </c>
      <c r="T487" s="19" t="e">
        <f>'3.ВС'!#REF!</f>
        <v>#REF!</v>
      </c>
      <c r="U487" s="19" t="e">
        <f>'3.ВС'!#REF!</f>
        <v>#REF!</v>
      </c>
    </row>
    <row r="488" spans="1:21" s="21" customFormat="1" ht="25.5" hidden="1" x14ac:dyDescent="0.25">
      <c r="A488" s="115" t="s">
        <v>107</v>
      </c>
      <c r="B488" s="66" t="s">
        <v>499</v>
      </c>
      <c r="C488" s="66" t="s">
        <v>430</v>
      </c>
      <c r="D488" s="66" t="s">
        <v>40</v>
      </c>
      <c r="E488" s="3">
        <v>852</v>
      </c>
      <c r="F488" s="3" t="s">
        <v>69</v>
      </c>
      <c r="G488" s="3" t="s">
        <v>40</v>
      </c>
      <c r="H488" s="3" t="s">
        <v>264</v>
      </c>
      <c r="I488" s="2"/>
      <c r="J488" s="19" t="e">
        <f>'3.ВС'!#REF!</f>
        <v>#REF!</v>
      </c>
      <c r="K488" s="19" t="e">
        <f>'3.ВС'!#REF!</f>
        <v>#REF!</v>
      </c>
      <c r="L488" s="19" t="e">
        <f>'3.ВС'!#REF!</f>
        <v>#REF!</v>
      </c>
      <c r="M488" s="19" t="e">
        <f>'3.ВС'!#REF!</f>
        <v>#REF!</v>
      </c>
      <c r="N488" s="19" t="e">
        <f>'3.ВС'!#REF!</f>
        <v>#REF!</v>
      </c>
      <c r="O488" s="19" t="e">
        <f>'3.ВС'!#REF!</f>
        <v>#REF!</v>
      </c>
      <c r="P488" s="19" t="e">
        <f>'3.ВС'!#REF!</f>
        <v>#REF!</v>
      </c>
      <c r="Q488" s="19" t="e">
        <f>'3.ВС'!#REF!</f>
        <v>#REF!</v>
      </c>
      <c r="R488" s="19" t="e">
        <f>'3.ВС'!#REF!</f>
        <v>#REF!</v>
      </c>
      <c r="S488" s="19" t="e">
        <f>'3.ВС'!#REF!</f>
        <v>#REF!</v>
      </c>
      <c r="T488" s="19" t="e">
        <f>'3.ВС'!#REF!</f>
        <v>#REF!</v>
      </c>
      <c r="U488" s="19" t="e">
        <f>'3.ВС'!#REF!</f>
        <v>#REF!</v>
      </c>
    </row>
    <row r="489" spans="1:21" s="120" customFormat="1" ht="14.25" hidden="1" x14ac:dyDescent="0.25">
      <c r="A489" s="119" t="s">
        <v>502</v>
      </c>
      <c r="B489" s="93" t="s">
        <v>501</v>
      </c>
      <c r="C489" s="93"/>
      <c r="D489" s="93"/>
      <c r="E489" s="93"/>
      <c r="F489" s="93"/>
      <c r="G489" s="93"/>
      <c r="H489" s="94"/>
      <c r="I489" s="93"/>
      <c r="J489" s="98" t="e">
        <f>'3.ВС'!#REF!</f>
        <v>#REF!</v>
      </c>
      <c r="K489" s="98" t="e">
        <f>'3.ВС'!#REF!</f>
        <v>#REF!</v>
      </c>
      <c r="L489" s="98" t="e">
        <f>'3.ВС'!#REF!</f>
        <v>#REF!</v>
      </c>
      <c r="M489" s="98" t="e">
        <f>'3.ВС'!#REF!</f>
        <v>#REF!</v>
      </c>
      <c r="N489" s="98" t="e">
        <f>'3.ВС'!#REF!</f>
        <v>#REF!</v>
      </c>
      <c r="O489" s="98" t="e">
        <f>'3.ВС'!#REF!</f>
        <v>#REF!</v>
      </c>
      <c r="P489" s="98" t="e">
        <f>'3.ВС'!#REF!</f>
        <v>#REF!</v>
      </c>
      <c r="Q489" s="98" t="e">
        <f>'3.ВС'!#REF!</f>
        <v>#REF!</v>
      </c>
      <c r="R489" s="98" t="e">
        <f>'3.ВС'!#REF!</f>
        <v>#REF!</v>
      </c>
      <c r="S489" s="98" t="e">
        <f>'3.ВС'!#REF!</f>
        <v>#REF!</v>
      </c>
      <c r="T489" s="98" t="e">
        <f>'3.ВС'!#REF!</f>
        <v>#REF!</v>
      </c>
      <c r="U489" s="98" t="e">
        <f>'3.ВС'!#REF!</f>
        <v>#REF!</v>
      </c>
    </row>
    <row r="490" spans="1:21" hidden="1" x14ac:dyDescent="0.25">
      <c r="A490" s="115" t="s">
        <v>229</v>
      </c>
      <c r="B490" s="66" t="s">
        <v>501</v>
      </c>
      <c r="C490" s="66" t="s">
        <v>430</v>
      </c>
      <c r="D490" s="66" t="s">
        <v>165</v>
      </c>
      <c r="E490" s="2">
        <v>853</v>
      </c>
      <c r="F490" s="2" t="s">
        <v>11</v>
      </c>
      <c r="G490" s="2" t="s">
        <v>32</v>
      </c>
      <c r="H490" s="3" t="s">
        <v>234</v>
      </c>
      <c r="I490" s="2" t="s">
        <v>122</v>
      </c>
      <c r="J490" s="19" t="e">
        <f>'3.ВС'!#REF!</f>
        <v>#REF!</v>
      </c>
      <c r="K490" s="19" t="e">
        <f>'3.ВС'!#REF!</f>
        <v>#REF!</v>
      </c>
      <c r="L490" s="19" t="e">
        <f>'3.ВС'!#REF!</f>
        <v>#REF!</v>
      </c>
      <c r="M490" s="19" t="e">
        <f>'3.ВС'!#REF!</f>
        <v>#REF!</v>
      </c>
      <c r="N490" s="19" t="e">
        <f>'3.ВС'!#REF!</f>
        <v>#REF!</v>
      </c>
      <c r="O490" s="19" t="e">
        <f>'3.ВС'!#REF!</f>
        <v>#REF!</v>
      </c>
      <c r="P490" s="19" t="e">
        <f>'3.ВС'!#REF!</f>
        <v>#REF!</v>
      </c>
      <c r="Q490" s="19" t="e">
        <f>'3.ВС'!#REF!</f>
        <v>#REF!</v>
      </c>
      <c r="R490" s="19" t="e">
        <f>'3.ВС'!#REF!</f>
        <v>#REF!</v>
      </c>
      <c r="S490" s="19" t="e">
        <f>'3.ВС'!#REF!</f>
        <v>#REF!</v>
      </c>
      <c r="T490" s="19" t="e">
        <f>'3.ВС'!#REF!</f>
        <v>#REF!</v>
      </c>
      <c r="U490" s="19" t="e">
        <f>'3.ВС'!#REF!</f>
        <v>#REF!</v>
      </c>
    </row>
  </sheetData>
  <mergeCells count="2">
    <mergeCell ref="A3:U3"/>
    <mergeCell ref="B2:R2"/>
  </mergeCells>
  <pageMargins left="0.59055118110236227" right="0.59055118110236227" top="0.19685039370078741" bottom="0.19685039370078741" header="0.31496062992125984" footer="0.31496062992125984"/>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3.ВС</vt:lpstr>
      <vt:lpstr>4.ФС</vt:lpstr>
      <vt:lpstr>5.ПС</vt:lpstr>
      <vt:lpstr>'3.ВС'!Заголовки_для_печати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2024-12-16T13:31:18Z</dcterms:modified>
</cp:coreProperties>
</file>