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1.Дох" sheetId="64" r:id="rId1"/>
  </sheets>
  <definedNames>
    <definedName name="_xlnm.Print_Titles" localSheetId="0">'1.Дох'!$5:$5</definedName>
  </definedNames>
  <calcPr calcId="145621"/>
</workbook>
</file>

<file path=xl/calcChain.xml><?xml version="1.0" encoding="utf-8"?>
<calcChain xmlns="http://schemas.openxmlformats.org/spreadsheetml/2006/main">
  <c r="D166" i="64" l="1"/>
  <c r="E166" i="64"/>
  <c r="C166" i="64"/>
  <c r="D173" i="64"/>
  <c r="E173" i="64"/>
  <c r="C173" i="64"/>
  <c r="D167" i="64"/>
  <c r="E167" i="64"/>
  <c r="D168" i="64"/>
  <c r="E168" i="64"/>
  <c r="C168" i="64"/>
  <c r="C167" i="64"/>
  <c r="D144" i="64"/>
  <c r="E144" i="64"/>
  <c r="C144" i="64"/>
  <c r="C165" i="64" l="1"/>
  <c r="D160" i="64" l="1"/>
  <c r="E160" i="64"/>
  <c r="C160" i="64"/>
  <c r="E9" i="64" l="1"/>
  <c r="D45" i="64"/>
  <c r="E45" i="64"/>
  <c r="E44" i="64" s="1"/>
  <c r="C45" i="64"/>
  <c r="C44" i="64" s="1"/>
  <c r="D68" i="64"/>
  <c r="E68" i="64"/>
  <c r="C68" i="64"/>
  <c r="D110" i="64"/>
  <c r="D109" i="64" s="1"/>
  <c r="E110" i="64"/>
  <c r="E109" i="64" s="1"/>
  <c r="C110" i="64"/>
  <c r="C109" i="64" s="1"/>
  <c r="C10" i="64"/>
  <c r="C9" i="64" s="1"/>
  <c r="D10" i="64"/>
  <c r="E10" i="64"/>
  <c r="C18" i="64"/>
  <c r="D18" i="64"/>
  <c r="E18" i="64"/>
  <c r="C20" i="64"/>
  <c r="D20" i="64"/>
  <c r="E20" i="64"/>
  <c r="C22" i="64"/>
  <c r="D22" i="64"/>
  <c r="E22" i="64"/>
  <c r="C24" i="64"/>
  <c r="D24" i="64"/>
  <c r="E24" i="64"/>
  <c r="C27" i="64"/>
  <c r="D27" i="64"/>
  <c r="E27" i="64"/>
  <c r="C29" i="64"/>
  <c r="D29" i="64"/>
  <c r="E29" i="64"/>
  <c r="C32" i="64"/>
  <c r="C31" i="64" s="1"/>
  <c r="D32" i="64"/>
  <c r="D31" i="64" s="1"/>
  <c r="E32" i="64"/>
  <c r="E31" i="64" s="1"/>
  <c r="C36" i="64"/>
  <c r="D36" i="64"/>
  <c r="E36" i="64"/>
  <c r="C39" i="64"/>
  <c r="D39" i="64"/>
  <c r="E39" i="64"/>
  <c r="C42" i="64"/>
  <c r="C41" i="64" s="1"/>
  <c r="D42" i="64"/>
  <c r="D41" i="64" s="1"/>
  <c r="E42" i="64"/>
  <c r="E41" i="64" s="1"/>
  <c r="D44" i="64"/>
  <c r="C47" i="64"/>
  <c r="D47" i="64"/>
  <c r="E47" i="64"/>
  <c r="C50" i="64"/>
  <c r="C49" i="64" s="1"/>
  <c r="D50" i="64"/>
  <c r="D49" i="64" s="1"/>
  <c r="E50" i="64"/>
  <c r="E49" i="64" s="1"/>
  <c r="C51" i="64"/>
  <c r="D51" i="64"/>
  <c r="E51" i="64"/>
  <c r="C53" i="64"/>
  <c r="D53" i="64"/>
  <c r="E53" i="64"/>
  <c r="C57" i="64"/>
  <c r="C56" i="64" s="1"/>
  <c r="C55" i="64" s="1"/>
  <c r="D57" i="64"/>
  <c r="D56" i="64" s="1"/>
  <c r="D55" i="64" s="1"/>
  <c r="E57" i="64"/>
  <c r="E56" i="64" s="1"/>
  <c r="E55" i="64" s="1"/>
  <c r="C62" i="64"/>
  <c r="D62" i="64"/>
  <c r="E62" i="64"/>
  <c r="C64" i="64"/>
  <c r="D64" i="64"/>
  <c r="E64" i="64"/>
  <c r="C66" i="64"/>
  <c r="D66" i="64"/>
  <c r="E66" i="64"/>
  <c r="C70" i="64"/>
  <c r="D70" i="64"/>
  <c r="E70" i="64"/>
  <c r="C72" i="64"/>
  <c r="D72" i="64"/>
  <c r="E72" i="64"/>
  <c r="C74" i="64"/>
  <c r="D74" i="64"/>
  <c r="E74" i="64"/>
  <c r="C76" i="64"/>
  <c r="D76" i="64"/>
  <c r="E76" i="64"/>
  <c r="C78" i="64"/>
  <c r="D78" i="64"/>
  <c r="E78" i="64"/>
  <c r="C80" i="64"/>
  <c r="D80" i="64"/>
  <c r="E80" i="64"/>
  <c r="C82" i="64"/>
  <c r="D82" i="64"/>
  <c r="E82" i="64"/>
  <c r="C85" i="64"/>
  <c r="C84" i="64" s="1"/>
  <c r="D85" i="64"/>
  <c r="D84" i="64" s="1"/>
  <c r="E85" i="64"/>
  <c r="E84" i="64" s="1"/>
  <c r="C90" i="64"/>
  <c r="D90" i="64"/>
  <c r="E90" i="64"/>
  <c r="C92" i="64"/>
  <c r="D92" i="64"/>
  <c r="E92" i="64"/>
  <c r="C95" i="64"/>
  <c r="C155" i="64" s="1"/>
  <c r="D95" i="64"/>
  <c r="D155" i="64" s="1"/>
  <c r="E95" i="64"/>
  <c r="E155" i="64" s="1"/>
  <c r="C97" i="64"/>
  <c r="D97" i="64"/>
  <c r="E97" i="64"/>
  <c r="C99" i="64"/>
  <c r="D99" i="64"/>
  <c r="E99" i="64"/>
  <c r="C101" i="64"/>
  <c r="D101" i="64"/>
  <c r="E101" i="64"/>
  <c r="C103" i="64"/>
  <c r="D103" i="64"/>
  <c r="E104" i="64"/>
  <c r="E103" i="64" s="1"/>
  <c r="C105" i="64"/>
  <c r="D105" i="64"/>
  <c r="E105" i="64"/>
  <c r="C107" i="64"/>
  <c r="D107" i="64"/>
  <c r="E107" i="64"/>
  <c r="E154" i="64" s="1"/>
  <c r="C118" i="64"/>
  <c r="C117" i="64" s="1"/>
  <c r="D118" i="64"/>
  <c r="D117" i="64" s="1"/>
  <c r="E118" i="64"/>
  <c r="E117" i="64" s="1"/>
  <c r="C128" i="64"/>
  <c r="C159" i="64" s="1"/>
  <c r="D128" i="64"/>
  <c r="D159" i="64" s="1"/>
  <c r="E128" i="64"/>
  <c r="E159" i="64" s="1"/>
  <c r="C130" i="64"/>
  <c r="C158" i="64" s="1"/>
  <c r="D130" i="64"/>
  <c r="E130" i="64"/>
  <c r="C132" i="64"/>
  <c r="D132" i="64"/>
  <c r="E132" i="64"/>
  <c r="C135" i="64"/>
  <c r="D135" i="64"/>
  <c r="E135" i="64"/>
  <c r="C137" i="64"/>
  <c r="C163" i="64" s="1"/>
  <c r="D137" i="64"/>
  <c r="E137" i="64"/>
  <c r="C139" i="64"/>
  <c r="D139" i="64"/>
  <c r="E139" i="64"/>
  <c r="C141" i="64"/>
  <c r="D141" i="64"/>
  <c r="E141" i="64"/>
  <c r="C143" i="64"/>
  <c r="D143" i="64"/>
  <c r="E143" i="64"/>
  <c r="C154" i="64" l="1"/>
  <c r="E163" i="64"/>
  <c r="D163" i="64"/>
  <c r="C26" i="64"/>
  <c r="E8" i="64"/>
  <c r="D8" i="64"/>
  <c r="D154" i="64"/>
  <c r="D9" i="64"/>
  <c r="D26" i="64"/>
  <c r="E158" i="64"/>
  <c r="D158" i="64"/>
  <c r="E26" i="64"/>
  <c r="C8" i="64"/>
  <c r="E94" i="64"/>
  <c r="E153" i="64" s="1"/>
  <c r="D94" i="64"/>
  <c r="D153" i="64" s="1"/>
  <c r="C94" i="64"/>
  <c r="C153" i="64" s="1"/>
  <c r="E116" i="64"/>
  <c r="E157" i="64" s="1"/>
  <c r="E161" i="64" s="1"/>
  <c r="D116" i="64"/>
  <c r="D157" i="64" s="1"/>
  <c r="D35" i="64"/>
  <c r="D34" i="64" s="1"/>
  <c r="C35" i="64"/>
  <c r="C34" i="64" s="1"/>
  <c r="C89" i="64"/>
  <c r="C152" i="64" s="1"/>
  <c r="D134" i="64"/>
  <c r="D162" i="64" s="1"/>
  <c r="D164" i="64" s="1"/>
  <c r="C116" i="64"/>
  <c r="C157" i="64" s="1"/>
  <c r="C161" i="64" s="1"/>
  <c r="E134" i="64"/>
  <c r="E162" i="64" s="1"/>
  <c r="E164" i="64" s="1"/>
  <c r="C61" i="64"/>
  <c r="C60" i="64" s="1"/>
  <c r="D61" i="64"/>
  <c r="D60" i="64" s="1"/>
  <c r="C17" i="64"/>
  <c r="C16" i="64" s="1"/>
  <c r="C134" i="64"/>
  <c r="C162" i="64" s="1"/>
  <c r="E89" i="64"/>
  <c r="E152" i="64" s="1"/>
  <c r="E35" i="64"/>
  <c r="E34" i="64" s="1"/>
  <c r="D17" i="64"/>
  <c r="D16" i="64" s="1"/>
  <c r="D89" i="64"/>
  <c r="D152" i="64" s="1"/>
  <c r="E17" i="64"/>
  <c r="E16" i="64" s="1"/>
  <c r="E61" i="64"/>
  <c r="E60" i="64" s="1"/>
  <c r="C164" i="64" l="1"/>
  <c r="C171" i="64"/>
  <c r="D156" i="64"/>
  <c r="D171" i="64"/>
  <c r="E156" i="64"/>
  <c r="C156" i="64"/>
  <c r="D165" i="64"/>
  <c r="E165" i="64"/>
  <c r="D150" i="64"/>
  <c r="D161" i="64"/>
  <c r="E88" i="64"/>
  <c r="E87" i="64" s="1"/>
  <c r="D88" i="64"/>
  <c r="D87" i="64" s="1"/>
  <c r="E7" i="64"/>
  <c r="C7" i="64"/>
  <c r="C149" i="64" s="1"/>
  <c r="C88" i="64"/>
  <c r="C87" i="64" s="1"/>
  <c r="D7" i="64"/>
  <c r="E151" i="64" l="1"/>
  <c r="C151" i="64"/>
  <c r="E150" i="64"/>
  <c r="D151" i="64"/>
  <c r="E171" i="64"/>
  <c r="E147" i="64"/>
  <c r="E149" i="64"/>
  <c r="D147" i="64"/>
  <c r="D149" i="64"/>
  <c r="C150" i="64"/>
  <c r="C147" i="64"/>
  <c r="C169" i="64" l="1"/>
  <c r="A151" i="64"/>
  <c r="E169" i="64"/>
  <c r="D169" i="64"/>
</calcChain>
</file>

<file path=xl/sharedStrings.xml><?xml version="1.0" encoding="utf-8"?>
<sst xmlns="http://schemas.openxmlformats.org/spreadsheetml/2006/main" count="289" uniqueCount="287">
  <si>
    <t>Иные межбюджетные трансферты</t>
  </si>
  <si>
    <t>рублей</t>
  </si>
  <si>
    <t xml:space="preserve"> </t>
  </si>
  <si>
    <t>Код бюджетной классификации Российской Федерации</t>
  </si>
  <si>
    <t>Наименование доходов</t>
  </si>
  <si>
    <t>1 00 00000 00 0000 000</t>
  </si>
  <si>
    <t xml:space="preserve"> 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</si>
  <si>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</si>
  <si>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</si>
  <si>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</si>
  <si>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</si>
  <si>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</si>
  <si>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227,227.1 и 228 Налогового Кодекса Российской Федерации</t>
  </si>
  <si>
    <t>1 01 02020 01 0000 110</t>
  </si>
  <si>
    <t xml:space="preserve">Налог на доходы физических лиц с доходов,  полученных от осуществления деятельности физическими лицами, зарегистрированными в качестве индивидуальных предпринимателей, нотариусов,занимающихся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           </t>
  </si>
  <si>
    <t>1 01 02030 01 0000 110</t>
  </si>
  <si>
    <t xml:space="preserve">Налог на доходы физических лиц с доходов, полученных  физическими  лицами в соответствии со статьей 228 Налогового Кодекса Российской Федерации 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</si>
  <si>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</si>
  <si>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</si>
  <si>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</si>
  <si>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</si>
  <si>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</si>
  <si>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</si>
  <si>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</si>
  <si>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</si>
  <si>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</si>
  <si>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 нормативов отчислений в местные бюджеты</t>
  </si>
  <si>
    <t>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</si>
  <si>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</si>
  <si>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</si>
  <si>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</si>
  <si>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</si>
  <si>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</si>
  <si>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</si>
  <si>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1 05 04000 02 0000 110</t>
  </si>
  <si>
    <t>Налог, взимаемый в связи с применением патентной системы налогообложения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</si>
  <si>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</si>
  <si>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</si>
  <si>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1 08 00000 00 0000 000</t>
  </si>
  <si>
    <t>ГОСУДАРСТВЕННАЯ ПОШЛИНА</t>
  </si>
  <si>
    <t xml:space="preserve"> 1 08 03000 01 0000 110</t>
  </si>
  <si>
    <t>Государственная пошлина  по делам,  рассматриваемым в судах  общей  юрисдикции, мировыми судьями</t>
  </si>
  <si>
    <t>1 08 03010 01 0000 110</t>
  </si>
  <si>
    <t>Государственная пошлина  по делам,  рассматриваемым в судах  общей  юрисдикции, мировыми судьями (за исключением  Верховного  Суда  Российской  Федерации)</t>
  </si>
  <si>
    <t xml:space="preserve"> 1 11 00000 00 0000 000</t>
  </si>
  <si>
    <t>ДОХОДЫ ОТ ИСПОЛЬЗОВАНИЯ  ИМУЩЕСТВА  НАХОДЯЩЕГОСЯ В ГОСУДАРСТВЕННОЙ И  МУНИЦИПАЛЬНОЙ СОБСТВЕННОСТИ</t>
  </si>
  <si>
    <t>1 11 05000 00 0000 120</t>
  </si>
  <si>
    <t xml:space="preserve">Доходы, получаемые  в виде арендной либо  иной платы за передачу  в возмездное  пользование  государственного  и муниципального   имущества ( за исключением  имущества автономных учреждений, а  также  имущества государственных  и муниципальных  унитарных  предприятий, в том числе казенных)  </t>
  </si>
  <si>
    <t>1 11 05010 00 0000 120</t>
  </si>
  <si>
    <t>Доходы, получаемые  в виде  арендной  платы за  земельные  участки,  государственная собственность  на которые  не разграничена, а также  средства от продажи  права на  заключение  договоров  аренды указанных  земельных  участков</t>
  </si>
  <si>
    <t>1 11 05013 05 0000 120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</si>
  <si>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сельских поселений и межселенных территорий муниципальных районов,  а также средства от продажи  права на  заключение  договоров  аренды  указанных земельных  участков</t>
  </si>
  <si>
    <t>1 11 05013 13 0000 120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</si>
  <si>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городских поселений,  а также средства от продажи  права на  заключение  договоров  аренды  указанных земельных  участков</t>
  </si>
  <si>
    <t>1 11 05030 00 0000 120</t>
  </si>
  <si>
    <t xml:space="preserve">Доходы от сдачи  в аренду  имущества, находяшегося в оперативном  управлении органов государственной власти, органов местного  самоуправления, государственных внебюджетных фондов и созданных ими учреждений (за исключением  имущества бюджетных и  автономных учреждений) </t>
  </si>
  <si>
    <t>1 11 05035 05 0000 120</t>
  </si>
  <si>
    <t>Доходы от сдачи  в аренду имущества,  находящегося в оперативном управлении органов управления муниципальных районов и созданных  ими  учреждений (за  исключением имущества  муниципальных бюджетных и   автономных учреждений)</t>
  </si>
  <si>
    <t>1 11 09000 00 0000 120</t>
  </si>
  <si>
    <t>Прочие доходы  от использования  имущества и прав ,  находящихся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</si>
  <si>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1 11 09040  00 0000 120</t>
  </si>
  <si>
    <t>Прочие поступления  от использования  имущества,  находящегося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</si>
  <si>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1 11 09045  05  0000 120</t>
  </si>
  <si>
    <t>Прочие поступления  от использования  имущества,  находящегося в  собственности  муниципальных районов (за исключением  имущества  муниципальных бюджетных и  автономных учреждений, а также имущества  муниципальных унитарных предприятий, в том числе казенных)</t>
  </si>
  <si>
    <t>1 12 00000 00 0000 000</t>
  </si>
  <si>
    <t xml:space="preserve">ПЛАТЕЖИ ПРИ ПОЛЬЗОВАНИИ ПРИРОДНЫМИ РЕСУРСАМИ </t>
  </si>
  <si>
    <t>1 12 01000 01 0000 120</t>
  </si>
  <si>
    <t>Плата за  негативное  воздействие  на окружающую среду</t>
  </si>
  <si>
    <t>1 12 01010 01 0000 120</t>
  </si>
  <si>
    <t>Плата за выбросы загрязняющих веществ в атмосферный воздух стационарными объектами</t>
  </si>
  <si>
    <t>1 12 01041 01 0000 120</t>
  </si>
  <si>
    <t xml:space="preserve"> Плата за размещение отходов производства </t>
  </si>
  <si>
    <t>1 13 00000 00 0000 000</t>
  </si>
  <si>
    <t>ДОХОДЫ ОТ ОКАЗАНИЯ ПЛАТНЫХ УСЛУГ  И КОМПЕНСАЦИИ ЗАТРАТ ГОСУДАРСТВА</t>
  </si>
  <si>
    <t>1 13 02000 00 0000 130</t>
  </si>
  <si>
    <t>Доходы от   компенсации затрат 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</si>
  <si>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</si>
  <si>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</si>
  <si>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1 13 02065 05 0000 130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</si>
  <si>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</si>
  <si>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1 14 00000 00 0000 000</t>
  </si>
  <si>
    <t>ДОХОДЫ ОТ ПРОДАЖИ  МАТЕРИАЛЬНЫХ И НЕМАТЕРИАЛЬНЫХ  АКТИВОВ</t>
  </si>
  <si>
    <t>1 14 06000 00 0000 430</t>
  </si>
  <si>
    <t xml:space="preserve">Доходы от продажи земельных участков, находящихся  в государственной  и муниципальной собственности </t>
  </si>
  <si>
    <t>1 14 06010 00 0000 430</t>
  </si>
  <si>
    <t>Доходы  от продажи  земельных участков,  государственная  собственность  на которые  не разграничена</t>
  </si>
  <si>
    <t>1 14 06013 05 0000 430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</si>
  <si>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сельских поселений и межселенных территорий муниципальных районов</t>
  </si>
  <si>
    <t>1 14 06013 13 0000 430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</si>
  <si>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городских  поселений</t>
  </si>
  <si>
    <t>1 16 00000 00 0000 000</t>
  </si>
  <si>
    <t>ШТРАФЫ. САНКЦИИ. ВОЗМЕЩЕНИЕ УЩЕРБА</t>
  </si>
  <si>
    <t>1 16 01053 01 0000 140</t>
  </si>
  <si>
    <t xml:space="preserve"> 1 16 01063 01 0000 140</t>
  </si>
  <si>
    <t>1 16 01073 01 0000 140</t>
  </si>
  <si>
    <t>1 16 01083 01 0000 140</t>
  </si>
  <si>
    <t>1 16 01203 01 0000 140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</si>
  <si>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</si>
  <si>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</si>
  <si>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</si>
  <si>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</si>
  <si>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</si>
  <si>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</si>
  <si>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2 02 15001 00 0000 150</t>
  </si>
  <si>
    <t>Дотации на выравнивание бюджетной обеспеченности</t>
  </si>
  <si>
    <t>2 02 15001 05 0000 150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</si>
  <si>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</si>
  <si>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2 02 15002 00 0000 150</t>
  </si>
  <si>
    <t>Дотации бюджетам на поддержку мер по обеспечению сбалансированности бюджетов</t>
  </si>
  <si>
    <t>2 02 15002 05 0000 150</t>
  </si>
  <si>
    <t>Дотации бюджетам муниципальных районов на поддержку мер по обеспечению сбалансированности бюджетов</t>
  </si>
  <si>
    <t>2 02 20000 00 0000 150</t>
  </si>
  <si>
    <t>Субсидии бюджетам бюджетной системы Российской Федерации (межбюджетные субсидии)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</si>
  <si>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</si>
  <si>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</si>
  <si>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</si>
  <si>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на реализацию мероприятий по обеспечению жильем молодых семей</t>
  </si>
  <si>
    <t>2 02 25497 05 0000 150</t>
  </si>
  <si>
    <t>Субсидии бюджетам муниципальных районов на реализацию мероприятий по обеспечению жильем молодых семей</t>
  </si>
  <si>
    <t>2 02 29999 00 0000 150</t>
  </si>
  <si>
    <t>Прочие субсидии</t>
  </si>
  <si>
    <t>2 02 29999 05 0000 150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</si>
  <si>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</si>
  <si>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</si>
  <si>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</si>
  <si>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</si>
  <si>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2 02 30024 05 0000 150</t>
  </si>
  <si>
    <t>Субвенции бюджетам муниципальных районов на выполнение передаваемых полномочий субъектов Российской Федерации</t>
  </si>
  <si>
    <t>2 02 30029 00 0000 150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</si>
  <si>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</si>
  <si>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2 02 30029 05 0000 150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</si>
  <si>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</si>
  <si>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2 02 35082 00 0000 150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</si>
  <si>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</si>
  <si>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2 02 35082 05 0000 150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</si>
  <si>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</si>
  <si>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2 02 35120 00 0000 150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</si>
  <si>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</si>
  <si>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2 02 35120 05 0000 150</t>
  </si>
  <si>
    <t xml:space="preserve"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</si>
  <si>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2 02 40000 00 0000 150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</si>
  <si>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</si>
  <si>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</si>
  <si>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2 02 40014 05 0000 150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</si>
  <si>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</si>
  <si>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2 02 49999 00 0000 150</t>
  </si>
  <si>
    <t>Прочие межбюджетные трансферты, передаваемые бюджетам</t>
  </si>
  <si>
    <t>2 02 49999 05 0000 150</t>
  </si>
  <si>
    <t>Прочие межбюджетные трансферты, передаваемые бюджетам муниципальных районов</t>
  </si>
  <si>
    <t>Всего доходов</t>
  </si>
  <si>
    <t xml:space="preserve">Прочие субсидии бюджетам муниципальных районов </t>
  </si>
  <si>
    <t>1 12 01040 01 0000 120</t>
  </si>
  <si>
    <t>Плата за размещение отходов производства и потребления</t>
  </si>
  <si>
    <t xml:space="preserve"> - субвенции бюджетам муниципальных районов на выравнивание бюджетной обеспеченности поселений
</t>
  </si>
  <si>
    <t xml:space="preserve"> -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 правонарушений несовершеннолетних,  организации  деятельности  административных комиссий и определения перечня должностных лиц  органов местного самоуправления, уполномоченных составлять протоколы об административных правонарушениях</t>
  </si>
  <si>
    <t xml:space="preserve"> - субвенции бюджетам муниципальных районов, на 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
</t>
  </si>
  <si>
    <t xml:space="preserve"> - субвенции бюджетам муниципальных районов на организацию и осуществление деятельности 
по опеке и попечительству, выплату ежемесячных денежных средств на содержание и проезд ребенка, переданного на воспитание
в семью опекуна (попечителя), приемную семью, вознаграждения приемным родителям
</t>
  </si>
  <si>
    <t xml:space="preserve"> - 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
</t>
  </si>
  <si>
    <t xml:space="preserve"> - субвенции бюджетам муниципальных районов на осуществление отдельных полномочий в сфере образования 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</si>
  <si>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</si>
  <si>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</si>
  <si>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</si>
  <si>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</si>
  <si>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</si>
  <si>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</si>
  <si>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</si>
  <si>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</si>
  <si>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﻿1 16 01000 01 0000 140</t>
  </si>
  <si>
    <t xml:space="preserve">﻿1 16 01050 01 0000 140
</t>
  </si>
  <si>
    <t xml:space="preserve">﻿1 16 01060 01 0000 140
</t>
  </si>
  <si>
    <t xml:space="preserve">﻿1 16 01070 01 0000 140
</t>
  </si>
  <si>
    <t>1 16 01080 01 0000 140</t>
  </si>
  <si>
    <t>﻿1 16 01200 01 0000 140</t>
  </si>
  <si>
    <t>2 02 25467 00 0000 150</t>
  </si>
  <si>
    <t>СД</t>
  </si>
  <si>
    <t>ОБ</t>
  </si>
  <si>
    <t>ПБ</t>
  </si>
  <si>
    <t>2 02 25497 00 0000 150</t>
  </si>
  <si>
    <t>1 16 01143 01 0000 140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</si>
  <si>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</si>
  <si>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2 02 45303 05 0000 150</t>
  </si>
  <si>
    <t xml:space="preserve"> 1 16 01140 01 0000 140</t>
  </si>
  <si>
    <t xml:space="preserve"> 1 16 01153 01 0000 140</t>
  </si>
  <si>
    <t>﻿1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</si>
  <si>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</si>
  <si>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﻿1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</si>
  <si>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</si>
  <si>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1 16 02000 02 0000 140
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</si>
  <si>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</si>
  <si>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1 16 02010 02 1111140
</t>
  </si>
  <si>
    <t xml:space="preserve">1 16 10120 00 0000 140
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</si>
  <si>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</si>
  <si>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1 16 10123 01 0000 140</t>
  </si>
  <si>
    <t xml:space="preserve"> - дотации</t>
  </si>
  <si>
    <t xml:space="preserve"> - субсидии</t>
  </si>
  <si>
    <t xml:space="preserve"> - субвенции</t>
  </si>
  <si>
    <t xml:space="preserve"> - иные МБТ</t>
  </si>
  <si>
    <t>2 02 25304 00 0000 150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</si>
  <si>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</si>
  <si>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</si>
  <si>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</si>
  <si>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2 02 45303 00 0000 150</t>
  </si>
  <si>
    <t xml:space="preserve">Административные штрафы, установленные Кодексом Российской Федерации об административных правонарушениях
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</si>
  <si>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</si>
  <si>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</si>
  <si>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</si>
  <si>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</si>
  <si>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</si>
  <si>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</si>
  <si>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</si>
  <si>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</si>
  <si>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</si>
  <si>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</si>
  <si>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1 16 01150 01 0000 140
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</si>
  <si>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</si>
  <si>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</si>
  <si>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1 16 0117001 0000 140
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</si>
  <si>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</si>
  <si>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</si>
  <si>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</si>
  <si>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</si>
  <si>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</si>
  <si>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﻿1 16 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</si>
  <si>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</si>
  <si>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1 16 01333 01 0000 140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</si>
  <si>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</si>
  <si>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1 16 10000 00 0000 140
</t>
  </si>
  <si>
    <t>Платежи в целях возмещения причиненного ущерба (убытков)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</si>
  <si>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</si>
  <si>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- субсидия на мероприятия по проведению оздоровительной кампании детей </t>
  </si>
  <si>
    <t xml:space="preserve"> - полномочия</t>
  </si>
  <si>
    <t>Поселениям областные</t>
  </si>
  <si>
    <t xml:space="preserve"> - ВУС от г/п</t>
  </si>
  <si>
    <t xml:space="preserve"> - протоколы от г/п</t>
  </si>
  <si>
    <t xml:space="preserve"> -  субвенции бюджетам муниципальных районов на на осуществление отдельных государственных полномочий Брянской области по организации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в части организации отлова и содержания безнадзорных животных на территории Брянской области</t>
  </si>
  <si>
    <t xml:space="preserve"> -   субвенции бюджетам муниципальных районов (муниципальных округов, городских округов) 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</t>
  </si>
  <si>
    <t>Целевые Субс+Субв+МБТ обл</t>
  </si>
  <si>
    <t>Безвозм</t>
  </si>
  <si>
    <t>2 02 45179 00 0000 150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</si>
  <si>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</si>
  <si>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2 02 45179 05 0000 150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</si>
  <si>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</si>
  <si>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 xml:space="preserve"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</si>
  <si>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</si>
  <si>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>2 02 27139 00 0000 150</t>
  </si>
  <si>
    <t>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</si>
  <si>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</si>
  <si>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к Решению Клетнянского районного Совета народных депутатов  "О бюджете Клетнянского муниципального района Брянской области на 2025 год и на плановый период 2026 и 2027 годов" </t>
  </si>
  <si>
    <t xml:space="preserve"> - субсидия  бюджетам муниципальных районов (муниципальных округов, городских округов) на реализацию мероприятий по предоставлению бесплатного питания обучающимся в муниципальных общеобразовательных организациях из многодетных семей в рамках комплекса процессных мероприятий "Повышение доступности и качества предоставления дошкольного, общего и дополнительного образования детей" государственной программы "Развитие образования и науки Брянской области"</t>
  </si>
  <si>
    <t xml:space="preserve">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</si>
  <si>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</si>
  <si>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</si>
  <si>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</si>
  <si>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1 01 021400 10 000 110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</si>
  <si>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</si>
  <si>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2 02 25372 00 0000 150</t>
  </si>
  <si>
    <t>Субсидии бюджетам на развитие транспортной инфраструктуры на сельских территориях</t>
  </si>
  <si>
    <t xml:space="preserve">2 02 25372 05 0000 150
</t>
  </si>
  <si>
    <t xml:space="preserve">Субсидии бюджетам муниципальных районов на развитие транспортной инфраструктуры на сельских территориях
</t>
  </si>
  <si>
    <t>2 02 25519 00 0000 150</t>
  </si>
  <si>
    <t>2 02 25519 05 0000 150</t>
  </si>
  <si>
    <t xml:space="preserve"> Субсидия бюджетам муниципальных районов на поддержку отрасли культуры</t>
  </si>
  <si>
    <t>2 02 25753 00 0000 150</t>
  </si>
  <si>
    <t>Субсидии бюджетам на софинансирование закупки и монтажа оборудования для создания "умных" спортивных площадок</t>
  </si>
  <si>
    <t>2 02 25753 05 0000 150</t>
  </si>
  <si>
    <t>Субсидии бюджетам муниципальных районов на софинансирование закупки и монтажа оборудования для создания "умных" спортивных площадок</t>
  </si>
  <si>
    <t xml:space="preserve"> - субсидии бюджетам бюджетам муниципальных районов (муниципальных округов, городских округов) на проведение комплексных кадастровых работ в рамках государственной программы "Региональная политика Брянской области"</t>
  </si>
  <si>
    <t xml:space="preserve"> - субсидия  бюджетам муниципальных районов (муниципальных округов, городских округов) на модернизацию муниципальных библиотек в рамках регионального проекта "Семейные ценности и инфраструктура культуры (Брянская область)" государственной программы "Развитие культуры и туризма в Брянской области"</t>
  </si>
  <si>
    <t xml:space="preserve"> - субсидиz бюджетам муниципальных районовсубсидий бюджетам муниципальных районов (муниципальных округов, городских округов) на государственную поддержку отрасли культуры (Приобретение музыкальных инструментов, оборудования и материалов, реконструкция и капитальный ремонт зданий муниципальных учреждений дополнительного образования сферы культуры) в рамках регионального проекта "Семейные ценности и инфраструктура культуры </t>
  </si>
  <si>
    <t xml:space="preserve"> - субвенции бюджетам муниципальных районов на  обеспечение сохранности жилых помещений,
закрепленных за детьми-сиротами и детьми, оставшимися без попечения родителей
</t>
  </si>
  <si>
    <t xml:space="preserve"> 202 45050 00 0000 150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</si>
  <si>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</si>
  <si>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202 45050 05 0000 150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</si>
  <si>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</t>
  </si>
  <si>
    <t>Приложение 1</t>
  </si>
  <si>
    <t xml:space="preserve">Доходы бюджета Клетнянского муниципального района Брянской области на 2025 год  и на плановый период 2026 и 2027 годов   </t>
  </si>
  <si>
    <t xml:space="preserve"> 2025 год</t>
  </si>
  <si>
    <t xml:space="preserve">  2026 год</t>
  </si>
  <si>
    <t xml:space="preserve"> 2027 год </t>
  </si>
  <si>
    <t>1 13 02990 00 0000 130</t>
  </si>
  <si>
    <t>Прочие  доходы от   компенсации затрат  государства</t>
  </si>
  <si>
    <t xml:space="preserve"> 1 13 02995 05 0000 130</t>
  </si>
  <si>
    <t>Прочие доходы от компенсации затрат бюджетов муниципальных районов</t>
  </si>
  <si>
    <t>2 02  27139  05 0000 150</t>
  </si>
  <si>
    <t>Субсидия бюджетам на поддержку отрасли культуры</t>
  </si>
  <si>
    <t xml:space="preserve"> - ВУС</t>
  </si>
  <si>
    <t xml:space="preserve"> - протоколы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</si>
</sst>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8"/>
      <color rgb="FF000000"/>
      <name val="Arial"/>
      <family val="2"/>
      <charset val="204"/>
    </font>
    <font>
      <sz val="11"/>
      <name val="Calibri"/>
      <family val="2"/>
    </font>
    <font>
      <i/>
      <sz val="11"/>
      <color rgb="FF0000FF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0"/>
      <color rgb="FF000000"/>
      <name val="Arial Cyr"/>
    </font>
    <font>
      <i/>
      <sz val="8"/>
      <color rgb="FFFF006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8" fillId="0" borderId="0"/>
    <xf numFmtId="0" fontId="9" fillId="0" borderId="3">
      <alignment horizontal="left" wrapText="1" indent="2"/>
    </xf>
    <xf numFmtId="49" fontId="9" fillId="0" borderId="2">
      <alignment horizontal="center"/>
    </xf>
    <xf numFmtId="0" fontId="10" fillId="0" borderId="0"/>
    <xf numFmtId="0" fontId="15" fillId="0" borderId="2">
      <alignment vertical="top" wrapText="1"/>
    </xf>
  </cellStyleXfs>
  <cellXfs count="69">
    <xf numFmtId="0" fontId="0" fillId="0" borderId="0" xfId="0"/>
    <xf numFmtId="0" fontId="3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6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4" fontId="6" fillId="0" borderId="0" xfId="0" applyNumberFormat="1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3" fillId="0" borderId="1" xfId="0" applyNumberFormat="1" applyFont="1" applyFill="1" applyBorder="1" applyAlignment="1">
      <alignment vertical="top" wrapText="1"/>
    </xf>
    <xf numFmtId="0" fontId="1" fillId="0" borderId="1" xfId="2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justify" vertical="top" wrapText="1"/>
    </xf>
    <xf numFmtId="0" fontId="6" fillId="0" borderId="0" xfId="0" applyFont="1" applyFill="1" applyAlignment="1">
      <alignment vertical="top" wrapText="1"/>
    </xf>
    <xf numFmtId="0" fontId="3" fillId="0" borderId="1" xfId="0" quotePrefix="1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/>
    </xf>
    <xf numFmtId="4" fontId="7" fillId="0" borderId="1" xfId="0" applyNumberFormat="1" applyFont="1" applyFill="1" applyBorder="1" applyAlignment="1">
      <alignment horizontal="right" vertical="top"/>
    </xf>
    <xf numFmtId="4" fontId="6" fillId="0" borderId="1" xfId="0" applyNumberFormat="1" applyFont="1" applyFill="1" applyBorder="1" applyAlignment="1">
      <alignment horizontal="right" vertical="top"/>
    </xf>
    <xf numFmtId="4" fontId="5" fillId="0" borderId="1" xfId="0" applyNumberFormat="1" applyFont="1" applyFill="1" applyBorder="1" applyAlignment="1">
      <alignment horizontal="right" vertical="top"/>
    </xf>
    <xf numFmtId="0" fontId="11" fillId="0" borderId="0" xfId="0" applyFont="1" applyFill="1" applyAlignment="1">
      <alignment vertical="top"/>
    </xf>
    <xf numFmtId="0" fontId="11" fillId="0" borderId="1" xfId="0" applyFont="1" applyFill="1" applyBorder="1" applyAlignment="1">
      <alignment vertical="top"/>
    </xf>
    <xf numFmtId="4" fontId="11" fillId="0" borderId="1" xfId="0" applyNumberFormat="1" applyFont="1" applyFill="1" applyBorder="1" applyAlignment="1">
      <alignment horizontal="right" vertical="top"/>
    </xf>
    <xf numFmtId="4" fontId="12" fillId="0" borderId="1" xfId="0" applyNumberFormat="1" applyFont="1" applyFill="1" applyBorder="1" applyAlignment="1">
      <alignment horizontal="right" vertical="top"/>
    </xf>
    <xf numFmtId="4" fontId="13" fillId="0" borderId="1" xfId="0" applyNumberFormat="1" applyFont="1" applyFill="1" applyBorder="1" applyAlignment="1">
      <alignment horizontal="right" vertical="top"/>
    </xf>
    <xf numFmtId="0" fontId="14" fillId="0" borderId="0" xfId="0" applyFont="1" applyFill="1" applyAlignment="1">
      <alignment vertical="top"/>
    </xf>
    <xf numFmtId="0" fontId="14" fillId="0" borderId="1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4" fontId="7" fillId="0" borderId="0" xfId="0" applyNumberFormat="1" applyFont="1" applyFill="1" applyAlignment="1">
      <alignment vertical="top"/>
    </xf>
    <xf numFmtId="4" fontId="11" fillId="0" borderId="0" xfId="0" applyNumberFormat="1" applyFont="1" applyFill="1" applyAlignment="1">
      <alignment vertical="top"/>
    </xf>
    <xf numFmtId="4" fontId="14" fillId="0" borderId="0" xfId="0" applyNumberFormat="1" applyFont="1" applyFill="1" applyAlignment="1">
      <alignment vertical="top"/>
    </xf>
    <xf numFmtId="0" fontId="5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horizontal="center" vertical="top" wrapText="1" shrinkToFit="1"/>
    </xf>
    <xf numFmtId="0" fontId="7" fillId="0" borderId="0" xfId="0" applyFont="1" applyFill="1" applyAlignment="1">
      <alignment vertical="top" wrapText="1"/>
    </xf>
    <xf numFmtId="0" fontId="11" fillId="0" borderId="0" xfId="0" applyFont="1" applyFill="1" applyAlignment="1">
      <alignment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1" fillId="0" borderId="1" xfId="2" applyNumberFormat="1" applyFont="1" applyFill="1" applyBorder="1" applyAlignment="1" applyProtection="1">
      <alignment vertical="top" wrapText="1"/>
    </xf>
    <xf numFmtId="3" fontId="3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NumberFormat="1" applyFont="1" applyFill="1" applyBorder="1" applyAlignment="1">
      <alignment horizontal="center" vertical="top" shrinkToFit="1"/>
    </xf>
    <xf numFmtId="49" fontId="1" fillId="0" borderId="1" xfId="3" applyNumberFormat="1" applyFont="1" applyFill="1" applyBorder="1" applyAlignment="1" applyProtection="1">
      <alignment horizontal="left" vertical="top"/>
    </xf>
    <xf numFmtId="0" fontId="4" fillId="0" borderId="1" xfId="0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 wrapText="1"/>
    </xf>
  </cellXfs>
  <cellStyles count="6">
    <cellStyle name="xl31" xfId="2"/>
    <cellStyle name="xl32" xfId="5"/>
    <cellStyle name="xl43" xfId="3"/>
    <cellStyle name="Обычный" xfId="0" builtinId="0"/>
    <cellStyle name="Обычный 2" xfId="4"/>
    <cellStyle name="Обычный_method_2_1" xfId="1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A1:O173"/>
  <sheetViews>
    <sheetView tabSelected="1" zoomScale="80" zoomScaleNormal="80" workbookViewId="0">
      <pane xSplit="2" ySplit="6" topLeftCell="C147" activePane="bottomRight" state="frozen"/>
      <selection pane="topRight" activeCell="C1" sqref="C1"/>
      <selection pane="bottomLeft" activeCell="A7" sqref="A7"/>
      <selection pane="bottomRight" activeCell="B197" sqref="B197"/>
    </sheetView>
  </sheetViews>
  <sheetFormatPr defaultRowHeight="15" x14ac:dyDescent="0.25"/>
  <cols>
    <col min="1" max="1" width="22.85546875" style="15" customWidth="1"/>
    <col min="2" max="2" width="39.85546875" style="33" customWidth="1"/>
    <col min="3" max="5" width="16.140625" style="51" customWidth="1"/>
    <col min="6" max="6" width="10.85546875" style="33" bestFit="1" customWidth="1"/>
    <col min="7" max="132" width="9.140625" style="33"/>
    <col min="133" max="133" width="25.42578125" style="33" customWidth="1"/>
    <col min="134" max="134" width="56.28515625" style="33" customWidth="1"/>
    <col min="135" max="135" width="14" style="33" customWidth="1"/>
    <col min="136" max="137" width="14.5703125" style="33" customWidth="1"/>
    <col min="138" max="138" width="14.140625" style="33" customWidth="1"/>
    <col min="139" max="139" width="15.140625" style="33" customWidth="1"/>
    <col min="140" max="140" width="13.85546875" style="33" customWidth="1"/>
    <col min="141" max="142" width="14.7109375" style="33" customWidth="1"/>
    <col min="143" max="143" width="12.85546875" style="33" customWidth="1"/>
    <col min="144" max="144" width="13.5703125" style="33" customWidth="1"/>
    <col min="145" max="145" width="12.7109375" style="33" customWidth="1"/>
    <col min="146" max="146" width="13.42578125" style="33" customWidth="1"/>
    <col min="147" max="147" width="13.140625" style="33" customWidth="1"/>
    <col min="148" max="148" width="14.7109375" style="33" customWidth="1"/>
    <col min="149" max="149" width="14.5703125" style="33" customWidth="1"/>
    <col min="150" max="150" width="13" style="33" customWidth="1"/>
    <col min="151" max="151" width="15" style="33" customWidth="1"/>
    <col min="152" max="153" width="12.140625" style="33" customWidth="1"/>
    <col min="154" max="154" width="12" style="33" customWidth="1"/>
    <col min="155" max="155" width="13.5703125" style="33" customWidth="1"/>
    <col min="156" max="156" width="14" style="33" customWidth="1"/>
    <col min="157" max="157" width="12.28515625" style="33" customWidth="1"/>
    <col min="158" max="158" width="14.140625" style="33" customWidth="1"/>
    <col min="159" max="159" width="13" style="33" customWidth="1"/>
    <col min="160" max="160" width="13.5703125" style="33" customWidth="1"/>
    <col min="161" max="161" width="12.42578125" style="33" customWidth="1"/>
    <col min="162" max="162" width="12.5703125" style="33" customWidth="1"/>
    <col min="163" max="163" width="11.7109375" style="33" customWidth="1"/>
    <col min="164" max="164" width="13.7109375" style="33" customWidth="1"/>
    <col min="165" max="165" width="13.28515625" style="33" customWidth="1"/>
    <col min="166" max="166" width="13.140625" style="33" customWidth="1"/>
    <col min="167" max="167" width="12" style="33" customWidth="1"/>
    <col min="168" max="168" width="12.140625" style="33" customWidth="1"/>
    <col min="169" max="169" width="12.28515625" style="33" customWidth="1"/>
    <col min="170" max="170" width="12.140625" style="33" customWidth="1"/>
    <col min="171" max="171" width="12.5703125" style="33" customWidth="1"/>
    <col min="172" max="388" width="9.140625" style="33"/>
    <col min="389" max="389" width="25.42578125" style="33" customWidth="1"/>
    <col min="390" max="390" width="56.28515625" style="33" customWidth="1"/>
    <col min="391" max="391" width="14" style="33" customWidth="1"/>
    <col min="392" max="393" width="14.5703125" style="33" customWidth="1"/>
    <col min="394" max="394" width="14.140625" style="33" customWidth="1"/>
    <col min="395" max="395" width="15.140625" style="33" customWidth="1"/>
    <col min="396" max="396" width="13.85546875" style="33" customWidth="1"/>
    <col min="397" max="398" width="14.7109375" style="33" customWidth="1"/>
    <col min="399" max="399" width="12.85546875" style="33" customWidth="1"/>
    <col min="400" max="400" width="13.5703125" style="33" customWidth="1"/>
    <col min="401" max="401" width="12.7109375" style="33" customWidth="1"/>
    <col min="402" max="402" width="13.42578125" style="33" customWidth="1"/>
    <col min="403" max="403" width="13.140625" style="33" customWidth="1"/>
    <col min="404" max="404" width="14.7109375" style="33" customWidth="1"/>
    <col min="405" max="405" width="14.5703125" style="33" customWidth="1"/>
    <col min="406" max="406" width="13" style="33" customWidth="1"/>
    <col min="407" max="407" width="15" style="33" customWidth="1"/>
    <col min="408" max="409" width="12.140625" style="33" customWidth="1"/>
    <col min="410" max="410" width="12" style="33" customWidth="1"/>
    <col min="411" max="411" width="13.5703125" style="33" customWidth="1"/>
    <col min="412" max="412" width="14" style="33" customWidth="1"/>
    <col min="413" max="413" width="12.28515625" style="33" customWidth="1"/>
    <col min="414" max="414" width="14.140625" style="33" customWidth="1"/>
    <col min="415" max="415" width="13" style="33" customWidth="1"/>
    <col min="416" max="416" width="13.5703125" style="33" customWidth="1"/>
    <col min="417" max="417" width="12.42578125" style="33" customWidth="1"/>
    <col min="418" max="418" width="12.5703125" style="33" customWidth="1"/>
    <col min="419" max="419" width="11.7109375" style="33" customWidth="1"/>
    <col min="420" max="420" width="13.7109375" style="33" customWidth="1"/>
    <col min="421" max="421" width="13.28515625" style="33" customWidth="1"/>
    <col min="422" max="422" width="13.140625" style="33" customWidth="1"/>
    <col min="423" max="423" width="12" style="33" customWidth="1"/>
    <col min="424" max="424" width="12.140625" style="33" customWidth="1"/>
    <col min="425" max="425" width="12.28515625" style="33" customWidth="1"/>
    <col min="426" max="426" width="12.140625" style="33" customWidth="1"/>
    <col min="427" max="427" width="12.5703125" style="33" customWidth="1"/>
    <col min="428" max="644" width="9.140625" style="33"/>
    <col min="645" max="645" width="25.42578125" style="33" customWidth="1"/>
    <col min="646" max="646" width="56.28515625" style="33" customWidth="1"/>
    <col min="647" max="647" width="14" style="33" customWidth="1"/>
    <col min="648" max="649" width="14.5703125" style="33" customWidth="1"/>
    <col min="650" max="650" width="14.140625" style="33" customWidth="1"/>
    <col min="651" max="651" width="15.140625" style="33" customWidth="1"/>
    <col min="652" max="652" width="13.85546875" style="33" customWidth="1"/>
    <col min="653" max="654" width="14.7109375" style="33" customWidth="1"/>
    <col min="655" max="655" width="12.85546875" style="33" customWidth="1"/>
    <col min="656" max="656" width="13.5703125" style="33" customWidth="1"/>
    <col min="657" max="657" width="12.7109375" style="33" customWidth="1"/>
    <col min="658" max="658" width="13.42578125" style="33" customWidth="1"/>
    <col min="659" max="659" width="13.140625" style="33" customWidth="1"/>
    <col min="660" max="660" width="14.7109375" style="33" customWidth="1"/>
    <col min="661" max="661" width="14.5703125" style="33" customWidth="1"/>
    <col min="662" max="662" width="13" style="33" customWidth="1"/>
    <col min="663" max="663" width="15" style="33" customWidth="1"/>
    <col min="664" max="665" width="12.140625" style="33" customWidth="1"/>
    <col min="666" max="666" width="12" style="33" customWidth="1"/>
    <col min="667" max="667" width="13.5703125" style="33" customWidth="1"/>
    <col min="668" max="668" width="14" style="33" customWidth="1"/>
    <col min="669" max="669" width="12.28515625" style="33" customWidth="1"/>
    <col min="670" max="670" width="14.140625" style="33" customWidth="1"/>
    <col min="671" max="671" width="13" style="33" customWidth="1"/>
    <col min="672" max="672" width="13.5703125" style="33" customWidth="1"/>
    <col min="673" max="673" width="12.42578125" style="33" customWidth="1"/>
    <col min="674" max="674" width="12.5703125" style="33" customWidth="1"/>
    <col min="675" max="675" width="11.7109375" style="33" customWidth="1"/>
    <col min="676" max="676" width="13.7109375" style="33" customWidth="1"/>
    <col min="677" max="677" width="13.28515625" style="33" customWidth="1"/>
    <col min="678" max="678" width="13.140625" style="33" customWidth="1"/>
    <col min="679" max="679" width="12" style="33" customWidth="1"/>
    <col min="680" max="680" width="12.140625" style="33" customWidth="1"/>
    <col min="681" max="681" width="12.28515625" style="33" customWidth="1"/>
    <col min="682" max="682" width="12.140625" style="33" customWidth="1"/>
    <col min="683" max="683" width="12.5703125" style="33" customWidth="1"/>
    <col min="684" max="900" width="9.140625" style="33"/>
    <col min="901" max="901" width="25.42578125" style="33" customWidth="1"/>
    <col min="902" max="902" width="56.28515625" style="33" customWidth="1"/>
    <col min="903" max="903" width="14" style="33" customWidth="1"/>
    <col min="904" max="905" width="14.5703125" style="33" customWidth="1"/>
    <col min="906" max="906" width="14.140625" style="33" customWidth="1"/>
    <col min="907" max="907" width="15.140625" style="33" customWidth="1"/>
    <col min="908" max="908" width="13.85546875" style="33" customWidth="1"/>
    <col min="909" max="910" width="14.7109375" style="33" customWidth="1"/>
    <col min="911" max="911" width="12.85546875" style="33" customWidth="1"/>
    <col min="912" max="912" width="13.5703125" style="33" customWidth="1"/>
    <col min="913" max="913" width="12.7109375" style="33" customWidth="1"/>
    <col min="914" max="914" width="13.42578125" style="33" customWidth="1"/>
    <col min="915" max="915" width="13.140625" style="33" customWidth="1"/>
    <col min="916" max="916" width="14.7109375" style="33" customWidth="1"/>
    <col min="917" max="917" width="14.5703125" style="33" customWidth="1"/>
    <col min="918" max="918" width="13" style="33" customWidth="1"/>
    <col min="919" max="919" width="15" style="33" customWidth="1"/>
    <col min="920" max="921" width="12.140625" style="33" customWidth="1"/>
    <col min="922" max="922" width="12" style="33" customWidth="1"/>
    <col min="923" max="923" width="13.5703125" style="33" customWidth="1"/>
    <col min="924" max="924" width="14" style="33" customWidth="1"/>
    <col min="925" max="925" width="12.28515625" style="33" customWidth="1"/>
    <col min="926" max="926" width="14.140625" style="33" customWidth="1"/>
    <col min="927" max="927" width="13" style="33" customWidth="1"/>
    <col min="928" max="928" width="13.5703125" style="33" customWidth="1"/>
    <col min="929" max="929" width="12.42578125" style="33" customWidth="1"/>
    <col min="930" max="930" width="12.5703125" style="33" customWidth="1"/>
    <col min="931" max="931" width="11.7109375" style="33" customWidth="1"/>
    <col min="932" max="932" width="13.7109375" style="33" customWidth="1"/>
    <col min="933" max="933" width="13.28515625" style="33" customWidth="1"/>
    <col min="934" max="934" width="13.140625" style="33" customWidth="1"/>
    <col min="935" max="935" width="12" style="33" customWidth="1"/>
    <col min="936" max="936" width="12.140625" style="33" customWidth="1"/>
    <col min="937" max="937" width="12.28515625" style="33" customWidth="1"/>
    <col min="938" max="938" width="12.140625" style="33" customWidth="1"/>
    <col min="939" max="939" width="12.5703125" style="33" customWidth="1"/>
    <col min="940" max="1156" width="9.140625" style="33"/>
    <col min="1157" max="1157" width="25.42578125" style="33" customWidth="1"/>
    <col min="1158" max="1158" width="56.28515625" style="33" customWidth="1"/>
    <col min="1159" max="1159" width="14" style="33" customWidth="1"/>
    <col min="1160" max="1161" width="14.5703125" style="33" customWidth="1"/>
    <col min="1162" max="1162" width="14.140625" style="33" customWidth="1"/>
    <col min="1163" max="1163" width="15.140625" style="33" customWidth="1"/>
    <col min="1164" max="1164" width="13.85546875" style="33" customWidth="1"/>
    <col min="1165" max="1166" width="14.7109375" style="33" customWidth="1"/>
    <col min="1167" max="1167" width="12.85546875" style="33" customWidth="1"/>
    <col min="1168" max="1168" width="13.5703125" style="33" customWidth="1"/>
    <col min="1169" max="1169" width="12.7109375" style="33" customWidth="1"/>
    <col min="1170" max="1170" width="13.42578125" style="33" customWidth="1"/>
    <col min="1171" max="1171" width="13.140625" style="33" customWidth="1"/>
    <col min="1172" max="1172" width="14.7109375" style="33" customWidth="1"/>
    <col min="1173" max="1173" width="14.5703125" style="33" customWidth="1"/>
    <col min="1174" max="1174" width="13" style="33" customWidth="1"/>
    <col min="1175" max="1175" width="15" style="33" customWidth="1"/>
    <col min="1176" max="1177" width="12.140625" style="33" customWidth="1"/>
    <col min="1178" max="1178" width="12" style="33" customWidth="1"/>
    <col min="1179" max="1179" width="13.5703125" style="33" customWidth="1"/>
    <col min="1180" max="1180" width="14" style="33" customWidth="1"/>
    <col min="1181" max="1181" width="12.28515625" style="33" customWidth="1"/>
    <col min="1182" max="1182" width="14.140625" style="33" customWidth="1"/>
    <col min="1183" max="1183" width="13" style="33" customWidth="1"/>
    <col min="1184" max="1184" width="13.5703125" style="33" customWidth="1"/>
    <col min="1185" max="1185" width="12.42578125" style="33" customWidth="1"/>
    <col min="1186" max="1186" width="12.5703125" style="33" customWidth="1"/>
    <col min="1187" max="1187" width="11.7109375" style="33" customWidth="1"/>
    <col min="1188" max="1188" width="13.7109375" style="33" customWidth="1"/>
    <col min="1189" max="1189" width="13.28515625" style="33" customWidth="1"/>
    <col min="1190" max="1190" width="13.140625" style="33" customWidth="1"/>
    <col min="1191" max="1191" width="12" style="33" customWidth="1"/>
    <col min="1192" max="1192" width="12.140625" style="33" customWidth="1"/>
    <col min="1193" max="1193" width="12.28515625" style="33" customWidth="1"/>
    <col min="1194" max="1194" width="12.140625" style="33" customWidth="1"/>
    <col min="1195" max="1195" width="12.5703125" style="33" customWidth="1"/>
    <col min="1196" max="1412" width="9.140625" style="33"/>
    <col min="1413" max="1413" width="25.42578125" style="33" customWidth="1"/>
    <col min="1414" max="1414" width="56.28515625" style="33" customWidth="1"/>
    <col min="1415" max="1415" width="14" style="33" customWidth="1"/>
    <col min="1416" max="1417" width="14.5703125" style="33" customWidth="1"/>
    <col min="1418" max="1418" width="14.140625" style="33" customWidth="1"/>
    <col min="1419" max="1419" width="15.140625" style="33" customWidth="1"/>
    <col min="1420" max="1420" width="13.85546875" style="33" customWidth="1"/>
    <col min="1421" max="1422" width="14.7109375" style="33" customWidth="1"/>
    <col min="1423" max="1423" width="12.85546875" style="33" customWidth="1"/>
    <col min="1424" max="1424" width="13.5703125" style="33" customWidth="1"/>
    <col min="1425" max="1425" width="12.7109375" style="33" customWidth="1"/>
    <col min="1426" max="1426" width="13.42578125" style="33" customWidth="1"/>
    <col min="1427" max="1427" width="13.140625" style="33" customWidth="1"/>
    <col min="1428" max="1428" width="14.7109375" style="33" customWidth="1"/>
    <col min="1429" max="1429" width="14.5703125" style="33" customWidth="1"/>
    <col min="1430" max="1430" width="13" style="33" customWidth="1"/>
    <col min="1431" max="1431" width="15" style="33" customWidth="1"/>
    <col min="1432" max="1433" width="12.140625" style="33" customWidth="1"/>
    <col min="1434" max="1434" width="12" style="33" customWidth="1"/>
    <col min="1435" max="1435" width="13.5703125" style="33" customWidth="1"/>
    <col min="1436" max="1436" width="14" style="33" customWidth="1"/>
    <col min="1437" max="1437" width="12.28515625" style="33" customWidth="1"/>
    <col min="1438" max="1438" width="14.140625" style="33" customWidth="1"/>
    <col min="1439" max="1439" width="13" style="33" customWidth="1"/>
    <col min="1440" max="1440" width="13.5703125" style="33" customWidth="1"/>
    <col min="1441" max="1441" width="12.42578125" style="33" customWidth="1"/>
    <col min="1442" max="1442" width="12.5703125" style="33" customWidth="1"/>
    <col min="1443" max="1443" width="11.7109375" style="33" customWidth="1"/>
    <col min="1444" max="1444" width="13.7109375" style="33" customWidth="1"/>
    <col min="1445" max="1445" width="13.28515625" style="33" customWidth="1"/>
    <col min="1446" max="1446" width="13.140625" style="33" customWidth="1"/>
    <col min="1447" max="1447" width="12" style="33" customWidth="1"/>
    <col min="1448" max="1448" width="12.140625" style="33" customWidth="1"/>
    <col min="1449" max="1449" width="12.28515625" style="33" customWidth="1"/>
    <col min="1450" max="1450" width="12.140625" style="33" customWidth="1"/>
    <col min="1451" max="1451" width="12.5703125" style="33" customWidth="1"/>
    <col min="1452" max="1668" width="9.140625" style="33"/>
    <col min="1669" max="1669" width="25.42578125" style="33" customWidth="1"/>
    <col min="1670" max="1670" width="56.28515625" style="33" customWidth="1"/>
    <col min="1671" max="1671" width="14" style="33" customWidth="1"/>
    <col min="1672" max="1673" width="14.5703125" style="33" customWidth="1"/>
    <col min="1674" max="1674" width="14.140625" style="33" customWidth="1"/>
    <col min="1675" max="1675" width="15.140625" style="33" customWidth="1"/>
    <col min="1676" max="1676" width="13.85546875" style="33" customWidth="1"/>
    <col min="1677" max="1678" width="14.7109375" style="33" customWidth="1"/>
    <col min="1679" max="1679" width="12.85546875" style="33" customWidth="1"/>
    <col min="1680" max="1680" width="13.5703125" style="33" customWidth="1"/>
    <col min="1681" max="1681" width="12.7109375" style="33" customWidth="1"/>
    <col min="1682" max="1682" width="13.42578125" style="33" customWidth="1"/>
    <col min="1683" max="1683" width="13.140625" style="33" customWidth="1"/>
    <col min="1684" max="1684" width="14.7109375" style="33" customWidth="1"/>
    <col min="1685" max="1685" width="14.5703125" style="33" customWidth="1"/>
    <col min="1686" max="1686" width="13" style="33" customWidth="1"/>
    <col min="1687" max="1687" width="15" style="33" customWidth="1"/>
    <col min="1688" max="1689" width="12.140625" style="33" customWidth="1"/>
    <col min="1690" max="1690" width="12" style="33" customWidth="1"/>
    <col min="1691" max="1691" width="13.5703125" style="33" customWidth="1"/>
    <col min="1692" max="1692" width="14" style="33" customWidth="1"/>
    <col min="1693" max="1693" width="12.28515625" style="33" customWidth="1"/>
    <col min="1694" max="1694" width="14.140625" style="33" customWidth="1"/>
    <col min="1695" max="1695" width="13" style="33" customWidth="1"/>
    <col min="1696" max="1696" width="13.5703125" style="33" customWidth="1"/>
    <col min="1697" max="1697" width="12.42578125" style="33" customWidth="1"/>
    <col min="1698" max="1698" width="12.5703125" style="33" customWidth="1"/>
    <col min="1699" max="1699" width="11.7109375" style="33" customWidth="1"/>
    <col min="1700" max="1700" width="13.7109375" style="33" customWidth="1"/>
    <col min="1701" max="1701" width="13.28515625" style="33" customWidth="1"/>
    <col min="1702" max="1702" width="13.140625" style="33" customWidth="1"/>
    <col min="1703" max="1703" width="12" style="33" customWidth="1"/>
    <col min="1704" max="1704" width="12.140625" style="33" customWidth="1"/>
    <col min="1705" max="1705" width="12.28515625" style="33" customWidth="1"/>
    <col min="1706" max="1706" width="12.140625" style="33" customWidth="1"/>
    <col min="1707" max="1707" width="12.5703125" style="33" customWidth="1"/>
    <col min="1708" max="1924" width="9.140625" style="33"/>
    <col min="1925" max="1925" width="25.42578125" style="33" customWidth="1"/>
    <col min="1926" max="1926" width="56.28515625" style="33" customWidth="1"/>
    <col min="1927" max="1927" width="14" style="33" customWidth="1"/>
    <col min="1928" max="1929" width="14.5703125" style="33" customWidth="1"/>
    <col min="1930" max="1930" width="14.140625" style="33" customWidth="1"/>
    <col min="1931" max="1931" width="15.140625" style="33" customWidth="1"/>
    <col min="1932" max="1932" width="13.85546875" style="33" customWidth="1"/>
    <col min="1933" max="1934" width="14.7109375" style="33" customWidth="1"/>
    <col min="1935" max="1935" width="12.85546875" style="33" customWidth="1"/>
    <col min="1936" max="1936" width="13.5703125" style="33" customWidth="1"/>
    <col min="1937" max="1937" width="12.7109375" style="33" customWidth="1"/>
    <col min="1938" max="1938" width="13.42578125" style="33" customWidth="1"/>
    <col min="1939" max="1939" width="13.140625" style="33" customWidth="1"/>
    <col min="1940" max="1940" width="14.7109375" style="33" customWidth="1"/>
    <col min="1941" max="1941" width="14.5703125" style="33" customWidth="1"/>
    <col min="1942" max="1942" width="13" style="33" customWidth="1"/>
    <col min="1943" max="1943" width="15" style="33" customWidth="1"/>
    <col min="1944" max="1945" width="12.140625" style="33" customWidth="1"/>
    <col min="1946" max="1946" width="12" style="33" customWidth="1"/>
    <col min="1947" max="1947" width="13.5703125" style="33" customWidth="1"/>
    <col min="1948" max="1948" width="14" style="33" customWidth="1"/>
    <col min="1949" max="1949" width="12.28515625" style="33" customWidth="1"/>
    <col min="1950" max="1950" width="14.140625" style="33" customWidth="1"/>
    <col min="1951" max="1951" width="13" style="33" customWidth="1"/>
    <col min="1952" max="1952" width="13.5703125" style="33" customWidth="1"/>
    <col min="1953" max="1953" width="12.42578125" style="33" customWidth="1"/>
    <col min="1954" max="1954" width="12.5703125" style="33" customWidth="1"/>
    <col min="1955" max="1955" width="11.7109375" style="33" customWidth="1"/>
    <col min="1956" max="1956" width="13.7109375" style="33" customWidth="1"/>
    <col min="1957" max="1957" width="13.28515625" style="33" customWidth="1"/>
    <col min="1958" max="1958" width="13.140625" style="33" customWidth="1"/>
    <col min="1959" max="1959" width="12" style="33" customWidth="1"/>
    <col min="1960" max="1960" width="12.140625" style="33" customWidth="1"/>
    <col min="1961" max="1961" width="12.28515625" style="33" customWidth="1"/>
    <col min="1962" max="1962" width="12.140625" style="33" customWidth="1"/>
    <col min="1963" max="1963" width="12.5703125" style="33" customWidth="1"/>
    <col min="1964" max="2180" width="9.140625" style="33"/>
    <col min="2181" max="2181" width="25.42578125" style="33" customWidth="1"/>
    <col min="2182" max="2182" width="56.28515625" style="33" customWidth="1"/>
    <col min="2183" max="2183" width="14" style="33" customWidth="1"/>
    <col min="2184" max="2185" width="14.5703125" style="33" customWidth="1"/>
    <col min="2186" max="2186" width="14.140625" style="33" customWidth="1"/>
    <col min="2187" max="2187" width="15.140625" style="33" customWidth="1"/>
    <col min="2188" max="2188" width="13.85546875" style="33" customWidth="1"/>
    <col min="2189" max="2190" width="14.7109375" style="33" customWidth="1"/>
    <col min="2191" max="2191" width="12.85546875" style="33" customWidth="1"/>
    <col min="2192" max="2192" width="13.5703125" style="33" customWidth="1"/>
    <col min="2193" max="2193" width="12.7109375" style="33" customWidth="1"/>
    <col min="2194" max="2194" width="13.42578125" style="33" customWidth="1"/>
    <col min="2195" max="2195" width="13.140625" style="33" customWidth="1"/>
    <col min="2196" max="2196" width="14.7109375" style="33" customWidth="1"/>
    <col min="2197" max="2197" width="14.5703125" style="33" customWidth="1"/>
    <col min="2198" max="2198" width="13" style="33" customWidth="1"/>
    <col min="2199" max="2199" width="15" style="33" customWidth="1"/>
    <col min="2200" max="2201" width="12.140625" style="33" customWidth="1"/>
    <col min="2202" max="2202" width="12" style="33" customWidth="1"/>
    <col min="2203" max="2203" width="13.5703125" style="33" customWidth="1"/>
    <col min="2204" max="2204" width="14" style="33" customWidth="1"/>
    <col min="2205" max="2205" width="12.28515625" style="33" customWidth="1"/>
    <col min="2206" max="2206" width="14.140625" style="33" customWidth="1"/>
    <col min="2207" max="2207" width="13" style="33" customWidth="1"/>
    <col min="2208" max="2208" width="13.5703125" style="33" customWidth="1"/>
    <col min="2209" max="2209" width="12.42578125" style="33" customWidth="1"/>
    <col min="2210" max="2210" width="12.5703125" style="33" customWidth="1"/>
    <col min="2211" max="2211" width="11.7109375" style="33" customWidth="1"/>
    <col min="2212" max="2212" width="13.7109375" style="33" customWidth="1"/>
    <col min="2213" max="2213" width="13.28515625" style="33" customWidth="1"/>
    <col min="2214" max="2214" width="13.140625" style="33" customWidth="1"/>
    <col min="2215" max="2215" width="12" style="33" customWidth="1"/>
    <col min="2216" max="2216" width="12.140625" style="33" customWidth="1"/>
    <col min="2217" max="2217" width="12.28515625" style="33" customWidth="1"/>
    <col min="2218" max="2218" width="12.140625" style="33" customWidth="1"/>
    <col min="2219" max="2219" width="12.5703125" style="33" customWidth="1"/>
    <col min="2220" max="2436" width="9.140625" style="33"/>
    <col min="2437" max="2437" width="25.42578125" style="33" customWidth="1"/>
    <col min="2438" max="2438" width="56.28515625" style="33" customWidth="1"/>
    <col min="2439" max="2439" width="14" style="33" customWidth="1"/>
    <col min="2440" max="2441" width="14.5703125" style="33" customWidth="1"/>
    <col min="2442" max="2442" width="14.140625" style="33" customWidth="1"/>
    <col min="2443" max="2443" width="15.140625" style="33" customWidth="1"/>
    <col min="2444" max="2444" width="13.85546875" style="33" customWidth="1"/>
    <col min="2445" max="2446" width="14.7109375" style="33" customWidth="1"/>
    <col min="2447" max="2447" width="12.85546875" style="33" customWidth="1"/>
    <col min="2448" max="2448" width="13.5703125" style="33" customWidth="1"/>
    <col min="2449" max="2449" width="12.7109375" style="33" customWidth="1"/>
    <col min="2450" max="2450" width="13.42578125" style="33" customWidth="1"/>
    <col min="2451" max="2451" width="13.140625" style="33" customWidth="1"/>
    <col min="2452" max="2452" width="14.7109375" style="33" customWidth="1"/>
    <col min="2453" max="2453" width="14.5703125" style="33" customWidth="1"/>
    <col min="2454" max="2454" width="13" style="33" customWidth="1"/>
    <col min="2455" max="2455" width="15" style="33" customWidth="1"/>
    <col min="2456" max="2457" width="12.140625" style="33" customWidth="1"/>
    <col min="2458" max="2458" width="12" style="33" customWidth="1"/>
    <col min="2459" max="2459" width="13.5703125" style="33" customWidth="1"/>
    <col min="2460" max="2460" width="14" style="33" customWidth="1"/>
    <col min="2461" max="2461" width="12.28515625" style="33" customWidth="1"/>
    <col min="2462" max="2462" width="14.140625" style="33" customWidth="1"/>
    <col min="2463" max="2463" width="13" style="33" customWidth="1"/>
    <col min="2464" max="2464" width="13.5703125" style="33" customWidth="1"/>
    <col min="2465" max="2465" width="12.42578125" style="33" customWidth="1"/>
    <col min="2466" max="2466" width="12.5703125" style="33" customWidth="1"/>
    <col min="2467" max="2467" width="11.7109375" style="33" customWidth="1"/>
    <col min="2468" max="2468" width="13.7109375" style="33" customWidth="1"/>
    <col min="2469" max="2469" width="13.28515625" style="33" customWidth="1"/>
    <col min="2470" max="2470" width="13.140625" style="33" customWidth="1"/>
    <col min="2471" max="2471" width="12" style="33" customWidth="1"/>
    <col min="2472" max="2472" width="12.140625" style="33" customWidth="1"/>
    <col min="2473" max="2473" width="12.28515625" style="33" customWidth="1"/>
    <col min="2474" max="2474" width="12.140625" style="33" customWidth="1"/>
    <col min="2475" max="2475" width="12.5703125" style="33" customWidth="1"/>
    <col min="2476" max="2692" width="9.140625" style="33"/>
    <col min="2693" max="2693" width="25.42578125" style="33" customWidth="1"/>
    <col min="2694" max="2694" width="56.28515625" style="33" customWidth="1"/>
    <col min="2695" max="2695" width="14" style="33" customWidth="1"/>
    <col min="2696" max="2697" width="14.5703125" style="33" customWidth="1"/>
    <col min="2698" max="2698" width="14.140625" style="33" customWidth="1"/>
    <col min="2699" max="2699" width="15.140625" style="33" customWidth="1"/>
    <col min="2700" max="2700" width="13.85546875" style="33" customWidth="1"/>
    <col min="2701" max="2702" width="14.7109375" style="33" customWidth="1"/>
    <col min="2703" max="2703" width="12.85546875" style="33" customWidth="1"/>
    <col min="2704" max="2704" width="13.5703125" style="33" customWidth="1"/>
    <col min="2705" max="2705" width="12.7109375" style="33" customWidth="1"/>
    <col min="2706" max="2706" width="13.42578125" style="33" customWidth="1"/>
    <col min="2707" max="2707" width="13.140625" style="33" customWidth="1"/>
    <col min="2708" max="2708" width="14.7109375" style="33" customWidth="1"/>
    <col min="2709" max="2709" width="14.5703125" style="33" customWidth="1"/>
    <col min="2710" max="2710" width="13" style="33" customWidth="1"/>
    <col min="2711" max="2711" width="15" style="33" customWidth="1"/>
    <col min="2712" max="2713" width="12.140625" style="33" customWidth="1"/>
    <col min="2714" max="2714" width="12" style="33" customWidth="1"/>
    <col min="2715" max="2715" width="13.5703125" style="33" customWidth="1"/>
    <col min="2716" max="2716" width="14" style="33" customWidth="1"/>
    <col min="2717" max="2717" width="12.28515625" style="33" customWidth="1"/>
    <col min="2718" max="2718" width="14.140625" style="33" customWidth="1"/>
    <col min="2719" max="2719" width="13" style="33" customWidth="1"/>
    <col min="2720" max="2720" width="13.5703125" style="33" customWidth="1"/>
    <col min="2721" max="2721" width="12.42578125" style="33" customWidth="1"/>
    <col min="2722" max="2722" width="12.5703125" style="33" customWidth="1"/>
    <col min="2723" max="2723" width="11.7109375" style="33" customWidth="1"/>
    <col min="2724" max="2724" width="13.7109375" style="33" customWidth="1"/>
    <col min="2725" max="2725" width="13.28515625" style="33" customWidth="1"/>
    <col min="2726" max="2726" width="13.140625" style="33" customWidth="1"/>
    <col min="2727" max="2727" width="12" style="33" customWidth="1"/>
    <col min="2728" max="2728" width="12.140625" style="33" customWidth="1"/>
    <col min="2729" max="2729" width="12.28515625" style="33" customWidth="1"/>
    <col min="2730" max="2730" width="12.140625" style="33" customWidth="1"/>
    <col min="2731" max="2731" width="12.5703125" style="33" customWidth="1"/>
    <col min="2732" max="2948" width="9.140625" style="33"/>
    <col min="2949" max="2949" width="25.42578125" style="33" customWidth="1"/>
    <col min="2950" max="2950" width="56.28515625" style="33" customWidth="1"/>
    <col min="2951" max="2951" width="14" style="33" customWidth="1"/>
    <col min="2952" max="2953" width="14.5703125" style="33" customWidth="1"/>
    <col min="2954" max="2954" width="14.140625" style="33" customWidth="1"/>
    <col min="2955" max="2955" width="15.140625" style="33" customWidth="1"/>
    <col min="2956" max="2956" width="13.85546875" style="33" customWidth="1"/>
    <col min="2957" max="2958" width="14.7109375" style="33" customWidth="1"/>
    <col min="2959" max="2959" width="12.85546875" style="33" customWidth="1"/>
    <col min="2960" max="2960" width="13.5703125" style="33" customWidth="1"/>
    <col min="2961" max="2961" width="12.7109375" style="33" customWidth="1"/>
    <col min="2962" max="2962" width="13.42578125" style="33" customWidth="1"/>
    <col min="2963" max="2963" width="13.140625" style="33" customWidth="1"/>
    <col min="2964" max="2964" width="14.7109375" style="33" customWidth="1"/>
    <col min="2965" max="2965" width="14.5703125" style="33" customWidth="1"/>
    <col min="2966" max="2966" width="13" style="33" customWidth="1"/>
    <col min="2967" max="2967" width="15" style="33" customWidth="1"/>
    <col min="2968" max="2969" width="12.140625" style="33" customWidth="1"/>
    <col min="2970" max="2970" width="12" style="33" customWidth="1"/>
    <col min="2971" max="2971" width="13.5703125" style="33" customWidth="1"/>
    <col min="2972" max="2972" width="14" style="33" customWidth="1"/>
    <col min="2973" max="2973" width="12.28515625" style="33" customWidth="1"/>
    <col min="2974" max="2974" width="14.140625" style="33" customWidth="1"/>
    <col min="2975" max="2975" width="13" style="33" customWidth="1"/>
    <col min="2976" max="2976" width="13.5703125" style="33" customWidth="1"/>
    <col min="2977" max="2977" width="12.42578125" style="33" customWidth="1"/>
    <col min="2978" max="2978" width="12.5703125" style="33" customWidth="1"/>
    <col min="2979" max="2979" width="11.7109375" style="33" customWidth="1"/>
    <col min="2980" max="2980" width="13.7109375" style="33" customWidth="1"/>
    <col min="2981" max="2981" width="13.28515625" style="33" customWidth="1"/>
    <col min="2982" max="2982" width="13.140625" style="33" customWidth="1"/>
    <col min="2983" max="2983" width="12" style="33" customWidth="1"/>
    <col min="2984" max="2984" width="12.140625" style="33" customWidth="1"/>
    <col min="2985" max="2985" width="12.28515625" style="33" customWidth="1"/>
    <col min="2986" max="2986" width="12.140625" style="33" customWidth="1"/>
    <col min="2987" max="2987" width="12.5703125" style="33" customWidth="1"/>
    <col min="2988" max="3204" width="9.140625" style="33"/>
    <col min="3205" max="3205" width="25.42578125" style="33" customWidth="1"/>
    <col min="3206" max="3206" width="56.28515625" style="33" customWidth="1"/>
    <col min="3207" max="3207" width="14" style="33" customWidth="1"/>
    <col min="3208" max="3209" width="14.5703125" style="33" customWidth="1"/>
    <col min="3210" max="3210" width="14.140625" style="33" customWidth="1"/>
    <col min="3211" max="3211" width="15.140625" style="33" customWidth="1"/>
    <col min="3212" max="3212" width="13.85546875" style="33" customWidth="1"/>
    <col min="3213" max="3214" width="14.7109375" style="33" customWidth="1"/>
    <col min="3215" max="3215" width="12.85546875" style="33" customWidth="1"/>
    <col min="3216" max="3216" width="13.5703125" style="33" customWidth="1"/>
    <col min="3217" max="3217" width="12.7109375" style="33" customWidth="1"/>
    <col min="3218" max="3218" width="13.42578125" style="33" customWidth="1"/>
    <col min="3219" max="3219" width="13.140625" style="33" customWidth="1"/>
    <col min="3220" max="3220" width="14.7109375" style="33" customWidth="1"/>
    <col min="3221" max="3221" width="14.5703125" style="33" customWidth="1"/>
    <col min="3222" max="3222" width="13" style="33" customWidth="1"/>
    <col min="3223" max="3223" width="15" style="33" customWidth="1"/>
    <col min="3224" max="3225" width="12.140625" style="33" customWidth="1"/>
    <col min="3226" max="3226" width="12" style="33" customWidth="1"/>
    <col min="3227" max="3227" width="13.5703125" style="33" customWidth="1"/>
    <col min="3228" max="3228" width="14" style="33" customWidth="1"/>
    <col min="3229" max="3229" width="12.28515625" style="33" customWidth="1"/>
    <col min="3230" max="3230" width="14.140625" style="33" customWidth="1"/>
    <col min="3231" max="3231" width="13" style="33" customWidth="1"/>
    <col min="3232" max="3232" width="13.5703125" style="33" customWidth="1"/>
    <col min="3233" max="3233" width="12.42578125" style="33" customWidth="1"/>
    <col min="3234" max="3234" width="12.5703125" style="33" customWidth="1"/>
    <col min="3235" max="3235" width="11.7109375" style="33" customWidth="1"/>
    <col min="3236" max="3236" width="13.7109375" style="33" customWidth="1"/>
    <col min="3237" max="3237" width="13.28515625" style="33" customWidth="1"/>
    <col min="3238" max="3238" width="13.140625" style="33" customWidth="1"/>
    <col min="3239" max="3239" width="12" style="33" customWidth="1"/>
    <col min="3240" max="3240" width="12.140625" style="33" customWidth="1"/>
    <col min="3241" max="3241" width="12.28515625" style="33" customWidth="1"/>
    <col min="3242" max="3242" width="12.140625" style="33" customWidth="1"/>
    <col min="3243" max="3243" width="12.5703125" style="33" customWidth="1"/>
    <col min="3244" max="3460" width="9.140625" style="33"/>
    <col min="3461" max="3461" width="25.42578125" style="33" customWidth="1"/>
    <col min="3462" max="3462" width="56.28515625" style="33" customWidth="1"/>
    <col min="3463" max="3463" width="14" style="33" customWidth="1"/>
    <col min="3464" max="3465" width="14.5703125" style="33" customWidth="1"/>
    <col min="3466" max="3466" width="14.140625" style="33" customWidth="1"/>
    <col min="3467" max="3467" width="15.140625" style="33" customWidth="1"/>
    <col min="3468" max="3468" width="13.85546875" style="33" customWidth="1"/>
    <col min="3469" max="3470" width="14.7109375" style="33" customWidth="1"/>
    <col min="3471" max="3471" width="12.85546875" style="33" customWidth="1"/>
    <col min="3472" max="3472" width="13.5703125" style="33" customWidth="1"/>
    <col min="3473" max="3473" width="12.7109375" style="33" customWidth="1"/>
    <col min="3474" max="3474" width="13.42578125" style="33" customWidth="1"/>
    <col min="3475" max="3475" width="13.140625" style="33" customWidth="1"/>
    <col min="3476" max="3476" width="14.7109375" style="33" customWidth="1"/>
    <col min="3477" max="3477" width="14.5703125" style="33" customWidth="1"/>
    <col min="3478" max="3478" width="13" style="33" customWidth="1"/>
    <col min="3479" max="3479" width="15" style="33" customWidth="1"/>
    <col min="3480" max="3481" width="12.140625" style="33" customWidth="1"/>
    <col min="3482" max="3482" width="12" style="33" customWidth="1"/>
    <col min="3483" max="3483" width="13.5703125" style="33" customWidth="1"/>
    <col min="3484" max="3484" width="14" style="33" customWidth="1"/>
    <col min="3485" max="3485" width="12.28515625" style="33" customWidth="1"/>
    <col min="3486" max="3486" width="14.140625" style="33" customWidth="1"/>
    <col min="3487" max="3487" width="13" style="33" customWidth="1"/>
    <col min="3488" max="3488" width="13.5703125" style="33" customWidth="1"/>
    <col min="3489" max="3489" width="12.42578125" style="33" customWidth="1"/>
    <col min="3490" max="3490" width="12.5703125" style="33" customWidth="1"/>
    <col min="3491" max="3491" width="11.7109375" style="33" customWidth="1"/>
    <col min="3492" max="3492" width="13.7109375" style="33" customWidth="1"/>
    <col min="3493" max="3493" width="13.28515625" style="33" customWidth="1"/>
    <col min="3494" max="3494" width="13.140625" style="33" customWidth="1"/>
    <col min="3495" max="3495" width="12" style="33" customWidth="1"/>
    <col min="3496" max="3496" width="12.140625" style="33" customWidth="1"/>
    <col min="3497" max="3497" width="12.28515625" style="33" customWidth="1"/>
    <col min="3498" max="3498" width="12.140625" style="33" customWidth="1"/>
    <col min="3499" max="3499" width="12.5703125" style="33" customWidth="1"/>
    <col min="3500" max="3716" width="9.140625" style="33"/>
    <col min="3717" max="3717" width="25.42578125" style="33" customWidth="1"/>
    <col min="3718" max="3718" width="56.28515625" style="33" customWidth="1"/>
    <col min="3719" max="3719" width="14" style="33" customWidth="1"/>
    <col min="3720" max="3721" width="14.5703125" style="33" customWidth="1"/>
    <col min="3722" max="3722" width="14.140625" style="33" customWidth="1"/>
    <col min="3723" max="3723" width="15.140625" style="33" customWidth="1"/>
    <col min="3724" max="3724" width="13.85546875" style="33" customWidth="1"/>
    <col min="3725" max="3726" width="14.7109375" style="33" customWidth="1"/>
    <col min="3727" max="3727" width="12.85546875" style="33" customWidth="1"/>
    <col min="3728" max="3728" width="13.5703125" style="33" customWidth="1"/>
    <col min="3729" max="3729" width="12.7109375" style="33" customWidth="1"/>
    <col min="3730" max="3730" width="13.42578125" style="33" customWidth="1"/>
    <col min="3731" max="3731" width="13.140625" style="33" customWidth="1"/>
    <col min="3732" max="3732" width="14.7109375" style="33" customWidth="1"/>
    <col min="3733" max="3733" width="14.5703125" style="33" customWidth="1"/>
    <col min="3734" max="3734" width="13" style="33" customWidth="1"/>
    <col min="3735" max="3735" width="15" style="33" customWidth="1"/>
    <col min="3736" max="3737" width="12.140625" style="33" customWidth="1"/>
    <col min="3738" max="3738" width="12" style="33" customWidth="1"/>
    <col min="3739" max="3739" width="13.5703125" style="33" customWidth="1"/>
    <col min="3740" max="3740" width="14" style="33" customWidth="1"/>
    <col min="3741" max="3741" width="12.28515625" style="33" customWidth="1"/>
    <col min="3742" max="3742" width="14.140625" style="33" customWidth="1"/>
    <col min="3743" max="3743" width="13" style="33" customWidth="1"/>
    <col min="3744" max="3744" width="13.5703125" style="33" customWidth="1"/>
    <col min="3745" max="3745" width="12.42578125" style="33" customWidth="1"/>
    <col min="3746" max="3746" width="12.5703125" style="33" customWidth="1"/>
    <col min="3747" max="3747" width="11.7109375" style="33" customWidth="1"/>
    <col min="3748" max="3748" width="13.7109375" style="33" customWidth="1"/>
    <col min="3749" max="3749" width="13.28515625" style="33" customWidth="1"/>
    <col min="3750" max="3750" width="13.140625" style="33" customWidth="1"/>
    <col min="3751" max="3751" width="12" style="33" customWidth="1"/>
    <col min="3752" max="3752" width="12.140625" style="33" customWidth="1"/>
    <col min="3753" max="3753" width="12.28515625" style="33" customWidth="1"/>
    <col min="3754" max="3754" width="12.140625" style="33" customWidth="1"/>
    <col min="3755" max="3755" width="12.5703125" style="33" customWidth="1"/>
    <col min="3756" max="3972" width="9.140625" style="33"/>
    <col min="3973" max="3973" width="25.42578125" style="33" customWidth="1"/>
    <col min="3974" max="3974" width="56.28515625" style="33" customWidth="1"/>
    <col min="3975" max="3975" width="14" style="33" customWidth="1"/>
    <col min="3976" max="3977" width="14.5703125" style="33" customWidth="1"/>
    <col min="3978" max="3978" width="14.140625" style="33" customWidth="1"/>
    <col min="3979" max="3979" width="15.140625" style="33" customWidth="1"/>
    <col min="3980" max="3980" width="13.85546875" style="33" customWidth="1"/>
    <col min="3981" max="3982" width="14.7109375" style="33" customWidth="1"/>
    <col min="3983" max="3983" width="12.85546875" style="33" customWidth="1"/>
    <col min="3984" max="3984" width="13.5703125" style="33" customWidth="1"/>
    <col min="3985" max="3985" width="12.7109375" style="33" customWidth="1"/>
    <col min="3986" max="3986" width="13.42578125" style="33" customWidth="1"/>
    <col min="3987" max="3987" width="13.140625" style="33" customWidth="1"/>
    <col min="3988" max="3988" width="14.7109375" style="33" customWidth="1"/>
    <col min="3989" max="3989" width="14.5703125" style="33" customWidth="1"/>
    <col min="3990" max="3990" width="13" style="33" customWidth="1"/>
    <col min="3991" max="3991" width="15" style="33" customWidth="1"/>
    <col min="3992" max="3993" width="12.140625" style="33" customWidth="1"/>
    <col min="3994" max="3994" width="12" style="33" customWidth="1"/>
    <col min="3995" max="3995" width="13.5703125" style="33" customWidth="1"/>
    <col min="3996" max="3996" width="14" style="33" customWidth="1"/>
    <col min="3997" max="3997" width="12.28515625" style="33" customWidth="1"/>
    <col min="3998" max="3998" width="14.140625" style="33" customWidth="1"/>
    <col min="3999" max="3999" width="13" style="33" customWidth="1"/>
    <col min="4000" max="4000" width="13.5703125" style="33" customWidth="1"/>
    <col min="4001" max="4001" width="12.42578125" style="33" customWidth="1"/>
    <col min="4002" max="4002" width="12.5703125" style="33" customWidth="1"/>
    <col min="4003" max="4003" width="11.7109375" style="33" customWidth="1"/>
    <col min="4004" max="4004" width="13.7109375" style="33" customWidth="1"/>
    <col min="4005" max="4005" width="13.28515625" style="33" customWidth="1"/>
    <col min="4006" max="4006" width="13.140625" style="33" customWidth="1"/>
    <col min="4007" max="4007" width="12" style="33" customWidth="1"/>
    <col min="4008" max="4008" width="12.140625" style="33" customWidth="1"/>
    <col min="4009" max="4009" width="12.28515625" style="33" customWidth="1"/>
    <col min="4010" max="4010" width="12.140625" style="33" customWidth="1"/>
    <col min="4011" max="4011" width="12.5703125" style="33" customWidth="1"/>
    <col min="4012" max="4228" width="9.140625" style="33"/>
    <col min="4229" max="4229" width="25.42578125" style="33" customWidth="1"/>
    <col min="4230" max="4230" width="56.28515625" style="33" customWidth="1"/>
    <col min="4231" max="4231" width="14" style="33" customWidth="1"/>
    <col min="4232" max="4233" width="14.5703125" style="33" customWidth="1"/>
    <col min="4234" max="4234" width="14.140625" style="33" customWidth="1"/>
    <col min="4235" max="4235" width="15.140625" style="33" customWidth="1"/>
    <col min="4236" max="4236" width="13.85546875" style="33" customWidth="1"/>
    <col min="4237" max="4238" width="14.7109375" style="33" customWidth="1"/>
    <col min="4239" max="4239" width="12.85546875" style="33" customWidth="1"/>
    <col min="4240" max="4240" width="13.5703125" style="33" customWidth="1"/>
    <col min="4241" max="4241" width="12.7109375" style="33" customWidth="1"/>
    <col min="4242" max="4242" width="13.42578125" style="33" customWidth="1"/>
    <col min="4243" max="4243" width="13.140625" style="33" customWidth="1"/>
    <col min="4244" max="4244" width="14.7109375" style="33" customWidth="1"/>
    <col min="4245" max="4245" width="14.5703125" style="33" customWidth="1"/>
    <col min="4246" max="4246" width="13" style="33" customWidth="1"/>
    <col min="4247" max="4247" width="15" style="33" customWidth="1"/>
    <col min="4248" max="4249" width="12.140625" style="33" customWidth="1"/>
    <col min="4250" max="4250" width="12" style="33" customWidth="1"/>
    <col min="4251" max="4251" width="13.5703125" style="33" customWidth="1"/>
    <col min="4252" max="4252" width="14" style="33" customWidth="1"/>
    <col min="4253" max="4253" width="12.28515625" style="33" customWidth="1"/>
    <col min="4254" max="4254" width="14.140625" style="33" customWidth="1"/>
    <col min="4255" max="4255" width="13" style="33" customWidth="1"/>
    <col min="4256" max="4256" width="13.5703125" style="33" customWidth="1"/>
    <col min="4257" max="4257" width="12.42578125" style="33" customWidth="1"/>
    <col min="4258" max="4258" width="12.5703125" style="33" customWidth="1"/>
    <col min="4259" max="4259" width="11.7109375" style="33" customWidth="1"/>
    <col min="4260" max="4260" width="13.7109375" style="33" customWidth="1"/>
    <col min="4261" max="4261" width="13.28515625" style="33" customWidth="1"/>
    <col min="4262" max="4262" width="13.140625" style="33" customWidth="1"/>
    <col min="4263" max="4263" width="12" style="33" customWidth="1"/>
    <col min="4264" max="4264" width="12.140625" style="33" customWidth="1"/>
    <col min="4265" max="4265" width="12.28515625" style="33" customWidth="1"/>
    <col min="4266" max="4266" width="12.140625" style="33" customWidth="1"/>
    <col min="4267" max="4267" width="12.5703125" style="33" customWidth="1"/>
    <col min="4268" max="4484" width="9.140625" style="33"/>
    <col min="4485" max="4485" width="25.42578125" style="33" customWidth="1"/>
    <col min="4486" max="4486" width="56.28515625" style="33" customWidth="1"/>
    <col min="4487" max="4487" width="14" style="33" customWidth="1"/>
    <col min="4488" max="4489" width="14.5703125" style="33" customWidth="1"/>
    <col min="4490" max="4490" width="14.140625" style="33" customWidth="1"/>
    <col min="4491" max="4491" width="15.140625" style="33" customWidth="1"/>
    <col min="4492" max="4492" width="13.85546875" style="33" customWidth="1"/>
    <col min="4493" max="4494" width="14.7109375" style="33" customWidth="1"/>
    <col min="4495" max="4495" width="12.85546875" style="33" customWidth="1"/>
    <col min="4496" max="4496" width="13.5703125" style="33" customWidth="1"/>
    <col min="4497" max="4497" width="12.7109375" style="33" customWidth="1"/>
    <col min="4498" max="4498" width="13.42578125" style="33" customWidth="1"/>
    <col min="4499" max="4499" width="13.140625" style="33" customWidth="1"/>
    <col min="4500" max="4500" width="14.7109375" style="33" customWidth="1"/>
    <col min="4501" max="4501" width="14.5703125" style="33" customWidth="1"/>
    <col min="4502" max="4502" width="13" style="33" customWidth="1"/>
    <col min="4503" max="4503" width="15" style="33" customWidth="1"/>
    <col min="4504" max="4505" width="12.140625" style="33" customWidth="1"/>
    <col min="4506" max="4506" width="12" style="33" customWidth="1"/>
    <col min="4507" max="4507" width="13.5703125" style="33" customWidth="1"/>
    <col min="4508" max="4508" width="14" style="33" customWidth="1"/>
    <col min="4509" max="4509" width="12.28515625" style="33" customWidth="1"/>
    <col min="4510" max="4510" width="14.140625" style="33" customWidth="1"/>
    <col min="4511" max="4511" width="13" style="33" customWidth="1"/>
    <col min="4512" max="4512" width="13.5703125" style="33" customWidth="1"/>
    <col min="4513" max="4513" width="12.42578125" style="33" customWidth="1"/>
    <col min="4514" max="4514" width="12.5703125" style="33" customWidth="1"/>
    <col min="4515" max="4515" width="11.7109375" style="33" customWidth="1"/>
    <col min="4516" max="4516" width="13.7109375" style="33" customWidth="1"/>
    <col min="4517" max="4517" width="13.28515625" style="33" customWidth="1"/>
    <col min="4518" max="4518" width="13.140625" style="33" customWidth="1"/>
    <col min="4519" max="4519" width="12" style="33" customWidth="1"/>
    <col min="4520" max="4520" width="12.140625" style="33" customWidth="1"/>
    <col min="4521" max="4521" width="12.28515625" style="33" customWidth="1"/>
    <col min="4522" max="4522" width="12.140625" style="33" customWidth="1"/>
    <col min="4523" max="4523" width="12.5703125" style="33" customWidth="1"/>
    <col min="4524" max="4740" width="9.140625" style="33"/>
    <col min="4741" max="4741" width="25.42578125" style="33" customWidth="1"/>
    <col min="4742" max="4742" width="56.28515625" style="33" customWidth="1"/>
    <col min="4743" max="4743" width="14" style="33" customWidth="1"/>
    <col min="4744" max="4745" width="14.5703125" style="33" customWidth="1"/>
    <col min="4746" max="4746" width="14.140625" style="33" customWidth="1"/>
    <col min="4747" max="4747" width="15.140625" style="33" customWidth="1"/>
    <col min="4748" max="4748" width="13.85546875" style="33" customWidth="1"/>
    <col min="4749" max="4750" width="14.7109375" style="33" customWidth="1"/>
    <col min="4751" max="4751" width="12.85546875" style="33" customWidth="1"/>
    <col min="4752" max="4752" width="13.5703125" style="33" customWidth="1"/>
    <col min="4753" max="4753" width="12.7109375" style="33" customWidth="1"/>
    <col min="4754" max="4754" width="13.42578125" style="33" customWidth="1"/>
    <col min="4755" max="4755" width="13.140625" style="33" customWidth="1"/>
    <col min="4756" max="4756" width="14.7109375" style="33" customWidth="1"/>
    <col min="4757" max="4757" width="14.5703125" style="33" customWidth="1"/>
    <col min="4758" max="4758" width="13" style="33" customWidth="1"/>
    <col min="4759" max="4759" width="15" style="33" customWidth="1"/>
    <col min="4760" max="4761" width="12.140625" style="33" customWidth="1"/>
    <col min="4762" max="4762" width="12" style="33" customWidth="1"/>
    <col min="4763" max="4763" width="13.5703125" style="33" customWidth="1"/>
    <col min="4764" max="4764" width="14" style="33" customWidth="1"/>
    <col min="4765" max="4765" width="12.28515625" style="33" customWidth="1"/>
    <col min="4766" max="4766" width="14.140625" style="33" customWidth="1"/>
    <col min="4767" max="4767" width="13" style="33" customWidth="1"/>
    <col min="4768" max="4768" width="13.5703125" style="33" customWidth="1"/>
    <col min="4769" max="4769" width="12.42578125" style="33" customWidth="1"/>
    <col min="4770" max="4770" width="12.5703125" style="33" customWidth="1"/>
    <col min="4771" max="4771" width="11.7109375" style="33" customWidth="1"/>
    <col min="4772" max="4772" width="13.7109375" style="33" customWidth="1"/>
    <col min="4773" max="4773" width="13.28515625" style="33" customWidth="1"/>
    <col min="4774" max="4774" width="13.140625" style="33" customWidth="1"/>
    <col min="4775" max="4775" width="12" style="33" customWidth="1"/>
    <col min="4776" max="4776" width="12.140625" style="33" customWidth="1"/>
    <col min="4777" max="4777" width="12.28515625" style="33" customWidth="1"/>
    <col min="4778" max="4778" width="12.140625" style="33" customWidth="1"/>
    <col min="4779" max="4779" width="12.5703125" style="33" customWidth="1"/>
    <col min="4780" max="4996" width="9.140625" style="33"/>
    <col min="4997" max="4997" width="25.42578125" style="33" customWidth="1"/>
    <col min="4998" max="4998" width="56.28515625" style="33" customWidth="1"/>
    <col min="4999" max="4999" width="14" style="33" customWidth="1"/>
    <col min="5000" max="5001" width="14.5703125" style="33" customWidth="1"/>
    <col min="5002" max="5002" width="14.140625" style="33" customWidth="1"/>
    <col min="5003" max="5003" width="15.140625" style="33" customWidth="1"/>
    <col min="5004" max="5004" width="13.85546875" style="33" customWidth="1"/>
    <col min="5005" max="5006" width="14.7109375" style="33" customWidth="1"/>
    <col min="5007" max="5007" width="12.85546875" style="33" customWidth="1"/>
    <col min="5008" max="5008" width="13.5703125" style="33" customWidth="1"/>
    <col min="5009" max="5009" width="12.7109375" style="33" customWidth="1"/>
    <col min="5010" max="5010" width="13.42578125" style="33" customWidth="1"/>
    <col min="5011" max="5011" width="13.140625" style="33" customWidth="1"/>
    <col min="5012" max="5012" width="14.7109375" style="33" customWidth="1"/>
    <col min="5013" max="5013" width="14.5703125" style="33" customWidth="1"/>
    <col min="5014" max="5014" width="13" style="33" customWidth="1"/>
    <col min="5015" max="5015" width="15" style="33" customWidth="1"/>
    <col min="5016" max="5017" width="12.140625" style="33" customWidth="1"/>
    <col min="5018" max="5018" width="12" style="33" customWidth="1"/>
    <col min="5019" max="5019" width="13.5703125" style="33" customWidth="1"/>
    <col min="5020" max="5020" width="14" style="33" customWidth="1"/>
    <col min="5021" max="5021" width="12.28515625" style="33" customWidth="1"/>
    <col min="5022" max="5022" width="14.140625" style="33" customWidth="1"/>
    <col min="5023" max="5023" width="13" style="33" customWidth="1"/>
    <col min="5024" max="5024" width="13.5703125" style="33" customWidth="1"/>
    <col min="5025" max="5025" width="12.42578125" style="33" customWidth="1"/>
    <col min="5026" max="5026" width="12.5703125" style="33" customWidth="1"/>
    <col min="5027" max="5027" width="11.7109375" style="33" customWidth="1"/>
    <col min="5028" max="5028" width="13.7109375" style="33" customWidth="1"/>
    <col min="5029" max="5029" width="13.28515625" style="33" customWidth="1"/>
    <col min="5030" max="5030" width="13.140625" style="33" customWidth="1"/>
    <col min="5031" max="5031" width="12" style="33" customWidth="1"/>
    <col min="5032" max="5032" width="12.140625" style="33" customWidth="1"/>
    <col min="5033" max="5033" width="12.28515625" style="33" customWidth="1"/>
    <col min="5034" max="5034" width="12.140625" style="33" customWidth="1"/>
    <col min="5035" max="5035" width="12.5703125" style="33" customWidth="1"/>
    <col min="5036" max="5252" width="9.140625" style="33"/>
    <col min="5253" max="5253" width="25.42578125" style="33" customWidth="1"/>
    <col min="5254" max="5254" width="56.28515625" style="33" customWidth="1"/>
    <col min="5255" max="5255" width="14" style="33" customWidth="1"/>
    <col min="5256" max="5257" width="14.5703125" style="33" customWidth="1"/>
    <col min="5258" max="5258" width="14.140625" style="33" customWidth="1"/>
    <col min="5259" max="5259" width="15.140625" style="33" customWidth="1"/>
    <col min="5260" max="5260" width="13.85546875" style="33" customWidth="1"/>
    <col min="5261" max="5262" width="14.7109375" style="33" customWidth="1"/>
    <col min="5263" max="5263" width="12.85546875" style="33" customWidth="1"/>
    <col min="5264" max="5264" width="13.5703125" style="33" customWidth="1"/>
    <col min="5265" max="5265" width="12.7109375" style="33" customWidth="1"/>
    <col min="5266" max="5266" width="13.42578125" style="33" customWidth="1"/>
    <col min="5267" max="5267" width="13.140625" style="33" customWidth="1"/>
    <col min="5268" max="5268" width="14.7109375" style="33" customWidth="1"/>
    <col min="5269" max="5269" width="14.5703125" style="33" customWidth="1"/>
    <col min="5270" max="5270" width="13" style="33" customWidth="1"/>
    <col min="5271" max="5271" width="15" style="33" customWidth="1"/>
    <col min="5272" max="5273" width="12.140625" style="33" customWidth="1"/>
    <col min="5274" max="5274" width="12" style="33" customWidth="1"/>
    <col min="5275" max="5275" width="13.5703125" style="33" customWidth="1"/>
    <col min="5276" max="5276" width="14" style="33" customWidth="1"/>
    <col min="5277" max="5277" width="12.28515625" style="33" customWidth="1"/>
    <col min="5278" max="5278" width="14.140625" style="33" customWidth="1"/>
    <col min="5279" max="5279" width="13" style="33" customWidth="1"/>
    <col min="5280" max="5280" width="13.5703125" style="33" customWidth="1"/>
    <col min="5281" max="5281" width="12.42578125" style="33" customWidth="1"/>
    <col min="5282" max="5282" width="12.5703125" style="33" customWidth="1"/>
    <col min="5283" max="5283" width="11.7109375" style="33" customWidth="1"/>
    <col min="5284" max="5284" width="13.7109375" style="33" customWidth="1"/>
    <col min="5285" max="5285" width="13.28515625" style="33" customWidth="1"/>
    <col min="5286" max="5286" width="13.140625" style="33" customWidth="1"/>
    <col min="5287" max="5287" width="12" style="33" customWidth="1"/>
    <col min="5288" max="5288" width="12.140625" style="33" customWidth="1"/>
    <col min="5289" max="5289" width="12.28515625" style="33" customWidth="1"/>
    <col min="5290" max="5290" width="12.140625" style="33" customWidth="1"/>
    <col min="5291" max="5291" width="12.5703125" style="33" customWidth="1"/>
    <col min="5292" max="5508" width="9.140625" style="33"/>
    <col min="5509" max="5509" width="25.42578125" style="33" customWidth="1"/>
    <col min="5510" max="5510" width="56.28515625" style="33" customWidth="1"/>
    <col min="5511" max="5511" width="14" style="33" customWidth="1"/>
    <col min="5512" max="5513" width="14.5703125" style="33" customWidth="1"/>
    <col min="5514" max="5514" width="14.140625" style="33" customWidth="1"/>
    <col min="5515" max="5515" width="15.140625" style="33" customWidth="1"/>
    <col min="5516" max="5516" width="13.85546875" style="33" customWidth="1"/>
    <col min="5517" max="5518" width="14.7109375" style="33" customWidth="1"/>
    <col min="5519" max="5519" width="12.85546875" style="33" customWidth="1"/>
    <col min="5520" max="5520" width="13.5703125" style="33" customWidth="1"/>
    <col min="5521" max="5521" width="12.7109375" style="33" customWidth="1"/>
    <col min="5522" max="5522" width="13.42578125" style="33" customWidth="1"/>
    <col min="5523" max="5523" width="13.140625" style="33" customWidth="1"/>
    <col min="5524" max="5524" width="14.7109375" style="33" customWidth="1"/>
    <col min="5525" max="5525" width="14.5703125" style="33" customWidth="1"/>
    <col min="5526" max="5526" width="13" style="33" customWidth="1"/>
    <col min="5527" max="5527" width="15" style="33" customWidth="1"/>
    <col min="5528" max="5529" width="12.140625" style="33" customWidth="1"/>
    <col min="5530" max="5530" width="12" style="33" customWidth="1"/>
    <col min="5531" max="5531" width="13.5703125" style="33" customWidth="1"/>
    <col min="5532" max="5532" width="14" style="33" customWidth="1"/>
    <col min="5533" max="5533" width="12.28515625" style="33" customWidth="1"/>
    <col min="5534" max="5534" width="14.140625" style="33" customWidth="1"/>
    <col min="5535" max="5535" width="13" style="33" customWidth="1"/>
    <col min="5536" max="5536" width="13.5703125" style="33" customWidth="1"/>
    <col min="5537" max="5537" width="12.42578125" style="33" customWidth="1"/>
    <col min="5538" max="5538" width="12.5703125" style="33" customWidth="1"/>
    <col min="5539" max="5539" width="11.7109375" style="33" customWidth="1"/>
    <col min="5540" max="5540" width="13.7109375" style="33" customWidth="1"/>
    <col min="5541" max="5541" width="13.28515625" style="33" customWidth="1"/>
    <col min="5542" max="5542" width="13.140625" style="33" customWidth="1"/>
    <col min="5543" max="5543" width="12" style="33" customWidth="1"/>
    <col min="5544" max="5544" width="12.140625" style="33" customWidth="1"/>
    <col min="5545" max="5545" width="12.28515625" style="33" customWidth="1"/>
    <col min="5546" max="5546" width="12.140625" style="33" customWidth="1"/>
    <col min="5547" max="5547" width="12.5703125" style="33" customWidth="1"/>
    <col min="5548" max="5764" width="9.140625" style="33"/>
    <col min="5765" max="5765" width="25.42578125" style="33" customWidth="1"/>
    <col min="5766" max="5766" width="56.28515625" style="33" customWidth="1"/>
    <col min="5767" max="5767" width="14" style="33" customWidth="1"/>
    <col min="5768" max="5769" width="14.5703125" style="33" customWidth="1"/>
    <col min="5770" max="5770" width="14.140625" style="33" customWidth="1"/>
    <col min="5771" max="5771" width="15.140625" style="33" customWidth="1"/>
    <col min="5772" max="5772" width="13.85546875" style="33" customWidth="1"/>
    <col min="5773" max="5774" width="14.7109375" style="33" customWidth="1"/>
    <col min="5775" max="5775" width="12.85546875" style="33" customWidth="1"/>
    <col min="5776" max="5776" width="13.5703125" style="33" customWidth="1"/>
    <col min="5777" max="5777" width="12.7109375" style="33" customWidth="1"/>
    <col min="5778" max="5778" width="13.42578125" style="33" customWidth="1"/>
    <col min="5779" max="5779" width="13.140625" style="33" customWidth="1"/>
    <col min="5780" max="5780" width="14.7109375" style="33" customWidth="1"/>
    <col min="5781" max="5781" width="14.5703125" style="33" customWidth="1"/>
    <col min="5782" max="5782" width="13" style="33" customWidth="1"/>
    <col min="5783" max="5783" width="15" style="33" customWidth="1"/>
    <col min="5784" max="5785" width="12.140625" style="33" customWidth="1"/>
    <col min="5786" max="5786" width="12" style="33" customWidth="1"/>
    <col min="5787" max="5787" width="13.5703125" style="33" customWidth="1"/>
    <col min="5788" max="5788" width="14" style="33" customWidth="1"/>
    <col min="5789" max="5789" width="12.28515625" style="33" customWidth="1"/>
    <col min="5790" max="5790" width="14.140625" style="33" customWidth="1"/>
    <col min="5791" max="5791" width="13" style="33" customWidth="1"/>
    <col min="5792" max="5792" width="13.5703125" style="33" customWidth="1"/>
    <col min="5793" max="5793" width="12.42578125" style="33" customWidth="1"/>
    <col min="5794" max="5794" width="12.5703125" style="33" customWidth="1"/>
    <col min="5795" max="5795" width="11.7109375" style="33" customWidth="1"/>
    <col min="5796" max="5796" width="13.7109375" style="33" customWidth="1"/>
    <col min="5797" max="5797" width="13.28515625" style="33" customWidth="1"/>
    <col min="5798" max="5798" width="13.140625" style="33" customWidth="1"/>
    <col min="5799" max="5799" width="12" style="33" customWidth="1"/>
    <col min="5800" max="5800" width="12.140625" style="33" customWidth="1"/>
    <col min="5801" max="5801" width="12.28515625" style="33" customWidth="1"/>
    <col min="5802" max="5802" width="12.140625" style="33" customWidth="1"/>
    <col min="5803" max="5803" width="12.5703125" style="33" customWidth="1"/>
    <col min="5804" max="6020" width="9.140625" style="33"/>
    <col min="6021" max="6021" width="25.42578125" style="33" customWidth="1"/>
    <col min="6022" max="6022" width="56.28515625" style="33" customWidth="1"/>
    <col min="6023" max="6023" width="14" style="33" customWidth="1"/>
    <col min="6024" max="6025" width="14.5703125" style="33" customWidth="1"/>
    <col min="6026" max="6026" width="14.140625" style="33" customWidth="1"/>
    <col min="6027" max="6027" width="15.140625" style="33" customWidth="1"/>
    <col min="6028" max="6028" width="13.85546875" style="33" customWidth="1"/>
    <col min="6029" max="6030" width="14.7109375" style="33" customWidth="1"/>
    <col min="6031" max="6031" width="12.85546875" style="33" customWidth="1"/>
    <col min="6032" max="6032" width="13.5703125" style="33" customWidth="1"/>
    <col min="6033" max="6033" width="12.7109375" style="33" customWidth="1"/>
    <col min="6034" max="6034" width="13.42578125" style="33" customWidth="1"/>
    <col min="6035" max="6035" width="13.140625" style="33" customWidth="1"/>
    <col min="6036" max="6036" width="14.7109375" style="33" customWidth="1"/>
    <col min="6037" max="6037" width="14.5703125" style="33" customWidth="1"/>
    <col min="6038" max="6038" width="13" style="33" customWidth="1"/>
    <col min="6039" max="6039" width="15" style="33" customWidth="1"/>
    <col min="6040" max="6041" width="12.140625" style="33" customWidth="1"/>
    <col min="6042" max="6042" width="12" style="33" customWidth="1"/>
    <col min="6043" max="6043" width="13.5703125" style="33" customWidth="1"/>
    <col min="6044" max="6044" width="14" style="33" customWidth="1"/>
    <col min="6045" max="6045" width="12.28515625" style="33" customWidth="1"/>
    <col min="6046" max="6046" width="14.140625" style="33" customWidth="1"/>
    <col min="6047" max="6047" width="13" style="33" customWidth="1"/>
    <col min="6048" max="6048" width="13.5703125" style="33" customWidth="1"/>
    <col min="6049" max="6049" width="12.42578125" style="33" customWidth="1"/>
    <col min="6050" max="6050" width="12.5703125" style="33" customWidth="1"/>
    <col min="6051" max="6051" width="11.7109375" style="33" customWidth="1"/>
    <col min="6052" max="6052" width="13.7109375" style="33" customWidth="1"/>
    <col min="6053" max="6053" width="13.28515625" style="33" customWidth="1"/>
    <col min="6054" max="6054" width="13.140625" style="33" customWidth="1"/>
    <col min="6055" max="6055" width="12" style="33" customWidth="1"/>
    <col min="6056" max="6056" width="12.140625" style="33" customWidth="1"/>
    <col min="6057" max="6057" width="12.28515625" style="33" customWidth="1"/>
    <col min="6058" max="6058" width="12.140625" style="33" customWidth="1"/>
    <col min="6059" max="6059" width="12.5703125" style="33" customWidth="1"/>
    <col min="6060" max="6276" width="9.140625" style="33"/>
    <col min="6277" max="6277" width="25.42578125" style="33" customWidth="1"/>
    <col min="6278" max="6278" width="56.28515625" style="33" customWidth="1"/>
    <col min="6279" max="6279" width="14" style="33" customWidth="1"/>
    <col min="6280" max="6281" width="14.5703125" style="33" customWidth="1"/>
    <col min="6282" max="6282" width="14.140625" style="33" customWidth="1"/>
    <col min="6283" max="6283" width="15.140625" style="33" customWidth="1"/>
    <col min="6284" max="6284" width="13.85546875" style="33" customWidth="1"/>
    <col min="6285" max="6286" width="14.7109375" style="33" customWidth="1"/>
    <col min="6287" max="6287" width="12.85546875" style="33" customWidth="1"/>
    <col min="6288" max="6288" width="13.5703125" style="33" customWidth="1"/>
    <col min="6289" max="6289" width="12.7109375" style="33" customWidth="1"/>
    <col min="6290" max="6290" width="13.42578125" style="33" customWidth="1"/>
    <col min="6291" max="6291" width="13.140625" style="33" customWidth="1"/>
    <col min="6292" max="6292" width="14.7109375" style="33" customWidth="1"/>
    <col min="6293" max="6293" width="14.5703125" style="33" customWidth="1"/>
    <col min="6294" max="6294" width="13" style="33" customWidth="1"/>
    <col min="6295" max="6295" width="15" style="33" customWidth="1"/>
    <col min="6296" max="6297" width="12.140625" style="33" customWidth="1"/>
    <col min="6298" max="6298" width="12" style="33" customWidth="1"/>
    <col min="6299" max="6299" width="13.5703125" style="33" customWidth="1"/>
    <col min="6300" max="6300" width="14" style="33" customWidth="1"/>
    <col min="6301" max="6301" width="12.28515625" style="33" customWidth="1"/>
    <col min="6302" max="6302" width="14.140625" style="33" customWidth="1"/>
    <col min="6303" max="6303" width="13" style="33" customWidth="1"/>
    <col min="6304" max="6304" width="13.5703125" style="33" customWidth="1"/>
    <col min="6305" max="6305" width="12.42578125" style="33" customWidth="1"/>
    <col min="6306" max="6306" width="12.5703125" style="33" customWidth="1"/>
    <col min="6307" max="6307" width="11.7109375" style="33" customWidth="1"/>
    <col min="6308" max="6308" width="13.7109375" style="33" customWidth="1"/>
    <col min="6309" max="6309" width="13.28515625" style="33" customWidth="1"/>
    <col min="6310" max="6310" width="13.140625" style="33" customWidth="1"/>
    <col min="6311" max="6311" width="12" style="33" customWidth="1"/>
    <col min="6312" max="6312" width="12.140625" style="33" customWidth="1"/>
    <col min="6313" max="6313" width="12.28515625" style="33" customWidth="1"/>
    <col min="6314" max="6314" width="12.140625" style="33" customWidth="1"/>
    <col min="6315" max="6315" width="12.5703125" style="33" customWidth="1"/>
    <col min="6316" max="6532" width="9.140625" style="33"/>
    <col min="6533" max="6533" width="25.42578125" style="33" customWidth="1"/>
    <col min="6534" max="6534" width="56.28515625" style="33" customWidth="1"/>
    <col min="6535" max="6535" width="14" style="33" customWidth="1"/>
    <col min="6536" max="6537" width="14.5703125" style="33" customWidth="1"/>
    <col min="6538" max="6538" width="14.140625" style="33" customWidth="1"/>
    <col min="6539" max="6539" width="15.140625" style="33" customWidth="1"/>
    <col min="6540" max="6540" width="13.85546875" style="33" customWidth="1"/>
    <col min="6541" max="6542" width="14.7109375" style="33" customWidth="1"/>
    <col min="6543" max="6543" width="12.85546875" style="33" customWidth="1"/>
    <col min="6544" max="6544" width="13.5703125" style="33" customWidth="1"/>
    <col min="6545" max="6545" width="12.7109375" style="33" customWidth="1"/>
    <col min="6546" max="6546" width="13.42578125" style="33" customWidth="1"/>
    <col min="6547" max="6547" width="13.140625" style="33" customWidth="1"/>
    <col min="6548" max="6548" width="14.7109375" style="33" customWidth="1"/>
    <col min="6549" max="6549" width="14.5703125" style="33" customWidth="1"/>
    <col min="6550" max="6550" width="13" style="33" customWidth="1"/>
    <col min="6551" max="6551" width="15" style="33" customWidth="1"/>
    <col min="6552" max="6553" width="12.140625" style="33" customWidth="1"/>
    <col min="6554" max="6554" width="12" style="33" customWidth="1"/>
    <col min="6555" max="6555" width="13.5703125" style="33" customWidth="1"/>
    <col min="6556" max="6556" width="14" style="33" customWidth="1"/>
    <col min="6557" max="6557" width="12.28515625" style="33" customWidth="1"/>
    <col min="6558" max="6558" width="14.140625" style="33" customWidth="1"/>
    <col min="6559" max="6559" width="13" style="33" customWidth="1"/>
    <col min="6560" max="6560" width="13.5703125" style="33" customWidth="1"/>
    <col min="6561" max="6561" width="12.42578125" style="33" customWidth="1"/>
    <col min="6562" max="6562" width="12.5703125" style="33" customWidth="1"/>
    <col min="6563" max="6563" width="11.7109375" style="33" customWidth="1"/>
    <col min="6564" max="6564" width="13.7109375" style="33" customWidth="1"/>
    <col min="6565" max="6565" width="13.28515625" style="33" customWidth="1"/>
    <col min="6566" max="6566" width="13.140625" style="33" customWidth="1"/>
    <col min="6567" max="6567" width="12" style="33" customWidth="1"/>
    <col min="6568" max="6568" width="12.140625" style="33" customWidth="1"/>
    <col min="6569" max="6569" width="12.28515625" style="33" customWidth="1"/>
    <col min="6570" max="6570" width="12.140625" style="33" customWidth="1"/>
    <col min="6571" max="6571" width="12.5703125" style="33" customWidth="1"/>
    <col min="6572" max="6788" width="9.140625" style="33"/>
    <col min="6789" max="6789" width="25.42578125" style="33" customWidth="1"/>
    <col min="6790" max="6790" width="56.28515625" style="33" customWidth="1"/>
    <col min="6791" max="6791" width="14" style="33" customWidth="1"/>
    <col min="6792" max="6793" width="14.5703125" style="33" customWidth="1"/>
    <col min="6794" max="6794" width="14.140625" style="33" customWidth="1"/>
    <col min="6795" max="6795" width="15.140625" style="33" customWidth="1"/>
    <col min="6796" max="6796" width="13.85546875" style="33" customWidth="1"/>
    <col min="6797" max="6798" width="14.7109375" style="33" customWidth="1"/>
    <col min="6799" max="6799" width="12.85546875" style="33" customWidth="1"/>
    <col min="6800" max="6800" width="13.5703125" style="33" customWidth="1"/>
    <col min="6801" max="6801" width="12.7109375" style="33" customWidth="1"/>
    <col min="6802" max="6802" width="13.42578125" style="33" customWidth="1"/>
    <col min="6803" max="6803" width="13.140625" style="33" customWidth="1"/>
    <col min="6804" max="6804" width="14.7109375" style="33" customWidth="1"/>
    <col min="6805" max="6805" width="14.5703125" style="33" customWidth="1"/>
    <col min="6806" max="6806" width="13" style="33" customWidth="1"/>
    <col min="6807" max="6807" width="15" style="33" customWidth="1"/>
    <col min="6808" max="6809" width="12.140625" style="33" customWidth="1"/>
    <col min="6810" max="6810" width="12" style="33" customWidth="1"/>
    <col min="6811" max="6811" width="13.5703125" style="33" customWidth="1"/>
    <col min="6812" max="6812" width="14" style="33" customWidth="1"/>
    <col min="6813" max="6813" width="12.28515625" style="33" customWidth="1"/>
    <col min="6814" max="6814" width="14.140625" style="33" customWidth="1"/>
    <col min="6815" max="6815" width="13" style="33" customWidth="1"/>
    <col min="6816" max="6816" width="13.5703125" style="33" customWidth="1"/>
    <col min="6817" max="6817" width="12.42578125" style="33" customWidth="1"/>
    <col min="6818" max="6818" width="12.5703125" style="33" customWidth="1"/>
    <col min="6819" max="6819" width="11.7109375" style="33" customWidth="1"/>
    <col min="6820" max="6820" width="13.7109375" style="33" customWidth="1"/>
    <col min="6821" max="6821" width="13.28515625" style="33" customWidth="1"/>
    <col min="6822" max="6822" width="13.140625" style="33" customWidth="1"/>
    <col min="6823" max="6823" width="12" style="33" customWidth="1"/>
    <col min="6824" max="6824" width="12.140625" style="33" customWidth="1"/>
    <col min="6825" max="6825" width="12.28515625" style="33" customWidth="1"/>
    <col min="6826" max="6826" width="12.140625" style="33" customWidth="1"/>
    <col min="6827" max="6827" width="12.5703125" style="33" customWidth="1"/>
    <col min="6828" max="7044" width="9.140625" style="33"/>
    <col min="7045" max="7045" width="25.42578125" style="33" customWidth="1"/>
    <col min="7046" max="7046" width="56.28515625" style="33" customWidth="1"/>
    <col min="7047" max="7047" width="14" style="33" customWidth="1"/>
    <col min="7048" max="7049" width="14.5703125" style="33" customWidth="1"/>
    <col min="7050" max="7050" width="14.140625" style="33" customWidth="1"/>
    <col min="7051" max="7051" width="15.140625" style="33" customWidth="1"/>
    <col min="7052" max="7052" width="13.85546875" style="33" customWidth="1"/>
    <col min="7053" max="7054" width="14.7109375" style="33" customWidth="1"/>
    <col min="7055" max="7055" width="12.85546875" style="33" customWidth="1"/>
    <col min="7056" max="7056" width="13.5703125" style="33" customWidth="1"/>
    <col min="7057" max="7057" width="12.7109375" style="33" customWidth="1"/>
    <col min="7058" max="7058" width="13.42578125" style="33" customWidth="1"/>
    <col min="7059" max="7059" width="13.140625" style="33" customWidth="1"/>
    <col min="7060" max="7060" width="14.7109375" style="33" customWidth="1"/>
    <col min="7061" max="7061" width="14.5703125" style="33" customWidth="1"/>
    <col min="7062" max="7062" width="13" style="33" customWidth="1"/>
    <col min="7063" max="7063" width="15" style="33" customWidth="1"/>
    <col min="7064" max="7065" width="12.140625" style="33" customWidth="1"/>
    <col min="7066" max="7066" width="12" style="33" customWidth="1"/>
    <col min="7067" max="7067" width="13.5703125" style="33" customWidth="1"/>
    <col min="7068" max="7068" width="14" style="33" customWidth="1"/>
    <col min="7069" max="7069" width="12.28515625" style="33" customWidth="1"/>
    <col min="7070" max="7070" width="14.140625" style="33" customWidth="1"/>
    <col min="7071" max="7071" width="13" style="33" customWidth="1"/>
    <col min="7072" max="7072" width="13.5703125" style="33" customWidth="1"/>
    <col min="7073" max="7073" width="12.42578125" style="33" customWidth="1"/>
    <col min="7074" max="7074" width="12.5703125" style="33" customWidth="1"/>
    <col min="7075" max="7075" width="11.7109375" style="33" customWidth="1"/>
    <col min="7076" max="7076" width="13.7109375" style="33" customWidth="1"/>
    <col min="7077" max="7077" width="13.28515625" style="33" customWidth="1"/>
    <col min="7078" max="7078" width="13.140625" style="33" customWidth="1"/>
    <col min="7079" max="7079" width="12" style="33" customWidth="1"/>
    <col min="7080" max="7080" width="12.140625" style="33" customWidth="1"/>
    <col min="7081" max="7081" width="12.28515625" style="33" customWidth="1"/>
    <col min="7082" max="7082" width="12.140625" style="33" customWidth="1"/>
    <col min="7083" max="7083" width="12.5703125" style="33" customWidth="1"/>
    <col min="7084" max="7300" width="9.140625" style="33"/>
    <col min="7301" max="7301" width="25.42578125" style="33" customWidth="1"/>
    <col min="7302" max="7302" width="56.28515625" style="33" customWidth="1"/>
    <col min="7303" max="7303" width="14" style="33" customWidth="1"/>
    <col min="7304" max="7305" width="14.5703125" style="33" customWidth="1"/>
    <col min="7306" max="7306" width="14.140625" style="33" customWidth="1"/>
    <col min="7307" max="7307" width="15.140625" style="33" customWidth="1"/>
    <col min="7308" max="7308" width="13.85546875" style="33" customWidth="1"/>
    <col min="7309" max="7310" width="14.7109375" style="33" customWidth="1"/>
    <col min="7311" max="7311" width="12.85546875" style="33" customWidth="1"/>
    <col min="7312" max="7312" width="13.5703125" style="33" customWidth="1"/>
    <col min="7313" max="7313" width="12.7109375" style="33" customWidth="1"/>
    <col min="7314" max="7314" width="13.42578125" style="33" customWidth="1"/>
    <col min="7315" max="7315" width="13.140625" style="33" customWidth="1"/>
    <col min="7316" max="7316" width="14.7109375" style="33" customWidth="1"/>
    <col min="7317" max="7317" width="14.5703125" style="33" customWidth="1"/>
    <col min="7318" max="7318" width="13" style="33" customWidth="1"/>
    <col min="7319" max="7319" width="15" style="33" customWidth="1"/>
    <col min="7320" max="7321" width="12.140625" style="33" customWidth="1"/>
    <col min="7322" max="7322" width="12" style="33" customWidth="1"/>
    <col min="7323" max="7323" width="13.5703125" style="33" customWidth="1"/>
    <col min="7324" max="7324" width="14" style="33" customWidth="1"/>
    <col min="7325" max="7325" width="12.28515625" style="33" customWidth="1"/>
    <col min="7326" max="7326" width="14.140625" style="33" customWidth="1"/>
    <col min="7327" max="7327" width="13" style="33" customWidth="1"/>
    <col min="7328" max="7328" width="13.5703125" style="33" customWidth="1"/>
    <col min="7329" max="7329" width="12.42578125" style="33" customWidth="1"/>
    <col min="7330" max="7330" width="12.5703125" style="33" customWidth="1"/>
    <col min="7331" max="7331" width="11.7109375" style="33" customWidth="1"/>
    <col min="7332" max="7332" width="13.7109375" style="33" customWidth="1"/>
    <col min="7333" max="7333" width="13.28515625" style="33" customWidth="1"/>
    <col min="7334" max="7334" width="13.140625" style="33" customWidth="1"/>
    <col min="7335" max="7335" width="12" style="33" customWidth="1"/>
    <col min="7336" max="7336" width="12.140625" style="33" customWidth="1"/>
    <col min="7337" max="7337" width="12.28515625" style="33" customWidth="1"/>
    <col min="7338" max="7338" width="12.140625" style="33" customWidth="1"/>
    <col min="7339" max="7339" width="12.5703125" style="33" customWidth="1"/>
    <col min="7340" max="7556" width="9.140625" style="33"/>
    <col min="7557" max="7557" width="25.42578125" style="33" customWidth="1"/>
    <col min="7558" max="7558" width="56.28515625" style="33" customWidth="1"/>
    <col min="7559" max="7559" width="14" style="33" customWidth="1"/>
    <col min="7560" max="7561" width="14.5703125" style="33" customWidth="1"/>
    <col min="7562" max="7562" width="14.140625" style="33" customWidth="1"/>
    <col min="7563" max="7563" width="15.140625" style="33" customWidth="1"/>
    <col min="7564" max="7564" width="13.85546875" style="33" customWidth="1"/>
    <col min="7565" max="7566" width="14.7109375" style="33" customWidth="1"/>
    <col min="7567" max="7567" width="12.85546875" style="33" customWidth="1"/>
    <col min="7568" max="7568" width="13.5703125" style="33" customWidth="1"/>
    <col min="7569" max="7569" width="12.7109375" style="33" customWidth="1"/>
    <col min="7570" max="7570" width="13.42578125" style="33" customWidth="1"/>
    <col min="7571" max="7571" width="13.140625" style="33" customWidth="1"/>
    <col min="7572" max="7572" width="14.7109375" style="33" customWidth="1"/>
    <col min="7573" max="7573" width="14.5703125" style="33" customWidth="1"/>
    <col min="7574" max="7574" width="13" style="33" customWidth="1"/>
    <col min="7575" max="7575" width="15" style="33" customWidth="1"/>
    <col min="7576" max="7577" width="12.140625" style="33" customWidth="1"/>
    <col min="7578" max="7578" width="12" style="33" customWidth="1"/>
    <col min="7579" max="7579" width="13.5703125" style="33" customWidth="1"/>
    <col min="7580" max="7580" width="14" style="33" customWidth="1"/>
    <col min="7581" max="7581" width="12.28515625" style="33" customWidth="1"/>
    <col min="7582" max="7582" width="14.140625" style="33" customWidth="1"/>
    <col min="7583" max="7583" width="13" style="33" customWidth="1"/>
    <col min="7584" max="7584" width="13.5703125" style="33" customWidth="1"/>
    <col min="7585" max="7585" width="12.42578125" style="33" customWidth="1"/>
    <col min="7586" max="7586" width="12.5703125" style="33" customWidth="1"/>
    <col min="7587" max="7587" width="11.7109375" style="33" customWidth="1"/>
    <col min="7588" max="7588" width="13.7109375" style="33" customWidth="1"/>
    <col min="7589" max="7589" width="13.28515625" style="33" customWidth="1"/>
    <col min="7590" max="7590" width="13.140625" style="33" customWidth="1"/>
    <col min="7591" max="7591" width="12" style="33" customWidth="1"/>
    <col min="7592" max="7592" width="12.140625" style="33" customWidth="1"/>
    <col min="7593" max="7593" width="12.28515625" style="33" customWidth="1"/>
    <col min="7594" max="7594" width="12.140625" style="33" customWidth="1"/>
    <col min="7595" max="7595" width="12.5703125" style="33" customWidth="1"/>
    <col min="7596" max="7812" width="9.140625" style="33"/>
    <col min="7813" max="7813" width="25.42578125" style="33" customWidth="1"/>
    <col min="7814" max="7814" width="56.28515625" style="33" customWidth="1"/>
    <col min="7815" max="7815" width="14" style="33" customWidth="1"/>
    <col min="7816" max="7817" width="14.5703125" style="33" customWidth="1"/>
    <col min="7818" max="7818" width="14.140625" style="33" customWidth="1"/>
    <col min="7819" max="7819" width="15.140625" style="33" customWidth="1"/>
    <col min="7820" max="7820" width="13.85546875" style="33" customWidth="1"/>
    <col min="7821" max="7822" width="14.7109375" style="33" customWidth="1"/>
    <col min="7823" max="7823" width="12.85546875" style="33" customWidth="1"/>
    <col min="7824" max="7824" width="13.5703125" style="33" customWidth="1"/>
    <col min="7825" max="7825" width="12.7109375" style="33" customWidth="1"/>
    <col min="7826" max="7826" width="13.42578125" style="33" customWidth="1"/>
    <col min="7827" max="7827" width="13.140625" style="33" customWidth="1"/>
    <col min="7828" max="7828" width="14.7109375" style="33" customWidth="1"/>
    <col min="7829" max="7829" width="14.5703125" style="33" customWidth="1"/>
    <col min="7830" max="7830" width="13" style="33" customWidth="1"/>
    <col min="7831" max="7831" width="15" style="33" customWidth="1"/>
    <col min="7832" max="7833" width="12.140625" style="33" customWidth="1"/>
    <col min="7834" max="7834" width="12" style="33" customWidth="1"/>
    <col min="7835" max="7835" width="13.5703125" style="33" customWidth="1"/>
    <col min="7836" max="7836" width="14" style="33" customWidth="1"/>
    <col min="7837" max="7837" width="12.28515625" style="33" customWidth="1"/>
    <col min="7838" max="7838" width="14.140625" style="33" customWidth="1"/>
    <col min="7839" max="7839" width="13" style="33" customWidth="1"/>
    <col min="7840" max="7840" width="13.5703125" style="33" customWidth="1"/>
    <col min="7841" max="7841" width="12.42578125" style="33" customWidth="1"/>
    <col min="7842" max="7842" width="12.5703125" style="33" customWidth="1"/>
    <col min="7843" max="7843" width="11.7109375" style="33" customWidth="1"/>
    <col min="7844" max="7844" width="13.7109375" style="33" customWidth="1"/>
    <col min="7845" max="7845" width="13.28515625" style="33" customWidth="1"/>
    <col min="7846" max="7846" width="13.140625" style="33" customWidth="1"/>
    <col min="7847" max="7847" width="12" style="33" customWidth="1"/>
    <col min="7848" max="7848" width="12.140625" style="33" customWidth="1"/>
    <col min="7849" max="7849" width="12.28515625" style="33" customWidth="1"/>
    <col min="7850" max="7850" width="12.140625" style="33" customWidth="1"/>
    <col min="7851" max="7851" width="12.5703125" style="33" customWidth="1"/>
    <col min="7852" max="8068" width="9.140625" style="33"/>
    <col min="8069" max="8069" width="25.42578125" style="33" customWidth="1"/>
    <col min="8070" max="8070" width="56.28515625" style="33" customWidth="1"/>
    <col min="8071" max="8071" width="14" style="33" customWidth="1"/>
    <col min="8072" max="8073" width="14.5703125" style="33" customWidth="1"/>
    <col min="8074" max="8074" width="14.140625" style="33" customWidth="1"/>
    <col min="8075" max="8075" width="15.140625" style="33" customWidth="1"/>
    <col min="8076" max="8076" width="13.85546875" style="33" customWidth="1"/>
    <col min="8077" max="8078" width="14.7109375" style="33" customWidth="1"/>
    <col min="8079" max="8079" width="12.85546875" style="33" customWidth="1"/>
    <col min="8080" max="8080" width="13.5703125" style="33" customWidth="1"/>
    <col min="8081" max="8081" width="12.7109375" style="33" customWidth="1"/>
    <col min="8082" max="8082" width="13.42578125" style="33" customWidth="1"/>
    <col min="8083" max="8083" width="13.140625" style="33" customWidth="1"/>
    <col min="8084" max="8084" width="14.7109375" style="33" customWidth="1"/>
    <col min="8085" max="8085" width="14.5703125" style="33" customWidth="1"/>
    <col min="8086" max="8086" width="13" style="33" customWidth="1"/>
    <col min="8087" max="8087" width="15" style="33" customWidth="1"/>
    <col min="8088" max="8089" width="12.140625" style="33" customWidth="1"/>
    <col min="8090" max="8090" width="12" style="33" customWidth="1"/>
    <col min="8091" max="8091" width="13.5703125" style="33" customWidth="1"/>
    <col min="8092" max="8092" width="14" style="33" customWidth="1"/>
    <col min="8093" max="8093" width="12.28515625" style="33" customWidth="1"/>
    <col min="8094" max="8094" width="14.140625" style="33" customWidth="1"/>
    <col min="8095" max="8095" width="13" style="33" customWidth="1"/>
    <col min="8096" max="8096" width="13.5703125" style="33" customWidth="1"/>
    <col min="8097" max="8097" width="12.42578125" style="33" customWidth="1"/>
    <col min="8098" max="8098" width="12.5703125" style="33" customWidth="1"/>
    <col min="8099" max="8099" width="11.7109375" style="33" customWidth="1"/>
    <col min="8100" max="8100" width="13.7109375" style="33" customWidth="1"/>
    <col min="8101" max="8101" width="13.28515625" style="33" customWidth="1"/>
    <col min="8102" max="8102" width="13.140625" style="33" customWidth="1"/>
    <col min="8103" max="8103" width="12" style="33" customWidth="1"/>
    <col min="8104" max="8104" width="12.140625" style="33" customWidth="1"/>
    <col min="8105" max="8105" width="12.28515625" style="33" customWidth="1"/>
    <col min="8106" max="8106" width="12.140625" style="33" customWidth="1"/>
    <col min="8107" max="8107" width="12.5703125" style="33" customWidth="1"/>
    <col min="8108" max="8324" width="9.140625" style="33"/>
    <col min="8325" max="8325" width="25.42578125" style="33" customWidth="1"/>
    <col min="8326" max="8326" width="56.28515625" style="33" customWidth="1"/>
    <col min="8327" max="8327" width="14" style="33" customWidth="1"/>
    <col min="8328" max="8329" width="14.5703125" style="33" customWidth="1"/>
    <col min="8330" max="8330" width="14.140625" style="33" customWidth="1"/>
    <col min="8331" max="8331" width="15.140625" style="33" customWidth="1"/>
    <col min="8332" max="8332" width="13.85546875" style="33" customWidth="1"/>
    <col min="8333" max="8334" width="14.7109375" style="33" customWidth="1"/>
    <col min="8335" max="8335" width="12.85546875" style="33" customWidth="1"/>
    <col min="8336" max="8336" width="13.5703125" style="33" customWidth="1"/>
    <col min="8337" max="8337" width="12.7109375" style="33" customWidth="1"/>
    <col min="8338" max="8338" width="13.42578125" style="33" customWidth="1"/>
    <col min="8339" max="8339" width="13.140625" style="33" customWidth="1"/>
    <col min="8340" max="8340" width="14.7109375" style="33" customWidth="1"/>
    <col min="8341" max="8341" width="14.5703125" style="33" customWidth="1"/>
    <col min="8342" max="8342" width="13" style="33" customWidth="1"/>
    <col min="8343" max="8343" width="15" style="33" customWidth="1"/>
    <col min="8344" max="8345" width="12.140625" style="33" customWidth="1"/>
    <col min="8346" max="8346" width="12" style="33" customWidth="1"/>
    <col min="8347" max="8347" width="13.5703125" style="33" customWidth="1"/>
    <col min="8348" max="8348" width="14" style="33" customWidth="1"/>
    <col min="8349" max="8349" width="12.28515625" style="33" customWidth="1"/>
    <col min="8350" max="8350" width="14.140625" style="33" customWidth="1"/>
    <col min="8351" max="8351" width="13" style="33" customWidth="1"/>
    <col min="8352" max="8352" width="13.5703125" style="33" customWidth="1"/>
    <col min="8353" max="8353" width="12.42578125" style="33" customWidth="1"/>
    <col min="8354" max="8354" width="12.5703125" style="33" customWidth="1"/>
    <col min="8355" max="8355" width="11.7109375" style="33" customWidth="1"/>
    <col min="8356" max="8356" width="13.7109375" style="33" customWidth="1"/>
    <col min="8357" max="8357" width="13.28515625" style="33" customWidth="1"/>
    <col min="8358" max="8358" width="13.140625" style="33" customWidth="1"/>
    <col min="8359" max="8359" width="12" style="33" customWidth="1"/>
    <col min="8360" max="8360" width="12.140625" style="33" customWidth="1"/>
    <col min="8361" max="8361" width="12.28515625" style="33" customWidth="1"/>
    <col min="8362" max="8362" width="12.140625" style="33" customWidth="1"/>
    <col min="8363" max="8363" width="12.5703125" style="33" customWidth="1"/>
    <col min="8364" max="8580" width="9.140625" style="33"/>
    <col min="8581" max="8581" width="25.42578125" style="33" customWidth="1"/>
    <col min="8582" max="8582" width="56.28515625" style="33" customWidth="1"/>
    <col min="8583" max="8583" width="14" style="33" customWidth="1"/>
    <col min="8584" max="8585" width="14.5703125" style="33" customWidth="1"/>
    <col min="8586" max="8586" width="14.140625" style="33" customWidth="1"/>
    <col min="8587" max="8587" width="15.140625" style="33" customWidth="1"/>
    <col min="8588" max="8588" width="13.85546875" style="33" customWidth="1"/>
    <col min="8589" max="8590" width="14.7109375" style="33" customWidth="1"/>
    <col min="8591" max="8591" width="12.85546875" style="33" customWidth="1"/>
    <col min="8592" max="8592" width="13.5703125" style="33" customWidth="1"/>
    <col min="8593" max="8593" width="12.7109375" style="33" customWidth="1"/>
    <col min="8594" max="8594" width="13.42578125" style="33" customWidth="1"/>
    <col min="8595" max="8595" width="13.140625" style="33" customWidth="1"/>
    <col min="8596" max="8596" width="14.7109375" style="33" customWidth="1"/>
    <col min="8597" max="8597" width="14.5703125" style="33" customWidth="1"/>
    <col min="8598" max="8598" width="13" style="33" customWidth="1"/>
    <col min="8599" max="8599" width="15" style="33" customWidth="1"/>
    <col min="8600" max="8601" width="12.140625" style="33" customWidth="1"/>
    <col min="8602" max="8602" width="12" style="33" customWidth="1"/>
    <col min="8603" max="8603" width="13.5703125" style="33" customWidth="1"/>
    <col min="8604" max="8604" width="14" style="33" customWidth="1"/>
    <col min="8605" max="8605" width="12.28515625" style="33" customWidth="1"/>
    <col min="8606" max="8606" width="14.140625" style="33" customWidth="1"/>
    <col min="8607" max="8607" width="13" style="33" customWidth="1"/>
    <col min="8608" max="8608" width="13.5703125" style="33" customWidth="1"/>
    <col min="8609" max="8609" width="12.42578125" style="33" customWidth="1"/>
    <col min="8610" max="8610" width="12.5703125" style="33" customWidth="1"/>
    <col min="8611" max="8611" width="11.7109375" style="33" customWidth="1"/>
    <col min="8612" max="8612" width="13.7109375" style="33" customWidth="1"/>
    <col min="8613" max="8613" width="13.28515625" style="33" customWidth="1"/>
    <col min="8614" max="8614" width="13.140625" style="33" customWidth="1"/>
    <col min="8615" max="8615" width="12" style="33" customWidth="1"/>
    <col min="8616" max="8616" width="12.140625" style="33" customWidth="1"/>
    <col min="8617" max="8617" width="12.28515625" style="33" customWidth="1"/>
    <col min="8618" max="8618" width="12.140625" style="33" customWidth="1"/>
    <col min="8619" max="8619" width="12.5703125" style="33" customWidth="1"/>
    <col min="8620" max="8836" width="9.140625" style="33"/>
    <col min="8837" max="8837" width="25.42578125" style="33" customWidth="1"/>
    <col min="8838" max="8838" width="56.28515625" style="33" customWidth="1"/>
    <col min="8839" max="8839" width="14" style="33" customWidth="1"/>
    <col min="8840" max="8841" width="14.5703125" style="33" customWidth="1"/>
    <col min="8842" max="8842" width="14.140625" style="33" customWidth="1"/>
    <col min="8843" max="8843" width="15.140625" style="33" customWidth="1"/>
    <col min="8844" max="8844" width="13.85546875" style="33" customWidth="1"/>
    <col min="8845" max="8846" width="14.7109375" style="33" customWidth="1"/>
    <col min="8847" max="8847" width="12.85546875" style="33" customWidth="1"/>
    <col min="8848" max="8848" width="13.5703125" style="33" customWidth="1"/>
    <col min="8849" max="8849" width="12.7109375" style="33" customWidth="1"/>
    <col min="8850" max="8850" width="13.42578125" style="33" customWidth="1"/>
    <col min="8851" max="8851" width="13.140625" style="33" customWidth="1"/>
    <col min="8852" max="8852" width="14.7109375" style="33" customWidth="1"/>
    <col min="8853" max="8853" width="14.5703125" style="33" customWidth="1"/>
    <col min="8854" max="8854" width="13" style="33" customWidth="1"/>
    <col min="8855" max="8855" width="15" style="33" customWidth="1"/>
    <col min="8856" max="8857" width="12.140625" style="33" customWidth="1"/>
    <col min="8858" max="8858" width="12" style="33" customWidth="1"/>
    <col min="8859" max="8859" width="13.5703125" style="33" customWidth="1"/>
    <col min="8860" max="8860" width="14" style="33" customWidth="1"/>
    <col min="8861" max="8861" width="12.28515625" style="33" customWidth="1"/>
    <col min="8862" max="8862" width="14.140625" style="33" customWidth="1"/>
    <col min="8863" max="8863" width="13" style="33" customWidth="1"/>
    <col min="8864" max="8864" width="13.5703125" style="33" customWidth="1"/>
    <col min="8865" max="8865" width="12.42578125" style="33" customWidth="1"/>
    <col min="8866" max="8866" width="12.5703125" style="33" customWidth="1"/>
    <col min="8867" max="8867" width="11.7109375" style="33" customWidth="1"/>
    <col min="8868" max="8868" width="13.7109375" style="33" customWidth="1"/>
    <col min="8869" max="8869" width="13.28515625" style="33" customWidth="1"/>
    <col min="8870" max="8870" width="13.140625" style="33" customWidth="1"/>
    <col min="8871" max="8871" width="12" style="33" customWidth="1"/>
    <col min="8872" max="8872" width="12.140625" style="33" customWidth="1"/>
    <col min="8873" max="8873" width="12.28515625" style="33" customWidth="1"/>
    <col min="8874" max="8874" width="12.140625" style="33" customWidth="1"/>
    <col min="8875" max="8875" width="12.5703125" style="33" customWidth="1"/>
    <col min="8876" max="9092" width="9.140625" style="33"/>
    <col min="9093" max="9093" width="25.42578125" style="33" customWidth="1"/>
    <col min="9094" max="9094" width="56.28515625" style="33" customWidth="1"/>
    <col min="9095" max="9095" width="14" style="33" customWidth="1"/>
    <col min="9096" max="9097" width="14.5703125" style="33" customWidth="1"/>
    <col min="9098" max="9098" width="14.140625" style="33" customWidth="1"/>
    <col min="9099" max="9099" width="15.140625" style="33" customWidth="1"/>
    <col min="9100" max="9100" width="13.85546875" style="33" customWidth="1"/>
    <col min="9101" max="9102" width="14.7109375" style="33" customWidth="1"/>
    <col min="9103" max="9103" width="12.85546875" style="33" customWidth="1"/>
    <col min="9104" max="9104" width="13.5703125" style="33" customWidth="1"/>
    <col min="9105" max="9105" width="12.7109375" style="33" customWidth="1"/>
    <col min="9106" max="9106" width="13.42578125" style="33" customWidth="1"/>
    <col min="9107" max="9107" width="13.140625" style="33" customWidth="1"/>
    <col min="9108" max="9108" width="14.7109375" style="33" customWidth="1"/>
    <col min="9109" max="9109" width="14.5703125" style="33" customWidth="1"/>
    <col min="9110" max="9110" width="13" style="33" customWidth="1"/>
    <col min="9111" max="9111" width="15" style="33" customWidth="1"/>
    <col min="9112" max="9113" width="12.140625" style="33" customWidth="1"/>
    <col min="9114" max="9114" width="12" style="33" customWidth="1"/>
    <col min="9115" max="9115" width="13.5703125" style="33" customWidth="1"/>
    <col min="9116" max="9116" width="14" style="33" customWidth="1"/>
    <col min="9117" max="9117" width="12.28515625" style="33" customWidth="1"/>
    <col min="9118" max="9118" width="14.140625" style="33" customWidth="1"/>
    <col min="9119" max="9119" width="13" style="33" customWidth="1"/>
    <col min="9120" max="9120" width="13.5703125" style="33" customWidth="1"/>
    <col min="9121" max="9121" width="12.42578125" style="33" customWidth="1"/>
    <col min="9122" max="9122" width="12.5703125" style="33" customWidth="1"/>
    <col min="9123" max="9123" width="11.7109375" style="33" customWidth="1"/>
    <col min="9124" max="9124" width="13.7109375" style="33" customWidth="1"/>
    <col min="9125" max="9125" width="13.28515625" style="33" customWidth="1"/>
    <col min="9126" max="9126" width="13.140625" style="33" customWidth="1"/>
    <col min="9127" max="9127" width="12" style="33" customWidth="1"/>
    <col min="9128" max="9128" width="12.140625" style="33" customWidth="1"/>
    <col min="9129" max="9129" width="12.28515625" style="33" customWidth="1"/>
    <col min="9130" max="9130" width="12.140625" style="33" customWidth="1"/>
    <col min="9131" max="9131" width="12.5703125" style="33" customWidth="1"/>
    <col min="9132" max="9348" width="9.140625" style="33"/>
    <col min="9349" max="9349" width="25.42578125" style="33" customWidth="1"/>
    <col min="9350" max="9350" width="56.28515625" style="33" customWidth="1"/>
    <col min="9351" max="9351" width="14" style="33" customWidth="1"/>
    <col min="9352" max="9353" width="14.5703125" style="33" customWidth="1"/>
    <col min="9354" max="9354" width="14.140625" style="33" customWidth="1"/>
    <col min="9355" max="9355" width="15.140625" style="33" customWidth="1"/>
    <col min="9356" max="9356" width="13.85546875" style="33" customWidth="1"/>
    <col min="9357" max="9358" width="14.7109375" style="33" customWidth="1"/>
    <col min="9359" max="9359" width="12.85546875" style="33" customWidth="1"/>
    <col min="9360" max="9360" width="13.5703125" style="33" customWidth="1"/>
    <col min="9361" max="9361" width="12.7109375" style="33" customWidth="1"/>
    <col min="9362" max="9362" width="13.42578125" style="33" customWidth="1"/>
    <col min="9363" max="9363" width="13.140625" style="33" customWidth="1"/>
    <col min="9364" max="9364" width="14.7109375" style="33" customWidth="1"/>
    <col min="9365" max="9365" width="14.5703125" style="33" customWidth="1"/>
    <col min="9366" max="9366" width="13" style="33" customWidth="1"/>
    <col min="9367" max="9367" width="15" style="33" customWidth="1"/>
    <col min="9368" max="9369" width="12.140625" style="33" customWidth="1"/>
    <col min="9370" max="9370" width="12" style="33" customWidth="1"/>
    <col min="9371" max="9371" width="13.5703125" style="33" customWidth="1"/>
    <col min="9372" max="9372" width="14" style="33" customWidth="1"/>
    <col min="9373" max="9373" width="12.28515625" style="33" customWidth="1"/>
    <col min="9374" max="9374" width="14.140625" style="33" customWidth="1"/>
    <col min="9375" max="9375" width="13" style="33" customWidth="1"/>
    <col min="9376" max="9376" width="13.5703125" style="33" customWidth="1"/>
    <col min="9377" max="9377" width="12.42578125" style="33" customWidth="1"/>
    <col min="9378" max="9378" width="12.5703125" style="33" customWidth="1"/>
    <col min="9379" max="9379" width="11.7109375" style="33" customWidth="1"/>
    <col min="9380" max="9380" width="13.7109375" style="33" customWidth="1"/>
    <col min="9381" max="9381" width="13.28515625" style="33" customWidth="1"/>
    <col min="9382" max="9382" width="13.140625" style="33" customWidth="1"/>
    <col min="9383" max="9383" width="12" style="33" customWidth="1"/>
    <col min="9384" max="9384" width="12.140625" style="33" customWidth="1"/>
    <col min="9385" max="9385" width="12.28515625" style="33" customWidth="1"/>
    <col min="9386" max="9386" width="12.140625" style="33" customWidth="1"/>
    <col min="9387" max="9387" width="12.5703125" style="33" customWidth="1"/>
    <col min="9388" max="9604" width="9.140625" style="33"/>
    <col min="9605" max="9605" width="25.42578125" style="33" customWidth="1"/>
    <col min="9606" max="9606" width="56.28515625" style="33" customWidth="1"/>
    <col min="9607" max="9607" width="14" style="33" customWidth="1"/>
    <col min="9608" max="9609" width="14.5703125" style="33" customWidth="1"/>
    <col min="9610" max="9610" width="14.140625" style="33" customWidth="1"/>
    <col min="9611" max="9611" width="15.140625" style="33" customWidth="1"/>
    <col min="9612" max="9612" width="13.85546875" style="33" customWidth="1"/>
    <col min="9613" max="9614" width="14.7109375" style="33" customWidth="1"/>
    <col min="9615" max="9615" width="12.85546875" style="33" customWidth="1"/>
    <col min="9616" max="9616" width="13.5703125" style="33" customWidth="1"/>
    <col min="9617" max="9617" width="12.7109375" style="33" customWidth="1"/>
    <col min="9618" max="9618" width="13.42578125" style="33" customWidth="1"/>
    <col min="9619" max="9619" width="13.140625" style="33" customWidth="1"/>
    <col min="9620" max="9620" width="14.7109375" style="33" customWidth="1"/>
    <col min="9621" max="9621" width="14.5703125" style="33" customWidth="1"/>
    <col min="9622" max="9622" width="13" style="33" customWidth="1"/>
    <col min="9623" max="9623" width="15" style="33" customWidth="1"/>
    <col min="9624" max="9625" width="12.140625" style="33" customWidth="1"/>
    <col min="9626" max="9626" width="12" style="33" customWidth="1"/>
    <col min="9627" max="9627" width="13.5703125" style="33" customWidth="1"/>
    <col min="9628" max="9628" width="14" style="33" customWidth="1"/>
    <col min="9629" max="9629" width="12.28515625" style="33" customWidth="1"/>
    <col min="9630" max="9630" width="14.140625" style="33" customWidth="1"/>
    <col min="9631" max="9631" width="13" style="33" customWidth="1"/>
    <col min="9632" max="9632" width="13.5703125" style="33" customWidth="1"/>
    <col min="9633" max="9633" width="12.42578125" style="33" customWidth="1"/>
    <col min="9634" max="9634" width="12.5703125" style="33" customWidth="1"/>
    <col min="9635" max="9635" width="11.7109375" style="33" customWidth="1"/>
    <col min="9636" max="9636" width="13.7109375" style="33" customWidth="1"/>
    <col min="9637" max="9637" width="13.28515625" style="33" customWidth="1"/>
    <col min="9638" max="9638" width="13.140625" style="33" customWidth="1"/>
    <col min="9639" max="9639" width="12" style="33" customWidth="1"/>
    <col min="9640" max="9640" width="12.140625" style="33" customWidth="1"/>
    <col min="9641" max="9641" width="12.28515625" style="33" customWidth="1"/>
    <col min="9642" max="9642" width="12.140625" style="33" customWidth="1"/>
    <col min="9643" max="9643" width="12.5703125" style="33" customWidth="1"/>
    <col min="9644" max="9860" width="9.140625" style="33"/>
    <col min="9861" max="9861" width="25.42578125" style="33" customWidth="1"/>
    <col min="9862" max="9862" width="56.28515625" style="33" customWidth="1"/>
    <col min="9863" max="9863" width="14" style="33" customWidth="1"/>
    <col min="9864" max="9865" width="14.5703125" style="33" customWidth="1"/>
    <col min="9866" max="9866" width="14.140625" style="33" customWidth="1"/>
    <col min="9867" max="9867" width="15.140625" style="33" customWidth="1"/>
    <col min="9868" max="9868" width="13.85546875" style="33" customWidth="1"/>
    <col min="9869" max="9870" width="14.7109375" style="33" customWidth="1"/>
    <col min="9871" max="9871" width="12.85546875" style="33" customWidth="1"/>
    <col min="9872" max="9872" width="13.5703125" style="33" customWidth="1"/>
    <col min="9873" max="9873" width="12.7109375" style="33" customWidth="1"/>
    <col min="9874" max="9874" width="13.42578125" style="33" customWidth="1"/>
    <col min="9875" max="9875" width="13.140625" style="33" customWidth="1"/>
    <col min="9876" max="9876" width="14.7109375" style="33" customWidth="1"/>
    <col min="9877" max="9877" width="14.5703125" style="33" customWidth="1"/>
    <col min="9878" max="9878" width="13" style="33" customWidth="1"/>
    <col min="9879" max="9879" width="15" style="33" customWidth="1"/>
    <col min="9880" max="9881" width="12.140625" style="33" customWidth="1"/>
    <col min="9882" max="9882" width="12" style="33" customWidth="1"/>
    <col min="9883" max="9883" width="13.5703125" style="33" customWidth="1"/>
    <col min="9884" max="9884" width="14" style="33" customWidth="1"/>
    <col min="9885" max="9885" width="12.28515625" style="33" customWidth="1"/>
    <col min="9886" max="9886" width="14.140625" style="33" customWidth="1"/>
    <col min="9887" max="9887" width="13" style="33" customWidth="1"/>
    <col min="9888" max="9888" width="13.5703125" style="33" customWidth="1"/>
    <col min="9889" max="9889" width="12.42578125" style="33" customWidth="1"/>
    <col min="9890" max="9890" width="12.5703125" style="33" customWidth="1"/>
    <col min="9891" max="9891" width="11.7109375" style="33" customWidth="1"/>
    <col min="9892" max="9892" width="13.7109375" style="33" customWidth="1"/>
    <col min="9893" max="9893" width="13.28515625" style="33" customWidth="1"/>
    <col min="9894" max="9894" width="13.140625" style="33" customWidth="1"/>
    <col min="9895" max="9895" width="12" style="33" customWidth="1"/>
    <col min="9896" max="9896" width="12.140625" style="33" customWidth="1"/>
    <col min="9897" max="9897" width="12.28515625" style="33" customWidth="1"/>
    <col min="9898" max="9898" width="12.140625" style="33" customWidth="1"/>
    <col min="9899" max="9899" width="12.5703125" style="33" customWidth="1"/>
    <col min="9900" max="10116" width="9.140625" style="33"/>
    <col min="10117" max="10117" width="25.42578125" style="33" customWidth="1"/>
    <col min="10118" max="10118" width="56.28515625" style="33" customWidth="1"/>
    <col min="10119" max="10119" width="14" style="33" customWidth="1"/>
    <col min="10120" max="10121" width="14.5703125" style="33" customWidth="1"/>
    <col min="10122" max="10122" width="14.140625" style="33" customWidth="1"/>
    <col min="10123" max="10123" width="15.140625" style="33" customWidth="1"/>
    <col min="10124" max="10124" width="13.85546875" style="33" customWidth="1"/>
    <col min="10125" max="10126" width="14.7109375" style="33" customWidth="1"/>
    <col min="10127" max="10127" width="12.85546875" style="33" customWidth="1"/>
    <col min="10128" max="10128" width="13.5703125" style="33" customWidth="1"/>
    <col min="10129" max="10129" width="12.7109375" style="33" customWidth="1"/>
    <col min="10130" max="10130" width="13.42578125" style="33" customWidth="1"/>
    <col min="10131" max="10131" width="13.140625" style="33" customWidth="1"/>
    <col min="10132" max="10132" width="14.7109375" style="33" customWidth="1"/>
    <col min="10133" max="10133" width="14.5703125" style="33" customWidth="1"/>
    <col min="10134" max="10134" width="13" style="33" customWidth="1"/>
    <col min="10135" max="10135" width="15" style="33" customWidth="1"/>
    <col min="10136" max="10137" width="12.140625" style="33" customWidth="1"/>
    <col min="10138" max="10138" width="12" style="33" customWidth="1"/>
    <col min="10139" max="10139" width="13.5703125" style="33" customWidth="1"/>
    <col min="10140" max="10140" width="14" style="33" customWidth="1"/>
    <col min="10141" max="10141" width="12.28515625" style="33" customWidth="1"/>
    <col min="10142" max="10142" width="14.140625" style="33" customWidth="1"/>
    <col min="10143" max="10143" width="13" style="33" customWidth="1"/>
    <col min="10144" max="10144" width="13.5703125" style="33" customWidth="1"/>
    <col min="10145" max="10145" width="12.42578125" style="33" customWidth="1"/>
    <col min="10146" max="10146" width="12.5703125" style="33" customWidth="1"/>
    <col min="10147" max="10147" width="11.7109375" style="33" customWidth="1"/>
    <col min="10148" max="10148" width="13.7109375" style="33" customWidth="1"/>
    <col min="10149" max="10149" width="13.28515625" style="33" customWidth="1"/>
    <col min="10150" max="10150" width="13.140625" style="33" customWidth="1"/>
    <col min="10151" max="10151" width="12" style="33" customWidth="1"/>
    <col min="10152" max="10152" width="12.140625" style="33" customWidth="1"/>
    <col min="10153" max="10153" width="12.28515625" style="33" customWidth="1"/>
    <col min="10154" max="10154" width="12.140625" style="33" customWidth="1"/>
    <col min="10155" max="10155" width="12.5703125" style="33" customWidth="1"/>
    <col min="10156" max="10372" width="9.140625" style="33"/>
    <col min="10373" max="10373" width="25.42578125" style="33" customWidth="1"/>
    <col min="10374" max="10374" width="56.28515625" style="33" customWidth="1"/>
    <col min="10375" max="10375" width="14" style="33" customWidth="1"/>
    <col min="10376" max="10377" width="14.5703125" style="33" customWidth="1"/>
    <col min="10378" max="10378" width="14.140625" style="33" customWidth="1"/>
    <col min="10379" max="10379" width="15.140625" style="33" customWidth="1"/>
    <col min="10380" max="10380" width="13.85546875" style="33" customWidth="1"/>
    <col min="10381" max="10382" width="14.7109375" style="33" customWidth="1"/>
    <col min="10383" max="10383" width="12.85546875" style="33" customWidth="1"/>
    <col min="10384" max="10384" width="13.5703125" style="33" customWidth="1"/>
    <col min="10385" max="10385" width="12.7109375" style="33" customWidth="1"/>
    <col min="10386" max="10386" width="13.42578125" style="33" customWidth="1"/>
    <col min="10387" max="10387" width="13.140625" style="33" customWidth="1"/>
    <col min="10388" max="10388" width="14.7109375" style="33" customWidth="1"/>
    <col min="10389" max="10389" width="14.5703125" style="33" customWidth="1"/>
    <col min="10390" max="10390" width="13" style="33" customWidth="1"/>
    <col min="10391" max="10391" width="15" style="33" customWidth="1"/>
    <col min="10392" max="10393" width="12.140625" style="33" customWidth="1"/>
    <col min="10394" max="10394" width="12" style="33" customWidth="1"/>
    <col min="10395" max="10395" width="13.5703125" style="33" customWidth="1"/>
    <col min="10396" max="10396" width="14" style="33" customWidth="1"/>
    <col min="10397" max="10397" width="12.28515625" style="33" customWidth="1"/>
    <col min="10398" max="10398" width="14.140625" style="33" customWidth="1"/>
    <col min="10399" max="10399" width="13" style="33" customWidth="1"/>
    <col min="10400" max="10400" width="13.5703125" style="33" customWidth="1"/>
    <col min="10401" max="10401" width="12.42578125" style="33" customWidth="1"/>
    <col min="10402" max="10402" width="12.5703125" style="33" customWidth="1"/>
    <col min="10403" max="10403" width="11.7109375" style="33" customWidth="1"/>
    <col min="10404" max="10404" width="13.7109375" style="33" customWidth="1"/>
    <col min="10405" max="10405" width="13.28515625" style="33" customWidth="1"/>
    <col min="10406" max="10406" width="13.140625" style="33" customWidth="1"/>
    <col min="10407" max="10407" width="12" style="33" customWidth="1"/>
    <col min="10408" max="10408" width="12.140625" style="33" customWidth="1"/>
    <col min="10409" max="10409" width="12.28515625" style="33" customWidth="1"/>
    <col min="10410" max="10410" width="12.140625" style="33" customWidth="1"/>
    <col min="10411" max="10411" width="12.5703125" style="33" customWidth="1"/>
    <col min="10412" max="10628" width="9.140625" style="33"/>
    <col min="10629" max="10629" width="25.42578125" style="33" customWidth="1"/>
    <col min="10630" max="10630" width="56.28515625" style="33" customWidth="1"/>
    <col min="10631" max="10631" width="14" style="33" customWidth="1"/>
    <col min="10632" max="10633" width="14.5703125" style="33" customWidth="1"/>
    <col min="10634" max="10634" width="14.140625" style="33" customWidth="1"/>
    <col min="10635" max="10635" width="15.140625" style="33" customWidth="1"/>
    <col min="10636" max="10636" width="13.85546875" style="33" customWidth="1"/>
    <col min="10637" max="10638" width="14.7109375" style="33" customWidth="1"/>
    <col min="10639" max="10639" width="12.85546875" style="33" customWidth="1"/>
    <col min="10640" max="10640" width="13.5703125" style="33" customWidth="1"/>
    <col min="10641" max="10641" width="12.7109375" style="33" customWidth="1"/>
    <col min="10642" max="10642" width="13.42578125" style="33" customWidth="1"/>
    <col min="10643" max="10643" width="13.140625" style="33" customWidth="1"/>
    <col min="10644" max="10644" width="14.7109375" style="33" customWidth="1"/>
    <col min="10645" max="10645" width="14.5703125" style="33" customWidth="1"/>
    <col min="10646" max="10646" width="13" style="33" customWidth="1"/>
    <col min="10647" max="10647" width="15" style="33" customWidth="1"/>
    <col min="10648" max="10649" width="12.140625" style="33" customWidth="1"/>
    <col min="10650" max="10650" width="12" style="33" customWidth="1"/>
    <col min="10651" max="10651" width="13.5703125" style="33" customWidth="1"/>
    <col min="10652" max="10652" width="14" style="33" customWidth="1"/>
    <col min="10653" max="10653" width="12.28515625" style="33" customWidth="1"/>
    <col min="10654" max="10654" width="14.140625" style="33" customWidth="1"/>
    <col min="10655" max="10655" width="13" style="33" customWidth="1"/>
    <col min="10656" max="10656" width="13.5703125" style="33" customWidth="1"/>
    <col min="10657" max="10657" width="12.42578125" style="33" customWidth="1"/>
    <col min="10658" max="10658" width="12.5703125" style="33" customWidth="1"/>
    <col min="10659" max="10659" width="11.7109375" style="33" customWidth="1"/>
    <col min="10660" max="10660" width="13.7109375" style="33" customWidth="1"/>
    <col min="10661" max="10661" width="13.28515625" style="33" customWidth="1"/>
    <col min="10662" max="10662" width="13.140625" style="33" customWidth="1"/>
    <col min="10663" max="10663" width="12" style="33" customWidth="1"/>
    <col min="10664" max="10664" width="12.140625" style="33" customWidth="1"/>
    <col min="10665" max="10665" width="12.28515625" style="33" customWidth="1"/>
    <col min="10666" max="10666" width="12.140625" style="33" customWidth="1"/>
    <col min="10667" max="10667" width="12.5703125" style="33" customWidth="1"/>
    <col min="10668" max="10884" width="9.140625" style="33"/>
    <col min="10885" max="10885" width="25.42578125" style="33" customWidth="1"/>
    <col min="10886" max="10886" width="56.28515625" style="33" customWidth="1"/>
    <col min="10887" max="10887" width="14" style="33" customWidth="1"/>
    <col min="10888" max="10889" width="14.5703125" style="33" customWidth="1"/>
    <col min="10890" max="10890" width="14.140625" style="33" customWidth="1"/>
    <col min="10891" max="10891" width="15.140625" style="33" customWidth="1"/>
    <col min="10892" max="10892" width="13.85546875" style="33" customWidth="1"/>
    <col min="10893" max="10894" width="14.7109375" style="33" customWidth="1"/>
    <col min="10895" max="10895" width="12.85546875" style="33" customWidth="1"/>
    <col min="10896" max="10896" width="13.5703125" style="33" customWidth="1"/>
    <col min="10897" max="10897" width="12.7109375" style="33" customWidth="1"/>
    <col min="10898" max="10898" width="13.42578125" style="33" customWidth="1"/>
    <col min="10899" max="10899" width="13.140625" style="33" customWidth="1"/>
    <col min="10900" max="10900" width="14.7109375" style="33" customWidth="1"/>
    <col min="10901" max="10901" width="14.5703125" style="33" customWidth="1"/>
    <col min="10902" max="10902" width="13" style="33" customWidth="1"/>
    <col min="10903" max="10903" width="15" style="33" customWidth="1"/>
    <col min="10904" max="10905" width="12.140625" style="33" customWidth="1"/>
    <col min="10906" max="10906" width="12" style="33" customWidth="1"/>
    <col min="10907" max="10907" width="13.5703125" style="33" customWidth="1"/>
    <col min="10908" max="10908" width="14" style="33" customWidth="1"/>
    <col min="10909" max="10909" width="12.28515625" style="33" customWidth="1"/>
    <col min="10910" max="10910" width="14.140625" style="33" customWidth="1"/>
    <col min="10911" max="10911" width="13" style="33" customWidth="1"/>
    <col min="10912" max="10912" width="13.5703125" style="33" customWidth="1"/>
    <col min="10913" max="10913" width="12.42578125" style="33" customWidth="1"/>
    <col min="10914" max="10914" width="12.5703125" style="33" customWidth="1"/>
    <col min="10915" max="10915" width="11.7109375" style="33" customWidth="1"/>
    <col min="10916" max="10916" width="13.7109375" style="33" customWidth="1"/>
    <col min="10917" max="10917" width="13.28515625" style="33" customWidth="1"/>
    <col min="10918" max="10918" width="13.140625" style="33" customWidth="1"/>
    <col min="10919" max="10919" width="12" style="33" customWidth="1"/>
    <col min="10920" max="10920" width="12.140625" style="33" customWidth="1"/>
    <col min="10921" max="10921" width="12.28515625" style="33" customWidth="1"/>
    <col min="10922" max="10922" width="12.140625" style="33" customWidth="1"/>
    <col min="10923" max="10923" width="12.5703125" style="33" customWidth="1"/>
    <col min="10924" max="11140" width="9.140625" style="33"/>
    <col min="11141" max="11141" width="25.42578125" style="33" customWidth="1"/>
    <col min="11142" max="11142" width="56.28515625" style="33" customWidth="1"/>
    <col min="11143" max="11143" width="14" style="33" customWidth="1"/>
    <col min="11144" max="11145" width="14.5703125" style="33" customWidth="1"/>
    <col min="11146" max="11146" width="14.140625" style="33" customWidth="1"/>
    <col min="11147" max="11147" width="15.140625" style="33" customWidth="1"/>
    <col min="11148" max="11148" width="13.85546875" style="33" customWidth="1"/>
    <col min="11149" max="11150" width="14.7109375" style="33" customWidth="1"/>
    <col min="11151" max="11151" width="12.85546875" style="33" customWidth="1"/>
    <col min="11152" max="11152" width="13.5703125" style="33" customWidth="1"/>
    <col min="11153" max="11153" width="12.7109375" style="33" customWidth="1"/>
    <col min="11154" max="11154" width="13.42578125" style="33" customWidth="1"/>
    <col min="11155" max="11155" width="13.140625" style="33" customWidth="1"/>
    <col min="11156" max="11156" width="14.7109375" style="33" customWidth="1"/>
    <col min="11157" max="11157" width="14.5703125" style="33" customWidth="1"/>
    <col min="11158" max="11158" width="13" style="33" customWidth="1"/>
    <col min="11159" max="11159" width="15" style="33" customWidth="1"/>
    <col min="11160" max="11161" width="12.140625" style="33" customWidth="1"/>
    <col min="11162" max="11162" width="12" style="33" customWidth="1"/>
    <col min="11163" max="11163" width="13.5703125" style="33" customWidth="1"/>
    <col min="11164" max="11164" width="14" style="33" customWidth="1"/>
    <col min="11165" max="11165" width="12.28515625" style="33" customWidth="1"/>
    <col min="11166" max="11166" width="14.140625" style="33" customWidth="1"/>
    <col min="11167" max="11167" width="13" style="33" customWidth="1"/>
    <col min="11168" max="11168" width="13.5703125" style="33" customWidth="1"/>
    <col min="11169" max="11169" width="12.42578125" style="33" customWidth="1"/>
    <col min="11170" max="11170" width="12.5703125" style="33" customWidth="1"/>
    <col min="11171" max="11171" width="11.7109375" style="33" customWidth="1"/>
    <col min="11172" max="11172" width="13.7109375" style="33" customWidth="1"/>
    <col min="11173" max="11173" width="13.28515625" style="33" customWidth="1"/>
    <col min="11174" max="11174" width="13.140625" style="33" customWidth="1"/>
    <col min="11175" max="11175" width="12" style="33" customWidth="1"/>
    <col min="11176" max="11176" width="12.140625" style="33" customWidth="1"/>
    <col min="11177" max="11177" width="12.28515625" style="33" customWidth="1"/>
    <col min="11178" max="11178" width="12.140625" style="33" customWidth="1"/>
    <col min="11179" max="11179" width="12.5703125" style="33" customWidth="1"/>
    <col min="11180" max="11396" width="9.140625" style="33"/>
    <col min="11397" max="11397" width="25.42578125" style="33" customWidth="1"/>
    <col min="11398" max="11398" width="56.28515625" style="33" customWidth="1"/>
    <col min="11399" max="11399" width="14" style="33" customWidth="1"/>
    <col min="11400" max="11401" width="14.5703125" style="33" customWidth="1"/>
    <col min="11402" max="11402" width="14.140625" style="33" customWidth="1"/>
    <col min="11403" max="11403" width="15.140625" style="33" customWidth="1"/>
    <col min="11404" max="11404" width="13.85546875" style="33" customWidth="1"/>
    <col min="11405" max="11406" width="14.7109375" style="33" customWidth="1"/>
    <col min="11407" max="11407" width="12.85546875" style="33" customWidth="1"/>
    <col min="11408" max="11408" width="13.5703125" style="33" customWidth="1"/>
    <col min="11409" max="11409" width="12.7109375" style="33" customWidth="1"/>
    <col min="11410" max="11410" width="13.42578125" style="33" customWidth="1"/>
    <col min="11411" max="11411" width="13.140625" style="33" customWidth="1"/>
    <col min="11412" max="11412" width="14.7109375" style="33" customWidth="1"/>
    <col min="11413" max="11413" width="14.5703125" style="33" customWidth="1"/>
    <col min="11414" max="11414" width="13" style="33" customWidth="1"/>
    <col min="11415" max="11415" width="15" style="33" customWidth="1"/>
    <col min="11416" max="11417" width="12.140625" style="33" customWidth="1"/>
    <col min="11418" max="11418" width="12" style="33" customWidth="1"/>
    <col min="11419" max="11419" width="13.5703125" style="33" customWidth="1"/>
    <col min="11420" max="11420" width="14" style="33" customWidth="1"/>
    <col min="11421" max="11421" width="12.28515625" style="33" customWidth="1"/>
    <col min="11422" max="11422" width="14.140625" style="33" customWidth="1"/>
    <col min="11423" max="11423" width="13" style="33" customWidth="1"/>
    <col min="11424" max="11424" width="13.5703125" style="33" customWidth="1"/>
    <col min="11425" max="11425" width="12.42578125" style="33" customWidth="1"/>
    <col min="11426" max="11426" width="12.5703125" style="33" customWidth="1"/>
    <col min="11427" max="11427" width="11.7109375" style="33" customWidth="1"/>
    <col min="11428" max="11428" width="13.7109375" style="33" customWidth="1"/>
    <col min="11429" max="11429" width="13.28515625" style="33" customWidth="1"/>
    <col min="11430" max="11430" width="13.140625" style="33" customWidth="1"/>
    <col min="11431" max="11431" width="12" style="33" customWidth="1"/>
    <col min="11432" max="11432" width="12.140625" style="33" customWidth="1"/>
    <col min="11433" max="11433" width="12.28515625" style="33" customWidth="1"/>
    <col min="11434" max="11434" width="12.140625" style="33" customWidth="1"/>
    <col min="11435" max="11435" width="12.5703125" style="33" customWidth="1"/>
    <col min="11436" max="11652" width="9.140625" style="33"/>
    <col min="11653" max="11653" width="25.42578125" style="33" customWidth="1"/>
    <col min="11654" max="11654" width="56.28515625" style="33" customWidth="1"/>
    <col min="11655" max="11655" width="14" style="33" customWidth="1"/>
    <col min="11656" max="11657" width="14.5703125" style="33" customWidth="1"/>
    <col min="11658" max="11658" width="14.140625" style="33" customWidth="1"/>
    <col min="11659" max="11659" width="15.140625" style="33" customWidth="1"/>
    <col min="11660" max="11660" width="13.85546875" style="33" customWidth="1"/>
    <col min="11661" max="11662" width="14.7109375" style="33" customWidth="1"/>
    <col min="11663" max="11663" width="12.85546875" style="33" customWidth="1"/>
    <col min="11664" max="11664" width="13.5703125" style="33" customWidth="1"/>
    <col min="11665" max="11665" width="12.7109375" style="33" customWidth="1"/>
    <col min="11666" max="11666" width="13.42578125" style="33" customWidth="1"/>
    <col min="11667" max="11667" width="13.140625" style="33" customWidth="1"/>
    <col min="11668" max="11668" width="14.7109375" style="33" customWidth="1"/>
    <col min="11669" max="11669" width="14.5703125" style="33" customWidth="1"/>
    <col min="11670" max="11670" width="13" style="33" customWidth="1"/>
    <col min="11671" max="11671" width="15" style="33" customWidth="1"/>
    <col min="11672" max="11673" width="12.140625" style="33" customWidth="1"/>
    <col min="11674" max="11674" width="12" style="33" customWidth="1"/>
    <col min="11675" max="11675" width="13.5703125" style="33" customWidth="1"/>
    <col min="11676" max="11676" width="14" style="33" customWidth="1"/>
    <col min="11677" max="11677" width="12.28515625" style="33" customWidth="1"/>
    <col min="11678" max="11678" width="14.140625" style="33" customWidth="1"/>
    <col min="11679" max="11679" width="13" style="33" customWidth="1"/>
    <col min="11680" max="11680" width="13.5703125" style="33" customWidth="1"/>
    <col min="11681" max="11681" width="12.42578125" style="33" customWidth="1"/>
    <col min="11682" max="11682" width="12.5703125" style="33" customWidth="1"/>
    <col min="11683" max="11683" width="11.7109375" style="33" customWidth="1"/>
    <col min="11684" max="11684" width="13.7109375" style="33" customWidth="1"/>
    <col min="11685" max="11685" width="13.28515625" style="33" customWidth="1"/>
    <col min="11686" max="11686" width="13.140625" style="33" customWidth="1"/>
    <col min="11687" max="11687" width="12" style="33" customWidth="1"/>
    <col min="11688" max="11688" width="12.140625" style="33" customWidth="1"/>
    <col min="11689" max="11689" width="12.28515625" style="33" customWidth="1"/>
    <col min="11690" max="11690" width="12.140625" style="33" customWidth="1"/>
    <col min="11691" max="11691" width="12.5703125" style="33" customWidth="1"/>
    <col min="11692" max="11908" width="9.140625" style="33"/>
    <col min="11909" max="11909" width="25.42578125" style="33" customWidth="1"/>
    <col min="11910" max="11910" width="56.28515625" style="33" customWidth="1"/>
    <col min="11911" max="11911" width="14" style="33" customWidth="1"/>
    <col min="11912" max="11913" width="14.5703125" style="33" customWidth="1"/>
    <col min="11914" max="11914" width="14.140625" style="33" customWidth="1"/>
    <col min="11915" max="11915" width="15.140625" style="33" customWidth="1"/>
    <col min="11916" max="11916" width="13.85546875" style="33" customWidth="1"/>
    <col min="11917" max="11918" width="14.7109375" style="33" customWidth="1"/>
    <col min="11919" max="11919" width="12.85546875" style="33" customWidth="1"/>
    <col min="11920" max="11920" width="13.5703125" style="33" customWidth="1"/>
    <col min="11921" max="11921" width="12.7109375" style="33" customWidth="1"/>
    <col min="11922" max="11922" width="13.42578125" style="33" customWidth="1"/>
    <col min="11923" max="11923" width="13.140625" style="33" customWidth="1"/>
    <col min="11924" max="11924" width="14.7109375" style="33" customWidth="1"/>
    <col min="11925" max="11925" width="14.5703125" style="33" customWidth="1"/>
    <col min="11926" max="11926" width="13" style="33" customWidth="1"/>
    <col min="11927" max="11927" width="15" style="33" customWidth="1"/>
    <col min="11928" max="11929" width="12.140625" style="33" customWidth="1"/>
    <col min="11930" max="11930" width="12" style="33" customWidth="1"/>
    <col min="11931" max="11931" width="13.5703125" style="33" customWidth="1"/>
    <col min="11932" max="11932" width="14" style="33" customWidth="1"/>
    <col min="11933" max="11933" width="12.28515625" style="33" customWidth="1"/>
    <col min="11934" max="11934" width="14.140625" style="33" customWidth="1"/>
    <col min="11935" max="11935" width="13" style="33" customWidth="1"/>
    <col min="11936" max="11936" width="13.5703125" style="33" customWidth="1"/>
    <col min="11937" max="11937" width="12.42578125" style="33" customWidth="1"/>
    <col min="11938" max="11938" width="12.5703125" style="33" customWidth="1"/>
    <col min="11939" max="11939" width="11.7109375" style="33" customWidth="1"/>
    <col min="11940" max="11940" width="13.7109375" style="33" customWidth="1"/>
    <col min="11941" max="11941" width="13.28515625" style="33" customWidth="1"/>
    <col min="11942" max="11942" width="13.140625" style="33" customWidth="1"/>
    <col min="11943" max="11943" width="12" style="33" customWidth="1"/>
    <col min="11944" max="11944" width="12.140625" style="33" customWidth="1"/>
    <col min="11945" max="11945" width="12.28515625" style="33" customWidth="1"/>
    <col min="11946" max="11946" width="12.140625" style="33" customWidth="1"/>
    <col min="11947" max="11947" width="12.5703125" style="33" customWidth="1"/>
    <col min="11948" max="12164" width="9.140625" style="33"/>
    <col min="12165" max="12165" width="25.42578125" style="33" customWidth="1"/>
    <col min="12166" max="12166" width="56.28515625" style="33" customWidth="1"/>
    <col min="12167" max="12167" width="14" style="33" customWidth="1"/>
    <col min="12168" max="12169" width="14.5703125" style="33" customWidth="1"/>
    <col min="12170" max="12170" width="14.140625" style="33" customWidth="1"/>
    <col min="12171" max="12171" width="15.140625" style="33" customWidth="1"/>
    <col min="12172" max="12172" width="13.85546875" style="33" customWidth="1"/>
    <col min="12173" max="12174" width="14.7109375" style="33" customWidth="1"/>
    <col min="12175" max="12175" width="12.85546875" style="33" customWidth="1"/>
    <col min="12176" max="12176" width="13.5703125" style="33" customWidth="1"/>
    <col min="12177" max="12177" width="12.7109375" style="33" customWidth="1"/>
    <col min="12178" max="12178" width="13.42578125" style="33" customWidth="1"/>
    <col min="12179" max="12179" width="13.140625" style="33" customWidth="1"/>
    <col min="12180" max="12180" width="14.7109375" style="33" customWidth="1"/>
    <col min="12181" max="12181" width="14.5703125" style="33" customWidth="1"/>
    <col min="12182" max="12182" width="13" style="33" customWidth="1"/>
    <col min="12183" max="12183" width="15" style="33" customWidth="1"/>
    <col min="12184" max="12185" width="12.140625" style="33" customWidth="1"/>
    <col min="12186" max="12186" width="12" style="33" customWidth="1"/>
    <col min="12187" max="12187" width="13.5703125" style="33" customWidth="1"/>
    <col min="12188" max="12188" width="14" style="33" customWidth="1"/>
    <col min="12189" max="12189" width="12.28515625" style="33" customWidth="1"/>
    <col min="12190" max="12190" width="14.140625" style="33" customWidth="1"/>
    <col min="12191" max="12191" width="13" style="33" customWidth="1"/>
    <col min="12192" max="12192" width="13.5703125" style="33" customWidth="1"/>
    <col min="12193" max="12193" width="12.42578125" style="33" customWidth="1"/>
    <col min="12194" max="12194" width="12.5703125" style="33" customWidth="1"/>
    <col min="12195" max="12195" width="11.7109375" style="33" customWidth="1"/>
    <col min="12196" max="12196" width="13.7109375" style="33" customWidth="1"/>
    <col min="12197" max="12197" width="13.28515625" style="33" customWidth="1"/>
    <col min="12198" max="12198" width="13.140625" style="33" customWidth="1"/>
    <col min="12199" max="12199" width="12" style="33" customWidth="1"/>
    <col min="12200" max="12200" width="12.140625" style="33" customWidth="1"/>
    <col min="12201" max="12201" width="12.28515625" style="33" customWidth="1"/>
    <col min="12202" max="12202" width="12.140625" style="33" customWidth="1"/>
    <col min="12203" max="12203" width="12.5703125" style="33" customWidth="1"/>
    <col min="12204" max="12420" width="9.140625" style="33"/>
    <col min="12421" max="12421" width="25.42578125" style="33" customWidth="1"/>
    <col min="12422" max="12422" width="56.28515625" style="33" customWidth="1"/>
    <col min="12423" max="12423" width="14" style="33" customWidth="1"/>
    <col min="12424" max="12425" width="14.5703125" style="33" customWidth="1"/>
    <col min="12426" max="12426" width="14.140625" style="33" customWidth="1"/>
    <col min="12427" max="12427" width="15.140625" style="33" customWidth="1"/>
    <col min="12428" max="12428" width="13.85546875" style="33" customWidth="1"/>
    <col min="12429" max="12430" width="14.7109375" style="33" customWidth="1"/>
    <col min="12431" max="12431" width="12.85546875" style="33" customWidth="1"/>
    <col min="12432" max="12432" width="13.5703125" style="33" customWidth="1"/>
    <col min="12433" max="12433" width="12.7109375" style="33" customWidth="1"/>
    <col min="12434" max="12434" width="13.42578125" style="33" customWidth="1"/>
    <col min="12435" max="12435" width="13.140625" style="33" customWidth="1"/>
    <col min="12436" max="12436" width="14.7109375" style="33" customWidth="1"/>
    <col min="12437" max="12437" width="14.5703125" style="33" customWidth="1"/>
    <col min="12438" max="12438" width="13" style="33" customWidth="1"/>
    <col min="12439" max="12439" width="15" style="33" customWidth="1"/>
    <col min="12440" max="12441" width="12.140625" style="33" customWidth="1"/>
    <col min="12442" max="12442" width="12" style="33" customWidth="1"/>
    <col min="12443" max="12443" width="13.5703125" style="33" customWidth="1"/>
    <col min="12444" max="12444" width="14" style="33" customWidth="1"/>
    <col min="12445" max="12445" width="12.28515625" style="33" customWidth="1"/>
    <col min="12446" max="12446" width="14.140625" style="33" customWidth="1"/>
    <col min="12447" max="12447" width="13" style="33" customWidth="1"/>
    <col min="12448" max="12448" width="13.5703125" style="33" customWidth="1"/>
    <col min="12449" max="12449" width="12.42578125" style="33" customWidth="1"/>
    <col min="12450" max="12450" width="12.5703125" style="33" customWidth="1"/>
    <col min="12451" max="12451" width="11.7109375" style="33" customWidth="1"/>
    <col min="12452" max="12452" width="13.7109375" style="33" customWidth="1"/>
    <col min="12453" max="12453" width="13.28515625" style="33" customWidth="1"/>
    <col min="12454" max="12454" width="13.140625" style="33" customWidth="1"/>
    <col min="12455" max="12455" width="12" style="33" customWidth="1"/>
    <col min="12456" max="12456" width="12.140625" style="33" customWidth="1"/>
    <col min="12457" max="12457" width="12.28515625" style="33" customWidth="1"/>
    <col min="12458" max="12458" width="12.140625" style="33" customWidth="1"/>
    <col min="12459" max="12459" width="12.5703125" style="33" customWidth="1"/>
    <col min="12460" max="12676" width="9.140625" style="33"/>
    <col min="12677" max="12677" width="25.42578125" style="33" customWidth="1"/>
    <col min="12678" max="12678" width="56.28515625" style="33" customWidth="1"/>
    <col min="12679" max="12679" width="14" style="33" customWidth="1"/>
    <col min="12680" max="12681" width="14.5703125" style="33" customWidth="1"/>
    <col min="12682" max="12682" width="14.140625" style="33" customWidth="1"/>
    <col min="12683" max="12683" width="15.140625" style="33" customWidth="1"/>
    <col min="12684" max="12684" width="13.85546875" style="33" customWidth="1"/>
    <col min="12685" max="12686" width="14.7109375" style="33" customWidth="1"/>
    <col min="12687" max="12687" width="12.85546875" style="33" customWidth="1"/>
    <col min="12688" max="12688" width="13.5703125" style="33" customWidth="1"/>
    <col min="12689" max="12689" width="12.7109375" style="33" customWidth="1"/>
    <col min="12690" max="12690" width="13.42578125" style="33" customWidth="1"/>
    <col min="12691" max="12691" width="13.140625" style="33" customWidth="1"/>
    <col min="12692" max="12692" width="14.7109375" style="33" customWidth="1"/>
    <col min="12693" max="12693" width="14.5703125" style="33" customWidth="1"/>
    <col min="12694" max="12694" width="13" style="33" customWidth="1"/>
    <col min="12695" max="12695" width="15" style="33" customWidth="1"/>
    <col min="12696" max="12697" width="12.140625" style="33" customWidth="1"/>
    <col min="12698" max="12698" width="12" style="33" customWidth="1"/>
    <col min="12699" max="12699" width="13.5703125" style="33" customWidth="1"/>
    <col min="12700" max="12700" width="14" style="33" customWidth="1"/>
    <col min="12701" max="12701" width="12.28515625" style="33" customWidth="1"/>
    <col min="12702" max="12702" width="14.140625" style="33" customWidth="1"/>
    <col min="12703" max="12703" width="13" style="33" customWidth="1"/>
    <col min="12704" max="12704" width="13.5703125" style="33" customWidth="1"/>
    <col min="12705" max="12705" width="12.42578125" style="33" customWidth="1"/>
    <col min="12706" max="12706" width="12.5703125" style="33" customWidth="1"/>
    <col min="12707" max="12707" width="11.7109375" style="33" customWidth="1"/>
    <col min="12708" max="12708" width="13.7109375" style="33" customWidth="1"/>
    <col min="12709" max="12709" width="13.28515625" style="33" customWidth="1"/>
    <col min="12710" max="12710" width="13.140625" style="33" customWidth="1"/>
    <col min="12711" max="12711" width="12" style="33" customWidth="1"/>
    <col min="12712" max="12712" width="12.140625" style="33" customWidth="1"/>
    <col min="12713" max="12713" width="12.28515625" style="33" customWidth="1"/>
    <col min="12714" max="12714" width="12.140625" style="33" customWidth="1"/>
    <col min="12715" max="12715" width="12.5703125" style="33" customWidth="1"/>
    <col min="12716" max="12932" width="9.140625" style="33"/>
    <col min="12933" max="12933" width="25.42578125" style="33" customWidth="1"/>
    <col min="12934" max="12934" width="56.28515625" style="33" customWidth="1"/>
    <col min="12935" max="12935" width="14" style="33" customWidth="1"/>
    <col min="12936" max="12937" width="14.5703125" style="33" customWidth="1"/>
    <col min="12938" max="12938" width="14.140625" style="33" customWidth="1"/>
    <col min="12939" max="12939" width="15.140625" style="33" customWidth="1"/>
    <col min="12940" max="12940" width="13.85546875" style="33" customWidth="1"/>
    <col min="12941" max="12942" width="14.7109375" style="33" customWidth="1"/>
    <col min="12943" max="12943" width="12.85546875" style="33" customWidth="1"/>
    <col min="12944" max="12944" width="13.5703125" style="33" customWidth="1"/>
    <col min="12945" max="12945" width="12.7109375" style="33" customWidth="1"/>
    <col min="12946" max="12946" width="13.42578125" style="33" customWidth="1"/>
    <col min="12947" max="12947" width="13.140625" style="33" customWidth="1"/>
    <col min="12948" max="12948" width="14.7109375" style="33" customWidth="1"/>
    <col min="12949" max="12949" width="14.5703125" style="33" customWidth="1"/>
    <col min="12950" max="12950" width="13" style="33" customWidth="1"/>
    <col min="12951" max="12951" width="15" style="33" customWidth="1"/>
    <col min="12952" max="12953" width="12.140625" style="33" customWidth="1"/>
    <col min="12954" max="12954" width="12" style="33" customWidth="1"/>
    <col min="12955" max="12955" width="13.5703125" style="33" customWidth="1"/>
    <col min="12956" max="12956" width="14" style="33" customWidth="1"/>
    <col min="12957" max="12957" width="12.28515625" style="33" customWidth="1"/>
    <col min="12958" max="12958" width="14.140625" style="33" customWidth="1"/>
    <col min="12959" max="12959" width="13" style="33" customWidth="1"/>
    <col min="12960" max="12960" width="13.5703125" style="33" customWidth="1"/>
    <col min="12961" max="12961" width="12.42578125" style="33" customWidth="1"/>
    <col min="12962" max="12962" width="12.5703125" style="33" customWidth="1"/>
    <col min="12963" max="12963" width="11.7109375" style="33" customWidth="1"/>
    <col min="12964" max="12964" width="13.7109375" style="33" customWidth="1"/>
    <col min="12965" max="12965" width="13.28515625" style="33" customWidth="1"/>
    <col min="12966" max="12966" width="13.140625" style="33" customWidth="1"/>
    <col min="12967" max="12967" width="12" style="33" customWidth="1"/>
    <col min="12968" max="12968" width="12.140625" style="33" customWidth="1"/>
    <col min="12969" max="12969" width="12.28515625" style="33" customWidth="1"/>
    <col min="12970" max="12970" width="12.140625" style="33" customWidth="1"/>
    <col min="12971" max="12971" width="12.5703125" style="33" customWidth="1"/>
    <col min="12972" max="13188" width="9.140625" style="33"/>
    <col min="13189" max="13189" width="25.42578125" style="33" customWidth="1"/>
    <col min="13190" max="13190" width="56.28515625" style="33" customWidth="1"/>
    <col min="13191" max="13191" width="14" style="33" customWidth="1"/>
    <col min="13192" max="13193" width="14.5703125" style="33" customWidth="1"/>
    <col min="13194" max="13194" width="14.140625" style="33" customWidth="1"/>
    <col min="13195" max="13195" width="15.140625" style="33" customWidth="1"/>
    <col min="13196" max="13196" width="13.85546875" style="33" customWidth="1"/>
    <col min="13197" max="13198" width="14.7109375" style="33" customWidth="1"/>
    <col min="13199" max="13199" width="12.85546875" style="33" customWidth="1"/>
    <col min="13200" max="13200" width="13.5703125" style="33" customWidth="1"/>
    <col min="13201" max="13201" width="12.7109375" style="33" customWidth="1"/>
    <col min="13202" max="13202" width="13.42578125" style="33" customWidth="1"/>
    <col min="13203" max="13203" width="13.140625" style="33" customWidth="1"/>
    <col min="13204" max="13204" width="14.7109375" style="33" customWidth="1"/>
    <col min="13205" max="13205" width="14.5703125" style="33" customWidth="1"/>
    <col min="13206" max="13206" width="13" style="33" customWidth="1"/>
    <col min="13207" max="13207" width="15" style="33" customWidth="1"/>
    <col min="13208" max="13209" width="12.140625" style="33" customWidth="1"/>
    <col min="13210" max="13210" width="12" style="33" customWidth="1"/>
    <col min="13211" max="13211" width="13.5703125" style="33" customWidth="1"/>
    <col min="13212" max="13212" width="14" style="33" customWidth="1"/>
    <col min="13213" max="13213" width="12.28515625" style="33" customWidth="1"/>
    <col min="13214" max="13214" width="14.140625" style="33" customWidth="1"/>
    <col min="13215" max="13215" width="13" style="33" customWidth="1"/>
    <col min="13216" max="13216" width="13.5703125" style="33" customWidth="1"/>
    <col min="13217" max="13217" width="12.42578125" style="33" customWidth="1"/>
    <col min="13218" max="13218" width="12.5703125" style="33" customWidth="1"/>
    <col min="13219" max="13219" width="11.7109375" style="33" customWidth="1"/>
    <col min="13220" max="13220" width="13.7109375" style="33" customWidth="1"/>
    <col min="13221" max="13221" width="13.28515625" style="33" customWidth="1"/>
    <col min="13222" max="13222" width="13.140625" style="33" customWidth="1"/>
    <col min="13223" max="13223" width="12" style="33" customWidth="1"/>
    <col min="13224" max="13224" width="12.140625" style="33" customWidth="1"/>
    <col min="13225" max="13225" width="12.28515625" style="33" customWidth="1"/>
    <col min="13226" max="13226" width="12.140625" style="33" customWidth="1"/>
    <col min="13227" max="13227" width="12.5703125" style="33" customWidth="1"/>
    <col min="13228" max="13444" width="9.140625" style="33"/>
    <col min="13445" max="13445" width="25.42578125" style="33" customWidth="1"/>
    <col min="13446" max="13446" width="56.28515625" style="33" customWidth="1"/>
    <col min="13447" max="13447" width="14" style="33" customWidth="1"/>
    <col min="13448" max="13449" width="14.5703125" style="33" customWidth="1"/>
    <col min="13450" max="13450" width="14.140625" style="33" customWidth="1"/>
    <col min="13451" max="13451" width="15.140625" style="33" customWidth="1"/>
    <col min="13452" max="13452" width="13.85546875" style="33" customWidth="1"/>
    <col min="13453" max="13454" width="14.7109375" style="33" customWidth="1"/>
    <col min="13455" max="13455" width="12.85546875" style="33" customWidth="1"/>
    <col min="13456" max="13456" width="13.5703125" style="33" customWidth="1"/>
    <col min="13457" max="13457" width="12.7109375" style="33" customWidth="1"/>
    <col min="13458" max="13458" width="13.42578125" style="33" customWidth="1"/>
    <col min="13459" max="13459" width="13.140625" style="33" customWidth="1"/>
    <col min="13460" max="13460" width="14.7109375" style="33" customWidth="1"/>
    <col min="13461" max="13461" width="14.5703125" style="33" customWidth="1"/>
    <col min="13462" max="13462" width="13" style="33" customWidth="1"/>
    <col min="13463" max="13463" width="15" style="33" customWidth="1"/>
    <col min="13464" max="13465" width="12.140625" style="33" customWidth="1"/>
    <col min="13466" max="13466" width="12" style="33" customWidth="1"/>
    <col min="13467" max="13467" width="13.5703125" style="33" customWidth="1"/>
    <col min="13468" max="13468" width="14" style="33" customWidth="1"/>
    <col min="13469" max="13469" width="12.28515625" style="33" customWidth="1"/>
    <col min="13470" max="13470" width="14.140625" style="33" customWidth="1"/>
    <col min="13471" max="13471" width="13" style="33" customWidth="1"/>
    <col min="13472" max="13472" width="13.5703125" style="33" customWidth="1"/>
    <col min="13473" max="13473" width="12.42578125" style="33" customWidth="1"/>
    <col min="13474" max="13474" width="12.5703125" style="33" customWidth="1"/>
    <col min="13475" max="13475" width="11.7109375" style="33" customWidth="1"/>
    <col min="13476" max="13476" width="13.7109375" style="33" customWidth="1"/>
    <col min="13477" max="13477" width="13.28515625" style="33" customWidth="1"/>
    <col min="13478" max="13478" width="13.140625" style="33" customWidth="1"/>
    <col min="13479" max="13479" width="12" style="33" customWidth="1"/>
    <col min="13480" max="13480" width="12.140625" style="33" customWidth="1"/>
    <col min="13481" max="13481" width="12.28515625" style="33" customWidth="1"/>
    <col min="13482" max="13482" width="12.140625" style="33" customWidth="1"/>
    <col min="13483" max="13483" width="12.5703125" style="33" customWidth="1"/>
    <col min="13484" max="13700" width="9.140625" style="33"/>
    <col min="13701" max="13701" width="25.42578125" style="33" customWidth="1"/>
    <col min="13702" max="13702" width="56.28515625" style="33" customWidth="1"/>
    <col min="13703" max="13703" width="14" style="33" customWidth="1"/>
    <col min="13704" max="13705" width="14.5703125" style="33" customWidth="1"/>
    <col min="13706" max="13706" width="14.140625" style="33" customWidth="1"/>
    <col min="13707" max="13707" width="15.140625" style="33" customWidth="1"/>
    <col min="13708" max="13708" width="13.85546875" style="33" customWidth="1"/>
    <col min="13709" max="13710" width="14.7109375" style="33" customWidth="1"/>
    <col min="13711" max="13711" width="12.85546875" style="33" customWidth="1"/>
    <col min="13712" max="13712" width="13.5703125" style="33" customWidth="1"/>
    <col min="13713" max="13713" width="12.7109375" style="33" customWidth="1"/>
    <col min="13714" max="13714" width="13.42578125" style="33" customWidth="1"/>
    <col min="13715" max="13715" width="13.140625" style="33" customWidth="1"/>
    <col min="13716" max="13716" width="14.7109375" style="33" customWidth="1"/>
    <col min="13717" max="13717" width="14.5703125" style="33" customWidth="1"/>
    <col min="13718" max="13718" width="13" style="33" customWidth="1"/>
    <col min="13719" max="13719" width="15" style="33" customWidth="1"/>
    <col min="13720" max="13721" width="12.140625" style="33" customWidth="1"/>
    <col min="13722" max="13722" width="12" style="33" customWidth="1"/>
    <col min="13723" max="13723" width="13.5703125" style="33" customWidth="1"/>
    <col min="13724" max="13724" width="14" style="33" customWidth="1"/>
    <col min="13725" max="13725" width="12.28515625" style="33" customWidth="1"/>
    <col min="13726" max="13726" width="14.140625" style="33" customWidth="1"/>
    <col min="13727" max="13727" width="13" style="33" customWidth="1"/>
    <col min="13728" max="13728" width="13.5703125" style="33" customWidth="1"/>
    <col min="13729" max="13729" width="12.42578125" style="33" customWidth="1"/>
    <col min="13730" max="13730" width="12.5703125" style="33" customWidth="1"/>
    <col min="13731" max="13731" width="11.7109375" style="33" customWidth="1"/>
    <col min="13732" max="13732" width="13.7109375" style="33" customWidth="1"/>
    <col min="13733" max="13733" width="13.28515625" style="33" customWidth="1"/>
    <col min="13734" max="13734" width="13.140625" style="33" customWidth="1"/>
    <col min="13735" max="13735" width="12" style="33" customWidth="1"/>
    <col min="13736" max="13736" width="12.140625" style="33" customWidth="1"/>
    <col min="13737" max="13737" width="12.28515625" style="33" customWidth="1"/>
    <col min="13738" max="13738" width="12.140625" style="33" customWidth="1"/>
    <col min="13739" max="13739" width="12.5703125" style="33" customWidth="1"/>
    <col min="13740" max="13956" width="9.140625" style="33"/>
    <col min="13957" max="13957" width="25.42578125" style="33" customWidth="1"/>
    <col min="13958" max="13958" width="56.28515625" style="33" customWidth="1"/>
    <col min="13959" max="13959" width="14" style="33" customWidth="1"/>
    <col min="13960" max="13961" width="14.5703125" style="33" customWidth="1"/>
    <col min="13962" max="13962" width="14.140625" style="33" customWidth="1"/>
    <col min="13963" max="13963" width="15.140625" style="33" customWidth="1"/>
    <col min="13964" max="13964" width="13.85546875" style="33" customWidth="1"/>
    <col min="13965" max="13966" width="14.7109375" style="33" customWidth="1"/>
    <col min="13967" max="13967" width="12.85546875" style="33" customWidth="1"/>
    <col min="13968" max="13968" width="13.5703125" style="33" customWidth="1"/>
    <col min="13969" max="13969" width="12.7109375" style="33" customWidth="1"/>
    <col min="13970" max="13970" width="13.42578125" style="33" customWidth="1"/>
    <col min="13971" max="13971" width="13.140625" style="33" customWidth="1"/>
    <col min="13972" max="13972" width="14.7109375" style="33" customWidth="1"/>
    <col min="13973" max="13973" width="14.5703125" style="33" customWidth="1"/>
    <col min="13974" max="13974" width="13" style="33" customWidth="1"/>
    <col min="13975" max="13975" width="15" style="33" customWidth="1"/>
    <col min="13976" max="13977" width="12.140625" style="33" customWidth="1"/>
    <col min="13978" max="13978" width="12" style="33" customWidth="1"/>
    <col min="13979" max="13979" width="13.5703125" style="33" customWidth="1"/>
    <col min="13980" max="13980" width="14" style="33" customWidth="1"/>
    <col min="13981" max="13981" width="12.28515625" style="33" customWidth="1"/>
    <col min="13982" max="13982" width="14.140625" style="33" customWidth="1"/>
    <col min="13983" max="13983" width="13" style="33" customWidth="1"/>
    <col min="13984" max="13984" width="13.5703125" style="33" customWidth="1"/>
    <col min="13985" max="13985" width="12.42578125" style="33" customWidth="1"/>
    <col min="13986" max="13986" width="12.5703125" style="33" customWidth="1"/>
    <col min="13987" max="13987" width="11.7109375" style="33" customWidth="1"/>
    <col min="13988" max="13988" width="13.7109375" style="33" customWidth="1"/>
    <col min="13989" max="13989" width="13.28515625" style="33" customWidth="1"/>
    <col min="13990" max="13990" width="13.140625" style="33" customWidth="1"/>
    <col min="13991" max="13991" width="12" style="33" customWidth="1"/>
    <col min="13992" max="13992" width="12.140625" style="33" customWidth="1"/>
    <col min="13993" max="13993" width="12.28515625" style="33" customWidth="1"/>
    <col min="13994" max="13994" width="12.140625" style="33" customWidth="1"/>
    <col min="13995" max="13995" width="12.5703125" style="33" customWidth="1"/>
    <col min="13996" max="14212" width="9.140625" style="33"/>
    <col min="14213" max="14213" width="25.42578125" style="33" customWidth="1"/>
    <col min="14214" max="14214" width="56.28515625" style="33" customWidth="1"/>
    <col min="14215" max="14215" width="14" style="33" customWidth="1"/>
    <col min="14216" max="14217" width="14.5703125" style="33" customWidth="1"/>
    <col min="14218" max="14218" width="14.140625" style="33" customWidth="1"/>
    <col min="14219" max="14219" width="15.140625" style="33" customWidth="1"/>
    <col min="14220" max="14220" width="13.85546875" style="33" customWidth="1"/>
    <col min="14221" max="14222" width="14.7109375" style="33" customWidth="1"/>
    <col min="14223" max="14223" width="12.85546875" style="33" customWidth="1"/>
    <col min="14224" max="14224" width="13.5703125" style="33" customWidth="1"/>
    <col min="14225" max="14225" width="12.7109375" style="33" customWidth="1"/>
    <col min="14226" max="14226" width="13.42578125" style="33" customWidth="1"/>
    <col min="14227" max="14227" width="13.140625" style="33" customWidth="1"/>
    <col min="14228" max="14228" width="14.7109375" style="33" customWidth="1"/>
    <col min="14229" max="14229" width="14.5703125" style="33" customWidth="1"/>
    <col min="14230" max="14230" width="13" style="33" customWidth="1"/>
    <col min="14231" max="14231" width="15" style="33" customWidth="1"/>
    <col min="14232" max="14233" width="12.140625" style="33" customWidth="1"/>
    <col min="14234" max="14234" width="12" style="33" customWidth="1"/>
    <col min="14235" max="14235" width="13.5703125" style="33" customWidth="1"/>
    <col min="14236" max="14236" width="14" style="33" customWidth="1"/>
    <col min="14237" max="14237" width="12.28515625" style="33" customWidth="1"/>
    <col min="14238" max="14238" width="14.140625" style="33" customWidth="1"/>
    <col min="14239" max="14239" width="13" style="33" customWidth="1"/>
    <col min="14240" max="14240" width="13.5703125" style="33" customWidth="1"/>
    <col min="14241" max="14241" width="12.42578125" style="33" customWidth="1"/>
    <col min="14242" max="14242" width="12.5703125" style="33" customWidth="1"/>
    <col min="14243" max="14243" width="11.7109375" style="33" customWidth="1"/>
    <col min="14244" max="14244" width="13.7109375" style="33" customWidth="1"/>
    <col min="14245" max="14245" width="13.28515625" style="33" customWidth="1"/>
    <col min="14246" max="14246" width="13.140625" style="33" customWidth="1"/>
    <col min="14247" max="14247" width="12" style="33" customWidth="1"/>
    <col min="14248" max="14248" width="12.140625" style="33" customWidth="1"/>
    <col min="14249" max="14249" width="12.28515625" style="33" customWidth="1"/>
    <col min="14250" max="14250" width="12.140625" style="33" customWidth="1"/>
    <col min="14251" max="14251" width="12.5703125" style="33" customWidth="1"/>
    <col min="14252" max="14468" width="9.140625" style="33"/>
    <col min="14469" max="14469" width="25.42578125" style="33" customWidth="1"/>
    <col min="14470" max="14470" width="56.28515625" style="33" customWidth="1"/>
    <col min="14471" max="14471" width="14" style="33" customWidth="1"/>
    <col min="14472" max="14473" width="14.5703125" style="33" customWidth="1"/>
    <col min="14474" max="14474" width="14.140625" style="33" customWidth="1"/>
    <col min="14475" max="14475" width="15.140625" style="33" customWidth="1"/>
    <col min="14476" max="14476" width="13.85546875" style="33" customWidth="1"/>
    <col min="14477" max="14478" width="14.7109375" style="33" customWidth="1"/>
    <col min="14479" max="14479" width="12.85546875" style="33" customWidth="1"/>
    <col min="14480" max="14480" width="13.5703125" style="33" customWidth="1"/>
    <col min="14481" max="14481" width="12.7109375" style="33" customWidth="1"/>
    <col min="14482" max="14482" width="13.42578125" style="33" customWidth="1"/>
    <col min="14483" max="14483" width="13.140625" style="33" customWidth="1"/>
    <col min="14484" max="14484" width="14.7109375" style="33" customWidth="1"/>
    <col min="14485" max="14485" width="14.5703125" style="33" customWidth="1"/>
    <col min="14486" max="14486" width="13" style="33" customWidth="1"/>
    <col min="14487" max="14487" width="15" style="33" customWidth="1"/>
    <col min="14488" max="14489" width="12.140625" style="33" customWidth="1"/>
    <col min="14490" max="14490" width="12" style="33" customWidth="1"/>
    <col min="14491" max="14491" width="13.5703125" style="33" customWidth="1"/>
    <col min="14492" max="14492" width="14" style="33" customWidth="1"/>
    <col min="14493" max="14493" width="12.28515625" style="33" customWidth="1"/>
    <col min="14494" max="14494" width="14.140625" style="33" customWidth="1"/>
    <col min="14495" max="14495" width="13" style="33" customWidth="1"/>
    <col min="14496" max="14496" width="13.5703125" style="33" customWidth="1"/>
    <col min="14497" max="14497" width="12.42578125" style="33" customWidth="1"/>
    <col min="14498" max="14498" width="12.5703125" style="33" customWidth="1"/>
    <col min="14499" max="14499" width="11.7109375" style="33" customWidth="1"/>
    <col min="14500" max="14500" width="13.7109375" style="33" customWidth="1"/>
    <col min="14501" max="14501" width="13.28515625" style="33" customWidth="1"/>
    <col min="14502" max="14502" width="13.140625" style="33" customWidth="1"/>
    <col min="14503" max="14503" width="12" style="33" customWidth="1"/>
    <col min="14504" max="14504" width="12.140625" style="33" customWidth="1"/>
    <col min="14505" max="14505" width="12.28515625" style="33" customWidth="1"/>
    <col min="14506" max="14506" width="12.140625" style="33" customWidth="1"/>
    <col min="14507" max="14507" width="12.5703125" style="33" customWidth="1"/>
    <col min="14508" max="14724" width="9.140625" style="33"/>
    <col min="14725" max="14725" width="25.42578125" style="33" customWidth="1"/>
    <col min="14726" max="14726" width="56.28515625" style="33" customWidth="1"/>
    <col min="14727" max="14727" width="14" style="33" customWidth="1"/>
    <col min="14728" max="14729" width="14.5703125" style="33" customWidth="1"/>
    <col min="14730" max="14730" width="14.140625" style="33" customWidth="1"/>
    <col min="14731" max="14731" width="15.140625" style="33" customWidth="1"/>
    <col min="14732" max="14732" width="13.85546875" style="33" customWidth="1"/>
    <col min="14733" max="14734" width="14.7109375" style="33" customWidth="1"/>
    <col min="14735" max="14735" width="12.85546875" style="33" customWidth="1"/>
    <col min="14736" max="14736" width="13.5703125" style="33" customWidth="1"/>
    <col min="14737" max="14737" width="12.7109375" style="33" customWidth="1"/>
    <col min="14738" max="14738" width="13.42578125" style="33" customWidth="1"/>
    <col min="14739" max="14739" width="13.140625" style="33" customWidth="1"/>
    <col min="14740" max="14740" width="14.7109375" style="33" customWidth="1"/>
    <col min="14741" max="14741" width="14.5703125" style="33" customWidth="1"/>
    <col min="14742" max="14742" width="13" style="33" customWidth="1"/>
    <col min="14743" max="14743" width="15" style="33" customWidth="1"/>
    <col min="14744" max="14745" width="12.140625" style="33" customWidth="1"/>
    <col min="14746" max="14746" width="12" style="33" customWidth="1"/>
    <col min="14747" max="14747" width="13.5703125" style="33" customWidth="1"/>
    <col min="14748" max="14748" width="14" style="33" customWidth="1"/>
    <col min="14749" max="14749" width="12.28515625" style="33" customWidth="1"/>
    <col min="14750" max="14750" width="14.140625" style="33" customWidth="1"/>
    <col min="14751" max="14751" width="13" style="33" customWidth="1"/>
    <col min="14752" max="14752" width="13.5703125" style="33" customWidth="1"/>
    <col min="14753" max="14753" width="12.42578125" style="33" customWidth="1"/>
    <col min="14754" max="14754" width="12.5703125" style="33" customWidth="1"/>
    <col min="14755" max="14755" width="11.7109375" style="33" customWidth="1"/>
    <col min="14756" max="14756" width="13.7109375" style="33" customWidth="1"/>
    <col min="14757" max="14757" width="13.28515625" style="33" customWidth="1"/>
    <col min="14758" max="14758" width="13.140625" style="33" customWidth="1"/>
    <col min="14759" max="14759" width="12" style="33" customWidth="1"/>
    <col min="14760" max="14760" width="12.140625" style="33" customWidth="1"/>
    <col min="14761" max="14761" width="12.28515625" style="33" customWidth="1"/>
    <col min="14762" max="14762" width="12.140625" style="33" customWidth="1"/>
    <col min="14763" max="14763" width="12.5703125" style="33" customWidth="1"/>
    <col min="14764" max="14980" width="9.140625" style="33"/>
    <col min="14981" max="14981" width="25.42578125" style="33" customWidth="1"/>
    <col min="14982" max="14982" width="56.28515625" style="33" customWidth="1"/>
    <col min="14983" max="14983" width="14" style="33" customWidth="1"/>
    <col min="14984" max="14985" width="14.5703125" style="33" customWidth="1"/>
    <col min="14986" max="14986" width="14.140625" style="33" customWidth="1"/>
    <col min="14987" max="14987" width="15.140625" style="33" customWidth="1"/>
    <col min="14988" max="14988" width="13.85546875" style="33" customWidth="1"/>
    <col min="14989" max="14990" width="14.7109375" style="33" customWidth="1"/>
    <col min="14991" max="14991" width="12.85546875" style="33" customWidth="1"/>
    <col min="14992" max="14992" width="13.5703125" style="33" customWidth="1"/>
    <col min="14993" max="14993" width="12.7109375" style="33" customWidth="1"/>
    <col min="14994" max="14994" width="13.42578125" style="33" customWidth="1"/>
    <col min="14995" max="14995" width="13.140625" style="33" customWidth="1"/>
    <col min="14996" max="14996" width="14.7109375" style="33" customWidth="1"/>
    <col min="14997" max="14997" width="14.5703125" style="33" customWidth="1"/>
    <col min="14998" max="14998" width="13" style="33" customWidth="1"/>
    <col min="14999" max="14999" width="15" style="33" customWidth="1"/>
    <col min="15000" max="15001" width="12.140625" style="33" customWidth="1"/>
    <col min="15002" max="15002" width="12" style="33" customWidth="1"/>
    <col min="15003" max="15003" width="13.5703125" style="33" customWidth="1"/>
    <col min="15004" max="15004" width="14" style="33" customWidth="1"/>
    <col min="15005" max="15005" width="12.28515625" style="33" customWidth="1"/>
    <col min="15006" max="15006" width="14.140625" style="33" customWidth="1"/>
    <col min="15007" max="15007" width="13" style="33" customWidth="1"/>
    <col min="15008" max="15008" width="13.5703125" style="33" customWidth="1"/>
    <col min="15009" max="15009" width="12.42578125" style="33" customWidth="1"/>
    <col min="15010" max="15010" width="12.5703125" style="33" customWidth="1"/>
    <col min="15011" max="15011" width="11.7109375" style="33" customWidth="1"/>
    <col min="15012" max="15012" width="13.7109375" style="33" customWidth="1"/>
    <col min="15013" max="15013" width="13.28515625" style="33" customWidth="1"/>
    <col min="15014" max="15014" width="13.140625" style="33" customWidth="1"/>
    <col min="15015" max="15015" width="12" style="33" customWidth="1"/>
    <col min="15016" max="15016" width="12.140625" style="33" customWidth="1"/>
    <col min="15017" max="15017" width="12.28515625" style="33" customWidth="1"/>
    <col min="15018" max="15018" width="12.140625" style="33" customWidth="1"/>
    <col min="15019" max="15019" width="12.5703125" style="33" customWidth="1"/>
    <col min="15020" max="15236" width="9.140625" style="33"/>
    <col min="15237" max="15237" width="25.42578125" style="33" customWidth="1"/>
    <col min="15238" max="15238" width="56.28515625" style="33" customWidth="1"/>
    <col min="15239" max="15239" width="14" style="33" customWidth="1"/>
    <col min="15240" max="15241" width="14.5703125" style="33" customWidth="1"/>
    <col min="15242" max="15242" width="14.140625" style="33" customWidth="1"/>
    <col min="15243" max="15243" width="15.140625" style="33" customWidth="1"/>
    <col min="15244" max="15244" width="13.85546875" style="33" customWidth="1"/>
    <col min="15245" max="15246" width="14.7109375" style="33" customWidth="1"/>
    <col min="15247" max="15247" width="12.85546875" style="33" customWidth="1"/>
    <col min="15248" max="15248" width="13.5703125" style="33" customWidth="1"/>
    <col min="15249" max="15249" width="12.7109375" style="33" customWidth="1"/>
    <col min="15250" max="15250" width="13.42578125" style="33" customWidth="1"/>
    <col min="15251" max="15251" width="13.140625" style="33" customWidth="1"/>
    <col min="15252" max="15252" width="14.7109375" style="33" customWidth="1"/>
    <col min="15253" max="15253" width="14.5703125" style="33" customWidth="1"/>
    <col min="15254" max="15254" width="13" style="33" customWidth="1"/>
    <col min="15255" max="15255" width="15" style="33" customWidth="1"/>
    <col min="15256" max="15257" width="12.140625" style="33" customWidth="1"/>
    <col min="15258" max="15258" width="12" style="33" customWidth="1"/>
    <col min="15259" max="15259" width="13.5703125" style="33" customWidth="1"/>
    <col min="15260" max="15260" width="14" style="33" customWidth="1"/>
    <col min="15261" max="15261" width="12.28515625" style="33" customWidth="1"/>
    <col min="15262" max="15262" width="14.140625" style="33" customWidth="1"/>
    <col min="15263" max="15263" width="13" style="33" customWidth="1"/>
    <col min="15264" max="15264" width="13.5703125" style="33" customWidth="1"/>
    <col min="15265" max="15265" width="12.42578125" style="33" customWidth="1"/>
    <col min="15266" max="15266" width="12.5703125" style="33" customWidth="1"/>
    <col min="15267" max="15267" width="11.7109375" style="33" customWidth="1"/>
    <col min="15268" max="15268" width="13.7109375" style="33" customWidth="1"/>
    <col min="15269" max="15269" width="13.28515625" style="33" customWidth="1"/>
    <col min="15270" max="15270" width="13.140625" style="33" customWidth="1"/>
    <col min="15271" max="15271" width="12" style="33" customWidth="1"/>
    <col min="15272" max="15272" width="12.140625" style="33" customWidth="1"/>
    <col min="15273" max="15273" width="12.28515625" style="33" customWidth="1"/>
    <col min="15274" max="15274" width="12.140625" style="33" customWidth="1"/>
    <col min="15275" max="15275" width="12.5703125" style="33" customWidth="1"/>
    <col min="15276" max="15492" width="9.140625" style="33"/>
    <col min="15493" max="15493" width="25.42578125" style="33" customWidth="1"/>
    <col min="15494" max="15494" width="56.28515625" style="33" customWidth="1"/>
    <col min="15495" max="15495" width="14" style="33" customWidth="1"/>
    <col min="15496" max="15497" width="14.5703125" style="33" customWidth="1"/>
    <col min="15498" max="15498" width="14.140625" style="33" customWidth="1"/>
    <col min="15499" max="15499" width="15.140625" style="33" customWidth="1"/>
    <col min="15500" max="15500" width="13.85546875" style="33" customWidth="1"/>
    <col min="15501" max="15502" width="14.7109375" style="33" customWidth="1"/>
    <col min="15503" max="15503" width="12.85546875" style="33" customWidth="1"/>
    <col min="15504" max="15504" width="13.5703125" style="33" customWidth="1"/>
    <col min="15505" max="15505" width="12.7109375" style="33" customWidth="1"/>
    <col min="15506" max="15506" width="13.42578125" style="33" customWidth="1"/>
    <col min="15507" max="15507" width="13.140625" style="33" customWidth="1"/>
    <col min="15508" max="15508" width="14.7109375" style="33" customWidth="1"/>
    <col min="15509" max="15509" width="14.5703125" style="33" customWidth="1"/>
    <col min="15510" max="15510" width="13" style="33" customWidth="1"/>
    <col min="15511" max="15511" width="15" style="33" customWidth="1"/>
    <col min="15512" max="15513" width="12.140625" style="33" customWidth="1"/>
    <col min="15514" max="15514" width="12" style="33" customWidth="1"/>
    <col min="15515" max="15515" width="13.5703125" style="33" customWidth="1"/>
    <col min="15516" max="15516" width="14" style="33" customWidth="1"/>
    <col min="15517" max="15517" width="12.28515625" style="33" customWidth="1"/>
    <col min="15518" max="15518" width="14.140625" style="33" customWidth="1"/>
    <col min="15519" max="15519" width="13" style="33" customWidth="1"/>
    <col min="15520" max="15520" width="13.5703125" style="33" customWidth="1"/>
    <col min="15521" max="15521" width="12.42578125" style="33" customWidth="1"/>
    <col min="15522" max="15522" width="12.5703125" style="33" customWidth="1"/>
    <col min="15523" max="15523" width="11.7109375" style="33" customWidth="1"/>
    <col min="15524" max="15524" width="13.7109375" style="33" customWidth="1"/>
    <col min="15525" max="15525" width="13.28515625" style="33" customWidth="1"/>
    <col min="15526" max="15526" width="13.140625" style="33" customWidth="1"/>
    <col min="15527" max="15527" width="12" style="33" customWidth="1"/>
    <col min="15528" max="15528" width="12.140625" style="33" customWidth="1"/>
    <col min="15529" max="15529" width="12.28515625" style="33" customWidth="1"/>
    <col min="15530" max="15530" width="12.140625" style="33" customWidth="1"/>
    <col min="15531" max="15531" width="12.5703125" style="33" customWidth="1"/>
    <col min="15532" max="15748" width="9.140625" style="33"/>
    <col min="15749" max="15749" width="25.42578125" style="33" customWidth="1"/>
    <col min="15750" max="15750" width="56.28515625" style="33" customWidth="1"/>
    <col min="15751" max="15751" width="14" style="33" customWidth="1"/>
    <col min="15752" max="15753" width="14.5703125" style="33" customWidth="1"/>
    <col min="15754" max="15754" width="14.140625" style="33" customWidth="1"/>
    <col min="15755" max="15755" width="15.140625" style="33" customWidth="1"/>
    <col min="15756" max="15756" width="13.85546875" style="33" customWidth="1"/>
    <col min="15757" max="15758" width="14.7109375" style="33" customWidth="1"/>
    <col min="15759" max="15759" width="12.85546875" style="33" customWidth="1"/>
    <col min="15760" max="15760" width="13.5703125" style="33" customWidth="1"/>
    <col min="15761" max="15761" width="12.7109375" style="33" customWidth="1"/>
    <col min="15762" max="15762" width="13.42578125" style="33" customWidth="1"/>
    <col min="15763" max="15763" width="13.140625" style="33" customWidth="1"/>
    <col min="15764" max="15764" width="14.7109375" style="33" customWidth="1"/>
    <col min="15765" max="15765" width="14.5703125" style="33" customWidth="1"/>
    <col min="15766" max="15766" width="13" style="33" customWidth="1"/>
    <col min="15767" max="15767" width="15" style="33" customWidth="1"/>
    <col min="15768" max="15769" width="12.140625" style="33" customWidth="1"/>
    <col min="15770" max="15770" width="12" style="33" customWidth="1"/>
    <col min="15771" max="15771" width="13.5703125" style="33" customWidth="1"/>
    <col min="15772" max="15772" width="14" style="33" customWidth="1"/>
    <col min="15773" max="15773" width="12.28515625" style="33" customWidth="1"/>
    <col min="15774" max="15774" width="14.140625" style="33" customWidth="1"/>
    <col min="15775" max="15775" width="13" style="33" customWidth="1"/>
    <col min="15776" max="15776" width="13.5703125" style="33" customWidth="1"/>
    <col min="15777" max="15777" width="12.42578125" style="33" customWidth="1"/>
    <col min="15778" max="15778" width="12.5703125" style="33" customWidth="1"/>
    <col min="15779" max="15779" width="11.7109375" style="33" customWidth="1"/>
    <col min="15780" max="15780" width="13.7109375" style="33" customWidth="1"/>
    <col min="15781" max="15781" width="13.28515625" style="33" customWidth="1"/>
    <col min="15782" max="15782" width="13.140625" style="33" customWidth="1"/>
    <col min="15783" max="15783" width="12" style="33" customWidth="1"/>
    <col min="15784" max="15784" width="12.140625" style="33" customWidth="1"/>
    <col min="15785" max="15785" width="12.28515625" style="33" customWidth="1"/>
    <col min="15786" max="15786" width="12.140625" style="33" customWidth="1"/>
    <col min="15787" max="15787" width="12.5703125" style="33" customWidth="1"/>
    <col min="15788" max="16004" width="9.140625" style="33"/>
    <col min="16005" max="16005" width="25.42578125" style="33" customWidth="1"/>
    <col min="16006" max="16006" width="56.28515625" style="33" customWidth="1"/>
    <col min="16007" max="16007" width="14" style="33" customWidth="1"/>
    <col min="16008" max="16009" width="14.5703125" style="33" customWidth="1"/>
    <col min="16010" max="16010" width="14.140625" style="33" customWidth="1"/>
    <col min="16011" max="16011" width="15.140625" style="33" customWidth="1"/>
    <col min="16012" max="16012" width="13.85546875" style="33" customWidth="1"/>
    <col min="16013" max="16014" width="14.7109375" style="33" customWidth="1"/>
    <col min="16015" max="16015" width="12.85546875" style="33" customWidth="1"/>
    <col min="16016" max="16016" width="13.5703125" style="33" customWidth="1"/>
    <col min="16017" max="16017" width="12.7109375" style="33" customWidth="1"/>
    <col min="16018" max="16018" width="13.42578125" style="33" customWidth="1"/>
    <col min="16019" max="16019" width="13.140625" style="33" customWidth="1"/>
    <col min="16020" max="16020" width="14.7109375" style="33" customWidth="1"/>
    <col min="16021" max="16021" width="14.5703125" style="33" customWidth="1"/>
    <col min="16022" max="16022" width="13" style="33" customWidth="1"/>
    <col min="16023" max="16023" width="15" style="33" customWidth="1"/>
    <col min="16024" max="16025" width="12.140625" style="33" customWidth="1"/>
    <col min="16026" max="16026" width="12" style="33" customWidth="1"/>
    <col min="16027" max="16027" width="13.5703125" style="33" customWidth="1"/>
    <col min="16028" max="16028" width="14" style="33" customWidth="1"/>
    <col min="16029" max="16029" width="12.28515625" style="33" customWidth="1"/>
    <col min="16030" max="16030" width="14.140625" style="33" customWidth="1"/>
    <col min="16031" max="16031" width="13" style="33" customWidth="1"/>
    <col min="16032" max="16032" width="13.5703125" style="33" customWidth="1"/>
    <col min="16033" max="16033" width="12.42578125" style="33" customWidth="1"/>
    <col min="16034" max="16034" width="12.5703125" style="33" customWidth="1"/>
    <col min="16035" max="16035" width="11.7109375" style="33" customWidth="1"/>
    <col min="16036" max="16036" width="13.7109375" style="33" customWidth="1"/>
    <col min="16037" max="16037" width="13.28515625" style="33" customWidth="1"/>
    <col min="16038" max="16038" width="13.140625" style="33" customWidth="1"/>
    <col min="16039" max="16039" width="12" style="33" customWidth="1"/>
    <col min="16040" max="16040" width="12.140625" style="33" customWidth="1"/>
    <col min="16041" max="16041" width="12.28515625" style="33" customWidth="1"/>
    <col min="16042" max="16042" width="12.140625" style="33" customWidth="1"/>
    <col min="16043" max="16043" width="12.5703125" style="33" customWidth="1"/>
    <col min="16044" max="16384" width="9.140625" style="33"/>
  </cols>
  <sheetData>
    <row r="1" spans="1:5" s="4" customFormat="1" ht="16.5" customHeight="1" x14ac:dyDescent="0.25">
      <c r="A1" s="3"/>
      <c r="B1" s="48"/>
      <c r="C1" s="49" t="s">
        <v>274</v>
      </c>
      <c r="D1" s="49"/>
      <c r="E1" s="49"/>
    </row>
    <row r="2" spans="1:5" s="4" customFormat="1" ht="69.75" customHeight="1" x14ac:dyDescent="0.25">
      <c r="A2" s="3"/>
      <c r="C2" s="66" t="s">
        <v>247</v>
      </c>
      <c r="D2" s="67"/>
      <c r="E2" s="67"/>
    </row>
    <row r="3" spans="1:5" s="4" customFormat="1" ht="34.5" customHeight="1" x14ac:dyDescent="0.25">
      <c r="A3" s="68" t="s">
        <v>275</v>
      </c>
      <c r="B3" s="68"/>
      <c r="C3" s="68"/>
      <c r="D3" s="68"/>
      <c r="E3" s="68"/>
    </row>
    <row r="4" spans="1:5" ht="16.5" customHeight="1" x14ac:dyDescent="0.25">
      <c r="A4" s="15" t="s">
        <v>2</v>
      </c>
      <c r="B4" s="20" t="s">
        <v>2</v>
      </c>
      <c r="C4" s="50"/>
      <c r="E4" s="52" t="s">
        <v>1</v>
      </c>
    </row>
    <row r="5" spans="1:5" ht="42" customHeight="1" x14ac:dyDescent="0.25">
      <c r="A5" s="38" t="s">
        <v>3</v>
      </c>
      <c r="B5" s="38" t="s">
        <v>4</v>
      </c>
      <c r="C5" s="53" t="s">
        <v>276</v>
      </c>
      <c r="D5" s="53" t="s">
        <v>277</v>
      </c>
      <c r="E5" s="53" t="s">
        <v>278</v>
      </c>
    </row>
    <row r="6" spans="1:5" s="15" customFormat="1" hidden="1" x14ac:dyDescent="0.25">
      <c r="A6" s="13">
        <v>1</v>
      </c>
      <c r="B6" s="13">
        <v>2</v>
      </c>
      <c r="C6" s="54">
        <v>6</v>
      </c>
      <c r="D6" s="54">
        <v>7</v>
      </c>
      <c r="E6" s="54">
        <v>8</v>
      </c>
    </row>
    <row r="7" spans="1:5" s="4" customFormat="1" ht="28.5" x14ac:dyDescent="0.25">
      <c r="A7" s="1" t="s">
        <v>5</v>
      </c>
      <c r="B7" s="2" t="s">
        <v>6</v>
      </c>
      <c r="C7" s="55">
        <f>C8+C16+C26+C31+C34+C44+C55+C60+C49</f>
        <v>120872200</v>
      </c>
      <c r="D7" s="55">
        <f>D8+D16+D26+D31+D34+D44+D55+D60+D49</f>
        <v>131928400</v>
      </c>
      <c r="E7" s="55">
        <f>E8+E16+E26+E31+E34+E44+E55+E60+E49</f>
        <v>143504200</v>
      </c>
    </row>
    <row r="8" spans="1:5" s="4" customFormat="1" x14ac:dyDescent="0.25">
      <c r="A8" s="1" t="s">
        <v>7</v>
      </c>
      <c r="B8" s="2" t="s">
        <v>8</v>
      </c>
      <c r="C8" s="55">
        <f t="shared" ref="C8:E8" si="0">C9</f>
        <v>102933000</v>
      </c>
      <c r="D8" s="55">
        <f t="shared" si="0"/>
        <v>113640000</v>
      </c>
      <c r="E8" s="55">
        <f t="shared" si="0"/>
        <v>122103000</v>
      </c>
    </row>
    <row r="9" spans="1:5" s="4" customFormat="1" x14ac:dyDescent="0.25">
      <c r="A9" s="1" t="s">
        <v>9</v>
      </c>
      <c r="B9" s="5" t="s">
        <v>10</v>
      </c>
      <c r="C9" s="56">
        <f>C10+C11+C12+C13+C14+C15</f>
        <v>102933000</v>
      </c>
      <c r="D9" s="56">
        <f t="shared" ref="D9:E9" si="1">D10+D11+D12+D13+D14+D15</f>
        <v>113640000</v>
      </c>
      <c r="E9" s="56">
        <f t="shared" si="1"/>
        <v>122103000</v>
      </c>
    </row>
    <row r="10" spans="1:5" s="4" customFormat="1" ht="120" x14ac:dyDescent="0.25">
      <c r="A10" s="1" t="s">
        <v>11</v>
      </c>
      <c r="B10" s="45" t="s">
        <v>12</v>
      </c>
      <c r="C10" s="56">
        <f>89264000+6120000</f>
        <v>95384000</v>
      </c>
      <c r="D10" s="56">
        <f>96137000+9457000</f>
        <v>105594000</v>
      </c>
      <c r="E10" s="56">
        <f>103348000+10151000</f>
        <v>113499000</v>
      </c>
    </row>
    <row r="11" spans="1:5" s="4" customFormat="1" ht="165" x14ac:dyDescent="0.25">
      <c r="A11" s="1" t="s">
        <v>13</v>
      </c>
      <c r="B11" s="16" t="s">
        <v>14</v>
      </c>
      <c r="C11" s="56">
        <v>672000</v>
      </c>
      <c r="D11" s="56">
        <v>724000</v>
      </c>
      <c r="E11" s="56">
        <v>778000</v>
      </c>
    </row>
    <row r="12" spans="1:5" s="4" customFormat="1" ht="75" x14ac:dyDescent="0.25">
      <c r="A12" s="1" t="s">
        <v>15</v>
      </c>
      <c r="B12" s="45" t="s">
        <v>16</v>
      </c>
      <c r="C12" s="56">
        <v>1464000</v>
      </c>
      <c r="D12" s="56">
        <v>1537000</v>
      </c>
      <c r="E12" s="56">
        <v>1629000</v>
      </c>
    </row>
    <row r="13" spans="1:5" s="4" customFormat="1" ht="225" x14ac:dyDescent="0.25">
      <c r="A13" s="1" t="s">
        <v>249</v>
      </c>
      <c r="B13" s="57" t="s">
        <v>250</v>
      </c>
      <c r="C13" s="56">
        <v>374000</v>
      </c>
      <c r="D13" s="56">
        <v>403000</v>
      </c>
      <c r="E13" s="56">
        <v>433000</v>
      </c>
    </row>
    <row r="14" spans="1:5" s="4" customFormat="1" ht="105" x14ac:dyDescent="0.25">
      <c r="A14" s="1" t="s">
        <v>251</v>
      </c>
      <c r="B14" s="16" t="s">
        <v>252</v>
      </c>
      <c r="C14" s="56">
        <v>189000</v>
      </c>
      <c r="D14" s="56">
        <v>202000</v>
      </c>
      <c r="E14" s="56">
        <v>217000</v>
      </c>
    </row>
    <row r="15" spans="1:5" s="4" customFormat="1" ht="105" x14ac:dyDescent="0.25">
      <c r="A15" s="58" t="s">
        <v>253</v>
      </c>
      <c r="B15" s="16" t="s">
        <v>254</v>
      </c>
      <c r="C15" s="56">
        <v>4850000</v>
      </c>
      <c r="D15" s="56">
        <v>5180000</v>
      </c>
      <c r="E15" s="56">
        <v>5547000</v>
      </c>
    </row>
    <row r="16" spans="1:5" s="4" customFormat="1" ht="42.75" x14ac:dyDescent="0.25">
      <c r="A16" s="1" t="s">
        <v>17</v>
      </c>
      <c r="B16" s="2" t="s">
        <v>18</v>
      </c>
      <c r="C16" s="55">
        <f t="shared" ref="C16:E16" si="2">C17</f>
        <v>9739500</v>
      </c>
      <c r="D16" s="55">
        <f t="shared" si="2"/>
        <v>9850000</v>
      </c>
      <c r="E16" s="55">
        <f t="shared" si="2"/>
        <v>12766200</v>
      </c>
    </row>
    <row r="17" spans="1:5" s="4" customFormat="1" ht="45" x14ac:dyDescent="0.25">
      <c r="A17" s="1" t="s">
        <v>19</v>
      </c>
      <c r="B17" s="16" t="s">
        <v>20</v>
      </c>
      <c r="C17" s="56">
        <f t="shared" ref="C17:E17" si="3">C18+C20+C22+C24</f>
        <v>9739500</v>
      </c>
      <c r="D17" s="56">
        <f t="shared" si="3"/>
        <v>9850000</v>
      </c>
      <c r="E17" s="56">
        <f t="shared" si="3"/>
        <v>12766200</v>
      </c>
    </row>
    <row r="18" spans="1:5" s="4" customFormat="1" ht="105" x14ac:dyDescent="0.25">
      <c r="A18" s="1" t="s">
        <v>21</v>
      </c>
      <c r="B18" s="16" t="s">
        <v>22</v>
      </c>
      <c r="C18" s="56">
        <f>C19</f>
        <v>5093900</v>
      </c>
      <c r="D18" s="56">
        <f t="shared" ref="D18:E18" si="4">D19</f>
        <v>5156800</v>
      </c>
      <c r="E18" s="56">
        <f t="shared" si="4"/>
        <v>6673400</v>
      </c>
    </row>
    <row r="19" spans="1:5" s="4" customFormat="1" ht="180" x14ac:dyDescent="0.25">
      <c r="A19" s="59" t="s">
        <v>159</v>
      </c>
      <c r="B19" s="60" t="s">
        <v>160</v>
      </c>
      <c r="C19" s="56">
        <v>5093900</v>
      </c>
      <c r="D19" s="56">
        <v>5156800</v>
      </c>
      <c r="E19" s="56">
        <v>6673400</v>
      </c>
    </row>
    <row r="20" spans="1:5" s="4" customFormat="1" ht="135" x14ac:dyDescent="0.25">
      <c r="A20" s="1" t="s">
        <v>23</v>
      </c>
      <c r="B20" s="16" t="s">
        <v>24</v>
      </c>
      <c r="C20" s="56">
        <f>C21</f>
        <v>23000</v>
      </c>
      <c r="D20" s="56">
        <f t="shared" ref="D20:E20" si="5">D21</f>
        <v>23900</v>
      </c>
      <c r="E20" s="56">
        <f t="shared" si="5"/>
        <v>30900</v>
      </c>
    </row>
    <row r="21" spans="1:5" s="4" customFormat="1" ht="210" x14ac:dyDescent="0.25">
      <c r="A21" s="59" t="s">
        <v>161</v>
      </c>
      <c r="B21" s="60" t="s">
        <v>162</v>
      </c>
      <c r="C21" s="56">
        <v>23000</v>
      </c>
      <c r="D21" s="56">
        <v>23900</v>
      </c>
      <c r="E21" s="56">
        <v>30900</v>
      </c>
    </row>
    <row r="22" spans="1:5" s="4" customFormat="1" ht="120" x14ac:dyDescent="0.25">
      <c r="A22" s="1" t="s">
        <v>25</v>
      </c>
      <c r="B22" s="16" t="s">
        <v>26</v>
      </c>
      <c r="C22" s="56">
        <f>C23</f>
        <v>5144400</v>
      </c>
      <c r="D22" s="56">
        <f t="shared" ref="D22:E22" si="6">D23</f>
        <v>5182300</v>
      </c>
      <c r="E22" s="56">
        <f t="shared" si="6"/>
        <v>6700900</v>
      </c>
    </row>
    <row r="23" spans="1:5" s="4" customFormat="1" ht="180" x14ac:dyDescent="0.25">
      <c r="A23" s="59" t="s">
        <v>163</v>
      </c>
      <c r="B23" s="60" t="s">
        <v>164</v>
      </c>
      <c r="C23" s="56">
        <v>5144400</v>
      </c>
      <c r="D23" s="56">
        <v>5182300</v>
      </c>
      <c r="E23" s="56">
        <v>6700900</v>
      </c>
    </row>
    <row r="24" spans="1:5" s="4" customFormat="1" ht="120" x14ac:dyDescent="0.25">
      <c r="A24" s="1" t="s">
        <v>27</v>
      </c>
      <c r="B24" s="16" t="s">
        <v>28</v>
      </c>
      <c r="C24" s="56">
        <f>C25</f>
        <v>-521800</v>
      </c>
      <c r="D24" s="56">
        <f t="shared" ref="D24:E24" si="7">D25</f>
        <v>-513000</v>
      </c>
      <c r="E24" s="56">
        <f t="shared" si="7"/>
        <v>-639000</v>
      </c>
    </row>
    <row r="25" spans="1:5" s="4" customFormat="1" ht="180" x14ac:dyDescent="0.25">
      <c r="A25" s="59" t="s">
        <v>165</v>
      </c>
      <c r="B25" s="12" t="s">
        <v>166</v>
      </c>
      <c r="C25" s="56">
        <v>-521800</v>
      </c>
      <c r="D25" s="56">
        <v>-513000</v>
      </c>
      <c r="E25" s="56">
        <v>-639000</v>
      </c>
    </row>
    <row r="26" spans="1:5" s="4" customFormat="1" ht="28.5" x14ac:dyDescent="0.25">
      <c r="A26" s="1" t="s">
        <v>29</v>
      </c>
      <c r="B26" s="2" t="s">
        <v>30</v>
      </c>
      <c r="C26" s="55">
        <f>C27+C29</f>
        <v>3588000</v>
      </c>
      <c r="D26" s="55">
        <f t="shared" ref="D26:E26" si="8">D27+D29</f>
        <v>3725000</v>
      </c>
      <c r="E26" s="55">
        <f t="shared" si="8"/>
        <v>3855000</v>
      </c>
    </row>
    <row r="27" spans="1:5" s="4" customFormat="1" x14ac:dyDescent="0.25">
      <c r="A27" s="1" t="s">
        <v>31</v>
      </c>
      <c r="B27" s="45" t="s">
        <v>32</v>
      </c>
      <c r="C27" s="56">
        <f>C28</f>
        <v>181000</v>
      </c>
      <c r="D27" s="56">
        <f t="shared" ref="D27:E27" si="9">D28</f>
        <v>192000</v>
      </c>
      <c r="E27" s="56">
        <f t="shared" si="9"/>
        <v>205000</v>
      </c>
    </row>
    <row r="28" spans="1:5" s="4" customFormat="1" x14ac:dyDescent="0.25">
      <c r="A28" s="1" t="s">
        <v>33</v>
      </c>
      <c r="B28" s="45" t="s">
        <v>32</v>
      </c>
      <c r="C28" s="56">
        <v>181000</v>
      </c>
      <c r="D28" s="56">
        <v>192000</v>
      </c>
      <c r="E28" s="56">
        <v>205000</v>
      </c>
    </row>
    <row r="29" spans="1:5" s="4" customFormat="1" ht="30" x14ac:dyDescent="0.25">
      <c r="A29" s="1" t="s">
        <v>34</v>
      </c>
      <c r="B29" s="45" t="s">
        <v>35</v>
      </c>
      <c r="C29" s="56">
        <f>C30</f>
        <v>3407000</v>
      </c>
      <c r="D29" s="56">
        <f t="shared" ref="D29:E29" si="10">D30</f>
        <v>3533000</v>
      </c>
      <c r="E29" s="56">
        <f t="shared" si="10"/>
        <v>3650000</v>
      </c>
    </row>
    <row r="30" spans="1:5" s="4" customFormat="1" ht="60" x14ac:dyDescent="0.25">
      <c r="A30" s="1" t="s">
        <v>36</v>
      </c>
      <c r="B30" s="45" t="s">
        <v>37</v>
      </c>
      <c r="C30" s="56">
        <v>3407000</v>
      </c>
      <c r="D30" s="56">
        <v>3533000</v>
      </c>
      <c r="E30" s="56">
        <v>3650000</v>
      </c>
    </row>
    <row r="31" spans="1:5" s="4" customFormat="1" x14ac:dyDescent="0.25">
      <c r="A31" s="1" t="s">
        <v>38</v>
      </c>
      <c r="B31" s="2" t="s">
        <v>39</v>
      </c>
      <c r="C31" s="55">
        <f>C32</f>
        <v>1855000</v>
      </c>
      <c r="D31" s="55">
        <f t="shared" ref="D31:E32" si="11">D32</f>
        <v>1909000</v>
      </c>
      <c r="E31" s="55">
        <f t="shared" si="11"/>
        <v>1964000</v>
      </c>
    </row>
    <row r="32" spans="1:5" s="4" customFormat="1" ht="45" x14ac:dyDescent="0.25">
      <c r="A32" s="1" t="s">
        <v>40</v>
      </c>
      <c r="B32" s="45" t="s">
        <v>41</v>
      </c>
      <c r="C32" s="56">
        <f>C33</f>
        <v>1855000</v>
      </c>
      <c r="D32" s="56">
        <f t="shared" si="11"/>
        <v>1909000</v>
      </c>
      <c r="E32" s="56">
        <f t="shared" si="11"/>
        <v>1964000</v>
      </c>
    </row>
    <row r="33" spans="1:5" s="4" customFormat="1" ht="75" x14ac:dyDescent="0.25">
      <c r="A33" s="1" t="s">
        <v>42</v>
      </c>
      <c r="B33" s="45" t="s">
        <v>43</v>
      </c>
      <c r="C33" s="56">
        <v>1855000</v>
      </c>
      <c r="D33" s="56">
        <v>1909000</v>
      </c>
      <c r="E33" s="56">
        <v>1964000</v>
      </c>
    </row>
    <row r="34" spans="1:5" s="4" customFormat="1" ht="71.25" x14ac:dyDescent="0.25">
      <c r="A34" s="1" t="s">
        <v>44</v>
      </c>
      <c r="B34" s="2" t="s">
        <v>45</v>
      </c>
      <c r="C34" s="61">
        <f>C35+C41</f>
        <v>1648700</v>
      </c>
      <c r="D34" s="61">
        <f t="shared" ref="D34:E34" si="12">D35+D41</f>
        <v>1690000</v>
      </c>
      <c r="E34" s="61">
        <f t="shared" si="12"/>
        <v>1695000</v>
      </c>
    </row>
    <row r="35" spans="1:5" s="4" customFormat="1" ht="135" x14ac:dyDescent="0.25">
      <c r="A35" s="1" t="s">
        <v>46</v>
      </c>
      <c r="B35" s="16" t="s">
        <v>47</v>
      </c>
      <c r="C35" s="41">
        <f>C36+C39</f>
        <v>1527900</v>
      </c>
      <c r="D35" s="41">
        <f t="shared" ref="D35:E35" si="13">D36+D39</f>
        <v>1569200</v>
      </c>
      <c r="E35" s="41">
        <f t="shared" si="13"/>
        <v>1574200</v>
      </c>
    </row>
    <row r="36" spans="1:5" s="4" customFormat="1" ht="105" x14ac:dyDescent="0.25">
      <c r="A36" s="1" t="s">
        <v>48</v>
      </c>
      <c r="B36" s="45" t="s">
        <v>49</v>
      </c>
      <c r="C36" s="56">
        <f>C37+C38</f>
        <v>1361100</v>
      </c>
      <c r="D36" s="56">
        <f t="shared" ref="D36:E36" si="14">D37+D38</f>
        <v>1398100</v>
      </c>
      <c r="E36" s="56">
        <f t="shared" si="14"/>
        <v>1398100</v>
      </c>
    </row>
    <row r="37" spans="1:5" s="4" customFormat="1" ht="150" x14ac:dyDescent="0.25">
      <c r="A37" s="1" t="s">
        <v>50</v>
      </c>
      <c r="B37" s="16" t="s">
        <v>51</v>
      </c>
      <c r="C37" s="56">
        <v>707700</v>
      </c>
      <c r="D37" s="56">
        <v>733100</v>
      </c>
      <c r="E37" s="56">
        <v>733100</v>
      </c>
    </row>
    <row r="38" spans="1:5" s="4" customFormat="1" ht="120" x14ac:dyDescent="0.25">
      <c r="A38" s="1" t="s">
        <v>52</v>
      </c>
      <c r="B38" s="16" t="s">
        <v>53</v>
      </c>
      <c r="C38" s="56">
        <v>653400</v>
      </c>
      <c r="D38" s="56">
        <v>665000</v>
      </c>
      <c r="E38" s="56">
        <v>665000</v>
      </c>
    </row>
    <row r="39" spans="1:5" s="4" customFormat="1" ht="120" x14ac:dyDescent="0.25">
      <c r="A39" s="1" t="s">
        <v>54</v>
      </c>
      <c r="B39" s="16" t="s">
        <v>55</v>
      </c>
      <c r="C39" s="41">
        <f>C40</f>
        <v>166800</v>
      </c>
      <c r="D39" s="41">
        <f t="shared" ref="D39:E39" si="15">D40</f>
        <v>171100</v>
      </c>
      <c r="E39" s="41">
        <f t="shared" si="15"/>
        <v>176100</v>
      </c>
    </row>
    <row r="40" spans="1:5" s="4" customFormat="1" ht="105" x14ac:dyDescent="0.25">
      <c r="A40" s="1" t="s">
        <v>56</v>
      </c>
      <c r="B40" s="45" t="s">
        <v>57</v>
      </c>
      <c r="C40" s="56">
        <v>166800</v>
      </c>
      <c r="D40" s="56">
        <v>171100</v>
      </c>
      <c r="E40" s="56">
        <v>176100</v>
      </c>
    </row>
    <row r="41" spans="1:5" s="4" customFormat="1" ht="135" x14ac:dyDescent="0.25">
      <c r="A41" s="1" t="s">
        <v>58</v>
      </c>
      <c r="B41" s="45" t="s">
        <v>59</v>
      </c>
      <c r="C41" s="56">
        <f t="shared" ref="C41:E42" si="16">C42</f>
        <v>120800</v>
      </c>
      <c r="D41" s="56">
        <f t="shared" si="16"/>
        <v>120800</v>
      </c>
      <c r="E41" s="56">
        <f t="shared" si="16"/>
        <v>120800</v>
      </c>
    </row>
    <row r="42" spans="1:5" s="4" customFormat="1" ht="135" x14ac:dyDescent="0.25">
      <c r="A42" s="1" t="s">
        <v>60</v>
      </c>
      <c r="B42" s="45" t="s">
        <v>61</v>
      </c>
      <c r="C42" s="56">
        <f t="shared" si="16"/>
        <v>120800</v>
      </c>
      <c r="D42" s="56">
        <f t="shared" si="16"/>
        <v>120800</v>
      </c>
      <c r="E42" s="56">
        <f t="shared" si="16"/>
        <v>120800</v>
      </c>
    </row>
    <row r="43" spans="1:5" s="4" customFormat="1" ht="120" x14ac:dyDescent="0.25">
      <c r="A43" s="1" t="s">
        <v>62</v>
      </c>
      <c r="B43" s="45" t="s">
        <v>63</v>
      </c>
      <c r="C43" s="56">
        <v>120800</v>
      </c>
      <c r="D43" s="56">
        <v>120800</v>
      </c>
      <c r="E43" s="56">
        <v>120800</v>
      </c>
    </row>
    <row r="44" spans="1:5" s="4" customFormat="1" ht="28.5" x14ac:dyDescent="0.25">
      <c r="A44" s="1" t="s">
        <v>64</v>
      </c>
      <c r="B44" s="2" t="s">
        <v>65</v>
      </c>
      <c r="C44" s="55">
        <f t="shared" ref="C44:E44" si="17">C45</f>
        <v>61800</v>
      </c>
      <c r="D44" s="55">
        <f t="shared" si="17"/>
        <v>61800</v>
      </c>
      <c r="E44" s="55">
        <f t="shared" si="17"/>
        <v>61800</v>
      </c>
    </row>
    <row r="45" spans="1:5" s="4" customFormat="1" ht="30" x14ac:dyDescent="0.25">
      <c r="A45" s="1" t="s">
        <v>66</v>
      </c>
      <c r="B45" s="45" t="s">
        <v>67</v>
      </c>
      <c r="C45" s="56">
        <f>C46+C48</f>
        <v>61800</v>
      </c>
      <c r="D45" s="56">
        <f t="shared" ref="D45:E45" si="18">D46+D48</f>
        <v>61800</v>
      </c>
      <c r="E45" s="56">
        <f t="shared" si="18"/>
        <v>61800</v>
      </c>
    </row>
    <row r="46" spans="1:5" s="4" customFormat="1" ht="45" x14ac:dyDescent="0.25">
      <c r="A46" s="1" t="s">
        <v>68</v>
      </c>
      <c r="B46" s="45" t="s">
        <v>69</v>
      </c>
      <c r="C46" s="56">
        <v>12500</v>
      </c>
      <c r="D46" s="56">
        <v>12500</v>
      </c>
      <c r="E46" s="56">
        <v>12500</v>
      </c>
    </row>
    <row r="47" spans="1:5" s="4" customFormat="1" ht="30" x14ac:dyDescent="0.25">
      <c r="A47" s="5" t="s">
        <v>151</v>
      </c>
      <c r="B47" s="11" t="s">
        <v>152</v>
      </c>
      <c r="C47" s="56">
        <f>C48</f>
        <v>49300</v>
      </c>
      <c r="D47" s="56">
        <f t="shared" ref="D47:E47" si="19">D48</f>
        <v>49300</v>
      </c>
      <c r="E47" s="56">
        <f t="shared" si="19"/>
        <v>49300</v>
      </c>
    </row>
    <row r="48" spans="1:5" s="4" customFormat="1" ht="30" x14ac:dyDescent="0.25">
      <c r="A48" s="1" t="s">
        <v>70</v>
      </c>
      <c r="B48" s="45" t="s">
        <v>71</v>
      </c>
      <c r="C48" s="56">
        <v>49300</v>
      </c>
      <c r="D48" s="56">
        <v>49300</v>
      </c>
      <c r="E48" s="56">
        <v>49300</v>
      </c>
    </row>
    <row r="49" spans="1:5" s="4" customFormat="1" ht="57" x14ac:dyDescent="0.25">
      <c r="A49" s="1" t="s">
        <v>72</v>
      </c>
      <c r="B49" s="2" t="s">
        <v>73</v>
      </c>
      <c r="C49" s="61">
        <f>C50</f>
        <v>291200</v>
      </c>
      <c r="D49" s="61">
        <f t="shared" ref="D49:E49" si="20">D50</f>
        <v>297600</v>
      </c>
      <c r="E49" s="61">
        <f t="shared" si="20"/>
        <v>304200</v>
      </c>
    </row>
    <row r="50" spans="1:5" s="4" customFormat="1" ht="30" x14ac:dyDescent="0.25">
      <c r="A50" s="1" t="s">
        <v>74</v>
      </c>
      <c r="B50" s="46" t="s">
        <v>75</v>
      </c>
      <c r="C50" s="41">
        <f>C54+C52</f>
        <v>291200</v>
      </c>
      <c r="D50" s="41">
        <f t="shared" ref="D50:E50" si="21">D54+D52</f>
        <v>297600</v>
      </c>
      <c r="E50" s="41">
        <f t="shared" si="21"/>
        <v>304200</v>
      </c>
    </row>
    <row r="51" spans="1:5" s="4" customFormat="1" ht="45" x14ac:dyDescent="0.25">
      <c r="A51" s="1" t="s">
        <v>76</v>
      </c>
      <c r="B51" s="46" t="s">
        <v>77</v>
      </c>
      <c r="C51" s="41">
        <f>C52</f>
        <v>291200</v>
      </c>
      <c r="D51" s="41">
        <f t="shared" ref="D51:E51" si="22">D52</f>
        <v>297600</v>
      </c>
      <c r="E51" s="41">
        <f t="shared" si="22"/>
        <v>304200</v>
      </c>
    </row>
    <row r="52" spans="1:5" s="4" customFormat="1" ht="60" x14ac:dyDescent="0.25">
      <c r="A52" s="1" t="s">
        <v>78</v>
      </c>
      <c r="B52" s="45" t="s">
        <v>79</v>
      </c>
      <c r="C52" s="41">
        <v>291200</v>
      </c>
      <c r="D52" s="41">
        <v>297600</v>
      </c>
      <c r="E52" s="41">
        <v>304200</v>
      </c>
    </row>
    <row r="53" spans="1:5" s="4" customFormat="1" ht="30" x14ac:dyDescent="0.25">
      <c r="A53" s="1" t="s">
        <v>279</v>
      </c>
      <c r="B53" s="45" t="s">
        <v>280</v>
      </c>
      <c r="C53" s="41">
        <f>C54</f>
        <v>0</v>
      </c>
      <c r="D53" s="41">
        <f t="shared" ref="D53:E53" si="23">D54</f>
        <v>0</v>
      </c>
      <c r="E53" s="41">
        <f t="shared" si="23"/>
        <v>0</v>
      </c>
    </row>
    <row r="54" spans="1:5" s="4" customFormat="1" ht="30" x14ac:dyDescent="0.25">
      <c r="A54" s="1" t="s">
        <v>281</v>
      </c>
      <c r="B54" s="45" t="s">
        <v>282</v>
      </c>
      <c r="C54" s="41">
        <v>0</v>
      </c>
      <c r="D54" s="41">
        <v>0</v>
      </c>
      <c r="E54" s="41">
        <v>0</v>
      </c>
    </row>
    <row r="55" spans="1:5" s="4" customFormat="1" ht="42.75" x14ac:dyDescent="0.25">
      <c r="A55" s="1" t="s">
        <v>80</v>
      </c>
      <c r="B55" s="2" t="s">
        <v>81</v>
      </c>
      <c r="C55" s="61">
        <f>C56</f>
        <v>100000</v>
      </c>
      <c r="D55" s="61">
        <f t="shared" ref="D55:E55" si="24">D56</f>
        <v>100000</v>
      </c>
      <c r="E55" s="61">
        <f t="shared" si="24"/>
        <v>100000</v>
      </c>
    </row>
    <row r="56" spans="1:5" s="4" customFormat="1" ht="45" x14ac:dyDescent="0.25">
      <c r="A56" s="1" t="s">
        <v>82</v>
      </c>
      <c r="B56" s="45" t="s">
        <v>83</v>
      </c>
      <c r="C56" s="56">
        <f t="shared" ref="C56:E56" si="25">C57</f>
        <v>100000</v>
      </c>
      <c r="D56" s="56">
        <f t="shared" si="25"/>
        <v>100000</v>
      </c>
      <c r="E56" s="56">
        <f t="shared" si="25"/>
        <v>100000</v>
      </c>
    </row>
    <row r="57" spans="1:5" s="4" customFormat="1" ht="60" x14ac:dyDescent="0.25">
      <c r="A57" s="1" t="s">
        <v>84</v>
      </c>
      <c r="B57" s="45" t="s">
        <v>85</v>
      </c>
      <c r="C57" s="56">
        <f>C58+C59</f>
        <v>100000</v>
      </c>
      <c r="D57" s="56">
        <f t="shared" ref="D57:E57" si="26">D58+D59</f>
        <v>100000</v>
      </c>
      <c r="E57" s="56">
        <f t="shared" si="26"/>
        <v>100000</v>
      </c>
    </row>
    <row r="58" spans="1:5" s="4" customFormat="1" ht="105" x14ac:dyDescent="0.25">
      <c r="A58" s="1" t="s">
        <v>86</v>
      </c>
      <c r="B58" s="45" t="s">
        <v>87</v>
      </c>
      <c r="C58" s="56">
        <v>50000</v>
      </c>
      <c r="D58" s="56">
        <v>50000</v>
      </c>
      <c r="E58" s="56">
        <v>50000</v>
      </c>
    </row>
    <row r="59" spans="1:5" s="4" customFormat="1" ht="75" x14ac:dyDescent="0.25">
      <c r="A59" s="1" t="s">
        <v>88</v>
      </c>
      <c r="B59" s="45" t="s">
        <v>89</v>
      </c>
      <c r="C59" s="56">
        <v>50000</v>
      </c>
      <c r="D59" s="56">
        <v>50000</v>
      </c>
      <c r="E59" s="56">
        <v>50000</v>
      </c>
    </row>
    <row r="60" spans="1:5" s="4" customFormat="1" ht="28.5" x14ac:dyDescent="0.25">
      <c r="A60" s="1" t="s">
        <v>90</v>
      </c>
      <c r="B60" s="2" t="s">
        <v>91</v>
      </c>
      <c r="C60" s="55">
        <f>C61+C82+C85</f>
        <v>655000</v>
      </c>
      <c r="D60" s="55">
        <f>D61+D82+D85</f>
        <v>655000</v>
      </c>
      <c r="E60" s="55">
        <f>E61+E82+E85</f>
        <v>655000</v>
      </c>
    </row>
    <row r="61" spans="1:5" s="4" customFormat="1" ht="75" x14ac:dyDescent="0.25">
      <c r="A61" s="1" t="s">
        <v>167</v>
      </c>
      <c r="B61" s="46" t="s">
        <v>202</v>
      </c>
      <c r="C61" s="56">
        <f>C62+C64+C66+C68+C70+C78+C72+C74+C76+C80</f>
        <v>613874</v>
      </c>
      <c r="D61" s="56">
        <f>D62+D64+D66+D68+D70+D78+D72+D74+D76+D80</f>
        <v>613874</v>
      </c>
      <c r="E61" s="56">
        <f>E62+E64+E66+E68+E70+E78+E72+E74+E76+E80</f>
        <v>613874</v>
      </c>
    </row>
    <row r="62" spans="1:5" s="4" customFormat="1" ht="90" x14ac:dyDescent="0.25">
      <c r="A62" s="43" t="s">
        <v>168</v>
      </c>
      <c r="B62" s="17" t="s">
        <v>203</v>
      </c>
      <c r="C62" s="56">
        <f>C63</f>
        <v>22666</v>
      </c>
      <c r="D62" s="56">
        <f t="shared" ref="D62:E62" si="27">D63</f>
        <v>22666</v>
      </c>
      <c r="E62" s="56">
        <f t="shared" si="27"/>
        <v>22666</v>
      </c>
    </row>
    <row r="63" spans="1:5" s="4" customFormat="1" ht="135" x14ac:dyDescent="0.25">
      <c r="A63" s="1" t="s">
        <v>92</v>
      </c>
      <c r="B63" s="17" t="s">
        <v>204</v>
      </c>
      <c r="C63" s="56">
        <v>22666</v>
      </c>
      <c r="D63" s="56">
        <v>22666</v>
      </c>
      <c r="E63" s="56">
        <v>22666</v>
      </c>
    </row>
    <row r="64" spans="1:5" s="4" customFormat="1" ht="135" x14ac:dyDescent="0.25">
      <c r="A64" s="43" t="s">
        <v>169</v>
      </c>
      <c r="B64" s="17" t="s">
        <v>205</v>
      </c>
      <c r="C64" s="56">
        <f>C65</f>
        <v>129260</v>
      </c>
      <c r="D64" s="56">
        <f t="shared" ref="D64:E64" si="28">D65</f>
        <v>129260</v>
      </c>
      <c r="E64" s="56">
        <f t="shared" si="28"/>
        <v>129260</v>
      </c>
    </row>
    <row r="65" spans="1:5" s="4" customFormat="1" ht="165" x14ac:dyDescent="0.25">
      <c r="A65" s="1" t="s">
        <v>93</v>
      </c>
      <c r="B65" s="17" t="s">
        <v>206</v>
      </c>
      <c r="C65" s="56">
        <v>129260</v>
      </c>
      <c r="D65" s="56">
        <v>129260</v>
      </c>
      <c r="E65" s="56">
        <v>129260</v>
      </c>
    </row>
    <row r="66" spans="1:5" s="4" customFormat="1" ht="90" x14ac:dyDescent="0.25">
      <c r="A66" s="43" t="s">
        <v>170</v>
      </c>
      <c r="B66" s="17" t="s">
        <v>207</v>
      </c>
      <c r="C66" s="56">
        <f>C67</f>
        <v>68810</v>
      </c>
      <c r="D66" s="56">
        <f t="shared" ref="D66:E66" si="29">D67</f>
        <v>68810</v>
      </c>
      <c r="E66" s="56">
        <f t="shared" si="29"/>
        <v>68810</v>
      </c>
    </row>
    <row r="67" spans="1:5" s="4" customFormat="1" ht="135" x14ac:dyDescent="0.25">
      <c r="A67" s="1" t="s">
        <v>94</v>
      </c>
      <c r="B67" s="17" t="s">
        <v>208</v>
      </c>
      <c r="C67" s="41">
        <v>68810</v>
      </c>
      <c r="D67" s="41">
        <v>68810</v>
      </c>
      <c r="E67" s="41">
        <v>68810</v>
      </c>
    </row>
    <row r="68" spans="1:5" s="4" customFormat="1" ht="105" x14ac:dyDescent="0.25">
      <c r="A68" s="1" t="s">
        <v>171</v>
      </c>
      <c r="B68" s="17" t="s">
        <v>209</v>
      </c>
      <c r="C68" s="41">
        <f>C69</f>
        <v>22200</v>
      </c>
      <c r="D68" s="41">
        <f t="shared" ref="D68:E68" si="30">D69</f>
        <v>22200</v>
      </c>
      <c r="E68" s="41">
        <f t="shared" si="30"/>
        <v>22200</v>
      </c>
    </row>
    <row r="69" spans="1:5" s="4" customFormat="1" ht="150" x14ac:dyDescent="0.25">
      <c r="A69" s="1" t="s">
        <v>95</v>
      </c>
      <c r="B69" s="17" t="s">
        <v>210</v>
      </c>
      <c r="C69" s="56">
        <v>22200</v>
      </c>
      <c r="D69" s="56">
        <v>22200</v>
      </c>
      <c r="E69" s="56">
        <v>22200</v>
      </c>
    </row>
    <row r="70" spans="1:5" s="4" customFormat="1" ht="120" x14ac:dyDescent="0.25">
      <c r="A70" s="1" t="s">
        <v>181</v>
      </c>
      <c r="B70" s="17" t="s">
        <v>211</v>
      </c>
      <c r="C70" s="56">
        <f>C71</f>
        <v>1967</v>
      </c>
      <c r="D70" s="56">
        <f t="shared" ref="D70:E70" si="31">D71</f>
        <v>1967</v>
      </c>
      <c r="E70" s="56">
        <f t="shared" si="31"/>
        <v>1967</v>
      </c>
    </row>
    <row r="71" spans="1:5" s="4" customFormat="1" ht="165" x14ac:dyDescent="0.25">
      <c r="A71" s="1" t="s">
        <v>178</v>
      </c>
      <c r="B71" s="17" t="s">
        <v>212</v>
      </c>
      <c r="C71" s="56">
        <v>1967</v>
      </c>
      <c r="D71" s="56">
        <v>1967</v>
      </c>
      <c r="E71" s="56">
        <v>1967</v>
      </c>
    </row>
    <row r="72" spans="1:5" s="4" customFormat="1" ht="105" x14ac:dyDescent="0.25">
      <c r="A72" s="43" t="s">
        <v>213</v>
      </c>
      <c r="B72" s="17" t="s">
        <v>214</v>
      </c>
      <c r="C72" s="56">
        <f>C73</f>
        <v>1800</v>
      </c>
      <c r="D72" s="56">
        <f t="shared" ref="D72:E72" si="32">D73</f>
        <v>1800</v>
      </c>
      <c r="E72" s="56">
        <f t="shared" si="32"/>
        <v>1800</v>
      </c>
    </row>
    <row r="73" spans="1:5" s="4" customFormat="1" ht="195" x14ac:dyDescent="0.25">
      <c r="A73" s="1" t="s">
        <v>182</v>
      </c>
      <c r="B73" s="17" t="s">
        <v>215</v>
      </c>
      <c r="C73" s="56">
        <v>1800</v>
      </c>
      <c r="D73" s="56">
        <v>1800</v>
      </c>
      <c r="E73" s="56">
        <v>1800</v>
      </c>
    </row>
    <row r="74" spans="1:5" s="4" customFormat="1" ht="105" x14ac:dyDescent="0.25">
      <c r="A74" s="43" t="s">
        <v>216</v>
      </c>
      <c r="B74" s="17" t="s">
        <v>217</v>
      </c>
      <c r="C74" s="56">
        <f>C75</f>
        <v>2697</v>
      </c>
      <c r="D74" s="56">
        <f t="shared" ref="D74:E74" si="33">D75</f>
        <v>2697</v>
      </c>
      <c r="E74" s="56">
        <f t="shared" si="33"/>
        <v>2697</v>
      </c>
    </row>
    <row r="75" spans="1:5" s="4" customFormat="1" ht="150" x14ac:dyDescent="0.25">
      <c r="A75" s="1" t="s">
        <v>218</v>
      </c>
      <c r="B75" s="17" t="s">
        <v>219</v>
      </c>
      <c r="C75" s="56">
        <v>2697</v>
      </c>
      <c r="D75" s="56">
        <v>2697</v>
      </c>
      <c r="E75" s="56">
        <v>2697</v>
      </c>
    </row>
    <row r="76" spans="1:5" s="4" customFormat="1" ht="90" x14ac:dyDescent="0.25">
      <c r="A76" s="1" t="s">
        <v>183</v>
      </c>
      <c r="B76" s="17" t="s">
        <v>184</v>
      </c>
      <c r="C76" s="56">
        <f>C77</f>
        <v>15033</v>
      </c>
      <c r="D76" s="56">
        <f t="shared" ref="D76:E76" si="34">D77</f>
        <v>15033</v>
      </c>
      <c r="E76" s="56">
        <f t="shared" si="34"/>
        <v>15033</v>
      </c>
    </row>
    <row r="77" spans="1:5" s="4" customFormat="1" ht="135" x14ac:dyDescent="0.25">
      <c r="A77" s="1" t="s">
        <v>185</v>
      </c>
      <c r="B77" s="17" t="s">
        <v>186</v>
      </c>
      <c r="C77" s="56">
        <v>15033</v>
      </c>
      <c r="D77" s="56">
        <v>15033</v>
      </c>
      <c r="E77" s="56">
        <v>15033</v>
      </c>
    </row>
    <row r="78" spans="1:5" s="4" customFormat="1" ht="105" x14ac:dyDescent="0.25">
      <c r="A78" s="1" t="s">
        <v>172</v>
      </c>
      <c r="B78" s="17" t="s">
        <v>220</v>
      </c>
      <c r="C78" s="56">
        <f>C79</f>
        <v>278949</v>
      </c>
      <c r="D78" s="56">
        <f t="shared" ref="D78:E78" si="35">D79</f>
        <v>278949</v>
      </c>
      <c r="E78" s="56">
        <f t="shared" si="35"/>
        <v>278949</v>
      </c>
    </row>
    <row r="79" spans="1:5" s="4" customFormat="1" ht="150" x14ac:dyDescent="0.25">
      <c r="A79" s="1" t="s">
        <v>96</v>
      </c>
      <c r="B79" s="17" t="s">
        <v>221</v>
      </c>
      <c r="C79" s="56">
        <v>278949</v>
      </c>
      <c r="D79" s="56">
        <v>278949</v>
      </c>
      <c r="E79" s="56">
        <v>278949</v>
      </c>
    </row>
    <row r="80" spans="1:5" s="4" customFormat="1" ht="180" x14ac:dyDescent="0.25">
      <c r="A80" s="1" t="s">
        <v>222</v>
      </c>
      <c r="B80" s="17" t="s">
        <v>223</v>
      </c>
      <c r="C80" s="56">
        <f>C81</f>
        <v>70492</v>
      </c>
      <c r="D80" s="56">
        <f t="shared" ref="D80:E80" si="36">D81</f>
        <v>70492</v>
      </c>
      <c r="E80" s="56">
        <f t="shared" si="36"/>
        <v>70492</v>
      </c>
    </row>
    <row r="81" spans="1:5" s="4" customFormat="1" ht="210" x14ac:dyDescent="0.25">
      <c r="A81" s="1" t="s">
        <v>224</v>
      </c>
      <c r="B81" s="17" t="s">
        <v>225</v>
      </c>
      <c r="C81" s="56">
        <v>70492</v>
      </c>
      <c r="D81" s="56">
        <v>70492</v>
      </c>
      <c r="E81" s="56">
        <v>70492</v>
      </c>
    </row>
    <row r="82" spans="1:5" s="4" customFormat="1" ht="60" x14ac:dyDescent="0.25">
      <c r="A82" s="21" t="s">
        <v>187</v>
      </c>
      <c r="B82" s="17" t="s">
        <v>188</v>
      </c>
      <c r="C82" s="56">
        <f>C83</f>
        <v>8000</v>
      </c>
      <c r="D82" s="56">
        <f t="shared" ref="D82:E82" si="37">D83</f>
        <v>8000</v>
      </c>
      <c r="E82" s="56">
        <f t="shared" si="37"/>
        <v>8000</v>
      </c>
    </row>
    <row r="83" spans="1:5" s="4" customFormat="1" ht="105" x14ac:dyDescent="0.25">
      <c r="A83" s="43" t="s">
        <v>189</v>
      </c>
      <c r="B83" s="17" t="s">
        <v>179</v>
      </c>
      <c r="C83" s="56">
        <v>8000</v>
      </c>
      <c r="D83" s="56">
        <v>8000</v>
      </c>
      <c r="E83" s="56">
        <v>8000</v>
      </c>
    </row>
    <row r="84" spans="1:5" s="4" customFormat="1" ht="30" x14ac:dyDescent="0.25">
      <c r="A84" s="21" t="s">
        <v>226</v>
      </c>
      <c r="B84" s="17" t="s">
        <v>227</v>
      </c>
      <c r="C84" s="56">
        <f>C85</f>
        <v>33126</v>
      </c>
      <c r="D84" s="56">
        <f t="shared" ref="D84:E85" si="38">D85</f>
        <v>33126</v>
      </c>
      <c r="E84" s="56">
        <f t="shared" si="38"/>
        <v>33126</v>
      </c>
    </row>
    <row r="85" spans="1:5" s="4" customFormat="1" ht="120" x14ac:dyDescent="0.25">
      <c r="A85" s="21" t="s">
        <v>190</v>
      </c>
      <c r="B85" s="17" t="s">
        <v>191</v>
      </c>
      <c r="C85" s="56">
        <f>C86</f>
        <v>33126</v>
      </c>
      <c r="D85" s="56">
        <f t="shared" si="38"/>
        <v>33126</v>
      </c>
      <c r="E85" s="56">
        <f t="shared" si="38"/>
        <v>33126</v>
      </c>
    </row>
    <row r="86" spans="1:5" s="4" customFormat="1" ht="105" x14ac:dyDescent="0.25">
      <c r="A86" s="1" t="s">
        <v>192</v>
      </c>
      <c r="B86" s="17" t="s">
        <v>228</v>
      </c>
      <c r="C86" s="56">
        <v>33126</v>
      </c>
      <c r="D86" s="56">
        <v>33126</v>
      </c>
      <c r="E86" s="56">
        <v>33126</v>
      </c>
    </row>
    <row r="87" spans="1:5" s="6" customFormat="1" ht="28.5" x14ac:dyDescent="0.25">
      <c r="A87" s="43" t="s">
        <v>97</v>
      </c>
      <c r="B87" s="2" t="s">
        <v>98</v>
      </c>
      <c r="C87" s="61">
        <f>C88</f>
        <v>500180538.33000004</v>
      </c>
      <c r="D87" s="61">
        <f t="shared" ref="D87:E87" si="39">D88</f>
        <v>436301654.46000004</v>
      </c>
      <c r="E87" s="61">
        <f t="shared" si="39"/>
        <v>295992294.95000005</v>
      </c>
    </row>
    <row r="88" spans="1:5" ht="45" x14ac:dyDescent="0.25">
      <c r="A88" s="43" t="s">
        <v>99</v>
      </c>
      <c r="B88" s="45" t="s">
        <v>100</v>
      </c>
      <c r="C88" s="41">
        <f>C89+C94+C116+C134</f>
        <v>500180538.33000004</v>
      </c>
      <c r="D88" s="41">
        <f>D89+D94+D116+D134</f>
        <v>436301654.46000004</v>
      </c>
      <c r="E88" s="41">
        <f>E89+E94+E116+E134</f>
        <v>295992294.95000005</v>
      </c>
    </row>
    <row r="89" spans="1:5" s="6" customFormat="1" ht="30" x14ac:dyDescent="0.25">
      <c r="A89" s="43" t="s">
        <v>101</v>
      </c>
      <c r="B89" s="11" t="s">
        <v>102</v>
      </c>
      <c r="C89" s="61">
        <f>C90+C92</f>
        <v>76723600</v>
      </c>
      <c r="D89" s="61">
        <f t="shared" ref="D89:E89" si="40">D90+D92</f>
        <v>53351000</v>
      </c>
      <c r="E89" s="61">
        <f t="shared" si="40"/>
        <v>51739000</v>
      </c>
    </row>
    <row r="90" spans="1:5" ht="30" x14ac:dyDescent="0.25">
      <c r="A90" s="43" t="s">
        <v>103</v>
      </c>
      <c r="B90" s="45" t="s">
        <v>104</v>
      </c>
      <c r="C90" s="41">
        <f>C91</f>
        <v>70081000</v>
      </c>
      <c r="D90" s="41">
        <f t="shared" ref="D90:E90" si="41">D91</f>
        <v>47016000</v>
      </c>
      <c r="E90" s="41">
        <f t="shared" si="41"/>
        <v>45404000</v>
      </c>
    </row>
    <row r="91" spans="1:5" ht="60" x14ac:dyDescent="0.25">
      <c r="A91" s="43" t="s">
        <v>105</v>
      </c>
      <c r="B91" s="45" t="s">
        <v>106</v>
      </c>
      <c r="C91" s="41">
        <v>70081000</v>
      </c>
      <c r="D91" s="41">
        <v>47016000</v>
      </c>
      <c r="E91" s="41">
        <v>45404000</v>
      </c>
    </row>
    <row r="92" spans="1:5" ht="45" x14ac:dyDescent="0.25">
      <c r="A92" s="43" t="s">
        <v>107</v>
      </c>
      <c r="B92" s="45" t="s">
        <v>108</v>
      </c>
      <c r="C92" s="41">
        <f>C93</f>
        <v>6642600</v>
      </c>
      <c r="D92" s="41">
        <f t="shared" ref="D92:E92" si="42">D93</f>
        <v>6335000</v>
      </c>
      <c r="E92" s="41">
        <f t="shared" si="42"/>
        <v>6335000</v>
      </c>
    </row>
    <row r="93" spans="1:5" ht="60" x14ac:dyDescent="0.25">
      <c r="A93" s="43" t="s">
        <v>109</v>
      </c>
      <c r="B93" s="45" t="s">
        <v>110</v>
      </c>
      <c r="C93" s="41">
        <v>6642600</v>
      </c>
      <c r="D93" s="41">
        <v>6335000</v>
      </c>
      <c r="E93" s="41">
        <v>6335000</v>
      </c>
    </row>
    <row r="94" spans="1:5" ht="42.75" x14ac:dyDescent="0.25">
      <c r="A94" s="62" t="s">
        <v>111</v>
      </c>
      <c r="B94" s="18" t="s">
        <v>112</v>
      </c>
      <c r="C94" s="61">
        <f>C109+C101+C99+C96+C107+C97+C103+C105</f>
        <v>216141247.92000002</v>
      </c>
      <c r="D94" s="61">
        <f t="shared" ref="D94:E94" si="43">D109+D101+D99+D96+D107+D97+D103+D105</f>
        <v>177528353.59999999</v>
      </c>
      <c r="E94" s="61">
        <f t="shared" si="43"/>
        <v>38508653.090000004</v>
      </c>
    </row>
    <row r="95" spans="1:5" ht="90" x14ac:dyDescent="0.25">
      <c r="A95" s="13" t="s">
        <v>197</v>
      </c>
      <c r="B95" s="7" t="s">
        <v>198</v>
      </c>
      <c r="C95" s="41">
        <f>C96</f>
        <v>4385467.62</v>
      </c>
      <c r="D95" s="41">
        <f t="shared" ref="D95:E95" si="44">D96</f>
        <v>3903422.46</v>
      </c>
      <c r="E95" s="41">
        <f t="shared" si="44"/>
        <v>3730979.09</v>
      </c>
    </row>
    <row r="96" spans="1:5" ht="105" x14ac:dyDescent="0.25">
      <c r="A96" s="13" t="s">
        <v>199</v>
      </c>
      <c r="B96" s="7" t="s">
        <v>200</v>
      </c>
      <c r="C96" s="41">
        <v>4385467.62</v>
      </c>
      <c r="D96" s="41">
        <v>3903422.46</v>
      </c>
      <c r="E96" s="41">
        <v>3730979.09</v>
      </c>
    </row>
    <row r="97" spans="1:5" s="37" customFormat="1" ht="45" x14ac:dyDescent="0.25">
      <c r="A97" s="10" t="s">
        <v>255</v>
      </c>
      <c r="B97" s="46" t="s">
        <v>256</v>
      </c>
      <c r="C97" s="41">
        <f>C98</f>
        <v>0</v>
      </c>
      <c r="D97" s="41">
        <f t="shared" ref="D97:E97" si="45">D98</f>
        <v>156061414.13999999</v>
      </c>
      <c r="E97" s="41">
        <f t="shared" si="45"/>
        <v>0</v>
      </c>
    </row>
    <row r="98" spans="1:5" s="37" customFormat="1" ht="60" x14ac:dyDescent="0.25">
      <c r="A98" s="10" t="s">
        <v>257</v>
      </c>
      <c r="B98" s="11" t="s">
        <v>258</v>
      </c>
      <c r="C98" s="41">
        <v>0</v>
      </c>
      <c r="D98" s="41">
        <v>156061414.13999999</v>
      </c>
      <c r="E98" s="41">
        <v>0</v>
      </c>
    </row>
    <row r="99" spans="1:5" ht="75" x14ac:dyDescent="0.25">
      <c r="A99" s="13" t="s">
        <v>173</v>
      </c>
      <c r="B99" s="7" t="s">
        <v>113</v>
      </c>
      <c r="C99" s="41">
        <f>C100</f>
        <v>0</v>
      </c>
      <c r="D99" s="41">
        <f t="shared" ref="D99:E99" si="46">D100</f>
        <v>0</v>
      </c>
      <c r="E99" s="41">
        <f t="shared" si="46"/>
        <v>504900</v>
      </c>
    </row>
    <row r="100" spans="1:5" ht="90" x14ac:dyDescent="0.25">
      <c r="A100" s="13" t="s">
        <v>114</v>
      </c>
      <c r="B100" s="7" t="s">
        <v>115</v>
      </c>
      <c r="C100" s="41">
        <v>0</v>
      </c>
      <c r="D100" s="41">
        <v>0</v>
      </c>
      <c r="E100" s="41">
        <v>504900</v>
      </c>
    </row>
    <row r="101" spans="1:5" ht="45" x14ac:dyDescent="0.25">
      <c r="A101" s="13" t="s">
        <v>177</v>
      </c>
      <c r="B101" s="7" t="s">
        <v>116</v>
      </c>
      <c r="C101" s="41">
        <f>C102</f>
        <v>4576887</v>
      </c>
      <c r="D101" s="41">
        <f t="shared" ref="D101" si="47">D102</f>
        <v>4576887</v>
      </c>
      <c r="E101" s="41">
        <f>E102</f>
        <v>4576887</v>
      </c>
    </row>
    <row r="102" spans="1:5" ht="45" x14ac:dyDescent="0.25">
      <c r="A102" s="13" t="s">
        <v>117</v>
      </c>
      <c r="B102" s="7" t="s">
        <v>118</v>
      </c>
      <c r="C102" s="41">
        <v>4576887</v>
      </c>
      <c r="D102" s="41">
        <v>4576887</v>
      </c>
      <c r="E102" s="41">
        <v>4576887</v>
      </c>
    </row>
    <row r="103" spans="1:5" ht="30" x14ac:dyDescent="0.25">
      <c r="A103" s="8" t="s">
        <v>259</v>
      </c>
      <c r="B103" s="45" t="s">
        <v>284</v>
      </c>
      <c r="C103" s="41">
        <f>C104</f>
        <v>62570</v>
      </c>
      <c r="D103" s="41">
        <f t="shared" ref="D103:E103" si="48">D104</f>
        <v>61978</v>
      </c>
      <c r="E103" s="41">
        <f t="shared" si="48"/>
        <v>63590</v>
      </c>
    </row>
    <row r="104" spans="1:5" ht="30" x14ac:dyDescent="0.25">
      <c r="A104" s="8" t="s">
        <v>260</v>
      </c>
      <c r="B104" s="45" t="s">
        <v>261</v>
      </c>
      <c r="C104" s="41">
        <v>62570</v>
      </c>
      <c r="D104" s="41">
        <v>61978</v>
      </c>
      <c r="E104" s="41">
        <f>63590</f>
        <v>63590</v>
      </c>
    </row>
    <row r="105" spans="1:5" s="4" customFormat="1" ht="60" x14ac:dyDescent="0.25">
      <c r="A105" s="8" t="s">
        <v>262</v>
      </c>
      <c r="B105" s="46" t="s">
        <v>263</v>
      </c>
      <c r="C105" s="41">
        <f>C106</f>
        <v>0</v>
      </c>
      <c r="D105" s="41">
        <f t="shared" ref="D105:E105" si="49">D106</f>
        <v>0</v>
      </c>
      <c r="E105" s="41">
        <f t="shared" si="49"/>
        <v>22000000</v>
      </c>
    </row>
    <row r="106" spans="1:5" s="4" customFormat="1" ht="60" x14ac:dyDescent="0.25">
      <c r="A106" s="8" t="s">
        <v>264</v>
      </c>
      <c r="B106" s="45" t="s">
        <v>265</v>
      </c>
      <c r="C106" s="41">
        <v>0</v>
      </c>
      <c r="D106" s="41">
        <v>0</v>
      </c>
      <c r="E106" s="41">
        <v>22000000</v>
      </c>
    </row>
    <row r="107" spans="1:5" ht="135" x14ac:dyDescent="0.25">
      <c r="A107" s="8" t="s">
        <v>244</v>
      </c>
      <c r="B107" s="47" t="s">
        <v>245</v>
      </c>
      <c r="C107" s="41">
        <f>C108</f>
        <v>193216358.30000001</v>
      </c>
      <c r="D107" s="41">
        <f t="shared" ref="D107:E107" si="50">D108</f>
        <v>0</v>
      </c>
      <c r="E107" s="41">
        <f t="shared" si="50"/>
        <v>0</v>
      </c>
    </row>
    <row r="108" spans="1:5" s="4" customFormat="1" ht="150" x14ac:dyDescent="0.25">
      <c r="A108" s="8" t="s">
        <v>283</v>
      </c>
      <c r="B108" s="47" t="s">
        <v>246</v>
      </c>
      <c r="C108" s="41">
        <v>193216358.30000001</v>
      </c>
      <c r="D108" s="41">
        <v>0</v>
      </c>
      <c r="E108" s="41">
        <v>0</v>
      </c>
    </row>
    <row r="109" spans="1:5" x14ac:dyDescent="0.25">
      <c r="A109" s="43" t="s">
        <v>119</v>
      </c>
      <c r="B109" s="11" t="s">
        <v>120</v>
      </c>
      <c r="C109" s="41">
        <f t="shared" ref="C109:E109" si="51">C110</f>
        <v>13899965</v>
      </c>
      <c r="D109" s="41">
        <f t="shared" si="51"/>
        <v>12924652</v>
      </c>
      <c r="E109" s="41">
        <f t="shared" si="51"/>
        <v>7632297</v>
      </c>
    </row>
    <row r="110" spans="1:5" ht="30" x14ac:dyDescent="0.25">
      <c r="A110" s="43" t="s">
        <v>121</v>
      </c>
      <c r="B110" s="11" t="s">
        <v>150</v>
      </c>
      <c r="C110" s="41">
        <f>C111+C112+C115+C113+C114</f>
        <v>13899965</v>
      </c>
      <c r="D110" s="41">
        <f t="shared" ref="D110:E110" si="52">D111+D112+D115+D113+D114</f>
        <v>12924652</v>
      </c>
      <c r="E110" s="41">
        <f t="shared" si="52"/>
        <v>7632297</v>
      </c>
    </row>
    <row r="111" spans="1:5" ht="210" x14ac:dyDescent="0.25">
      <c r="A111" s="43"/>
      <c r="B111" s="46" t="s">
        <v>248</v>
      </c>
      <c r="C111" s="41">
        <v>2586754</v>
      </c>
      <c r="D111" s="41">
        <v>2690132</v>
      </c>
      <c r="E111" s="41">
        <v>2797777</v>
      </c>
    </row>
    <row r="112" spans="1:5" s="6" customFormat="1" ht="45" x14ac:dyDescent="0.25">
      <c r="A112" s="43"/>
      <c r="B112" s="46" t="s">
        <v>229</v>
      </c>
      <c r="C112" s="41">
        <v>434520</v>
      </c>
      <c r="D112" s="41">
        <v>434520</v>
      </c>
      <c r="E112" s="41">
        <v>434520</v>
      </c>
    </row>
    <row r="113" spans="1:5" s="6" customFormat="1" ht="105" x14ac:dyDescent="0.25">
      <c r="A113" s="43"/>
      <c r="B113" s="46" t="s">
        <v>266</v>
      </c>
      <c r="C113" s="41">
        <v>1078691</v>
      </c>
      <c r="D113" s="41">
        <v>0</v>
      </c>
      <c r="E113" s="41">
        <v>0</v>
      </c>
    </row>
    <row r="114" spans="1:5" s="6" customFormat="1" ht="135" x14ac:dyDescent="0.25">
      <c r="A114" s="43"/>
      <c r="B114" s="46" t="s">
        <v>267</v>
      </c>
      <c r="C114" s="41">
        <v>9800000</v>
      </c>
      <c r="D114" s="41">
        <v>9800000</v>
      </c>
      <c r="E114" s="41">
        <v>0</v>
      </c>
    </row>
    <row r="115" spans="1:5" s="6" customFormat="1" ht="210" x14ac:dyDescent="0.25">
      <c r="A115" s="43"/>
      <c r="B115" s="46" t="s">
        <v>268</v>
      </c>
      <c r="C115" s="41">
        <v>0</v>
      </c>
      <c r="D115" s="41">
        <v>0</v>
      </c>
      <c r="E115" s="41">
        <v>4400000</v>
      </c>
    </row>
    <row r="116" spans="1:5" s="6" customFormat="1" ht="28.5" x14ac:dyDescent="0.25">
      <c r="A116" s="43" t="s">
        <v>122</v>
      </c>
      <c r="B116" s="19" t="s">
        <v>123</v>
      </c>
      <c r="C116" s="61">
        <f>C117+C128+C130+C132</f>
        <v>184481242.44</v>
      </c>
      <c r="D116" s="61">
        <f t="shared" ref="D116:E116" si="53">D117+D128+D130+D132</f>
        <v>182200814.89000002</v>
      </c>
      <c r="E116" s="61">
        <f t="shared" si="53"/>
        <v>182491934.89000002</v>
      </c>
    </row>
    <row r="117" spans="1:5" s="6" customFormat="1" ht="45" x14ac:dyDescent="0.25">
      <c r="A117" s="43" t="s">
        <v>124</v>
      </c>
      <c r="B117" s="45" t="s">
        <v>125</v>
      </c>
      <c r="C117" s="41">
        <f>C118</f>
        <v>166962197.19999999</v>
      </c>
      <c r="D117" s="41">
        <f t="shared" ref="D117:E117" si="54">D118</f>
        <v>167213725.65000001</v>
      </c>
      <c r="E117" s="41">
        <f t="shared" si="54"/>
        <v>167541725.65000001</v>
      </c>
    </row>
    <row r="118" spans="1:5" s="6" customFormat="1" ht="60" x14ac:dyDescent="0.25">
      <c r="A118" s="43" t="s">
        <v>126</v>
      </c>
      <c r="B118" s="45" t="s">
        <v>127</v>
      </c>
      <c r="C118" s="41">
        <f>SUM(C119:C127)</f>
        <v>166962197.19999999</v>
      </c>
      <c r="D118" s="41">
        <f t="shared" ref="D118:E118" si="55">SUM(D119:D127)</f>
        <v>167213725.65000001</v>
      </c>
      <c r="E118" s="41">
        <f t="shared" si="55"/>
        <v>167541725.65000001</v>
      </c>
    </row>
    <row r="119" spans="1:5" s="6" customFormat="1" ht="44.25" customHeight="1" x14ac:dyDescent="0.25">
      <c r="A119" s="43"/>
      <c r="B119" s="46" t="s">
        <v>153</v>
      </c>
      <c r="C119" s="41">
        <v>958500</v>
      </c>
      <c r="D119" s="41">
        <v>958500</v>
      </c>
      <c r="E119" s="41">
        <v>958500</v>
      </c>
    </row>
    <row r="120" spans="1:5" s="6" customFormat="1" ht="45" x14ac:dyDescent="0.25">
      <c r="A120" s="43"/>
      <c r="B120" s="46" t="s">
        <v>158</v>
      </c>
      <c r="C120" s="41">
        <v>154573912</v>
      </c>
      <c r="D120" s="41">
        <v>154573912</v>
      </c>
      <c r="E120" s="41">
        <v>154573912</v>
      </c>
    </row>
    <row r="121" spans="1:5" s="6" customFormat="1" ht="150" x14ac:dyDescent="0.25">
      <c r="A121" s="43"/>
      <c r="B121" s="46" t="s">
        <v>155</v>
      </c>
      <c r="C121" s="41">
        <v>126000</v>
      </c>
      <c r="D121" s="41">
        <v>126000</v>
      </c>
      <c r="E121" s="41">
        <v>126000</v>
      </c>
    </row>
    <row r="122" spans="1:5" s="6" customFormat="1" ht="180" x14ac:dyDescent="0.25">
      <c r="A122" s="43"/>
      <c r="B122" s="46" t="s">
        <v>154</v>
      </c>
      <c r="C122" s="41">
        <v>1282814</v>
      </c>
      <c r="D122" s="41">
        <v>1282814</v>
      </c>
      <c r="E122" s="41">
        <v>1282814</v>
      </c>
    </row>
    <row r="123" spans="1:5" s="6" customFormat="1" ht="104.25" customHeight="1" x14ac:dyDescent="0.25">
      <c r="A123" s="43"/>
      <c r="B123" s="46" t="s">
        <v>157</v>
      </c>
      <c r="C123" s="41">
        <v>320654</v>
      </c>
      <c r="D123" s="41">
        <v>320654</v>
      </c>
      <c r="E123" s="41">
        <v>320654</v>
      </c>
    </row>
    <row r="124" spans="1:5" s="6" customFormat="1" ht="105" x14ac:dyDescent="0.25">
      <c r="A124" s="43"/>
      <c r="B124" s="46" t="s">
        <v>269</v>
      </c>
      <c r="C124" s="41">
        <v>119600</v>
      </c>
      <c r="D124" s="41">
        <v>119600</v>
      </c>
      <c r="E124" s="41">
        <v>119600</v>
      </c>
    </row>
    <row r="125" spans="1:5" s="6" customFormat="1" ht="165" x14ac:dyDescent="0.25">
      <c r="A125" s="43"/>
      <c r="B125" s="46" t="s">
        <v>156</v>
      </c>
      <c r="C125" s="41">
        <v>9261100</v>
      </c>
      <c r="D125" s="41">
        <v>9576500</v>
      </c>
      <c r="E125" s="41">
        <v>9904500</v>
      </c>
    </row>
    <row r="126" spans="1:5" s="6" customFormat="1" ht="210" x14ac:dyDescent="0.25">
      <c r="A126" s="43"/>
      <c r="B126" s="46" t="s">
        <v>234</v>
      </c>
      <c r="C126" s="41">
        <v>255486.2</v>
      </c>
      <c r="D126" s="41">
        <v>191614.65</v>
      </c>
      <c r="E126" s="41">
        <v>191614.65</v>
      </c>
    </row>
    <row r="127" spans="1:5" s="6" customFormat="1" ht="165" x14ac:dyDescent="0.25">
      <c r="A127" s="43"/>
      <c r="B127" s="46" t="s">
        <v>235</v>
      </c>
      <c r="C127" s="41">
        <v>64131</v>
      </c>
      <c r="D127" s="41">
        <v>64131</v>
      </c>
      <c r="E127" s="41">
        <v>64131</v>
      </c>
    </row>
    <row r="128" spans="1:5" s="6" customFormat="1" ht="105" x14ac:dyDescent="0.25">
      <c r="A128" s="43" t="s">
        <v>128</v>
      </c>
      <c r="B128" s="11" t="s">
        <v>129</v>
      </c>
      <c r="C128" s="41">
        <f>C129</f>
        <v>972276</v>
      </c>
      <c r="D128" s="41">
        <f>D129</f>
        <v>972276</v>
      </c>
      <c r="E128" s="41">
        <f>E129</f>
        <v>972276</v>
      </c>
    </row>
    <row r="129" spans="1:5" s="6" customFormat="1" ht="120" x14ac:dyDescent="0.25">
      <c r="A129" s="43" t="s">
        <v>130</v>
      </c>
      <c r="B129" s="11" t="s">
        <v>131</v>
      </c>
      <c r="C129" s="41">
        <v>972276</v>
      </c>
      <c r="D129" s="41">
        <v>972276</v>
      </c>
      <c r="E129" s="41">
        <v>972276</v>
      </c>
    </row>
    <row r="130" spans="1:5" ht="90" x14ac:dyDescent="0.25">
      <c r="A130" s="43" t="s">
        <v>132</v>
      </c>
      <c r="B130" s="11" t="s">
        <v>133</v>
      </c>
      <c r="C130" s="41">
        <f>C131</f>
        <v>16541919.24</v>
      </c>
      <c r="D130" s="41">
        <f t="shared" ref="D130:E130" si="56">D131</f>
        <v>13973298.24</v>
      </c>
      <c r="E130" s="41">
        <f t="shared" si="56"/>
        <v>13973298.24</v>
      </c>
    </row>
    <row r="131" spans="1:5" ht="90" x14ac:dyDescent="0.25">
      <c r="A131" s="43" t="s">
        <v>134</v>
      </c>
      <c r="B131" s="11" t="s">
        <v>135</v>
      </c>
      <c r="C131" s="41">
        <v>16541919.24</v>
      </c>
      <c r="D131" s="41">
        <v>13973298.24</v>
      </c>
      <c r="E131" s="41">
        <v>13973298.24</v>
      </c>
    </row>
    <row r="132" spans="1:5" ht="75" x14ac:dyDescent="0.25">
      <c r="A132" s="43" t="s">
        <v>136</v>
      </c>
      <c r="B132" s="11" t="s">
        <v>137</v>
      </c>
      <c r="C132" s="41">
        <f>C133</f>
        <v>4850</v>
      </c>
      <c r="D132" s="41">
        <f t="shared" ref="D132:E132" si="57">D133</f>
        <v>41515</v>
      </c>
      <c r="E132" s="41">
        <f t="shared" si="57"/>
        <v>4635</v>
      </c>
    </row>
    <row r="133" spans="1:5" ht="105" x14ac:dyDescent="0.25">
      <c r="A133" s="43" t="s">
        <v>138</v>
      </c>
      <c r="B133" s="11" t="s">
        <v>139</v>
      </c>
      <c r="C133" s="41">
        <v>4850</v>
      </c>
      <c r="D133" s="41">
        <v>41515</v>
      </c>
      <c r="E133" s="41">
        <v>4635</v>
      </c>
    </row>
    <row r="134" spans="1:5" x14ac:dyDescent="0.25">
      <c r="A134" s="43" t="s">
        <v>140</v>
      </c>
      <c r="B134" s="2" t="s">
        <v>0</v>
      </c>
      <c r="C134" s="61">
        <f>C135+C143+C141+C139+C137</f>
        <v>22834447.969999999</v>
      </c>
      <c r="D134" s="61">
        <f t="shared" ref="D134:E134" si="58">D135+D143+D141+D139+D137</f>
        <v>23221485.969999999</v>
      </c>
      <c r="E134" s="61">
        <f t="shared" si="58"/>
        <v>23252706.969999999</v>
      </c>
    </row>
    <row r="135" spans="1:5" ht="90" x14ac:dyDescent="0.25">
      <c r="A135" s="43" t="s">
        <v>141</v>
      </c>
      <c r="B135" s="11" t="s">
        <v>142</v>
      </c>
      <c r="C135" s="41">
        <f t="shared" ref="C135:E135" si="59">C136</f>
        <v>5894800</v>
      </c>
      <c r="D135" s="41">
        <f t="shared" si="59"/>
        <v>5894800</v>
      </c>
      <c r="E135" s="41">
        <f t="shared" si="59"/>
        <v>5894800</v>
      </c>
    </row>
    <row r="136" spans="1:5" ht="105" x14ac:dyDescent="0.25">
      <c r="A136" s="43" t="s">
        <v>143</v>
      </c>
      <c r="B136" s="11" t="s">
        <v>144</v>
      </c>
      <c r="C136" s="41">
        <v>5894800</v>
      </c>
      <c r="D136" s="41">
        <v>5894800</v>
      </c>
      <c r="E136" s="41">
        <v>5894800</v>
      </c>
    </row>
    <row r="137" spans="1:5" ht="225" x14ac:dyDescent="0.25">
      <c r="A137" s="63" t="s">
        <v>270</v>
      </c>
      <c r="B137" s="17" t="s">
        <v>271</v>
      </c>
      <c r="C137" s="41">
        <f>C138</f>
        <v>546840</v>
      </c>
      <c r="D137" s="41">
        <f t="shared" ref="D137:E137" si="60">D138</f>
        <v>546840</v>
      </c>
      <c r="E137" s="41">
        <f t="shared" si="60"/>
        <v>546840</v>
      </c>
    </row>
    <row r="138" spans="1:5" ht="240" x14ac:dyDescent="0.25">
      <c r="A138" s="63" t="s">
        <v>272</v>
      </c>
      <c r="B138" s="17" t="s">
        <v>273</v>
      </c>
      <c r="C138" s="41">
        <v>546840</v>
      </c>
      <c r="D138" s="41">
        <v>546840</v>
      </c>
      <c r="E138" s="41">
        <v>546840</v>
      </c>
    </row>
    <row r="139" spans="1:5" ht="120" x14ac:dyDescent="0.25">
      <c r="A139" s="43" t="s">
        <v>238</v>
      </c>
      <c r="B139" s="11" t="s">
        <v>239</v>
      </c>
      <c r="C139" s="41">
        <f>C140</f>
        <v>1047057.97</v>
      </c>
      <c r="D139" s="41">
        <f t="shared" ref="D139:E139" si="61">D140</f>
        <v>1047057.97</v>
      </c>
      <c r="E139" s="41">
        <f t="shared" si="61"/>
        <v>1047057.97</v>
      </c>
    </row>
    <row r="140" spans="1:5" ht="120" x14ac:dyDescent="0.25">
      <c r="A140" s="43" t="s">
        <v>240</v>
      </c>
      <c r="B140" s="11" t="s">
        <v>241</v>
      </c>
      <c r="C140" s="41">
        <v>1047057.97</v>
      </c>
      <c r="D140" s="41">
        <v>1047057.97</v>
      </c>
      <c r="E140" s="41">
        <v>1047057.97</v>
      </c>
    </row>
    <row r="141" spans="1:5" ht="90.75" customHeight="1" x14ac:dyDescent="0.25">
      <c r="A141" s="43" t="s">
        <v>201</v>
      </c>
      <c r="B141" s="45" t="s">
        <v>242</v>
      </c>
      <c r="C141" s="41">
        <f>C142</f>
        <v>14530320</v>
      </c>
      <c r="D141" s="41">
        <f>D142</f>
        <v>14842800</v>
      </c>
      <c r="E141" s="41">
        <f>E142</f>
        <v>14842800</v>
      </c>
    </row>
    <row r="142" spans="1:5" ht="105" customHeight="1" x14ac:dyDescent="0.25">
      <c r="A142" s="43" t="s">
        <v>180</v>
      </c>
      <c r="B142" s="45" t="s">
        <v>243</v>
      </c>
      <c r="C142" s="41">
        <v>14530320</v>
      </c>
      <c r="D142" s="41">
        <v>14842800</v>
      </c>
      <c r="E142" s="41">
        <v>14842800</v>
      </c>
    </row>
    <row r="143" spans="1:5" ht="30" x14ac:dyDescent="0.25">
      <c r="A143" s="43" t="s">
        <v>145</v>
      </c>
      <c r="B143" s="45" t="s">
        <v>146</v>
      </c>
      <c r="C143" s="41">
        <f>C144</f>
        <v>815430</v>
      </c>
      <c r="D143" s="41">
        <f t="shared" ref="D143:E143" si="62">D144</f>
        <v>889988</v>
      </c>
      <c r="E143" s="41">
        <f t="shared" si="62"/>
        <v>921209</v>
      </c>
    </row>
    <row r="144" spans="1:5" ht="45" x14ac:dyDescent="0.25">
      <c r="A144" s="43" t="s">
        <v>147</v>
      </c>
      <c r="B144" s="45" t="s">
        <v>148</v>
      </c>
      <c r="C144" s="41">
        <f>C145+C146</f>
        <v>815430</v>
      </c>
      <c r="D144" s="41">
        <f t="shared" ref="D144:E144" si="63">D145+D146</f>
        <v>889988</v>
      </c>
      <c r="E144" s="41">
        <f t="shared" si="63"/>
        <v>921209</v>
      </c>
    </row>
    <row r="145" spans="1:15" hidden="1" x14ac:dyDescent="0.25">
      <c r="A145" s="43"/>
      <c r="B145" s="64" t="s">
        <v>285</v>
      </c>
      <c r="C145" s="65">
        <v>815230</v>
      </c>
      <c r="D145" s="65">
        <v>889788</v>
      </c>
      <c r="E145" s="65">
        <v>921009</v>
      </c>
    </row>
    <row r="146" spans="1:15" hidden="1" x14ac:dyDescent="0.25">
      <c r="A146" s="43"/>
      <c r="B146" s="64" t="s">
        <v>286</v>
      </c>
      <c r="C146" s="65">
        <v>200</v>
      </c>
      <c r="D146" s="65">
        <v>200</v>
      </c>
      <c r="E146" s="65">
        <v>200</v>
      </c>
    </row>
    <row r="147" spans="1:15" x14ac:dyDescent="0.25">
      <c r="A147" s="9"/>
      <c r="B147" s="2" t="s">
        <v>149</v>
      </c>
      <c r="C147" s="61">
        <f>C7+C87</f>
        <v>621052738.33000004</v>
      </c>
      <c r="D147" s="61">
        <f>D7+D87</f>
        <v>568230054.46000004</v>
      </c>
      <c r="E147" s="61">
        <f>E7+E87</f>
        <v>439496494.95000005</v>
      </c>
    </row>
    <row r="149" spans="1:15" s="6" customFormat="1" ht="17.25" hidden="1" customHeight="1" x14ac:dyDescent="0.25">
      <c r="A149" s="39"/>
      <c r="B149" s="22" t="s">
        <v>174</v>
      </c>
      <c r="C149" s="23">
        <f>C7</f>
        <v>120872200</v>
      </c>
      <c r="D149" s="23">
        <f t="shared" ref="D149:E149" si="64">D7</f>
        <v>131928400</v>
      </c>
      <c r="E149" s="23">
        <f t="shared" si="64"/>
        <v>143504200</v>
      </c>
      <c r="F149" s="33"/>
      <c r="G149" s="33"/>
      <c r="H149" s="33"/>
      <c r="I149" s="33"/>
      <c r="J149" s="33"/>
      <c r="K149" s="33"/>
      <c r="L149" s="33"/>
      <c r="M149" s="33"/>
      <c r="N149" s="34"/>
      <c r="O149" s="34"/>
    </row>
    <row r="150" spans="1:15" s="6" customFormat="1" ht="17.25" hidden="1" customHeight="1" x14ac:dyDescent="0.25">
      <c r="A150" s="39"/>
      <c r="B150" s="22" t="s">
        <v>237</v>
      </c>
      <c r="C150" s="23">
        <f>C152+C153+C157+C162+C166+C167+C168</f>
        <v>500180538.33000004</v>
      </c>
      <c r="D150" s="23">
        <f>D152+D153+D157+D162+D166+D167+D168</f>
        <v>436301654.46000004</v>
      </c>
      <c r="E150" s="23">
        <f>E152+E153+E157+E162+E166+E167+E168</f>
        <v>295992294.95000005</v>
      </c>
      <c r="F150" s="33"/>
      <c r="G150" s="33"/>
      <c r="H150" s="33"/>
      <c r="I150" s="33"/>
      <c r="J150" s="33"/>
      <c r="K150" s="33"/>
      <c r="L150" s="33"/>
      <c r="M150" s="33"/>
      <c r="N150" s="34"/>
      <c r="O150" s="34"/>
    </row>
    <row r="151" spans="1:15" s="6" customFormat="1" ht="17.25" hidden="1" customHeight="1" x14ac:dyDescent="0.25">
      <c r="A151" s="39">
        <f>C151/C150*100</f>
        <v>98.658438406579336</v>
      </c>
      <c r="B151" s="22" t="s">
        <v>175</v>
      </c>
      <c r="C151" s="23">
        <f>C152+C153+C157+C162</f>
        <v>493470308.33000004</v>
      </c>
      <c r="D151" s="23">
        <f t="shared" ref="D151:E151" si="65">D152+D153+D157+D162</f>
        <v>429516866.46000004</v>
      </c>
      <c r="E151" s="23">
        <f t="shared" si="65"/>
        <v>289176285.95000005</v>
      </c>
      <c r="F151" s="33"/>
      <c r="G151" s="33"/>
      <c r="H151" s="33"/>
      <c r="I151" s="33"/>
      <c r="J151" s="33"/>
      <c r="K151" s="33"/>
      <c r="L151" s="33"/>
      <c r="M151" s="33"/>
      <c r="N151" s="34"/>
      <c r="O151" s="34"/>
    </row>
    <row r="152" spans="1:15" ht="17.25" hidden="1" customHeight="1" x14ac:dyDescent="0.25">
      <c r="A152" s="20"/>
      <c r="B152" s="22" t="s">
        <v>193</v>
      </c>
      <c r="C152" s="24">
        <f>C89</f>
        <v>76723600</v>
      </c>
      <c r="D152" s="24">
        <f t="shared" ref="D152:E152" si="66">D89</f>
        <v>53351000</v>
      </c>
      <c r="E152" s="24">
        <f t="shared" si="66"/>
        <v>51739000</v>
      </c>
      <c r="N152" s="14"/>
      <c r="O152" s="14"/>
    </row>
    <row r="153" spans="1:15" ht="16.5" hidden="1" customHeight="1" x14ac:dyDescent="0.25">
      <c r="A153" s="20"/>
      <c r="B153" s="22" t="s">
        <v>194</v>
      </c>
      <c r="C153" s="24">
        <f>C94</f>
        <v>216141247.92000002</v>
      </c>
      <c r="D153" s="24">
        <f t="shared" ref="D153:E153" si="67">D94</f>
        <v>177528353.59999999</v>
      </c>
      <c r="E153" s="24">
        <f t="shared" si="67"/>
        <v>38508653.090000004</v>
      </c>
      <c r="N153" s="14"/>
      <c r="O153" s="14"/>
    </row>
    <row r="154" spans="1:15" s="26" customFormat="1" ht="16.5" hidden="1" customHeight="1" x14ac:dyDescent="0.25">
      <c r="A154" s="40"/>
      <c r="B154" s="27">
        <v>851</v>
      </c>
      <c r="C154" s="28">
        <f>C97+C99+C101+C103+C105+C107+C113+C114+C115</f>
        <v>208734506.30000001</v>
      </c>
      <c r="D154" s="28">
        <f t="shared" ref="D154:E154" si="68">D97+D99+D101+D103+D105+D107+D113+D114+D115</f>
        <v>170500279.13999999</v>
      </c>
      <c r="E154" s="28">
        <f t="shared" si="68"/>
        <v>31545377</v>
      </c>
      <c r="F154" s="33"/>
      <c r="G154" s="33"/>
      <c r="H154" s="33"/>
      <c r="I154" s="33"/>
      <c r="J154" s="33"/>
      <c r="K154" s="33"/>
      <c r="L154" s="33"/>
      <c r="M154" s="33"/>
      <c r="N154" s="35"/>
      <c r="O154" s="35"/>
    </row>
    <row r="155" spans="1:15" s="26" customFormat="1" ht="16.5" hidden="1" customHeight="1" x14ac:dyDescent="0.25">
      <c r="A155" s="40"/>
      <c r="B155" s="27">
        <v>852</v>
      </c>
      <c r="C155" s="28">
        <f>C95+C111+C112</f>
        <v>7406741.6200000001</v>
      </c>
      <c r="D155" s="28">
        <f t="shared" ref="D155:E155" si="69">D95+D111+D112</f>
        <v>7028074.46</v>
      </c>
      <c r="E155" s="28">
        <f t="shared" si="69"/>
        <v>6963276.0899999999</v>
      </c>
      <c r="F155" s="33"/>
      <c r="G155" s="33"/>
      <c r="H155" s="33"/>
      <c r="I155" s="33"/>
      <c r="J155" s="33"/>
      <c r="K155" s="33"/>
      <c r="L155" s="33"/>
      <c r="M155" s="33"/>
      <c r="N155" s="35"/>
      <c r="O155" s="35"/>
    </row>
    <row r="156" spans="1:15" ht="16.5" hidden="1" customHeight="1" x14ac:dyDescent="0.25">
      <c r="A156" s="20"/>
      <c r="B156" s="22"/>
      <c r="C156" s="30">
        <f t="shared" ref="C156:E156" si="70">C153-C154-C155</f>
        <v>0</v>
      </c>
      <c r="D156" s="30">
        <f t="shared" si="70"/>
        <v>8.3819031715393066E-9</v>
      </c>
      <c r="E156" s="30">
        <f t="shared" si="70"/>
        <v>0</v>
      </c>
      <c r="N156" s="14"/>
      <c r="O156" s="14"/>
    </row>
    <row r="157" spans="1:15" hidden="1" x14ac:dyDescent="0.25">
      <c r="A157" s="20"/>
      <c r="B157" s="22" t="s">
        <v>195</v>
      </c>
      <c r="C157" s="24">
        <f>C116</f>
        <v>184481242.44</v>
      </c>
      <c r="D157" s="24">
        <f t="shared" ref="D157:E157" si="71">D116</f>
        <v>182200814.89000002</v>
      </c>
      <c r="E157" s="24">
        <f t="shared" si="71"/>
        <v>182491934.89000002</v>
      </c>
      <c r="N157" s="14"/>
      <c r="O157" s="14"/>
    </row>
    <row r="158" spans="1:15" s="26" customFormat="1" hidden="1" x14ac:dyDescent="0.25">
      <c r="A158" s="40"/>
      <c r="B158" s="27">
        <v>851</v>
      </c>
      <c r="C158" s="28">
        <f>C121+C122+C123+C126+C127+C130+C132</f>
        <v>18595854.440000001</v>
      </c>
      <c r="D158" s="28">
        <f t="shared" ref="D158:E158" si="72">D121+D122+D123+D126+D127+D130+D132</f>
        <v>16000026.890000001</v>
      </c>
      <c r="E158" s="28">
        <f t="shared" si="72"/>
        <v>15963146.890000001</v>
      </c>
      <c r="F158" s="33"/>
      <c r="G158" s="33"/>
      <c r="H158" s="33"/>
      <c r="I158" s="33"/>
      <c r="J158" s="33"/>
      <c r="K158" s="33"/>
      <c r="L158" s="33"/>
      <c r="M158" s="33"/>
      <c r="N158" s="35"/>
      <c r="O158" s="35"/>
    </row>
    <row r="159" spans="1:15" s="26" customFormat="1" hidden="1" x14ac:dyDescent="0.25">
      <c r="A159" s="40"/>
      <c r="B159" s="27">
        <v>852</v>
      </c>
      <c r="C159" s="28">
        <f>C120+C124+C125+C128</f>
        <v>164926888</v>
      </c>
      <c r="D159" s="28">
        <f t="shared" ref="D159:E159" si="73">D120+D124+D125+D128</f>
        <v>165242288</v>
      </c>
      <c r="E159" s="28">
        <f t="shared" si="73"/>
        <v>165570288</v>
      </c>
      <c r="F159" s="33"/>
      <c r="G159" s="33"/>
      <c r="H159" s="33"/>
      <c r="I159" s="33"/>
      <c r="J159" s="33"/>
      <c r="K159" s="33"/>
      <c r="L159" s="33"/>
      <c r="M159" s="33"/>
      <c r="N159" s="35"/>
      <c r="O159" s="35"/>
    </row>
    <row r="160" spans="1:15" s="26" customFormat="1" hidden="1" x14ac:dyDescent="0.25">
      <c r="A160" s="40"/>
      <c r="B160" s="27">
        <v>853</v>
      </c>
      <c r="C160" s="28">
        <f>C119</f>
        <v>958500</v>
      </c>
      <c r="D160" s="28">
        <f t="shared" ref="D160:E160" si="74">D119</f>
        <v>958500</v>
      </c>
      <c r="E160" s="28">
        <f t="shared" si="74"/>
        <v>958500</v>
      </c>
      <c r="F160" s="33"/>
      <c r="G160" s="33"/>
      <c r="H160" s="33"/>
      <c r="I160" s="33"/>
      <c r="J160" s="33"/>
      <c r="K160" s="33"/>
      <c r="L160" s="33"/>
      <c r="M160" s="33"/>
      <c r="N160" s="35"/>
      <c r="O160" s="35"/>
    </row>
    <row r="161" spans="1:15" s="31" customFormat="1" hidden="1" x14ac:dyDescent="0.25">
      <c r="A161" s="44"/>
      <c r="B161" s="32"/>
      <c r="C161" s="29">
        <f t="shared" ref="C161:E161" si="75">C157-C158-C159-C160</f>
        <v>0</v>
      </c>
      <c r="D161" s="29">
        <f t="shared" si="75"/>
        <v>0</v>
      </c>
      <c r="E161" s="29">
        <f t="shared" si="75"/>
        <v>0</v>
      </c>
      <c r="F161" s="33"/>
      <c r="G161" s="33"/>
      <c r="H161" s="33"/>
      <c r="I161" s="33"/>
      <c r="J161" s="33"/>
      <c r="K161" s="33"/>
      <c r="L161" s="33"/>
      <c r="M161" s="33"/>
      <c r="N161" s="36"/>
      <c r="O161" s="36"/>
    </row>
    <row r="162" spans="1:15" hidden="1" x14ac:dyDescent="0.25">
      <c r="A162" s="20"/>
      <c r="B162" s="22" t="s">
        <v>196</v>
      </c>
      <c r="C162" s="24">
        <f>C134-C135-C145-C146</f>
        <v>16124217.969999999</v>
      </c>
      <c r="D162" s="24">
        <f t="shared" ref="D162:E162" si="76">D134-D135-D145-D146</f>
        <v>16436697.969999999</v>
      </c>
      <c r="E162" s="24">
        <f t="shared" si="76"/>
        <v>16436697.969999999</v>
      </c>
      <c r="N162" s="14"/>
      <c r="O162" s="14"/>
    </row>
    <row r="163" spans="1:15" hidden="1" x14ac:dyDescent="0.25">
      <c r="A163" s="20"/>
      <c r="B163" s="27">
        <v>852</v>
      </c>
      <c r="C163" s="28">
        <f>C137+C139+C141</f>
        <v>16124217.970000001</v>
      </c>
      <c r="D163" s="28">
        <f>D137+D139+D141</f>
        <v>16436697.970000001</v>
      </c>
      <c r="E163" s="28">
        <f>E137+E139+E141</f>
        <v>16436697.970000001</v>
      </c>
      <c r="N163" s="14"/>
      <c r="O163" s="14"/>
    </row>
    <row r="164" spans="1:15" hidden="1" x14ac:dyDescent="0.25">
      <c r="A164" s="20"/>
      <c r="B164" s="22"/>
      <c r="C164" s="42">
        <f>C162-C163</f>
        <v>0</v>
      </c>
      <c r="D164" s="42">
        <f t="shared" ref="D164:E164" si="77">D162-D163</f>
        <v>0</v>
      </c>
      <c r="E164" s="42">
        <f t="shared" si="77"/>
        <v>0</v>
      </c>
      <c r="N164" s="14"/>
      <c r="O164" s="14"/>
    </row>
    <row r="165" spans="1:15" hidden="1" x14ac:dyDescent="0.25">
      <c r="A165" s="20"/>
      <c r="B165" s="22" t="s">
        <v>176</v>
      </c>
      <c r="C165" s="23">
        <f>C166+C167+C168</f>
        <v>6710230</v>
      </c>
      <c r="D165" s="23">
        <f t="shared" ref="D165:E165" si="78">D166+D167+D168</f>
        <v>6784788</v>
      </c>
      <c r="E165" s="23">
        <f t="shared" si="78"/>
        <v>6816009</v>
      </c>
      <c r="N165" s="14"/>
      <c r="O165" s="14"/>
    </row>
    <row r="166" spans="1:15" hidden="1" x14ac:dyDescent="0.25">
      <c r="A166" s="20"/>
      <c r="B166" s="22" t="s">
        <v>230</v>
      </c>
      <c r="C166" s="24">
        <f>C136</f>
        <v>5894800</v>
      </c>
      <c r="D166" s="24">
        <f t="shared" ref="D166:E166" si="79">D136</f>
        <v>5894800</v>
      </c>
      <c r="E166" s="24">
        <f t="shared" si="79"/>
        <v>5894800</v>
      </c>
      <c r="N166" s="14"/>
      <c r="O166" s="14"/>
    </row>
    <row r="167" spans="1:15" hidden="1" x14ac:dyDescent="0.25">
      <c r="A167" s="20"/>
      <c r="B167" s="22" t="s">
        <v>232</v>
      </c>
      <c r="C167" s="24">
        <f>C145</f>
        <v>815230</v>
      </c>
      <c r="D167" s="24">
        <f t="shared" ref="D167:E167" si="80">D145</f>
        <v>889788</v>
      </c>
      <c r="E167" s="24">
        <f t="shared" si="80"/>
        <v>921009</v>
      </c>
      <c r="N167" s="14"/>
      <c r="O167" s="14"/>
    </row>
    <row r="168" spans="1:15" hidden="1" x14ac:dyDescent="0.25">
      <c r="A168" s="20"/>
      <c r="B168" s="22" t="s">
        <v>233</v>
      </c>
      <c r="C168" s="24">
        <f>C146</f>
        <v>200</v>
      </c>
      <c r="D168" s="24">
        <f t="shared" ref="D168:E168" si="81">D146</f>
        <v>200</v>
      </c>
      <c r="E168" s="24">
        <f t="shared" si="81"/>
        <v>200</v>
      </c>
      <c r="N168" s="14"/>
      <c r="O168" s="14"/>
    </row>
    <row r="169" spans="1:15" hidden="1" x14ac:dyDescent="0.25">
      <c r="A169" s="20"/>
      <c r="B169" s="22"/>
      <c r="C169" s="25">
        <f>C147-C149-C150</f>
        <v>0</v>
      </c>
      <c r="D169" s="25">
        <f>D147-D149-D150</f>
        <v>0</v>
      </c>
      <c r="E169" s="25">
        <f>E147-E149-E150</f>
        <v>0</v>
      </c>
      <c r="N169" s="14"/>
      <c r="O169" s="14"/>
    </row>
    <row r="170" spans="1:15" ht="5.25" hidden="1" customHeight="1" x14ac:dyDescent="0.25">
      <c r="A170" s="33"/>
      <c r="B170" s="22"/>
      <c r="C170" s="24"/>
      <c r="D170" s="24"/>
      <c r="E170" s="24"/>
      <c r="N170" s="14"/>
      <c r="O170" s="14"/>
    </row>
    <row r="171" spans="1:15" hidden="1" x14ac:dyDescent="0.25">
      <c r="A171" s="33"/>
      <c r="B171" s="22" t="s">
        <v>236</v>
      </c>
      <c r="C171" s="24">
        <f>C153+C157+C162</f>
        <v>416746708.33000004</v>
      </c>
      <c r="D171" s="24">
        <f t="shared" ref="D171:E171" si="82">D153+D157+D162</f>
        <v>376165866.46000004</v>
      </c>
      <c r="E171" s="24">
        <f t="shared" si="82"/>
        <v>237437285.95000002</v>
      </c>
      <c r="N171" s="14"/>
      <c r="O171" s="14"/>
    </row>
    <row r="172" spans="1:15" hidden="1" x14ac:dyDescent="0.25">
      <c r="A172" s="33"/>
      <c r="B172" s="22"/>
      <c r="C172" s="24"/>
      <c r="D172" s="24"/>
      <c r="E172" s="24"/>
      <c r="N172" s="14"/>
      <c r="O172" s="14"/>
    </row>
    <row r="173" spans="1:15" hidden="1" x14ac:dyDescent="0.25">
      <c r="A173" s="33"/>
      <c r="B173" s="22" t="s">
        <v>231</v>
      </c>
      <c r="C173" s="24">
        <f>C119</f>
        <v>958500</v>
      </c>
      <c r="D173" s="24">
        <f t="shared" ref="D173:E173" si="83">D119</f>
        <v>958500</v>
      </c>
      <c r="E173" s="24">
        <f t="shared" si="83"/>
        <v>958500</v>
      </c>
      <c r="N173" s="14"/>
      <c r="O173" s="14"/>
    </row>
  </sheetData>
  <mergeCells count="2">
    <mergeCell ref="C2:E2"/>
    <mergeCell ref="A3:E3"/>
  </mergeCells>
  <pageMargins left="0.70866141732283472" right="0.51181102362204722" top="0.19685039370078741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1.Дох</vt:lpstr>
      <vt:lpstr>'1.Дох'!Заголовки_для_печати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2024-12-15T09:35:14Z</dcterms:modified>
</cp:coreProperties>
</file>