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bookViews>
  <sheets>
    <sheet name="3.ВС" sheetId="47" r:id="rId1"/>
    <sheet name="4.ФС" sheetId="50" state="hidden" r:id="rId2"/>
    <sheet name="5.ПС" sheetId="2" state="hidden" r:id="rId3"/>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I159" i="2" l="1"/>
  <c r="J159" i="2"/>
  <c r="H159" i="2"/>
  <c r="K159" i="50"/>
  <c r="L159" i="50"/>
  <c r="J159" i="50"/>
  <c r="K129" i="47"/>
  <c r="L129" i="47"/>
  <c r="J129" i="47"/>
  <c r="I172" i="2" l="1"/>
  <c r="I171" i="2" s="1"/>
  <c r="I170" i="2" s="1"/>
  <c r="I169" i="2" s="1"/>
  <c r="I168" i="2" s="1"/>
  <c r="J172" i="2"/>
  <c r="J171" i="2" s="1"/>
  <c r="J170" i="2" s="1"/>
  <c r="J169" i="2" s="1"/>
  <c r="J168" i="2" s="1"/>
  <c r="H172" i="2"/>
  <c r="H171" i="2" s="1"/>
  <c r="H170" i="2" s="1"/>
  <c r="H169" i="2" s="1"/>
  <c r="H168" i="2" s="1"/>
  <c r="I290" i="2" l="1"/>
  <c r="J290" i="2"/>
  <c r="H290" i="2"/>
  <c r="J247" i="47"/>
  <c r="I296" i="2"/>
  <c r="I295" i="2" s="1"/>
  <c r="I294" i="2" s="1"/>
  <c r="J296" i="2"/>
  <c r="J295" i="2" s="1"/>
  <c r="J294" i="2" s="1"/>
  <c r="H296" i="2"/>
  <c r="H295" i="2" s="1"/>
  <c r="H294" i="2" s="1"/>
  <c r="J215" i="50"/>
  <c r="J214" i="50" s="1"/>
  <c r="I289" i="2" l="1"/>
  <c r="I288" i="2" s="1"/>
  <c r="J289" i="2"/>
  <c r="J288" i="2" s="1"/>
  <c r="H289" i="2"/>
  <c r="H288" i="2" s="1"/>
  <c r="J209" i="50"/>
  <c r="J208" i="50" s="1"/>
  <c r="J207" i="50" s="1"/>
  <c r="J249" i="47"/>
  <c r="J248" i="47" s="1"/>
  <c r="K338" i="47" l="1"/>
  <c r="K128" i="47"/>
  <c r="I287" i="2" l="1"/>
  <c r="J287" i="2"/>
  <c r="H287" i="2"/>
  <c r="I293" i="2"/>
  <c r="J293" i="2"/>
  <c r="H293" i="2"/>
  <c r="L201" i="47" l="1"/>
  <c r="K201" i="47"/>
  <c r="J201" i="47"/>
  <c r="I177" i="2" l="1"/>
  <c r="I176" i="2" s="1"/>
  <c r="I175" i="2" s="1"/>
  <c r="I174" i="2" s="1"/>
  <c r="I173" i="2" s="1"/>
  <c r="J177" i="2"/>
  <c r="J176" i="2" s="1"/>
  <c r="J175" i="2" s="1"/>
  <c r="J174" i="2" s="1"/>
  <c r="J173" i="2" s="1"/>
  <c r="H177" i="2"/>
  <c r="H176" i="2" s="1"/>
  <c r="H175" i="2" s="1"/>
  <c r="I167" i="2"/>
  <c r="J167" i="2"/>
  <c r="H167" i="2"/>
  <c r="J162" i="2"/>
  <c r="J161" i="2" s="1"/>
  <c r="J160" i="2" s="1"/>
  <c r="I162" i="2"/>
  <c r="I161" i="2" s="1"/>
  <c r="I160" i="2" s="1"/>
  <c r="H162" i="2"/>
  <c r="H161" i="2" s="1"/>
  <c r="H160" i="2" s="1"/>
  <c r="K155" i="50"/>
  <c r="K154" i="50" s="1"/>
  <c r="K153" i="50" s="1"/>
  <c r="L155" i="50"/>
  <c r="L154" i="50" s="1"/>
  <c r="L153" i="50" s="1"/>
  <c r="J155" i="50"/>
  <c r="K165" i="50"/>
  <c r="K164" i="50" s="1"/>
  <c r="K163" i="50" s="1"/>
  <c r="L165" i="50"/>
  <c r="L164" i="50" s="1"/>
  <c r="L163" i="50" s="1"/>
  <c r="J165" i="50"/>
  <c r="K141" i="50"/>
  <c r="L141" i="50"/>
  <c r="J141" i="50"/>
  <c r="K215" i="50"/>
  <c r="K214" i="50" s="1"/>
  <c r="K213" i="50" s="1"/>
  <c r="L215" i="50"/>
  <c r="L214" i="50" s="1"/>
  <c r="L213" i="50" s="1"/>
  <c r="H174" i="2" l="1"/>
  <c r="J154" i="50"/>
  <c r="J164" i="50"/>
  <c r="H173" i="2" l="1"/>
  <c r="J153" i="50"/>
  <c r="J163" i="50"/>
  <c r="J213" i="50"/>
  <c r="L366" i="47" l="1"/>
  <c r="L365" i="47" s="1"/>
  <c r="K366" i="47"/>
  <c r="L329" i="47"/>
  <c r="L328" i="47" s="1"/>
  <c r="L326" i="47"/>
  <c r="K329" i="47"/>
  <c r="K326" i="47"/>
  <c r="L255" i="47"/>
  <c r="L254" i="47" s="1"/>
  <c r="K255" i="47"/>
  <c r="K254" i="47" s="1"/>
  <c r="J255" i="47"/>
  <c r="L230" i="47"/>
  <c r="L229" i="47" s="1"/>
  <c r="K230" i="47"/>
  <c r="L173" i="47"/>
  <c r="L172" i="47" s="1"/>
  <c r="K173" i="47"/>
  <c r="J254" i="47" l="1"/>
  <c r="K172" i="47"/>
  <c r="K328" i="47"/>
  <c r="K365" i="47"/>
  <c r="K229"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J133" i="47" l="1"/>
  <c r="K58" i="47"/>
  <c r="K61" i="47"/>
  <c r="K133" i="47"/>
  <c r="K55" i="47"/>
  <c r="K100" i="47"/>
  <c r="K64" i="47"/>
  <c r="K123" i="47"/>
  <c r="J123" i="47"/>
  <c r="H166" i="2" l="1"/>
  <c r="H12" i="2"/>
  <c r="I12" i="2"/>
  <c r="I11" i="2" s="1"/>
  <c r="J12" i="2"/>
  <c r="J11" i="2" s="1"/>
  <c r="H14" i="2"/>
  <c r="I14" i="2"/>
  <c r="I13" i="2" s="1"/>
  <c r="J14" i="2"/>
  <c r="J13" i="2" s="1"/>
  <c r="H17" i="2"/>
  <c r="I17" i="2"/>
  <c r="I16" i="2" s="1"/>
  <c r="J17" i="2"/>
  <c r="J16" i="2" s="1"/>
  <c r="H19" i="2"/>
  <c r="I19" i="2"/>
  <c r="I18" i="2" s="1"/>
  <c r="J19" i="2"/>
  <c r="J18" i="2" s="1"/>
  <c r="H22" i="2"/>
  <c r="I22" i="2"/>
  <c r="I21" i="2" s="1"/>
  <c r="I20" i="2" s="1"/>
  <c r="J22" i="2"/>
  <c r="J21" i="2" s="1"/>
  <c r="J20" i="2" s="1"/>
  <c r="H25" i="2"/>
  <c r="I25" i="2"/>
  <c r="I24" i="2" s="1"/>
  <c r="J25" i="2"/>
  <c r="J24" i="2" s="1"/>
  <c r="H27" i="2"/>
  <c r="I27" i="2"/>
  <c r="I26" i="2" s="1"/>
  <c r="J27" i="2"/>
  <c r="J26" i="2" s="1"/>
  <c r="H30" i="2"/>
  <c r="I30" i="2"/>
  <c r="I29" i="2" s="1"/>
  <c r="J30" i="2"/>
  <c r="J29" i="2" s="1"/>
  <c r="H32" i="2"/>
  <c r="I32" i="2"/>
  <c r="I31" i="2" s="1"/>
  <c r="J32" i="2"/>
  <c r="J31" i="2" s="1"/>
  <c r="H35" i="2"/>
  <c r="I35" i="2"/>
  <c r="I34" i="2" s="1"/>
  <c r="I33" i="2" s="1"/>
  <c r="J35" i="2"/>
  <c r="J34" i="2" s="1"/>
  <c r="J33" i="2" s="1"/>
  <c r="H38" i="2"/>
  <c r="I38" i="2"/>
  <c r="I37" i="2" s="1"/>
  <c r="J38" i="2"/>
  <c r="J37" i="2" s="1"/>
  <c r="H40" i="2"/>
  <c r="I40" i="2"/>
  <c r="I39" i="2" s="1"/>
  <c r="J40" i="2"/>
  <c r="J39" i="2" s="1"/>
  <c r="H42" i="2"/>
  <c r="I42" i="2"/>
  <c r="I41" i="2" s="1"/>
  <c r="J42" i="2"/>
  <c r="J41" i="2" s="1"/>
  <c r="H45" i="2"/>
  <c r="I45" i="2"/>
  <c r="I44" i="2" s="1"/>
  <c r="I43" i="2" s="1"/>
  <c r="J45" i="2"/>
  <c r="J44" i="2" s="1"/>
  <c r="J43" i="2" s="1"/>
  <c r="H48" i="2"/>
  <c r="I48" i="2"/>
  <c r="I47" i="2" s="1"/>
  <c r="I46" i="2" s="1"/>
  <c r="J48" i="2"/>
  <c r="J47" i="2" s="1"/>
  <c r="J46" i="2" s="1"/>
  <c r="H51" i="2"/>
  <c r="I51" i="2"/>
  <c r="I50" i="2" s="1"/>
  <c r="I49" i="2" s="1"/>
  <c r="J51" i="2"/>
  <c r="J50" i="2" s="1"/>
  <c r="J49" i="2" s="1"/>
  <c r="H54" i="2"/>
  <c r="I54" i="2"/>
  <c r="I53" i="2" s="1"/>
  <c r="I52" i="2" s="1"/>
  <c r="J54" i="2"/>
  <c r="J53" i="2" s="1"/>
  <c r="J52" i="2" s="1"/>
  <c r="H57" i="2"/>
  <c r="I57" i="2"/>
  <c r="I56" i="2" s="1"/>
  <c r="I55" i="2" s="1"/>
  <c r="J57" i="2"/>
  <c r="J56" i="2" s="1"/>
  <c r="J55" i="2" s="1"/>
  <c r="H60" i="2"/>
  <c r="I60" i="2"/>
  <c r="I59" i="2" s="1"/>
  <c r="I58" i="2" s="1"/>
  <c r="J60" i="2"/>
  <c r="J59" i="2" s="1"/>
  <c r="J58" i="2" s="1"/>
  <c r="H63" i="2"/>
  <c r="I63" i="2"/>
  <c r="I62" i="2" s="1"/>
  <c r="I61" i="2" s="1"/>
  <c r="J63" i="2"/>
  <c r="J62" i="2" s="1"/>
  <c r="J61" i="2" s="1"/>
  <c r="H66" i="2"/>
  <c r="I66" i="2"/>
  <c r="I65" i="2" s="1"/>
  <c r="I64" i="2" s="1"/>
  <c r="J66" i="2"/>
  <c r="J65" i="2" s="1"/>
  <c r="J64" i="2" s="1"/>
  <c r="H69" i="2"/>
  <c r="I69" i="2"/>
  <c r="I68" i="2" s="1"/>
  <c r="I67" i="2" s="1"/>
  <c r="J69" i="2"/>
  <c r="J68" i="2" s="1"/>
  <c r="J67" i="2" s="1"/>
  <c r="H74" i="2"/>
  <c r="I74" i="2"/>
  <c r="I73" i="2" s="1"/>
  <c r="I72" i="2" s="1"/>
  <c r="J74" i="2"/>
  <c r="J73" i="2" s="1"/>
  <c r="J72" i="2" s="1"/>
  <c r="H77" i="2"/>
  <c r="I77" i="2"/>
  <c r="I76" i="2" s="1"/>
  <c r="I75" i="2" s="1"/>
  <c r="J77" i="2"/>
  <c r="J76" i="2" s="1"/>
  <c r="J75" i="2" s="1"/>
  <c r="H80" i="2"/>
  <c r="I80" i="2"/>
  <c r="I79" i="2" s="1"/>
  <c r="I78" i="2" s="1"/>
  <c r="J80" i="2"/>
  <c r="J79" i="2" s="1"/>
  <c r="J78" i="2" s="1"/>
  <c r="H83" i="2"/>
  <c r="I83" i="2"/>
  <c r="I82" i="2" s="1"/>
  <c r="I81" i="2" s="1"/>
  <c r="J83" i="2"/>
  <c r="J82" i="2" s="1"/>
  <c r="J81" i="2" s="1"/>
  <c r="H88" i="2"/>
  <c r="I88" i="2"/>
  <c r="I87" i="2" s="1"/>
  <c r="I86" i="2" s="1"/>
  <c r="I85" i="2" s="1"/>
  <c r="I84" i="2" s="1"/>
  <c r="J88" i="2"/>
  <c r="J87" i="2" s="1"/>
  <c r="J86" i="2" s="1"/>
  <c r="J85" i="2" s="1"/>
  <c r="J84" i="2" s="1"/>
  <c r="H93" i="2"/>
  <c r="I93" i="2"/>
  <c r="I92" i="2" s="1"/>
  <c r="J93" i="2"/>
  <c r="J92" i="2" s="1"/>
  <c r="H95" i="2"/>
  <c r="I95" i="2"/>
  <c r="I94" i="2" s="1"/>
  <c r="J95" i="2"/>
  <c r="J94" i="2" s="1"/>
  <c r="H98" i="2"/>
  <c r="I98" i="2"/>
  <c r="I97" i="2" s="1"/>
  <c r="I96" i="2" s="1"/>
  <c r="J98" i="2"/>
  <c r="J97" i="2" s="1"/>
  <c r="J96" i="2" s="1"/>
  <c r="H103" i="2"/>
  <c r="I103" i="2"/>
  <c r="I102" i="2" s="1"/>
  <c r="J103" i="2"/>
  <c r="J102" i="2" s="1"/>
  <c r="H105" i="2"/>
  <c r="I105" i="2"/>
  <c r="I104" i="2" s="1"/>
  <c r="J105" i="2"/>
  <c r="J104" i="2" s="1"/>
  <c r="H107" i="2"/>
  <c r="I107" i="2"/>
  <c r="I106" i="2" s="1"/>
  <c r="J107" i="2"/>
  <c r="J106" i="2" s="1"/>
  <c r="H110" i="2"/>
  <c r="I110" i="2"/>
  <c r="I109" i="2" s="1"/>
  <c r="I108" i="2" s="1"/>
  <c r="J110" i="2"/>
  <c r="J109" i="2" s="1"/>
  <c r="J108" i="2" s="1"/>
  <c r="H115" i="2"/>
  <c r="I115" i="2"/>
  <c r="I114" i="2" s="1"/>
  <c r="I113" i="2" s="1"/>
  <c r="I112" i="2" s="1"/>
  <c r="I111" i="2" s="1"/>
  <c r="J115" i="2"/>
  <c r="J114" i="2" s="1"/>
  <c r="J113" i="2" s="1"/>
  <c r="J112" i="2" s="1"/>
  <c r="J111" i="2" s="1"/>
  <c r="H120" i="2"/>
  <c r="I120" i="2"/>
  <c r="I119" i="2" s="1"/>
  <c r="I118" i="2" s="1"/>
  <c r="J120" i="2"/>
  <c r="J119" i="2" s="1"/>
  <c r="J118" i="2" s="1"/>
  <c r="H123" i="2"/>
  <c r="I123" i="2"/>
  <c r="I122" i="2" s="1"/>
  <c r="I121" i="2" s="1"/>
  <c r="J123" i="2"/>
  <c r="J122" i="2" s="1"/>
  <c r="J121" i="2" s="1"/>
  <c r="H126" i="2"/>
  <c r="I126" i="2"/>
  <c r="I125" i="2" s="1"/>
  <c r="I124" i="2" s="1"/>
  <c r="J126" i="2"/>
  <c r="J125" i="2" s="1"/>
  <c r="J124" i="2" s="1"/>
  <c r="H131" i="2"/>
  <c r="I131" i="2"/>
  <c r="I130" i="2" s="1"/>
  <c r="I129" i="2" s="1"/>
  <c r="I128" i="2" s="1"/>
  <c r="I127" i="2" s="1"/>
  <c r="J131" i="2"/>
  <c r="J130" i="2" s="1"/>
  <c r="J129" i="2" s="1"/>
  <c r="J128" i="2" s="1"/>
  <c r="J127" i="2" s="1"/>
  <c r="H136" i="2"/>
  <c r="I136" i="2"/>
  <c r="I135" i="2" s="1"/>
  <c r="I134" i="2" s="1"/>
  <c r="J136" i="2"/>
  <c r="J135" i="2" s="1"/>
  <c r="J134" i="2" s="1"/>
  <c r="H139" i="2"/>
  <c r="I139" i="2"/>
  <c r="I138" i="2" s="1"/>
  <c r="I137" i="2" s="1"/>
  <c r="J139" i="2"/>
  <c r="J138" i="2" s="1"/>
  <c r="J137" i="2" s="1"/>
  <c r="H144" i="2"/>
  <c r="I144" i="2"/>
  <c r="I143" i="2" s="1"/>
  <c r="I142" i="2" s="1"/>
  <c r="J144" i="2"/>
  <c r="J143" i="2" s="1"/>
  <c r="J142" i="2" s="1"/>
  <c r="H147" i="2"/>
  <c r="I147" i="2"/>
  <c r="I146" i="2" s="1"/>
  <c r="I145" i="2" s="1"/>
  <c r="J147" i="2"/>
  <c r="J146" i="2" s="1"/>
  <c r="J145" i="2" s="1"/>
  <c r="H152" i="2"/>
  <c r="I152" i="2"/>
  <c r="I151" i="2" s="1"/>
  <c r="I150" i="2" s="1"/>
  <c r="I149" i="2" s="1"/>
  <c r="I148" i="2" s="1"/>
  <c r="J152" i="2"/>
  <c r="J151" i="2" s="1"/>
  <c r="J150" i="2" s="1"/>
  <c r="J149" i="2" s="1"/>
  <c r="J148" i="2" s="1"/>
  <c r="H157" i="2"/>
  <c r="I157" i="2"/>
  <c r="I156" i="2" s="1"/>
  <c r="I155" i="2" s="1"/>
  <c r="I154" i="2" s="1"/>
  <c r="I153" i="2" s="1"/>
  <c r="J157" i="2"/>
  <c r="J156" i="2" s="1"/>
  <c r="J155" i="2" s="1"/>
  <c r="J154" i="2" s="1"/>
  <c r="J153" i="2" s="1"/>
  <c r="H183" i="2"/>
  <c r="I183" i="2"/>
  <c r="I182" i="2" s="1"/>
  <c r="I181" i="2" s="1"/>
  <c r="I180" i="2" s="1"/>
  <c r="I179" i="2" s="1"/>
  <c r="J183" i="2"/>
  <c r="J182" i="2" s="1"/>
  <c r="J181" i="2" s="1"/>
  <c r="J180" i="2" s="1"/>
  <c r="J179" i="2" s="1"/>
  <c r="H188" i="2"/>
  <c r="I188" i="2"/>
  <c r="I187" i="2" s="1"/>
  <c r="I186" i="2" s="1"/>
  <c r="J188" i="2"/>
  <c r="J187" i="2" s="1"/>
  <c r="J186" i="2" s="1"/>
  <c r="H191" i="2"/>
  <c r="I191" i="2"/>
  <c r="I190" i="2" s="1"/>
  <c r="I189" i="2" s="1"/>
  <c r="J191" i="2"/>
  <c r="J190" i="2" s="1"/>
  <c r="J189" i="2" s="1"/>
  <c r="H194" i="2"/>
  <c r="I194" i="2"/>
  <c r="I193" i="2" s="1"/>
  <c r="J194" i="2"/>
  <c r="J193" i="2" s="1"/>
  <c r="H196" i="2"/>
  <c r="I196" i="2"/>
  <c r="I195" i="2" s="1"/>
  <c r="J196" i="2"/>
  <c r="J195" i="2" s="1"/>
  <c r="H199" i="2"/>
  <c r="I199" i="2"/>
  <c r="I198" i="2" s="1"/>
  <c r="J199" i="2"/>
  <c r="J198" i="2" s="1"/>
  <c r="H201" i="2"/>
  <c r="I201" i="2"/>
  <c r="I200" i="2" s="1"/>
  <c r="J201" i="2"/>
  <c r="J200" i="2" s="1"/>
  <c r="H206" i="2"/>
  <c r="I206" i="2"/>
  <c r="I205" i="2" s="1"/>
  <c r="I204" i="2" s="1"/>
  <c r="I203" i="2" s="1"/>
  <c r="I202" i="2" s="1"/>
  <c r="J206" i="2"/>
  <c r="J205" i="2" s="1"/>
  <c r="J204" i="2" s="1"/>
  <c r="J203" i="2" s="1"/>
  <c r="J202" i="2" s="1"/>
  <c r="H212" i="2"/>
  <c r="I212" i="2"/>
  <c r="I211" i="2" s="1"/>
  <c r="I210" i="2" s="1"/>
  <c r="I209" i="2" s="1"/>
  <c r="J212" i="2"/>
  <c r="J211" i="2" s="1"/>
  <c r="J210" i="2" s="1"/>
  <c r="J209" i="2" s="1"/>
  <c r="H218" i="2"/>
  <c r="I218" i="2"/>
  <c r="I217" i="2" s="1"/>
  <c r="I216" i="2" s="1"/>
  <c r="J218" i="2"/>
  <c r="J217" i="2" s="1"/>
  <c r="J216" i="2" s="1"/>
  <c r="H221" i="2"/>
  <c r="I221" i="2"/>
  <c r="I220" i="2" s="1"/>
  <c r="I219" i="2" s="1"/>
  <c r="J221" i="2"/>
  <c r="J220" i="2" s="1"/>
  <c r="J219" i="2" s="1"/>
  <c r="H224" i="2"/>
  <c r="I224" i="2"/>
  <c r="I223" i="2" s="1"/>
  <c r="I222" i="2" s="1"/>
  <c r="J224" i="2"/>
  <c r="J223" i="2" s="1"/>
  <c r="J222" i="2" s="1"/>
  <c r="H227" i="2"/>
  <c r="I227" i="2"/>
  <c r="I226" i="2" s="1"/>
  <c r="I225" i="2" s="1"/>
  <c r="J227" i="2"/>
  <c r="J226" i="2" s="1"/>
  <c r="J225" i="2" s="1"/>
  <c r="H233" i="2"/>
  <c r="I233" i="2"/>
  <c r="I232" i="2" s="1"/>
  <c r="I231" i="2" s="1"/>
  <c r="I230" i="2" s="1"/>
  <c r="I229" i="2" s="1"/>
  <c r="J233" i="2"/>
  <c r="J232" i="2" s="1"/>
  <c r="J231" i="2" s="1"/>
  <c r="J230" i="2" s="1"/>
  <c r="J229" i="2" s="1"/>
  <c r="H238" i="2"/>
  <c r="I238" i="2"/>
  <c r="I237" i="2" s="1"/>
  <c r="J238" i="2"/>
  <c r="J237" i="2" s="1"/>
  <c r="H240" i="2"/>
  <c r="I240" i="2"/>
  <c r="I239" i="2" s="1"/>
  <c r="J240" i="2"/>
  <c r="J239" i="2" s="1"/>
  <c r="H246" i="2"/>
  <c r="I246" i="2"/>
  <c r="I245" i="2" s="1"/>
  <c r="I244" i="2" s="1"/>
  <c r="I243" i="2" s="1"/>
  <c r="J246" i="2"/>
  <c r="J245" i="2" s="1"/>
  <c r="J244" i="2" s="1"/>
  <c r="J243" i="2" s="1"/>
  <c r="H252" i="2"/>
  <c r="I252" i="2"/>
  <c r="I251" i="2" s="1"/>
  <c r="J252" i="2"/>
  <c r="J251" i="2" s="1"/>
  <c r="H254" i="2"/>
  <c r="I254" i="2"/>
  <c r="I253" i="2" s="1"/>
  <c r="J254" i="2"/>
  <c r="J253" i="2" s="1"/>
  <c r="H257" i="2"/>
  <c r="I257" i="2"/>
  <c r="I256" i="2" s="1"/>
  <c r="I255" i="2" s="1"/>
  <c r="J257" i="2"/>
  <c r="J256" i="2" s="1"/>
  <c r="J255" i="2" s="1"/>
  <c r="H260" i="2"/>
  <c r="I260" i="2"/>
  <c r="I259" i="2" s="1"/>
  <c r="J260" i="2"/>
  <c r="J259" i="2" s="1"/>
  <c r="H262" i="2"/>
  <c r="I262" i="2"/>
  <c r="I261" i="2" s="1"/>
  <c r="J262" i="2"/>
  <c r="J261" i="2" s="1"/>
  <c r="H264" i="2"/>
  <c r="I264" i="2"/>
  <c r="I263" i="2" s="1"/>
  <c r="J264" i="2"/>
  <c r="J263" i="2" s="1"/>
  <c r="H269" i="2"/>
  <c r="I269" i="2"/>
  <c r="I268" i="2" s="1"/>
  <c r="I267" i="2" s="1"/>
  <c r="J269" i="2"/>
  <c r="J268" i="2" s="1"/>
  <c r="J267" i="2" s="1"/>
  <c r="H272" i="2"/>
  <c r="I272" i="2"/>
  <c r="I271" i="2" s="1"/>
  <c r="I270" i="2" s="1"/>
  <c r="J272" i="2"/>
  <c r="J271" i="2" s="1"/>
  <c r="J270" i="2" s="1"/>
  <c r="H275" i="2"/>
  <c r="I275" i="2"/>
  <c r="I274" i="2" s="1"/>
  <c r="I273" i="2" s="1"/>
  <c r="J275" i="2"/>
  <c r="J274" i="2" s="1"/>
  <c r="J273" i="2" s="1"/>
  <c r="H278" i="2"/>
  <c r="I278" i="2"/>
  <c r="I277" i="2" s="1"/>
  <c r="I276" i="2" s="1"/>
  <c r="J278" i="2"/>
  <c r="J277" i="2" s="1"/>
  <c r="J276" i="2" s="1"/>
  <c r="H281" i="2"/>
  <c r="I281" i="2"/>
  <c r="I280" i="2" s="1"/>
  <c r="I279" i="2" s="1"/>
  <c r="J281" i="2"/>
  <c r="J280" i="2" s="1"/>
  <c r="J279" i="2" s="1"/>
  <c r="H284" i="2"/>
  <c r="I284" i="2"/>
  <c r="I283" i="2" s="1"/>
  <c r="I282" i="2" s="1"/>
  <c r="J284" i="2"/>
  <c r="J283" i="2" s="1"/>
  <c r="J282" i="2" s="1"/>
  <c r="I286" i="2"/>
  <c r="I285" i="2" s="1"/>
  <c r="J286" i="2"/>
  <c r="J285" i="2" s="1"/>
  <c r="I292" i="2"/>
  <c r="I291" i="2" s="1"/>
  <c r="J292" i="2"/>
  <c r="J291" i="2" s="1"/>
  <c r="H299" i="2"/>
  <c r="I299" i="2"/>
  <c r="I298" i="2" s="1"/>
  <c r="I297" i="2" s="1"/>
  <c r="J299" i="2"/>
  <c r="J298" i="2" s="1"/>
  <c r="J297" i="2" s="1"/>
  <c r="H304" i="2"/>
  <c r="I304" i="2"/>
  <c r="I303" i="2" s="1"/>
  <c r="J304" i="2"/>
  <c r="J303" i="2" s="1"/>
  <c r="H306" i="2"/>
  <c r="I306" i="2"/>
  <c r="I305" i="2" s="1"/>
  <c r="J306" i="2"/>
  <c r="J305" i="2" s="1"/>
  <c r="H311" i="2"/>
  <c r="I311" i="2"/>
  <c r="I310" i="2" s="1"/>
  <c r="I309" i="2" s="1"/>
  <c r="I308" i="2" s="1"/>
  <c r="I307" i="2" s="1"/>
  <c r="J311" i="2"/>
  <c r="J310" i="2" s="1"/>
  <c r="J309" i="2" s="1"/>
  <c r="J308" i="2" s="1"/>
  <c r="J307" i="2" s="1"/>
  <c r="H316" i="2"/>
  <c r="I316" i="2"/>
  <c r="I315" i="2" s="1"/>
  <c r="I314" i="2" s="1"/>
  <c r="J316" i="2"/>
  <c r="J315" i="2" s="1"/>
  <c r="J314" i="2" s="1"/>
  <c r="H319" i="2"/>
  <c r="I319" i="2"/>
  <c r="I318" i="2" s="1"/>
  <c r="I317" i="2" s="1"/>
  <c r="J319" i="2"/>
  <c r="J318" i="2" s="1"/>
  <c r="J317" i="2" s="1"/>
  <c r="H324" i="2"/>
  <c r="I324" i="2"/>
  <c r="I323" i="2" s="1"/>
  <c r="I322" i="2" s="1"/>
  <c r="J324" i="2"/>
  <c r="J323" i="2" s="1"/>
  <c r="J322" i="2" s="1"/>
  <c r="H327" i="2"/>
  <c r="I327" i="2"/>
  <c r="I326" i="2" s="1"/>
  <c r="I325" i="2" s="1"/>
  <c r="J327" i="2"/>
  <c r="J326" i="2" s="1"/>
  <c r="J325" i="2" s="1"/>
  <c r="H330" i="2"/>
  <c r="I330" i="2"/>
  <c r="J330" i="2"/>
  <c r="H331" i="2"/>
  <c r="I331" i="2"/>
  <c r="J331" i="2"/>
  <c r="H337" i="2"/>
  <c r="I337" i="2"/>
  <c r="I336" i="2" s="1"/>
  <c r="J337" i="2"/>
  <c r="J336" i="2" s="1"/>
  <c r="H339" i="2"/>
  <c r="I339" i="2"/>
  <c r="I338" i="2" s="1"/>
  <c r="J339" i="2"/>
  <c r="J338" i="2" s="1"/>
  <c r="H342" i="2"/>
  <c r="I342" i="2"/>
  <c r="I341" i="2" s="1"/>
  <c r="I340" i="2" s="1"/>
  <c r="J342" i="2"/>
  <c r="J341" i="2" s="1"/>
  <c r="J340" i="2" s="1"/>
  <c r="H347" i="2"/>
  <c r="I347" i="2"/>
  <c r="I346" i="2" s="1"/>
  <c r="I345" i="2" s="1"/>
  <c r="J347" i="2"/>
  <c r="J346" i="2" s="1"/>
  <c r="J345" i="2" s="1"/>
  <c r="H350" i="2"/>
  <c r="I350" i="2"/>
  <c r="I349" i="2" s="1"/>
  <c r="I348" i="2" s="1"/>
  <c r="J350" i="2"/>
  <c r="J349" i="2" s="1"/>
  <c r="J348" i="2" s="1"/>
  <c r="H354" i="2"/>
  <c r="I354" i="2"/>
  <c r="I353" i="2" s="1"/>
  <c r="J354" i="2"/>
  <c r="J353" i="2" s="1"/>
  <c r="H357" i="2"/>
  <c r="I357" i="2"/>
  <c r="I356" i="2" s="1"/>
  <c r="I355" i="2" s="1"/>
  <c r="J357" i="2"/>
  <c r="J356" i="2" s="1"/>
  <c r="J355" i="2" s="1"/>
  <c r="H361" i="2"/>
  <c r="I361" i="2"/>
  <c r="I360" i="2" s="1"/>
  <c r="J361" i="2"/>
  <c r="J360" i="2" s="1"/>
  <c r="H363" i="2"/>
  <c r="I363" i="2"/>
  <c r="I362" i="2" s="1"/>
  <c r="J363" i="2"/>
  <c r="J362" i="2" s="1"/>
  <c r="H367" i="2"/>
  <c r="I367" i="2"/>
  <c r="I366" i="2" s="1"/>
  <c r="I365" i="2" s="1"/>
  <c r="J367" i="2"/>
  <c r="J366" i="2" s="1"/>
  <c r="J365" i="2" s="1"/>
  <c r="H370" i="2"/>
  <c r="I370" i="2"/>
  <c r="I369" i="2" s="1"/>
  <c r="I368" i="2" s="1"/>
  <c r="J370" i="2"/>
  <c r="J369" i="2" s="1"/>
  <c r="J368" i="2" s="1"/>
  <c r="H373" i="2"/>
  <c r="I373" i="2"/>
  <c r="I372" i="2" s="1"/>
  <c r="I371" i="2" s="1"/>
  <c r="J373" i="2"/>
  <c r="J372" i="2" s="1"/>
  <c r="J371" i="2" s="1"/>
  <c r="J11" i="50"/>
  <c r="K11" i="50"/>
  <c r="K10" i="50" s="1"/>
  <c r="L11" i="50"/>
  <c r="L10" i="50" s="1"/>
  <c r="J13" i="50"/>
  <c r="K13" i="50"/>
  <c r="K12" i="50" s="1"/>
  <c r="L13" i="50"/>
  <c r="L12" i="50" s="1"/>
  <c r="J17" i="50"/>
  <c r="K17" i="50"/>
  <c r="K16" i="50" s="1"/>
  <c r="L17" i="50"/>
  <c r="L16" i="50" s="1"/>
  <c r="J19" i="50"/>
  <c r="K19" i="50"/>
  <c r="K18" i="50" s="1"/>
  <c r="L19" i="50"/>
  <c r="L18" i="50" s="1"/>
  <c r="J22" i="50"/>
  <c r="K22" i="50"/>
  <c r="K21" i="50" s="1"/>
  <c r="L22" i="50"/>
  <c r="L21" i="50" s="1"/>
  <c r="J24" i="50"/>
  <c r="K24" i="50"/>
  <c r="K23" i="50" s="1"/>
  <c r="L24" i="50"/>
  <c r="L23" i="50" s="1"/>
  <c r="J27" i="50"/>
  <c r="K27" i="50"/>
  <c r="K26" i="50" s="1"/>
  <c r="K25" i="50" s="1"/>
  <c r="L27" i="50"/>
  <c r="L26" i="50" s="1"/>
  <c r="L25" i="50" s="1"/>
  <c r="J30" i="50"/>
  <c r="K30" i="50"/>
  <c r="K29" i="50" s="1"/>
  <c r="L30" i="50"/>
  <c r="L29" i="50" s="1"/>
  <c r="J32" i="50"/>
  <c r="K32" i="50"/>
  <c r="K31" i="50" s="1"/>
  <c r="L32" i="50"/>
  <c r="L31" i="50" s="1"/>
  <c r="J35" i="50"/>
  <c r="K35" i="50"/>
  <c r="K34" i="50" s="1"/>
  <c r="L35" i="50"/>
  <c r="L34" i="50" s="1"/>
  <c r="J37" i="50"/>
  <c r="K37" i="50"/>
  <c r="K36" i="50" s="1"/>
  <c r="L37" i="50"/>
  <c r="L36" i="50" s="1"/>
  <c r="J40" i="50"/>
  <c r="K40" i="50"/>
  <c r="K39" i="50" s="1"/>
  <c r="K38" i="50" s="1"/>
  <c r="L40" i="50"/>
  <c r="L39" i="50" s="1"/>
  <c r="L38" i="50" s="1"/>
  <c r="J43" i="50"/>
  <c r="K43" i="50"/>
  <c r="K42" i="50" s="1"/>
  <c r="L43" i="50"/>
  <c r="L42" i="50" s="1"/>
  <c r="J45" i="50"/>
  <c r="K45" i="50"/>
  <c r="K44" i="50" s="1"/>
  <c r="L45" i="50"/>
  <c r="L44" i="50" s="1"/>
  <c r="J47" i="50"/>
  <c r="K47" i="50"/>
  <c r="K46" i="50" s="1"/>
  <c r="L47" i="50"/>
  <c r="L46" i="50" s="1"/>
  <c r="J50" i="50"/>
  <c r="K50" i="50"/>
  <c r="K49" i="50" s="1"/>
  <c r="K48" i="50" s="1"/>
  <c r="L50" i="50"/>
  <c r="L49" i="50" s="1"/>
  <c r="L48" i="50" s="1"/>
  <c r="J53" i="50"/>
  <c r="K53" i="50"/>
  <c r="K52" i="50" s="1"/>
  <c r="K51" i="50" s="1"/>
  <c r="L53" i="50"/>
  <c r="L52" i="50" s="1"/>
  <c r="L51" i="50" s="1"/>
  <c r="J56" i="50"/>
  <c r="K56" i="50"/>
  <c r="K55" i="50" s="1"/>
  <c r="K54" i="50" s="1"/>
  <c r="L56" i="50"/>
  <c r="L55" i="50" s="1"/>
  <c r="L54" i="50" s="1"/>
  <c r="J59" i="50"/>
  <c r="K59" i="50"/>
  <c r="K58" i="50" s="1"/>
  <c r="K57" i="50" s="1"/>
  <c r="L59" i="50"/>
  <c r="L58" i="50" s="1"/>
  <c r="L57" i="50" s="1"/>
  <c r="J62" i="50"/>
  <c r="K62" i="50"/>
  <c r="K61" i="50" s="1"/>
  <c r="K60" i="50" s="1"/>
  <c r="L62" i="50"/>
  <c r="L61" i="50" s="1"/>
  <c r="L60" i="50" s="1"/>
  <c r="J65" i="50"/>
  <c r="K65" i="50"/>
  <c r="K64" i="50" s="1"/>
  <c r="K63" i="50" s="1"/>
  <c r="L65" i="50"/>
  <c r="L64" i="50" s="1"/>
  <c r="L63" i="50" s="1"/>
  <c r="J68" i="50"/>
  <c r="K68" i="50"/>
  <c r="K67" i="50" s="1"/>
  <c r="K66" i="50" s="1"/>
  <c r="L68" i="50"/>
  <c r="L67" i="50" s="1"/>
  <c r="L66" i="50" s="1"/>
  <c r="J71" i="50"/>
  <c r="K71" i="50"/>
  <c r="K70" i="50" s="1"/>
  <c r="K69" i="50" s="1"/>
  <c r="L71" i="50"/>
  <c r="L70" i="50" s="1"/>
  <c r="L69" i="50" s="1"/>
  <c r="J75" i="50"/>
  <c r="K75" i="50"/>
  <c r="K74" i="50" s="1"/>
  <c r="K73" i="50" s="1"/>
  <c r="K72" i="50" s="1"/>
  <c r="L75" i="50"/>
  <c r="L74" i="50" s="1"/>
  <c r="L73" i="50" s="1"/>
  <c r="L72" i="50" s="1"/>
  <c r="J79" i="50"/>
  <c r="K79" i="50"/>
  <c r="K78" i="50" s="1"/>
  <c r="L79" i="50"/>
  <c r="L78" i="50" s="1"/>
  <c r="J81" i="50"/>
  <c r="K81" i="50"/>
  <c r="K80" i="50" s="1"/>
  <c r="L81" i="50"/>
  <c r="L80" i="50" s="1"/>
  <c r="J84" i="50"/>
  <c r="K84" i="50"/>
  <c r="K83" i="50" s="1"/>
  <c r="K82" i="50" s="1"/>
  <c r="L84" i="50"/>
  <c r="L83" i="50" s="1"/>
  <c r="L82" i="50" s="1"/>
  <c r="J87" i="50"/>
  <c r="K87" i="50"/>
  <c r="K86" i="50" s="1"/>
  <c r="K85" i="50" s="1"/>
  <c r="L87" i="50"/>
  <c r="L86" i="50" s="1"/>
  <c r="L85" i="50" s="1"/>
  <c r="J90" i="50"/>
  <c r="K90" i="50"/>
  <c r="K89" i="50" s="1"/>
  <c r="K88" i="50" s="1"/>
  <c r="L90" i="50"/>
  <c r="L89" i="50" s="1"/>
  <c r="L88" i="50" s="1"/>
  <c r="J93" i="50"/>
  <c r="K93" i="50"/>
  <c r="K92" i="50" s="1"/>
  <c r="K91" i="50" s="1"/>
  <c r="L93" i="50"/>
  <c r="L92" i="50" s="1"/>
  <c r="L91" i="50" s="1"/>
  <c r="J97" i="50"/>
  <c r="K97" i="50"/>
  <c r="K96" i="50" s="1"/>
  <c r="K95" i="50" s="1"/>
  <c r="K94" i="50" s="1"/>
  <c r="L97" i="50"/>
  <c r="L96" i="50" s="1"/>
  <c r="L95" i="50" s="1"/>
  <c r="L94" i="50" s="1"/>
  <c r="J101" i="50"/>
  <c r="K101" i="50"/>
  <c r="K100" i="50" s="1"/>
  <c r="K99" i="50" s="1"/>
  <c r="L101" i="50"/>
  <c r="L100" i="50" s="1"/>
  <c r="L99" i="50" s="1"/>
  <c r="J104" i="50"/>
  <c r="K104" i="50"/>
  <c r="K103" i="50" s="1"/>
  <c r="K102" i="50" s="1"/>
  <c r="L104" i="50"/>
  <c r="L103" i="50" s="1"/>
  <c r="L102" i="50" s="1"/>
  <c r="J107" i="50"/>
  <c r="K107" i="50"/>
  <c r="K106" i="50" s="1"/>
  <c r="K105" i="50" s="1"/>
  <c r="L107" i="50"/>
  <c r="L106" i="50" s="1"/>
  <c r="L105" i="50" s="1"/>
  <c r="J110" i="50"/>
  <c r="K110" i="50"/>
  <c r="K109" i="50" s="1"/>
  <c r="K108" i="50" s="1"/>
  <c r="L110" i="50"/>
  <c r="L109" i="50" s="1"/>
  <c r="L108" i="50" s="1"/>
  <c r="J113" i="50"/>
  <c r="K113" i="50"/>
  <c r="K111" i="50" s="1"/>
  <c r="L113" i="50"/>
  <c r="L111" i="50" s="1"/>
  <c r="J118" i="50"/>
  <c r="K118" i="50"/>
  <c r="K117" i="50" s="1"/>
  <c r="L118" i="50"/>
  <c r="L117" i="50" s="1"/>
  <c r="J120" i="50"/>
  <c r="K120" i="50"/>
  <c r="K119" i="50" s="1"/>
  <c r="L120" i="50"/>
  <c r="L119" i="50" s="1"/>
  <c r="J125" i="50"/>
  <c r="K125" i="50"/>
  <c r="K124" i="50" s="1"/>
  <c r="L125" i="50"/>
  <c r="L124" i="50" s="1"/>
  <c r="J127" i="50"/>
  <c r="K127" i="50"/>
  <c r="K126" i="50" s="1"/>
  <c r="L127" i="50"/>
  <c r="L126" i="50" s="1"/>
  <c r="J129" i="50"/>
  <c r="K129" i="50"/>
  <c r="K128" i="50" s="1"/>
  <c r="L129" i="50"/>
  <c r="L128" i="50" s="1"/>
  <c r="J132" i="50"/>
  <c r="K132" i="50"/>
  <c r="K131" i="50" s="1"/>
  <c r="K130" i="50" s="1"/>
  <c r="L132" i="50"/>
  <c r="L131" i="50" s="1"/>
  <c r="L130" i="50" s="1"/>
  <c r="J137" i="50"/>
  <c r="K137" i="50"/>
  <c r="K136" i="50" s="1"/>
  <c r="K135" i="50" s="1"/>
  <c r="K134" i="50" s="1"/>
  <c r="L137" i="50"/>
  <c r="L136" i="50" s="1"/>
  <c r="L135" i="50" s="1"/>
  <c r="L134" i="50" s="1"/>
  <c r="J140" i="50"/>
  <c r="J139" i="50" s="1"/>
  <c r="J138" i="50" s="1"/>
  <c r="K140" i="50"/>
  <c r="K139" i="50" s="1"/>
  <c r="K138" i="50" s="1"/>
  <c r="L140" i="50"/>
  <c r="L139" i="50" s="1"/>
  <c r="L138" i="50" s="1"/>
  <c r="J145" i="50"/>
  <c r="K145" i="50"/>
  <c r="K144" i="50" s="1"/>
  <c r="K143" i="50" s="1"/>
  <c r="L145" i="50"/>
  <c r="L144" i="50" s="1"/>
  <c r="L143" i="50" s="1"/>
  <c r="J148" i="50"/>
  <c r="K148" i="50"/>
  <c r="K147" i="50" s="1"/>
  <c r="K146" i="50" s="1"/>
  <c r="L148" i="50"/>
  <c r="L147" i="50" s="1"/>
  <c r="L146" i="50" s="1"/>
  <c r="J151" i="50"/>
  <c r="K151" i="50"/>
  <c r="K150" i="50" s="1"/>
  <c r="K149" i="50" s="1"/>
  <c r="L151" i="50"/>
  <c r="L150" i="50" s="1"/>
  <c r="L149" i="50" s="1"/>
  <c r="J158" i="50"/>
  <c r="K158" i="50"/>
  <c r="K157" i="50" s="1"/>
  <c r="K156" i="50" s="1"/>
  <c r="K152" i="50" s="1"/>
  <c r="L158" i="50"/>
  <c r="L157" i="50" s="1"/>
  <c r="L156" i="50" s="1"/>
  <c r="L152" i="50" s="1"/>
  <c r="J162" i="50"/>
  <c r="K162" i="50"/>
  <c r="K161" i="50" s="1"/>
  <c r="K160" i="50" s="1"/>
  <c r="L162" i="50"/>
  <c r="L161" i="50" s="1"/>
  <c r="L160" i="50" s="1"/>
  <c r="J170" i="50"/>
  <c r="K170" i="50"/>
  <c r="K169" i="50" s="1"/>
  <c r="K168" i="50" s="1"/>
  <c r="L170" i="50"/>
  <c r="L169" i="50" s="1"/>
  <c r="L168" i="50" s="1"/>
  <c r="J173" i="50"/>
  <c r="K173" i="50"/>
  <c r="K172" i="50" s="1"/>
  <c r="K171" i="50" s="1"/>
  <c r="L173" i="50"/>
  <c r="L172" i="50" s="1"/>
  <c r="L171" i="50" s="1"/>
  <c r="J177" i="50"/>
  <c r="K177" i="50"/>
  <c r="K176" i="50" s="1"/>
  <c r="K175" i="50" s="1"/>
  <c r="K174" i="50" s="1"/>
  <c r="L177" i="50"/>
  <c r="L176" i="50" s="1"/>
  <c r="L175" i="50" s="1"/>
  <c r="L174" i="50" s="1"/>
  <c r="J182" i="50"/>
  <c r="K182" i="50"/>
  <c r="K181" i="50" s="1"/>
  <c r="K180" i="50" s="1"/>
  <c r="K179" i="50" s="1"/>
  <c r="K178" i="50" s="1"/>
  <c r="L182" i="50"/>
  <c r="L181" i="50" s="1"/>
  <c r="L180" i="50" s="1"/>
  <c r="L179" i="50" s="1"/>
  <c r="L178" i="50" s="1"/>
  <c r="J187" i="50"/>
  <c r="K187" i="50"/>
  <c r="K186" i="50" s="1"/>
  <c r="K185" i="50" s="1"/>
  <c r="L187" i="50"/>
  <c r="L186" i="50" s="1"/>
  <c r="L185" i="50" s="1"/>
  <c r="J190" i="50"/>
  <c r="K190" i="50"/>
  <c r="K189" i="50" s="1"/>
  <c r="K188" i="50" s="1"/>
  <c r="L190" i="50"/>
  <c r="L189" i="50" s="1"/>
  <c r="L188" i="50" s="1"/>
  <c r="J193" i="50"/>
  <c r="K193" i="50"/>
  <c r="K192" i="50" s="1"/>
  <c r="K191" i="50" s="1"/>
  <c r="L193" i="50"/>
  <c r="L192" i="50" s="1"/>
  <c r="L191" i="50" s="1"/>
  <c r="J196" i="50"/>
  <c r="K196" i="50"/>
  <c r="K195" i="50" s="1"/>
  <c r="K194" i="50" s="1"/>
  <c r="L196" i="50"/>
  <c r="L195" i="50" s="1"/>
  <c r="L194" i="50" s="1"/>
  <c r="J200" i="50"/>
  <c r="K200" i="50"/>
  <c r="K199" i="50" s="1"/>
  <c r="K198" i="50" s="1"/>
  <c r="L200" i="50"/>
  <c r="L199" i="50" s="1"/>
  <c r="L198" i="50" s="1"/>
  <c r="J203" i="50"/>
  <c r="K203" i="50"/>
  <c r="K202" i="50" s="1"/>
  <c r="K201" i="50" s="1"/>
  <c r="L203" i="50"/>
  <c r="L202" i="50" s="1"/>
  <c r="L201" i="50" s="1"/>
  <c r="J206" i="50"/>
  <c r="K206" i="50"/>
  <c r="K205" i="50" s="1"/>
  <c r="K204" i="50" s="1"/>
  <c r="L206" i="50"/>
  <c r="L205" i="50" s="1"/>
  <c r="L204" i="50" s="1"/>
  <c r="J212" i="50"/>
  <c r="K212" i="50"/>
  <c r="K211" i="50" s="1"/>
  <c r="K210" i="50" s="1"/>
  <c r="L212" i="50"/>
  <c r="L211" i="50" s="1"/>
  <c r="L210" i="50" s="1"/>
  <c r="J218" i="50"/>
  <c r="K218" i="50"/>
  <c r="K217" i="50" s="1"/>
  <c r="K216" i="50" s="1"/>
  <c r="L218" i="50"/>
  <c r="L217" i="50" s="1"/>
  <c r="L216" i="50" s="1"/>
  <c r="J221" i="50"/>
  <c r="K221" i="50"/>
  <c r="K220" i="50" s="1"/>
  <c r="K219" i="50" s="1"/>
  <c r="L221" i="50"/>
  <c r="L220" i="50" s="1"/>
  <c r="L219" i="50" s="1"/>
  <c r="J225" i="50"/>
  <c r="K225" i="50"/>
  <c r="K224" i="50" s="1"/>
  <c r="K223" i="50" s="1"/>
  <c r="L225" i="50"/>
  <c r="L224" i="50" s="1"/>
  <c r="L223" i="50" s="1"/>
  <c r="J228" i="50"/>
  <c r="K228" i="50"/>
  <c r="K227" i="50" s="1"/>
  <c r="K226" i="50" s="1"/>
  <c r="L228" i="50"/>
  <c r="L227" i="50" s="1"/>
  <c r="L226" i="50" s="1"/>
  <c r="J231" i="50"/>
  <c r="K231" i="50"/>
  <c r="K230" i="50" s="1"/>
  <c r="K229" i="50" s="1"/>
  <c r="L231" i="50"/>
  <c r="L230" i="50" s="1"/>
  <c r="L229" i="50" s="1"/>
  <c r="J235" i="50"/>
  <c r="K235" i="50"/>
  <c r="K234" i="50" s="1"/>
  <c r="K233" i="50" s="1"/>
  <c r="L235" i="50"/>
  <c r="L234" i="50" s="1"/>
  <c r="L233" i="50" s="1"/>
  <c r="J239" i="50"/>
  <c r="K239" i="50"/>
  <c r="K238" i="50" s="1"/>
  <c r="L239" i="50"/>
  <c r="L238" i="50" s="1"/>
  <c r="J241" i="50"/>
  <c r="K241" i="50"/>
  <c r="K240" i="50" s="1"/>
  <c r="L241" i="50"/>
  <c r="L240" i="50" s="1"/>
  <c r="J244" i="50"/>
  <c r="K244" i="50"/>
  <c r="K243" i="50" s="1"/>
  <c r="K242" i="50" s="1"/>
  <c r="L244" i="50"/>
  <c r="L243" i="50" s="1"/>
  <c r="L242" i="50" s="1"/>
  <c r="J247" i="50"/>
  <c r="K247" i="50"/>
  <c r="K246" i="50" s="1"/>
  <c r="L247" i="50"/>
  <c r="L246" i="50" s="1"/>
  <c r="J249" i="50"/>
  <c r="K249" i="50"/>
  <c r="K248" i="50" s="1"/>
  <c r="L249" i="50"/>
  <c r="L248" i="50" s="1"/>
  <c r="J251" i="50"/>
  <c r="K251" i="50"/>
  <c r="K250" i="50" s="1"/>
  <c r="L251" i="50"/>
  <c r="L250" i="50" s="1"/>
  <c r="J254" i="50"/>
  <c r="K254" i="50"/>
  <c r="K253" i="50" s="1"/>
  <c r="K252" i="50" s="1"/>
  <c r="L254" i="50"/>
  <c r="L253" i="50" s="1"/>
  <c r="L252" i="50" s="1"/>
  <c r="J259" i="50"/>
  <c r="K259" i="50"/>
  <c r="K258" i="50" s="1"/>
  <c r="K257" i="50" s="1"/>
  <c r="L259" i="50"/>
  <c r="L258" i="50" s="1"/>
  <c r="L257" i="50" s="1"/>
  <c r="J262" i="50"/>
  <c r="K262" i="50"/>
  <c r="K261" i="50" s="1"/>
  <c r="K260" i="50" s="1"/>
  <c r="L262" i="50"/>
  <c r="L261" i="50" s="1"/>
  <c r="L260" i="50" s="1"/>
  <c r="J265" i="50"/>
  <c r="K265" i="50"/>
  <c r="K264" i="50" s="1"/>
  <c r="K263" i="50" s="1"/>
  <c r="L265" i="50"/>
  <c r="L264" i="50" s="1"/>
  <c r="L263" i="50" s="1"/>
  <c r="J268" i="50"/>
  <c r="K268" i="50"/>
  <c r="K267" i="50" s="1"/>
  <c r="L268" i="50"/>
  <c r="L267" i="50" s="1"/>
  <c r="J270" i="50"/>
  <c r="K270" i="50"/>
  <c r="K269" i="50" s="1"/>
  <c r="L270" i="50"/>
  <c r="L269" i="50" s="1"/>
  <c r="J273" i="50"/>
  <c r="K273" i="50"/>
  <c r="K272" i="50" s="1"/>
  <c r="L273" i="50"/>
  <c r="L272" i="50" s="1"/>
  <c r="J275" i="50"/>
  <c r="K275" i="50"/>
  <c r="K274" i="50" s="1"/>
  <c r="L275" i="50"/>
  <c r="L274" i="50" s="1"/>
  <c r="J278" i="50"/>
  <c r="K278" i="50"/>
  <c r="K277" i="50" s="1"/>
  <c r="K276" i="50" s="1"/>
  <c r="L278" i="50"/>
  <c r="L277" i="50" s="1"/>
  <c r="L276" i="50" s="1"/>
  <c r="J282" i="50"/>
  <c r="K282" i="50"/>
  <c r="K281" i="50" s="1"/>
  <c r="K280" i="50" s="1"/>
  <c r="K279" i="50" s="1"/>
  <c r="L282" i="50"/>
  <c r="L281" i="50" s="1"/>
  <c r="L280" i="50" s="1"/>
  <c r="L279" i="50" s="1"/>
  <c r="J287" i="50"/>
  <c r="K287" i="50"/>
  <c r="K286" i="50" s="1"/>
  <c r="K285" i="50" s="1"/>
  <c r="K284" i="50" s="1"/>
  <c r="L287" i="50"/>
  <c r="L286" i="50" s="1"/>
  <c r="L285" i="50" s="1"/>
  <c r="L284" i="50" s="1"/>
  <c r="J291" i="50"/>
  <c r="K291" i="50"/>
  <c r="K290" i="50" s="1"/>
  <c r="L291" i="50"/>
  <c r="L290" i="50" s="1"/>
  <c r="J293" i="50"/>
  <c r="K293" i="50"/>
  <c r="L293" i="50"/>
  <c r="J296" i="50"/>
  <c r="K296" i="50"/>
  <c r="K295" i="50" s="1"/>
  <c r="K294" i="50" s="1"/>
  <c r="L296" i="50"/>
  <c r="L295" i="50" s="1"/>
  <c r="L294" i="50" s="1"/>
  <c r="J299" i="50"/>
  <c r="K299" i="50"/>
  <c r="K298" i="50" s="1"/>
  <c r="K297" i="50" s="1"/>
  <c r="L299" i="50"/>
  <c r="L298" i="50" s="1"/>
  <c r="L297" i="50" s="1"/>
  <c r="J302" i="50"/>
  <c r="K302" i="50"/>
  <c r="K301" i="50" s="1"/>
  <c r="K300" i="50" s="1"/>
  <c r="L302" i="50"/>
  <c r="L301" i="50" s="1"/>
  <c r="L300" i="50" s="1"/>
  <c r="J305" i="50"/>
  <c r="K305" i="50"/>
  <c r="L305" i="50"/>
  <c r="J306" i="50"/>
  <c r="K306" i="50"/>
  <c r="L306" i="50"/>
  <c r="J310" i="50"/>
  <c r="K310" i="50"/>
  <c r="K309" i="50" s="1"/>
  <c r="K308" i="50" s="1"/>
  <c r="K307" i="50" s="1"/>
  <c r="L310" i="50"/>
  <c r="L309" i="50" s="1"/>
  <c r="L308" i="50" s="1"/>
  <c r="L307" i="50" s="1"/>
  <c r="J315" i="50"/>
  <c r="K315" i="50"/>
  <c r="K314" i="50" s="1"/>
  <c r="K313" i="50" s="1"/>
  <c r="L315" i="50"/>
  <c r="L314" i="50" s="1"/>
  <c r="L313" i="50" s="1"/>
  <c r="J318" i="50"/>
  <c r="K318" i="50"/>
  <c r="K317" i="50" s="1"/>
  <c r="K316" i="50" s="1"/>
  <c r="L318" i="50"/>
  <c r="L317" i="50" s="1"/>
  <c r="L316" i="50" s="1"/>
  <c r="J321" i="50"/>
  <c r="K321" i="50"/>
  <c r="K320" i="50" s="1"/>
  <c r="K319" i="50" s="1"/>
  <c r="L321" i="50"/>
  <c r="L320" i="50" s="1"/>
  <c r="L319" i="50" s="1"/>
  <c r="J324" i="50"/>
  <c r="K324" i="50"/>
  <c r="K323" i="50" s="1"/>
  <c r="K322" i="50" s="1"/>
  <c r="L324" i="50"/>
  <c r="L323" i="50" s="1"/>
  <c r="L322" i="50" s="1"/>
  <c r="J327" i="50"/>
  <c r="K327" i="50"/>
  <c r="K326" i="50" s="1"/>
  <c r="K325" i="50" s="1"/>
  <c r="L327" i="50"/>
  <c r="L326" i="50" s="1"/>
  <c r="L325" i="50" s="1"/>
  <c r="J330" i="50"/>
  <c r="K330" i="50"/>
  <c r="K329" i="50" s="1"/>
  <c r="K328" i="50" s="1"/>
  <c r="L330" i="50"/>
  <c r="L329" i="50" s="1"/>
  <c r="L328" i="50" s="1"/>
  <c r="J334" i="50"/>
  <c r="K334" i="50"/>
  <c r="K333" i="50" s="1"/>
  <c r="K332" i="50" s="1"/>
  <c r="L334" i="50"/>
  <c r="L333" i="50" s="1"/>
  <c r="L332" i="50" s="1"/>
  <c r="J337" i="50"/>
  <c r="K337" i="50"/>
  <c r="K336" i="50" s="1"/>
  <c r="K335" i="50" s="1"/>
  <c r="L337" i="50"/>
  <c r="L336" i="50" s="1"/>
  <c r="L335" i="50" s="1"/>
  <c r="J340" i="50"/>
  <c r="K340" i="50"/>
  <c r="K339" i="50" s="1"/>
  <c r="K338" i="50" s="1"/>
  <c r="L340" i="50"/>
  <c r="L339" i="50" s="1"/>
  <c r="L338" i="50" s="1"/>
  <c r="J343" i="50"/>
  <c r="K343" i="50"/>
  <c r="K342" i="50" s="1"/>
  <c r="K341" i="50" s="1"/>
  <c r="L343" i="50"/>
  <c r="L342" i="50" s="1"/>
  <c r="L341" i="50" s="1"/>
  <c r="J348" i="50"/>
  <c r="K348" i="50"/>
  <c r="K347" i="50" s="1"/>
  <c r="K346" i="50" s="1"/>
  <c r="K345" i="50" s="1"/>
  <c r="L348" i="50"/>
  <c r="L347" i="50" s="1"/>
  <c r="L346" i="50" s="1"/>
  <c r="L345" i="50" s="1"/>
  <c r="J352" i="50"/>
  <c r="K352" i="50"/>
  <c r="K351" i="50" s="1"/>
  <c r="K350" i="50" s="1"/>
  <c r="K349" i="50" s="1"/>
  <c r="L352" i="50"/>
  <c r="L351" i="50" s="1"/>
  <c r="L350" i="50" s="1"/>
  <c r="L349" i="50" s="1"/>
  <c r="J110" i="47"/>
  <c r="L363" i="47"/>
  <c r="L362" i="47" s="1"/>
  <c r="L360" i="47"/>
  <c r="L359" i="47" s="1"/>
  <c r="L354" i="47"/>
  <c r="L352" i="47"/>
  <c r="L346" i="47"/>
  <c r="L345" i="47" s="1"/>
  <c r="L344" i="47" s="1"/>
  <c r="L342" i="47"/>
  <c r="L341" i="47" s="1"/>
  <c r="L340" i="47" s="1"/>
  <c r="L337" i="47"/>
  <c r="L336" i="47"/>
  <c r="L335" i="47" s="1"/>
  <c r="L333" i="47"/>
  <c r="L332" i="47" s="1"/>
  <c r="L331" i="47" s="1"/>
  <c r="L324" i="47"/>
  <c r="L323" i="47" s="1"/>
  <c r="L322" i="47" s="1"/>
  <c r="L318" i="47"/>
  <c r="L317" i="47" s="1"/>
  <c r="L315" i="47"/>
  <c r="L314" i="47" s="1"/>
  <c r="L312" i="47"/>
  <c r="L311" i="47" s="1"/>
  <c r="L309" i="47"/>
  <c r="L308" i="47" s="1"/>
  <c r="L305" i="47"/>
  <c r="L304" i="47" s="1"/>
  <c r="L303" i="47" s="1"/>
  <c r="L300" i="47"/>
  <c r="L299" i="47" s="1"/>
  <c r="L298" i="47" s="1"/>
  <c r="L295" i="47"/>
  <c r="L294" i="47" s="1"/>
  <c r="L292" i="47"/>
  <c r="L291" i="47" s="1"/>
  <c r="L289" i="47"/>
  <c r="L288" i="47" s="1"/>
  <c r="L284" i="47"/>
  <c r="L283" i="47" s="1"/>
  <c r="L281" i="47"/>
  <c r="L279" i="47"/>
  <c r="L277" i="47"/>
  <c r="L274" i="47"/>
  <c r="L273" i="47" s="1"/>
  <c r="L271" i="47"/>
  <c r="L269" i="47"/>
  <c r="L265" i="47"/>
  <c r="L264" i="47" s="1"/>
  <c r="L263" i="47" s="1"/>
  <c r="L261" i="47"/>
  <c r="L260" i="47" s="1"/>
  <c r="L258" i="47"/>
  <c r="L257" i="47" s="1"/>
  <c r="L252" i="47"/>
  <c r="L251" i="47" s="1"/>
  <c r="L246" i="47"/>
  <c r="L245" i="47" s="1"/>
  <c r="L243" i="47"/>
  <c r="L242" i="47" s="1"/>
  <c r="L240" i="47"/>
  <c r="L239" i="47" s="1"/>
  <c r="L238" i="47" s="1"/>
  <c r="L236" i="47"/>
  <c r="L235" i="47" s="1"/>
  <c r="L233" i="47"/>
  <c r="L232" i="47" s="1"/>
  <c r="L227" i="47"/>
  <c r="L226" i="47" s="1"/>
  <c r="L225" i="47" s="1"/>
  <c r="L221" i="47"/>
  <c r="L220" i="47" s="1"/>
  <c r="L218" i="47"/>
  <c r="L217" i="47" s="1"/>
  <c r="L215" i="47"/>
  <c r="L214" i="47" s="1"/>
  <c r="L212" i="47"/>
  <c r="L211" i="47" s="1"/>
  <c r="L209" i="47"/>
  <c r="L208" i="47" s="1"/>
  <c r="L204" i="47"/>
  <c r="L203" i="47" s="1"/>
  <c r="L292" i="50"/>
  <c r="L199" i="47"/>
  <c r="L195" i="47"/>
  <c r="L194" i="47" s="1"/>
  <c r="L193" i="47" s="1"/>
  <c r="L190" i="47"/>
  <c r="L189" i="47" s="1"/>
  <c r="L188" i="47" s="1"/>
  <c r="L186" i="47"/>
  <c r="L185" i="47" s="1"/>
  <c r="L183" i="47"/>
  <c r="L181" i="47"/>
  <c r="L178" i="47"/>
  <c r="L176" i="47"/>
  <c r="L175" i="47" s="1"/>
  <c r="L170" i="47"/>
  <c r="L169" i="47" s="1"/>
  <c r="L167" i="47"/>
  <c r="L166" i="47" s="1"/>
  <c r="L162" i="47"/>
  <c r="L161" i="47" s="1"/>
  <c r="L159" i="47"/>
  <c r="L158" i="47" s="1"/>
  <c r="L156" i="47"/>
  <c r="L155" i="47" s="1"/>
  <c r="L151" i="47"/>
  <c r="L150" i="47" s="1"/>
  <c r="L149" i="47" s="1"/>
  <c r="L148" i="47" s="1"/>
  <c r="L146" i="47"/>
  <c r="L145" i="47" s="1"/>
  <c r="L144" i="47" s="1"/>
  <c r="L142" i="47"/>
  <c r="L141" i="47" s="1"/>
  <c r="L139" i="47"/>
  <c r="L138" i="47" s="1"/>
  <c r="L131" i="47"/>
  <c r="L130" i="47" s="1"/>
  <c r="L127" i="47"/>
  <c r="L126" i="47" s="1"/>
  <c r="L122" i="47" s="1"/>
  <c r="L120" i="47"/>
  <c r="L119" i="47" s="1"/>
  <c r="L117" i="47"/>
  <c r="L116" i="47" s="1"/>
  <c r="L114" i="47"/>
  <c r="L113" i="47" s="1"/>
  <c r="L106" i="47"/>
  <c r="L105" i="47" s="1"/>
  <c r="L104" i="47" s="1"/>
  <c r="L96" i="47"/>
  <c r="L94" i="47"/>
  <c r="L93" i="47" s="1"/>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5" i="47" s="1"/>
  <c r="L13" i="47"/>
  <c r="L11" i="47"/>
  <c r="L10" i="47" s="1"/>
  <c r="K363" i="47"/>
  <c r="K360" i="47"/>
  <c r="K354" i="47"/>
  <c r="K352" i="47"/>
  <c r="K346" i="47"/>
  <c r="K342" i="47"/>
  <c r="K337" i="47"/>
  <c r="K336" i="47"/>
  <c r="K333" i="47"/>
  <c r="K324" i="47"/>
  <c r="K318" i="47"/>
  <c r="K317" i="47" s="1"/>
  <c r="K315" i="47"/>
  <c r="K312" i="47"/>
  <c r="K309" i="47"/>
  <c r="K305" i="47"/>
  <c r="K300" i="47"/>
  <c r="K295" i="47"/>
  <c r="K292" i="47"/>
  <c r="K289" i="47"/>
  <c r="K284" i="47"/>
  <c r="K281" i="47"/>
  <c r="K279" i="47"/>
  <c r="K277" i="47"/>
  <c r="K274" i="47"/>
  <c r="K271" i="47"/>
  <c r="K269" i="47"/>
  <c r="K265" i="47"/>
  <c r="K261" i="47"/>
  <c r="K260" i="47" s="1"/>
  <c r="K258" i="47"/>
  <c r="K252" i="47"/>
  <c r="K246" i="47"/>
  <c r="K243" i="47"/>
  <c r="K240" i="47"/>
  <c r="K236" i="47"/>
  <c r="K233" i="47"/>
  <c r="K227" i="47"/>
  <c r="K221" i="47"/>
  <c r="K218" i="47"/>
  <c r="K215" i="47"/>
  <c r="K212" i="47"/>
  <c r="K209" i="47"/>
  <c r="K204" i="47"/>
  <c r="K199" i="47"/>
  <c r="K195" i="47"/>
  <c r="K190" i="47"/>
  <c r="K186" i="47"/>
  <c r="K183" i="47"/>
  <c r="K181" i="47"/>
  <c r="K178" i="47"/>
  <c r="K176" i="47"/>
  <c r="K170" i="47"/>
  <c r="K167" i="47"/>
  <c r="K162" i="47"/>
  <c r="K159" i="47"/>
  <c r="K156" i="47"/>
  <c r="K151" i="47"/>
  <c r="K146" i="47"/>
  <c r="K142" i="47"/>
  <c r="K139" i="47"/>
  <c r="K131" i="47"/>
  <c r="K127"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366" i="47"/>
  <c r="J365" i="47" s="1"/>
  <c r="J363" i="47"/>
  <c r="J360" i="47"/>
  <c r="J354" i="47"/>
  <c r="J352" i="47"/>
  <c r="J346" i="47"/>
  <c r="J342" i="47"/>
  <c r="J337" i="47"/>
  <c r="J336" i="47"/>
  <c r="J333" i="47"/>
  <c r="J329" i="47"/>
  <c r="J326" i="47"/>
  <c r="J324" i="47"/>
  <c r="J318" i="47"/>
  <c r="J315" i="47"/>
  <c r="J312" i="47"/>
  <c r="J309" i="47"/>
  <c r="J305" i="47"/>
  <c r="J300" i="47"/>
  <c r="J295" i="47"/>
  <c r="J292" i="47"/>
  <c r="J289" i="47"/>
  <c r="J284" i="47"/>
  <c r="J281" i="47"/>
  <c r="J279" i="47"/>
  <c r="J277" i="47"/>
  <c r="J274" i="47"/>
  <c r="J271" i="47"/>
  <c r="J269" i="47"/>
  <c r="J265" i="47"/>
  <c r="J261" i="47"/>
  <c r="J258" i="47"/>
  <c r="J252" i="47"/>
  <c r="J246" i="47"/>
  <c r="J243" i="47"/>
  <c r="J240" i="47"/>
  <c r="J236" i="47"/>
  <c r="J233" i="47"/>
  <c r="J230" i="47"/>
  <c r="J227" i="47"/>
  <c r="J221" i="47"/>
  <c r="J218" i="47"/>
  <c r="J215" i="47"/>
  <c r="J212" i="47"/>
  <c r="J209" i="47"/>
  <c r="J204" i="47"/>
  <c r="J199" i="47"/>
  <c r="J195" i="47"/>
  <c r="J190" i="47"/>
  <c r="J186" i="47"/>
  <c r="J183" i="47"/>
  <c r="J181" i="47"/>
  <c r="J178" i="47"/>
  <c r="J176" i="47"/>
  <c r="J173" i="47"/>
  <c r="J170" i="47"/>
  <c r="J167" i="47"/>
  <c r="J162" i="47"/>
  <c r="J159" i="47"/>
  <c r="J156"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J71" i="2" l="1"/>
  <c r="J70" i="2" s="1"/>
  <c r="I71" i="2"/>
  <c r="J266" i="2"/>
  <c r="J265" i="2" s="1"/>
  <c r="I266" i="2"/>
  <c r="I265" i="2" s="1"/>
  <c r="L197" i="50"/>
  <c r="K197" i="50"/>
  <c r="J133" i="2"/>
  <c r="J132" i="2" s="1"/>
  <c r="I133" i="2"/>
  <c r="I132" i="2" s="1"/>
  <c r="J352" i="2"/>
  <c r="I352" i="2"/>
  <c r="K167" i="50"/>
  <c r="K166" i="50" s="1"/>
  <c r="L167" i="50"/>
  <c r="L166" i="50" s="1"/>
  <c r="L184" i="50"/>
  <c r="K184" i="50"/>
  <c r="L331" i="50"/>
  <c r="K331" i="50"/>
  <c r="L137" i="47"/>
  <c r="L136" i="47" s="1"/>
  <c r="L154" i="47"/>
  <c r="L180" i="47"/>
  <c r="L165" i="47" s="1"/>
  <c r="L164" i="47" s="1"/>
  <c r="L307" i="47"/>
  <c r="L302" i="47" s="1"/>
  <c r="H318" i="2"/>
  <c r="H280" i="2"/>
  <c r="H279" i="2" s="1"/>
  <c r="H220" i="2"/>
  <c r="H219" i="2" s="1"/>
  <c r="H217" i="2"/>
  <c r="H216" i="2" s="1"/>
  <c r="H165" i="2"/>
  <c r="H164" i="2" s="1"/>
  <c r="H163" i="2" s="1"/>
  <c r="H353" i="2"/>
  <c r="H143" i="2"/>
  <c r="H142" i="2" s="1"/>
  <c r="J91" i="2"/>
  <c r="J90" i="2" s="1"/>
  <c r="J89" i="2" s="1"/>
  <c r="I91" i="2"/>
  <c r="I90" i="2" s="1"/>
  <c r="I89" i="2" s="1"/>
  <c r="J294" i="47"/>
  <c r="J49" i="47"/>
  <c r="J52" i="47"/>
  <c r="J75" i="47"/>
  <c r="J113" i="47"/>
  <c r="J291" i="47"/>
  <c r="J55" i="47"/>
  <c r="J58" i="47"/>
  <c r="J61" i="47"/>
  <c r="J78" i="47"/>
  <c r="J86" i="47"/>
  <c r="J116" i="47"/>
  <c r="J119" i="47"/>
  <c r="J130" i="47"/>
  <c r="J161" i="47"/>
  <c r="J189" i="47"/>
  <c r="J203" i="47"/>
  <c r="J208" i="47"/>
  <c r="J226" i="47"/>
  <c r="J304" i="47"/>
  <c r="J303" i="47" s="1"/>
  <c r="J311" i="47"/>
  <c r="J314" i="47"/>
  <c r="J109" i="47"/>
  <c r="J20" i="47"/>
  <c r="J64" i="47"/>
  <c r="J68" i="47"/>
  <c r="J72" i="47"/>
  <c r="J166" i="47"/>
  <c r="J229" i="47"/>
  <c r="J232" i="47"/>
  <c r="J242" i="47"/>
  <c r="J257" i="47"/>
  <c r="J317" i="47"/>
  <c r="J328" i="47"/>
  <c r="J341" i="47"/>
  <c r="J43" i="47"/>
  <c r="J46" i="47"/>
  <c r="J100" i="47"/>
  <c r="J105" i="47"/>
  <c r="J264" i="47"/>
  <c r="J263" i="47" s="1"/>
  <c r="J288" i="47"/>
  <c r="J359" i="47"/>
  <c r="J141" i="2"/>
  <c r="J140" i="2" s="1"/>
  <c r="I141" i="2"/>
  <c r="I140" i="2" s="1"/>
  <c r="J215" i="2"/>
  <c r="J214" i="2" s="1"/>
  <c r="J213" i="2" s="1"/>
  <c r="I215" i="2"/>
  <c r="I214" i="2" s="1"/>
  <c r="I213" i="2" s="1"/>
  <c r="L116" i="50"/>
  <c r="K116" i="50"/>
  <c r="K115" i="50" s="1"/>
  <c r="K114" i="50" s="1"/>
  <c r="L222" i="50"/>
  <c r="K222" i="50"/>
  <c r="L312" i="50"/>
  <c r="K312" i="50"/>
  <c r="K15" i="47"/>
  <c r="K20" i="47"/>
  <c r="K28" i="47"/>
  <c r="K49" i="47"/>
  <c r="K78" i="47"/>
  <c r="K113" i="47"/>
  <c r="K161" i="47"/>
  <c r="K169" i="47"/>
  <c r="K194" i="47"/>
  <c r="K292" i="50"/>
  <c r="K289" i="50" s="1"/>
  <c r="K203" i="47"/>
  <c r="K211" i="47"/>
  <c r="K220" i="47"/>
  <c r="K232" i="47"/>
  <c r="K276" i="47"/>
  <c r="K283" i="47"/>
  <c r="K291" i="47"/>
  <c r="K308" i="47"/>
  <c r="K345" i="47"/>
  <c r="K359" i="47"/>
  <c r="K52" i="47"/>
  <c r="K72" i="47"/>
  <c r="K81" i="47"/>
  <c r="K93" i="47"/>
  <c r="K92" i="47" s="1"/>
  <c r="K116" i="47"/>
  <c r="K130" i="47"/>
  <c r="K141" i="47"/>
  <c r="K150" i="47"/>
  <c r="K158" i="47"/>
  <c r="K180" i="47"/>
  <c r="K185" i="47"/>
  <c r="K235" i="47"/>
  <c r="K239" i="47"/>
  <c r="K251" i="47"/>
  <c r="K257" i="47"/>
  <c r="K264" i="47"/>
  <c r="K294" i="47"/>
  <c r="K314" i="47"/>
  <c r="K323" i="47"/>
  <c r="K322" i="47" s="1"/>
  <c r="K335" i="47"/>
  <c r="K10" i="47"/>
  <c r="K43" i="47"/>
  <c r="K119" i="47"/>
  <c r="K138" i="47"/>
  <c r="K145" i="47"/>
  <c r="K198" i="47"/>
  <c r="K217" i="47"/>
  <c r="K226" i="47"/>
  <c r="K242" i="47"/>
  <c r="K268" i="47"/>
  <c r="K273" i="47"/>
  <c r="K299" i="47"/>
  <c r="K311" i="47"/>
  <c r="K351" i="47"/>
  <c r="K362" i="47"/>
  <c r="K33" i="47"/>
  <c r="K46" i="47"/>
  <c r="K68" i="47"/>
  <c r="K75" i="47"/>
  <c r="K86" i="47"/>
  <c r="K85" i="47" s="1"/>
  <c r="K105" i="47"/>
  <c r="K126" i="47"/>
  <c r="K155" i="47"/>
  <c r="K166" i="47"/>
  <c r="K189" i="47"/>
  <c r="K208" i="47"/>
  <c r="K214" i="47"/>
  <c r="K245" i="47"/>
  <c r="K288" i="47"/>
  <c r="K304" i="47"/>
  <c r="K332" i="47"/>
  <c r="K341" i="47"/>
  <c r="J292" i="50"/>
  <c r="J332" i="47"/>
  <c r="J335" i="47"/>
  <c r="J169" i="47"/>
  <c r="J194" i="47"/>
  <c r="J193" i="47" s="1"/>
  <c r="J33" i="47"/>
  <c r="J126" i="47"/>
  <c r="J145" i="47"/>
  <c r="J362" i="47"/>
  <c r="L207" i="47"/>
  <c r="L206" i="47" s="1"/>
  <c r="J138" i="47"/>
  <c r="L86" i="47"/>
  <c r="L85" i="47" s="1"/>
  <c r="L84" i="47" s="1"/>
  <c r="L28" i="47"/>
  <c r="L287" i="47"/>
  <c r="L286" i="47" s="1"/>
  <c r="K23" i="47"/>
  <c r="K175" i="47"/>
  <c r="L23" i="47"/>
  <c r="L9" i="47" s="1"/>
  <c r="L112" i="47"/>
  <c r="L351" i="47"/>
  <c r="L350" i="47" s="1"/>
  <c r="L349" i="47" s="1"/>
  <c r="L348" i="47" s="1"/>
  <c r="L339" i="47"/>
  <c r="J180" i="47"/>
  <c r="L153" i="47"/>
  <c r="L321" i="47"/>
  <c r="L320" i="47" s="1"/>
  <c r="L33" i="50"/>
  <c r="L232" i="50"/>
  <c r="K232" i="50"/>
  <c r="L112" i="50"/>
  <c r="L344" i="50"/>
  <c r="L289" i="50"/>
  <c r="J36" i="47"/>
  <c r="K33" i="50"/>
  <c r="L15" i="50"/>
  <c r="K15" i="50"/>
  <c r="J329" i="50"/>
  <c r="J301" i="50"/>
  <c r="J286" i="50"/>
  <c r="J277" i="50"/>
  <c r="L245" i="50"/>
  <c r="J351" i="50"/>
  <c r="J347" i="50"/>
  <c r="J342" i="50"/>
  <c r="J339" i="50"/>
  <c r="J336" i="50"/>
  <c r="J333" i="50"/>
  <c r="J314" i="50"/>
  <c r="L304" i="50"/>
  <c r="L303" i="50" s="1"/>
  <c r="K304" i="50"/>
  <c r="K303" i="50" s="1"/>
  <c r="J304" i="50"/>
  <c r="J272" i="50"/>
  <c r="L237" i="50"/>
  <c r="L236" i="50" s="1"/>
  <c r="K237" i="50"/>
  <c r="J323" i="50"/>
  <c r="J317" i="50"/>
  <c r="J295" i="50"/>
  <c r="J290" i="50"/>
  <c r="J281" i="50"/>
  <c r="J274" i="50"/>
  <c r="L71" i="47"/>
  <c r="J326" i="50"/>
  <c r="J320" i="50"/>
  <c r="J309" i="50"/>
  <c r="J298" i="50"/>
  <c r="J269" i="50"/>
  <c r="J234" i="50"/>
  <c r="J233" i="50" s="1"/>
  <c r="J227" i="50"/>
  <c r="J217" i="50"/>
  <c r="J216" i="50" s="1"/>
  <c r="J186" i="50"/>
  <c r="J172" i="50"/>
  <c r="J169" i="50"/>
  <c r="J131" i="50"/>
  <c r="J119" i="50"/>
  <c r="J117" i="50"/>
  <c r="J111" i="50"/>
  <c r="J264" i="50"/>
  <c r="J248" i="50"/>
  <c r="J243" i="50"/>
  <c r="J238" i="50"/>
  <c r="J220" i="50"/>
  <c r="J181" i="50"/>
  <c r="J136" i="50"/>
  <c r="J124" i="50"/>
  <c r="J109" i="50"/>
  <c r="J106" i="50"/>
  <c r="J103" i="50"/>
  <c r="J100" i="50"/>
  <c r="J96" i="50"/>
  <c r="J250" i="50"/>
  <c r="J230" i="50"/>
  <c r="J211" i="50"/>
  <c r="J205" i="50"/>
  <c r="J202" i="50"/>
  <c r="J199" i="50"/>
  <c r="J195" i="50"/>
  <c r="J192" i="50"/>
  <c r="J176" i="50"/>
  <c r="J126" i="50"/>
  <c r="L77" i="50"/>
  <c r="L76" i="50" s="1"/>
  <c r="J267" i="50"/>
  <c r="J261" i="50"/>
  <c r="J258" i="50"/>
  <c r="J253" i="50"/>
  <c r="J246" i="50"/>
  <c r="J240" i="50"/>
  <c r="J224" i="50"/>
  <c r="J189" i="50"/>
  <c r="J161" i="50"/>
  <c r="J157" i="50"/>
  <c r="J150" i="50"/>
  <c r="J147" i="50"/>
  <c r="J144" i="50"/>
  <c r="J128" i="50"/>
  <c r="J80" i="50"/>
  <c r="J55" i="50"/>
  <c r="J42" i="50"/>
  <c r="J31" i="50"/>
  <c r="J23" i="50"/>
  <c r="J10" i="50"/>
  <c r="J67" i="50"/>
  <c r="J61" i="50"/>
  <c r="J52" i="50"/>
  <c r="J44" i="50"/>
  <c r="J29" i="50"/>
  <c r="J21" i="50"/>
  <c r="J12" i="50"/>
  <c r="J74" i="50"/>
  <c r="J49" i="50"/>
  <c r="J46" i="50"/>
  <c r="J36" i="50"/>
  <c r="J18" i="50"/>
  <c r="J92" i="50"/>
  <c r="J89" i="50"/>
  <c r="J86" i="50"/>
  <c r="J83" i="50"/>
  <c r="J78" i="50"/>
  <c r="J70" i="50"/>
  <c r="J64" i="50"/>
  <c r="J58" i="50"/>
  <c r="J39" i="50"/>
  <c r="J34" i="50"/>
  <c r="J26" i="50"/>
  <c r="J25" i="50" s="1"/>
  <c r="J16" i="50"/>
  <c r="J344" i="2"/>
  <c r="J343" i="2" s="1"/>
  <c r="I344" i="2"/>
  <c r="I343" i="2" s="1"/>
  <c r="J359" i="2"/>
  <c r="J358" i="2" s="1"/>
  <c r="I359" i="2"/>
  <c r="I358" i="2" s="1"/>
  <c r="I236" i="2"/>
  <c r="I235" i="2" s="1"/>
  <c r="H356" i="2"/>
  <c r="H341" i="2"/>
  <c r="H274" i="2"/>
  <c r="H360" i="2"/>
  <c r="H346" i="2"/>
  <c r="H286" i="2"/>
  <c r="H283" i="2"/>
  <c r="H135" i="2"/>
  <c r="H349" i="2"/>
  <c r="H336" i="2"/>
  <c r="H323" i="2"/>
  <c r="H310" i="2"/>
  <c r="H305" i="2"/>
  <c r="H261" i="2"/>
  <c r="H251" i="2"/>
  <c r="H156" i="2"/>
  <c r="H369" i="2"/>
  <c r="H193" i="2"/>
  <c r="H106" i="2"/>
  <c r="H372" i="2"/>
  <c r="H338" i="2"/>
  <c r="H326" i="2"/>
  <c r="H315" i="2"/>
  <c r="H245" i="2"/>
  <c r="H205" i="2"/>
  <c r="H198" i="2"/>
  <c r="H190" i="2"/>
  <c r="H146" i="2"/>
  <c r="H138" i="2"/>
  <c r="H47" i="2"/>
  <c r="H37" i="2"/>
  <c r="H271" i="2"/>
  <c r="H253" i="2"/>
  <c r="J236" i="2"/>
  <c r="J235" i="2" s="1"/>
  <c r="H223" i="2"/>
  <c r="H362" i="2"/>
  <c r="J329" i="2"/>
  <c r="J328" i="2" s="1"/>
  <c r="J321" i="2" s="1"/>
  <c r="J320" i="2" s="1"/>
  <c r="I329" i="2"/>
  <c r="I328" i="2" s="1"/>
  <c r="I321" i="2" s="1"/>
  <c r="I320" i="2" s="1"/>
  <c r="H329" i="2"/>
  <c r="H298" i="2"/>
  <c r="H292" i="2"/>
  <c r="H268" i="2"/>
  <c r="H256" i="2"/>
  <c r="H237" i="2"/>
  <c r="H226" i="2"/>
  <c r="H211" i="2"/>
  <c r="H200" i="2"/>
  <c r="H187" i="2"/>
  <c r="H122" i="2"/>
  <c r="H73" i="2"/>
  <c r="H59" i="2"/>
  <c r="H366" i="2"/>
  <c r="H303" i="2"/>
  <c r="H277" i="2"/>
  <c r="H263" i="2"/>
  <c r="H259" i="2"/>
  <c r="H239" i="2"/>
  <c r="H232" i="2"/>
  <c r="H195" i="2"/>
  <c r="H182" i="2"/>
  <c r="H151" i="2"/>
  <c r="J101" i="2"/>
  <c r="J100" i="2" s="1"/>
  <c r="J99" i="2" s="1"/>
  <c r="I101" i="2"/>
  <c r="I100" i="2" s="1"/>
  <c r="I99" i="2" s="1"/>
  <c r="H76" i="2"/>
  <c r="H29" i="2"/>
  <c r="H130" i="2"/>
  <c r="H119" i="2"/>
  <c r="H104" i="2"/>
  <c r="H94" i="2"/>
  <c r="H79" i="2"/>
  <c r="H62" i="2"/>
  <c r="H50" i="2"/>
  <c r="H39" i="2"/>
  <c r="H21" i="2"/>
  <c r="I15" i="2"/>
  <c r="H16" i="2"/>
  <c r="H11" i="2"/>
  <c r="H125" i="2"/>
  <c r="H114" i="2"/>
  <c r="H102" i="2"/>
  <c r="H92" i="2"/>
  <c r="H65" i="2"/>
  <c r="H53" i="2"/>
  <c r="H41" i="2"/>
  <c r="H31" i="2"/>
  <c r="H24" i="2"/>
  <c r="H109" i="2"/>
  <c r="H97" i="2"/>
  <c r="H87" i="2"/>
  <c r="H82" i="2"/>
  <c r="H68" i="2"/>
  <c r="H56" i="2"/>
  <c r="H44" i="2"/>
  <c r="H34" i="2"/>
  <c r="H26" i="2"/>
  <c r="H18" i="2"/>
  <c r="J15" i="2"/>
  <c r="H13" i="2"/>
  <c r="J364" i="2"/>
  <c r="I364" i="2"/>
  <c r="J335" i="2"/>
  <c r="J334" i="2" s="1"/>
  <c r="J333" i="2" s="1"/>
  <c r="I335" i="2"/>
  <c r="I334" i="2" s="1"/>
  <c r="I333" i="2" s="1"/>
  <c r="J313" i="2"/>
  <c r="J312" i="2" s="1"/>
  <c r="I313" i="2"/>
  <c r="I312" i="2" s="1"/>
  <c r="J302" i="2"/>
  <c r="J301" i="2" s="1"/>
  <c r="I302" i="2"/>
  <c r="I301" i="2" s="1"/>
  <c r="J258" i="2"/>
  <c r="I258" i="2"/>
  <c r="J250" i="2"/>
  <c r="I250" i="2"/>
  <c r="J241" i="2"/>
  <c r="J242" i="2"/>
  <c r="I241" i="2"/>
  <c r="I242" i="2"/>
  <c r="J207" i="2"/>
  <c r="J208" i="2"/>
  <c r="I207" i="2"/>
  <c r="I208" i="2"/>
  <c r="J197" i="2"/>
  <c r="I197" i="2"/>
  <c r="J117" i="2"/>
  <c r="J116" i="2" s="1"/>
  <c r="I117" i="2"/>
  <c r="I116" i="2" s="1"/>
  <c r="J192" i="2"/>
  <c r="J185" i="2" s="1"/>
  <c r="I192" i="2"/>
  <c r="I185" i="2" s="1"/>
  <c r="J158" i="2"/>
  <c r="I158" i="2"/>
  <c r="I70" i="2"/>
  <c r="J36" i="2"/>
  <c r="I36" i="2"/>
  <c r="J10" i="2"/>
  <c r="J28" i="2"/>
  <c r="I28" i="2"/>
  <c r="J23" i="2"/>
  <c r="I23" i="2"/>
  <c r="I10" i="2"/>
  <c r="K344" i="50"/>
  <c r="L271" i="50"/>
  <c r="K271" i="50"/>
  <c r="L266" i="50"/>
  <c r="K266" i="50"/>
  <c r="K245" i="50"/>
  <c r="L142" i="50"/>
  <c r="K142" i="50"/>
  <c r="L123" i="50"/>
  <c r="L122" i="50" s="1"/>
  <c r="L121" i="50" s="1"/>
  <c r="K123" i="50"/>
  <c r="K122" i="50" s="1"/>
  <c r="K121" i="50" s="1"/>
  <c r="L115" i="50"/>
  <c r="L114" i="50" s="1"/>
  <c r="K98" i="50"/>
  <c r="L98" i="50"/>
  <c r="K112" i="50"/>
  <c r="J112" i="50"/>
  <c r="K77" i="50"/>
  <c r="K76" i="50" s="1"/>
  <c r="L41" i="50"/>
  <c r="K41" i="50"/>
  <c r="L28" i="50"/>
  <c r="K28" i="50"/>
  <c r="L20" i="50"/>
  <c r="K20" i="50"/>
  <c r="L9" i="50"/>
  <c r="L8" i="50" s="1"/>
  <c r="K9" i="50"/>
  <c r="K8" i="50" s="1"/>
  <c r="L276" i="47"/>
  <c r="L198" i="47"/>
  <c r="L197" i="47" s="1"/>
  <c r="L192" i="47" s="1"/>
  <c r="K36" i="47"/>
  <c r="L268" i="47"/>
  <c r="L358" i="47"/>
  <c r="L357" i="47" s="1"/>
  <c r="L356" i="47" s="1"/>
  <c r="J260" i="47"/>
  <c r="J283" i="47"/>
  <c r="J175" i="47"/>
  <c r="J211" i="47"/>
  <c r="J141" i="47"/>
  <c r="J235" i="47"/>
  <c r="J251" i="47"/>
  <c r="J28" i="47"/>
  <c r="J15" i="47"/>
  <c r="J217" i="47"/>
  <c r="L92" i="47"/>
  <c r="L91" i="47" s="1"/>
  <c r="J198" i="47"/>
  <c r="J220" i="47"/>
  <c r="J299" i="47"/>
  <c r="J308" i="47"/>
  <c r="J307" i="47" s="1"/>
  <c r="J331" i="47"/>
  <c r="J345" i="47"/>
  <c r="J10" i="47"/>
  <c r="J23" i="47"/>
  <c r="J150" i="47"/>
  <c r="J155" i="47"/>
  <c r="J214" i="47"/>
  <c r="J239" i="47"/>
  <c r="J273" i="47"/>
  <c r="J323" i="47"/>
  <c r="J351" i="47"/>
  <c r="J85" i="47"/>
  <c r="J93" i="47"/>
  <c r="J158" i="47"/>
  <c r="J172" i="47"/>
  <c r="J185" i="47"/>
  <c r="J245" i="47"/>
  <c r="J238" i="47" s="1"/>
  <c r="K71" i="47"/>
  <c r="J81" i="47"/>
  <c r="J276" i="47"/>
  <c r="J268" i="47"/>
  <c r="L8" i="47" l="1"/>
  <c r="J322" i="47"/>
  <c r="K238" i="47"/>
  <c r="K137" i="47"/>
  <c r="L267" i="47"/>
  <c r="L256" i="50"/>
  <c r="L255" i="50" s="1"/>
  <c r="K14" i="50"/>
  <c r="K7" i="50" s="1"/>
  <c r="L14" i="50"/>
  <c r="L7" i="50" s="1"/>
  <c r="J9" i="47"/>
  <c r="K9" i="47"/>
  <c r="J300" i="2"/>
  <c r="I300" i="2"/>
  <c r="I351" i="2"/>
  <c r="J351" i="2"/>
  <c r="K256" i="50"/>
  <c r="K255" i="50" s="1"/>
  <c r="K236" i="50"/>
  <c r="K183" i="50" s="1"/>
  <c r="L288" i="50"/>
  <c r="L283" i="50" s="1"/>
  <c r="K288" i="50"/>
  <c r="K283" i="50" s="1"/>
  <c r="K225" i="47"/>
  <c r="J137" i="47"/>
  <c r="K358" i="47"/>
  <c r="K357" i="47" s="1"/>
  <c r="J112" i="47"/>
  <c r="K165" i="47"/>
  <c r="J165" i="47"/>
  <c r="J287" i="47"/>
  <c r="K197" i="47"/>
  <c r="J197" i="47"/>
  <c r="J192" i="47" s="1"/>
  <c r="J225" i="47"/>
  <c r="J358" i="47"/>
  <c r="J267" i="47"/>
  <c r="K267" i="47"/>
  <c r="K307" i="47"/>
  <c r="K287" i="47"/>
  <c r="K112" i="47"/>
  <c r="H20" i="2"/>
  <c r="H91" i="2"/>
  <c r="H317" i="2"/>
  <c r="J77" i="50"/>
  <c r="J104" i="47"/>
  <c r="J108" i="47"/>
  <c r="J67" i="47"/>
  <c r="J188" i="47"/>
  <c r="J340" i="47"/>
  <c r="J84" i="47"/>
  <c r="J20" i="50"/>
  <c r="J116" i="50"/>
  <c r="J115" i="50" s="1"/>
  <c r="K340" i="47"/>
  <c r="K104" i="47"/>
  <c r="K298" i="47"/>
  <c r="K144" i="47"/>
  <c r="K136" i="47" s="1"/>
  <c r="K84" i="47"/>
  <c r="K344" i="47"/>
  <c r="K331" i="47"/>
  <c r="K321" i="47" s="1"/>
  <c r="K303" i="47"/>
  <c r="K188" i="47"/>
  <c r="K154" i="47"/>
  <c r="K122" i="47"/>
  <c r="K67" i="47"/>
  <c r="K350" i="47"/>
  <c r="K91" i="47"/>
  <c r="K207" i="47"/>
  <c r="K263" i="47"/>
  <c r="K149" i="47"/>
  <c r="K193" i="47"/>
  <c r="J122" i="47"/>
  <c r="J207" i="47"/>
  <c r="J144" i="47"/>
  <c r="J266" i="50"/>
  <c r="H23" i="2"/>
  <c r="J154" i="47"/>
  <c r="J153" i="47" s="1"/>
  <c r="L224" i="47"/>
  <c r="L223" i="47" s="1"/>
  <c r="I184" i="2"/>
  <c r="I178" i="2" s="1"/>
  <c r="L183" i="50"/>
  <c r="K133" i="50"/>
  <c r="J15" i="50"/>
  <c r="J237" i="50"/>
  <c r="L103" i="47"/>
  <c r="J9" i="50"/>
  <c r="J8" i="50" s="1"/>
  <c r="J123" i="50"/>
  <c r="H101" i="2"/>
  <c r="K311" i="50"/>
  <c r="J245" i="50"/>
  <c r="H10" i="2"/>
  <c r="L133" i="50"/>
  <c r="H197" i="2"/>
  <c r="J234" i="2"/>
  <c r="J228" i="2" s="1"/>
  <c r="J271" i="50"/>
  <c r="I249" i="2"/>
  <c r="I248" i="2" s="1"/>
  <c r="H250" i="2"/>
  <c r="J41" i="50"/>
  <c r="J249" i="2"/>
  <c r="J248" i="2" s="1"/>
  <c r="J28" i="50"/>
  <c r="H236" i="2"/>
  <c r="H235" i="2" s="1"/>
  <c r="H335" i="2"/>
  <c r="H192" i="2"/>
  <c r="H258" i="2"/>
  <c r="H36" i="2"/>
  <c r="J33" i="50"/>
  <c r="J57" i="50"/>
  <c r="J69" i="50"/>
  <c r="J82" i="50"/>
  <c r="J85" i="50"/>
  <c r="J91" i="50"/>
  <c r="J51" i="50"/>
  <c r="J66" i="50"/>
  <c r="J146" i="50"/>
  <c r="J156" i="50"/>
  <c r="J152" i="50" s="1"/>
  <c r="J160" i="50"/>
  <c r="J108" i="50"/>
  <c r="J308" i="50"/>
  <c r="J307" i="50" s="1"/>
  <c r="J280" i="50"/>
  <c r="J289" i="50"/>
  <c r="J313" i="50"/>
  <c r="J335" i="50"/>
  <c r="J338" i="50"/>
  <c r="J346" i="50"/>
  <c r="J285" i="50"/>
  <c r="H28" i="2"/>
  <c r="J48" i="50"/>
  <c r="J188" i="50"/>
  <c r="J257" i="50"/>
  <c r="J191" i="50"/>
  <c r="J198" i="50"/>
  <c r="J204" i="50"/>
  <c r="J99" i="50"/>
  <c r="J242" i="50"/>
  <c r="J171" i="50"/>
  <c r="J185" i="50"/>
  <c r="J316" i="50"/>
  <c r="J38" i="50"/>
  <c r="J63" i="50"/>
  <c r="J88" i="50"/>
  <c r="J60" i="50"/>
  <c r="J54" i="50"/>
  <c r="J143" i="50"/>
  <c r="J149" i="50"/>
  <c r="J105" i="50"/>
  <c r="J135" i="50"/>
  <c r="J130" i="50"/>
  <c r="J297" i="50"/>
  <c r="J319" i="50"/>
  <c r="J325" i="50"/>
  <c r="J294" i="50"/>
  <c r="J332" i="50"/>
  <c r="J341" i="50"/>
  <c r="J350" i="50"/>
  <c r="J276" i="50"/>
  <c r="J300" i="50"/>
  <c r="J328" i="50"/>
  <c r="J184" i="2"/>
  <c r="J178" i="2" s="1"/>
  <c r="I332" i="2"/>
  <c r="J73" i="50"/>
  <c r="J223" i="50"/>
  <c r="J252" i="50"/>
  <c r="J260" i="50"/>
  <c r="J175" i="50"/>
  <c r="J174" i="50" s="1"/>
  <c r="J194" i="50"/>
  <c r="J201" i="50"/>
  <c r="J210" i="50"/>
  <c r="J229" i="50"/>
  <c r="J95" i="50"/>
  <c r="J102" i="50"/>
  <c r="J180" i="50"/>
  <c r="J219" i="50"/>
  <c r="J263" i="50"/>
  <c r="J168" i="50"/>
  <c r="J226" i="50"/>
  <c r="J322" i="50"/>
  <c r="J303" i="50"/>
  <c r="I9" i="2"/>
  <c r="I8" i="2" s="1"/>
  <c r="J332" i="2"/>
  <c r="I234" i="2"/>
  <c r="I228" i="2" s="1"/>
  <c r="H96" i="2"/>
  <c r="H186" i="2"/>
  <c r="H267" i="2"/>
  <c r="H328" i="2"/>
  <c r="H270" i="2"/>
  <c r="H137" i="2"/>
  <c r="H244" i="2"/>
  <c r="H348" i="2"/>
  <c r="H33" i="2"/>
  <c r="H55" i="2"/>
  <c r="H113" i="2"/>
  <c r="H49" i="2"/>
  <c r="H78" i="2"/>
  <c r="H129" i="2"/>
  <c r="H150" i="2"/>
  <c r="H210" i="2"/>
  <c r="H222" i="2"/>
  <c r="H368" i="2"/>
  <c r="H282" i="2"/>
  <c r="H345" i="2"/>
  <c r="H340" i="2"/>
  <c r="H52" i="2"/>
  <c r="H46" i="2"/>
  <c r="H325" i="2"/>
  <c r="H371" i="2"/>
  <c r="H322" i="2"/>
  <c r="H302" i="2"/>
  <c r="H301" i="2" s="1"/>
  <c r="H81" i="2"/>
  <c r="H86" i="2"/>
  <c r="H108" i="2"/>
  <c r="H64" i="2"/>
  <c r="H276" i="2"/>
  <c r="H72" i="2"/>
  <c r="H121" i="2"/>
  <c r="H255" i="2"/>
  <c r="H297" i="2"/>
  <c r="H145" i="2"/>
  <c r="H189" i="2"/>
  <c r="H314" i="2"/>
  <c r="H155" i="2"/>
  <c r="H309" i="2"/>
  <c r="H134" i="2"/>
  <c r="H181" i="2"/>
  <c r="H231" i="2"/>
  <c r="H58" i="2"/>
  <c r="H291" i="2"/>
  <c r="H43" i="2"/>
  <c r="H67" i="2"/>
  <c r="H124" i="2"/>
  <c r="H15" i="2"/>
  <c r="H61" i="2"/>
  <c r="H118" i="2"/>
  <c r="H75" i="2"/>
  <c r="H365" i="2"/>
  <c r="H225" i="2"/>
  <c r="H204" i="2"/>
  <c r="H285" i="2"/>
  <c r="H359" i="2"/>
  <c r="H273" i="2"/>
  <c r="H355" i="2"/>
  <c r="H352" i="2" s="1"/>
  <c r="J9" i="2"/>
  <c r="J8" i="2" s="1"/>
  <c r="J7" i="2" s="1"/>
  <c r="L311" i="50"/>
  <c r="J344" i="47"/>
  <c r="J149" i="47"/>
  <c r="J298" i="47"/>
  <c r="J92" i="47"/>
  <c r="J350" i="47"/>
  <c r="J357" i="47"/>
  <c r="J71" i="47"/>
  <c r="H71" i="2" l="1"/>
  <c r="I7" i="2"/>
  <c r="H249" i="2"/>
  <c r="H266" i="2"/>
  <c r="J197" i="50"/>
  <c r="H133" i="2"/>
  <c r="J8" i="47"/>
  <c r="K8" i="47"/>
  <c r="J14" i="50"/>
  <c r="I247" i="2"/>
  <c r="J247" i="2"/>
  <c r="J374" i="2" s="1"/>
  <c r="H185" i="2"/>
  <c r="J76" i="50"/>
  <c r="J167" i="50"/>
  <c r="J166" i="50" s="1"/>
  <c r="J184" i="50"/>
  <c r="J236" i="50"/>
  <c r="J256" i="50"/>
  <c r="J288" i="50"/>
  <c r="J331" i="50"/>
  <c r="J136" i="47"/>
  <c r="K192" i="47"/>
  <c r="K164" i="47"/>
  <c r="K286" i="47"/>
  <c r="L7" i="47"/>
  <c r="L368" i="47" s="1"/>
  <c r="H313" i="2"/>
  <c r="H312" i="2" s="1"/>
  <c r="H141" i="2"/>
  <c r="J91" i="47"/>
  <c r="J164" i="47"/>
  <c r="J321" i="47"/>
  <c r="J206" i="47"/>
  <c r="H215" i="2"/>
  <c r="J222" i="50"/>
  <c r="J312" i="50"/>
  <c r="K206" i="47"/>
  <c r="K349" i="47"/>
  <c r="K302" i="47"/>
  <c r="K339" i="47"/>
  <c r="K148" i="47"/>
  <c r="K103" i="47"/>
  <c r="K153" i="47"/>
  <c r="K356" i="47"/>
  <c r="J103" i="47"/>
  <c r="J224" i="47"/>
  <c r="J122" i="50"/>
  <c r="J121" i="50" s="1"/>
  <c r="L353" i="50"/>
  <c r="K353" i="50"/>
  <c r="J179" i="50"/>
  <c r="J94" i="50"/>
  <c r="J134" i="50"/>
  <c r="J232" i="50"/>
  <c r="J114" i="50"/>
  <c r="J279" i="50"/>
  <c r="J349" i="50"/>
  <c r="J98" i="50"/>
  <c r="J142" i="50"/>
  <c r="J72" i="50"/>
  <c r="J284" i="50"/>
  <c r="J345" i="50"/>
  <c r="H154" i="2"/>
  <c r="H149" i="2"/>
  <c r="H358" i="2"/>
  <c r="H364" i="2"/>
  <c r="H117" i="2"/>
  <c r="H180" i="2"/>
  <c r="H321" i="2"/>
  <c r="H90" i="2"/>
  <c r="H100" i="2"/>
  <c r="H85" i="2"/>
  <c r="H344" i="2"/>
  <c r="H243" i="2"/>
  <c r="H203" i="2"/>
  <c r="H9" i="2"/>
  <c r="H230" i="2"/>
  <c r="H308" i="2"/>
  <c r="H334" i="2"/>
  <c r="H209" i="2"/>
  <c r="H128" i="2"/>
  <c r="H112" i="2"/>
  <c r="J349" i="47"/>
  <c r="J286" i="47"/>
  <c r="J339" i="47"/>
  <c r="J356" i="47"/>
  <c r="J148" i="47"/>
  <c r="J302" i="47"/>
  <c r="I374" i="2" l="1"/>
  <c r="J7" i="50"/>
  <c r="H351" i="2"/>
  <c r="H214" i="2"/>
  <c r="H213" i="2" s="1"/>
  <c r="H248" i="2"/>
  <c r="J348" i="47"/>
  <c r="K320" i="47"/>
  <c r="K348" i="47"/>
  <c r="K7" i="47"/>
  <c r="K224" i="47"/>
  <c r="J7" i="47"/>
  <c r="J223" i="47"/>
  <c r="J183" i="50"/>
  <c r="J133" i="50"/>
  <c r="J178" i="50"/>
  <c r="J311" i="50"/>
  <c r="J344" i="50"/>
  <c r="J255" i="50"/>
  <c r="J283" i="50"/>
  <c r="H307" i="2"/>
  <c r="H241" i="2"/>
  <c r="H242" i="2"/>
  <c r="H343" i="2"/>
  <c r="H300" i="2"/>
  <c r="H148" i="2"/>
  <c r="H127" i="2"/>
  <c r="H132" i="2"/>
  <c r="H89" i="2"/>
  <c r="H116" i="2"/>
  <c r="H184" i="2"/>
  <c r="H202" i="2"/>
  <c r="H333" i="2"/>
  <c r="H140" i="2"/>
  <c r="H229" i="2"/>
  <c r="H84" i="2"/>
  <c r="H99" i="2"/>
  <c r="H179" i="2"/>
  <c r="H153" i="2"/>
  <c r="H234" i="2"/>
  <c r="H111" i="2"/>
  <c r="H208" i="2"/>
  <c r="H207" i="2"/>
  <c r="H70" i="2"/>
  <c r="H8" i="2"/>
  <c r="H265" i="2"/>
  <c r="H320" i="2"/>
  <c r="H158" i="2"/>
  <c r="J320" i="47"/>
  <c r="H178" i="2" l="1"/>
  <c r="H247" i="2"/>
  <c r="K223" i="47"/>
  <c r="J353" i="50"/>
  <c r="H332" i="2"/>
  <c r="H228" i="2"/>
  <c r="J368" i="47"/>
  <c r="H7" i="2" l="1"/>
  <c r="H374" i="2" s="1"/>
  <c r="K368" i="47"/>
</calcChain>
</file>

<file path=xl/sharedStrings.xml><?xml version="1.0" encoding="utf-8"?>
<sst xmlns="http://schemas.openxmlformats.org/spreadsheetml/2006/main" count="4476" uniqueCount="441">
  <si>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</si>
  <si>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</si>
  <si>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</si>
  <si>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</si>
  <si>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</si>
  <si>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</si>
  <si>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</si>
  <si>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</si>
  <si>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</si>
  <si>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</si>
  <si>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</si>
  <si>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</si>
  <si>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</si>
  <si>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</si>
  <si>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</si>
  <si>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</si>
  <si>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</si>
  <si>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</si>
  <si>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</si>
  <si>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</si>
  <si>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</si>
  <si>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</si>
  <si>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</si>
  <si>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</si>
  <si>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</si>
  <si>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</si>
  <si>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</si>
  <si>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</si>
  <si>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</si>
  <si>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</si>
  <si>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</si>
  <si>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</si>
  <si>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</si>
  <si>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</si>
  <si>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</si>
  <si>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</si>
  <si>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</si>
  <si>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</si>
  <si>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</si>
  <si>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</si>
  <si>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</si>
  <si>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</si>
  <si>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</si>
  <si>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</si>
  <si>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</si>
  <si>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</si>
  <si>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</si>
  <si>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</si>
  <si>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</si>
  <si>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</si>
  <si>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</si>
  <si>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</si>
  <si>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</si>
  <si>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</si>
  <si>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</si>
  <si>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</si>
  <si>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</si>
  <si>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</si>
  <si>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</si>
  <si>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</si>
  <si>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</si>
  <si>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</si>
  <si>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</si>
  <si>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</si>
  <si>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</si>
  <si>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</si>
  <si>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</si>
  <si>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</si>
  <si>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</si>
  <si>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</si>
  <si>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</si>
  <si>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</si>
  <si>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</si>
  <si>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</si>
  <si>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</si>
  <si>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</si>
  <si>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</si>
  <si>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</si>
  <si>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</si>
  <si>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</si>
  <si>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</si>
  <si>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</si>
  <si>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</si>
  <si>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</si>
  <si>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</si>
  <si>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</si>
  <si>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</si>
  <si>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</si>
  <si>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</si>
  <si>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</si>
  <si>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</si>
  <si>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</si>
  <si>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</si>
  <si>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</si>
  <si>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</si>
  <si>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</si>
  <si>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</si>
  <si>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</si>
  <si>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</si>
  <si>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</si>
  <si>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</si>
  <si>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</si>
  <si>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</si>
  <si>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</si>
  <si>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</si>
  <si>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</si>
  <si>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</si>
  <si>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</si>
  <si>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</si>
  <si>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</si>
  <si>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</si>
  <si>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</si>
  <si>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</si>
  <si>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</si>
  <si>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</si>
  <si>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</si>
  <si>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</si>
  <si>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</si>
  <si>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</si>
  <si>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</si>
  <si>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</si>
  <si>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</si>
  <si>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</si>
  <si>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</si>
  <si>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</si>
  <si>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</si>
  <si>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</si>
  <si>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</si>
  <si>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</si>
  <si>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</si>
  <si>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</si>
  <si>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</si>
  <si>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</si>
  <si>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</si>
  <si>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</si>
  <si>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</si>
  <si>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</si>
  <si>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</si>
  <si>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</si>
  <si>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</si>
  <si>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</si>
  <si>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</si>
  <si>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</si>
  <si>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</si>
  <si>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</si>
  <si>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</si>
  <si>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</si>
  <si>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</si>
  <si>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</si>
  <si>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</si>
  <si>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</si>
  <si>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</si>
  <si>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</si>
  <si>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</si>
  <si>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</si>
  <si>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</si>
  <si>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 xml:space="preserve">Субсидии юридическим лицам (кроме некоммерческих организаций), индивидуальным предпринимателям, физическим лицам </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</si>
  <si>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</si>
  <si>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</si>
  <si>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</si>
  <si>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</si>
  <si>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</si>
  <si>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</si>
  <si>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</si>
  <si>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</si>
  <si>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</si>
  <si>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</si>
  <si>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</si>
  <si>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</si>
  <si>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</si>
  <si>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</si>
  <si>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</si>
  <si>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</si>
  <si>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</si>
  <si>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</si>
  <si>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</si>
  <si>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</si>
  <si>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</si>
  <si>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</si>
  <si>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</si>
  <si>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</si>
  <si>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</si>
  <si>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</si>
  <si>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</si>
  <si>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</si>
  <si>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</si>
  <si>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</si>
  <si>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81830</t>
  </si>
  <si>
    <t>83760</t>
  </si>
  <si>
    <t>81680</t>
  </si>
  <si>
    <t>80450</t>
  </si>
  <si>
    <t>80480</t>
  </si>
  <si>
    <t>84260</t>
  </si>
  <si>
    <t>82400</t>
  </si>
  <si>
    <t>81150</t>
  </si>
  <si>
    <t>82450</t>
  </si>
  <si>
    <t>82300</t>
  </si>
  <si>
    <t>84290</t>
  </si>
  <si>
    <t>82320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</si>
  <si>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</si>
  <si>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</si>
  <si>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</si>
  <si>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</si>
  <si>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</si>
  <si>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</si>
  <si>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</si>
  <si>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</si>
  <si>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</si>
  <si>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</si>
  <si>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</si>
  <si>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</si>
  <si>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</si>
  <si>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</si>
  <si>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 xml:space="preserve">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</si>
  <si>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</si>
  <si>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</si>
  <si>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</si>
  <si>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</si>
  <si>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</si>
  <si>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</si>
  <si>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</si>
  <si>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Мероприятия в сфере коммунального хозяйства</t>
  </si>
  <si>
    <t>81740</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</si>
  <si>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</si>
  <si>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</si>
  <si>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</si>
  <si>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</si>
  <si>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</si>
  <si>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</si>
  <si>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</si>
  <si>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</si>
  <si>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</si>
  <si>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</si>
  <si>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</si>
  <si>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</si>
  <si>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</si>
  <si>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</si>
  <si>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</si>
  <si>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</si>
  <si>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</si>
  <si>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851</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</si>
  <si>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</si>
  <si>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</si>
  <si>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</si>
  <si>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</si>
  <si>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</si>
  <si>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</si>
  <si>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</si>
  <si>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</si>
  <si>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</si>
  <si>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</si>
  <si>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</si>
  <si>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</si>
  <si>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</si>
  <si>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</si>
  <si>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</si>
  <si>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</si>
  <si>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Повышение доступности и качества предоставления дополнительного образования детей</t>
  </si>
  <si>
    <t>14723</t>
  </si>
  <si>
    <t>80100</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</si>
  <si>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</si>
  <si>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</si>
  <si>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</si>
  <si>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852</t>
  </si>
  <si>
    <t>Развитие материально-технической базы муниципальных образовательных организаций в сфере физической культуры и спорта</t>
  </si>
  <si>
    <t>S7670</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</si>
  <si>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</si>
  <si>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</si>
  <si>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</si>
  <si>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</si>
  <si>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</si>
  <si>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</si>
  <si>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</si>
  <si>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</si>
  <si>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</si>
  <si>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</si>
  <si>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</si>
  <si>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</si>
  <si>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</si>
  <si>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51 4 07 81630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</si>
  <si>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</si>
  <si>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</si>
  <si>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</si>
  <si>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</si>
  <si>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</si>
  <si>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</si>
  <si>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</si>
  <si>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</si>
  <si>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</si>
  <si>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</si>
  <si>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</si>
  <si>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</si>
  <si>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</si>
  <si>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</si>
  <si>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</si>
  <si>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</si>
  <si>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</si>
  <si>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</si>
  <si>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</si>
  <si>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</si>
  <si>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</si>
  <si>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</si>
  <si>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</si>
  <si>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</si>
  <si>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</si>
  <si>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</si>
  <si>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</si>
  <si>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</si>
  <si>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</si>
  <si>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</si>
  <si>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</si>
  <si>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</si>
  <si>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</si>
  <si>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</si>
  <si>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</si>
  <si>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</si>
  <si>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</si>
  <si>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</si>
  <si>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</si>
  <si>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</si>
  <si>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</si>
  <si>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</si>
  <si>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</si>
  <si>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</si>
  <si>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</si>
  <si>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</si>
  <si>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</si>
  <si>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</si>
  <si>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</si>
  <si>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</si>
  <si>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</si>
  <si>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</si>
  <si>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</si>
  <si>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</si>
  <si>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</si>
  <si>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</si>
  <si>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</si>
  <si>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</si>
  <si>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</si>
  <si>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</si>
  <si>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</si>
  <si>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</si>
  <si>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</si>
  <si>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</si>
  <si>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</si>
  <si>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</si>
  <si>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</si>
  <si>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</si>
  <si>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</si>
  <si>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</si>
  <si>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</si>
  <si>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</si>
  <si>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</si>
  <si>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</si>
  <si>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</si>
  <si>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</si>
  <si>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</si>
  <si>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</si>
  <si>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</si>
  <si>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</si>
  <si>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</si>
  <si>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</si>
  <si>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</si>
  <si>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</si>
  <si>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</si>
  <si>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</si>
  <si>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17390</t>
  </si>
  <si>
    <t>Мероприятия по обеспечению функционирования комплекса "Безопасный город"</t>
  </si>
  <si>
    <t>81190</t>
  </si>
  <si>
    <t>51 4 07 81190</t>
  </si>
  <si>
    <t>Эксплуатация и содержание имущества, находящегося в муниципальной собственности, арендованного недвижимого имущества</t>
  </si>
  <si>
    <t>80930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</si>
  <si>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</si>
  <si>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</si>
  <si>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</si>
  <si>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</si>
  <si>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</si>
  <si>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</si>
  <si>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</si>
  <si>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</si>
  <si>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</si>
  <si>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</si>
  <si>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</si>
  <si>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</si>
  <si>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</si>
  <si>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</si>
  <si>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</si>
  <si>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</si>
  <si>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</si>
  <si>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</si>
  <si>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</si>
  <si>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</si>
  <si>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</si>
  <si>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</si>
  <si>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</si>
  <si>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Региональный проект "Спорт - норма жизни (Брянская область)"</t>
  </si>
  <si>
    <t>Повышение эффективности государственного управления в сфере архитектуры и градостроительства</t>
  </si>
  <si>
    <t>24</t>
  </si>
  <si>
    <t>4</t>
  </si>
  <si>
    <t>Бюджетные инвестиции в объекты капитального строительства муниципальной собственности</t>
  </si>
  <si>
    <t>2</t>
  </si>
  <si>
    <t>3</t>
  </si>
  <si>
    <t>6</t>
  </si>
  <si>
    <t>Мероприятия в сфере архитектуры и градостроительства</t>
  </si>
  <si>
    <t>51 4 20 81680</t>
  </si>
  <si>
    <t>51 4 18 Д0820</t>
  </si>
  <si>
    <t>Д0820</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</si>
  <si>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</si>
  <si>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Ведомственная структура расходов бюджета Клетнянского муниципального района Брянской области на 2025 год и на плановый период 2026 и 2027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</si>
  <si>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2025 год и на плановый период 2026 и 2027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</si>
  <si>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2025 год и на плановый период 2026 и 2027 годов</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</si>
  <si>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</si>
  <si>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</si>
  <si>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</si>
  <si>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</si>
  <si>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</si>
  <si>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</si>
  <si>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</si>
  <si>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</si>
  <si>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</si>
  <si>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</si>
  <si>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</si>
  <si>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</si>
  <si>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</si>
  <si>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</si>
  <si>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</si>
  <si>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</si>
  <si>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Приложение 5</t>
  </si>
  <si>
    <t>в рублях</t>
  </si>
  <si>
    <t>52 4 01 16721</t>
  </si>
  <si>
    <t>7</t>
  </si>
  <si>
    <t xml:space="preserve">Организация временного трудоустройства несовершеннолетних граждан в возрасте от 14 до 18 лет </t>
  </si>
  <si>
    <t>52 4 02 82370</t>
  </si>
  <si>
    <t>82370</t>
  </si>
  <si>
    <t>52 4 02 S4840</t>
  </si>
  <si>
    <t>51 2 27 L3720</t>
  </si>
  <si>
    <t>27</t>
  </si>
  <si>
    <t>26</t>
  </si>
  <si>
    <t>51 2 26 SИ120</t>
  </si>
  <si>
    <t>SИ120</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</si>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</sst>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i/>
      <sz val="11"/>
      <name val="Times New Roman"/>
      <family val="1"/>
      <charset val="204"/>
    </font>
    <font>
      <sz val="10"/>
      <name val="Times New Roman"/>
      <family val="1"/>
      <charset val="204"/>
    </font>
    <font>
      <sz val="10"/>
      <name val="Times New Roman Cyr"/>
      <charset val="204"/>
    </font>
    <font>
      <sz val="9"/>
      <name val="Times New Roman"/>
      <family val="1"/>
      <charset val="204"/>
    </font>
    <font>
      <sz val="8"/>
      <color rgb="FF000000"/>
      <name val="Arial"/>
      <family val="2"/>
      <charset val="204"/>
    </font>
    <font>
      <sz val="12"/>
      <name val="Times New Roman"/>
      <family val="1"/>
      <charset val="204"/>
    </font>
    <font>
      <sz val="11"/>
      <color rgb="FF0000FF"/>
      <name val="Times New Roman"/>
      <family val="1"/>
      <charset val="204"/>
    </font>
    <font>
      <b/>
      <sz val="11"/>
      <color rgb="FFFF0000"/>
      <name val="Times New Roman"/>
      <family val="1"/>
      <charset val="204"/>
    </font>
    <font>
      <sz val="11"/>
      <name val="Calibri"/>
      <family val="2"/>
    </font>
    <font>
      <b/>
      <sz val="10"/>
      <color rgb="FF000000"/>
      <name val="Arial Cyr"/>
    </font>
  </fonts>
  <fills count="3">
    <fill>
      <patternFill patternType="none"/>
    </fill>
    <fill>
      <patternFill patternType="gray125"/>
    </fill>
    <fill>
      <patternFill patternType="solid">
        <fgColor rgb="FF99FFCC"/>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5">
    <xf numFmtId="0" fontId="0" fillId="0" borderId="0"/>
    <xf numFmtId="0" fontId="9" fillId="0" borderId="5">
      <alignment horizontal="left" wrapText="1" indent="2"/>
    </xf>
    <xf numFmtId="49" fontId="9" fillId="0" borderId="4">
      <alignment horizontal="center"/>
    </xf>
    <xf numFmtId="0" fontId="13" fillId="0" borderId="0"/>
    <xf numFmtId="0" fontId="14" fillId="0" borderId="4">
      <alignment vertical="top" wrapText="1"/>
    </xf>
  </cellStyleXfs>
  <cellXfs count="90">
    <xf numFmtId="0" fontId="0" fillId="0" borderId="0" xfId="0"/>
    <xf numFmtId="0" fontId="1" fillId="0" borderId="2" xfId="0" applyFont="1" applyFill="1" applyBorder="1" applyAlignment="1">
      <alignment horizontal="left" vertical="top" wrapText="1"/>
    </xf>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4" fontId="3" fillId="0" borderId="2" xfId="0" applyNumberFormat="1" applyFont="1" applyFill="1" applyBorder="1" applyAlignment="1">
      <alignment vertical="top" wrapText="1"/>
    </xf>
    <xf numFmtId="0" fontId="3" fillId="0" borderId="0" xfId="0" applyFont="1" applyFill="1" applyAlignment="1">
      <alignment horizontal="center" vertical="top"/>
    </xf>
    <xf numFmtId="0" fontId="3" fillId="0" borderId="0" xfId="0" applyFont="1" applyFill="1" applyAlignment="1">
      <alignment vertical="top"/>
    </xf>
    <xf numFmtId="49" fontId="3" fillId="0" borderId="0" xfId="0" applyNumberFormat="1" applyFont="1" applyFill="1" applyAlignment="1">
      <alignment vertical="top" wrapText="1"/>
    </xf>
    <xf numFmtId="4" fontId="3" fillId="0" borderId="2" xfId="0" applyNumberFormat="1" applyFont="1" applyFill="1" applyBorder="1" applyAlignment="1">
      <alignment vertical="top"/>
    </xf>
    <xf numFmtId="0" fontId="2" fillId="0" borderId="0" xfId="0" applyFont="1" applyFill="1" applyAlignment="1">
      <alignment vertical="top"/>
    </xf>
    <xf numFmtId="0" fontId="3" fillId="0" borderId="2" xfId="0" applyFont="1" applyFill="1" applyBorder="1" applyAlignment="1">
      <alignment vertical="top"/>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2" fillId="0" borderId="0" xfId="0" applyFont="1" applyFill="1" applyBorder="1" applyAlignment="1">
      <alignment vertical="top"/>
    </xf>
    <xf numFmtId="0" fontId="5" fillId="0" borderId="0" xfId="0" applyFont="1" applyFill="1" applyAlignment="1">
      <alignment vertical="top"/>
    </xf>
    <xf numFmtId="49" fontId="3" fillId="0" borderId="1" xfId="0" applyNumberFormat="1" applyFont="1" applyFill="1" applyBorder="1" applyAlignment="1">
      <alignmen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0" fontId="2" fillId="0" borderId="0" xfId="0" applyFont="1" applyFill="1" applyBorder="1" applyAlignment="1">
      <alignment vertical="top" wrapText="1"/>
    </xf>
    <xf numFmtId="49" fontId="6" fillId="0" borderId="2" xfId="0" applyNumberFormat="1" applyFont="1" applyFill="1" applyBorder="1" applyAlignment="1">
      <alignment horizontal="center" vertical="top" wrapText="1"/>
    </xf>
    <xf numFmtId="0" fontId="6" fillId="0" borderId="2" xfId="0" applyFont="1" applyFill="1" applyBorder="1" applyAlignment="1">
      <alignment horizontal="left" vertical="top" wrapText="1"/>
    </xf>
    <xf numFmtId="4" fontId="6" fillId="0" borderId="2" xfId="0" applyNumberFormat="1" applyFont="1" applyFill="1" applyBorder="1" applyAlignment="1">
      <alignment vertical="top"/>
    </xf>
    <xf numFmtId="0" fontId="3" fillId="0" borderId="2" xfId="0" applyFont="1" applyFill="1" applyBorder="1" applyAlignment="1">
      <alignment horizontal="left" vertical="top"/>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11"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49" fontId="3" fillId="0" borderId="2" xfId="0" applyNumberFormat="1" applyFont="1" applyFill="1" applyBorder="1" applyAlignment="1">
      <alignment horizontal="left" vertical="top" wrapText="1"/>
    </xf>
    <xf numFmtId="0" fontId="3" fillId="0" borderId="3" xfId="0" applyFont="1" applyFill="1" applyBorder="1" applyAlignment="1">
      <alignment horizontal="center" vertical="top" wrapText="1"/>
    </xf>
    <xf numFmtId="4" fontId="2" fillId="0" borderId="0" xfId="0" applyNumberFormat="1" applyFont="1" applyFill="1" applyBorder="1" applyAlignment="1">
      <alignment vertical="top"/>
    </xf>
    <xf numFmtId="49" fontId="2"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 fontId="12" fillId="0" borderId="0" xfId="0" applyNumberFormat="1" applyFont="1" applyFill="1" applyBorder="1" applyAlignment="1">
      <alignment vertical="top"/>
    </xf>
    <xf numFmtId="2" fontId="3" fillId="0" borderId="0" xfId="0" applyNumberFormat="1" applyFont="1" applyFill="1" applyBorder="1" applyAlignment="1">
      <alignment horizontal="center" vertical="top"/>
    </xf>
    <xf numFmtId="4" fontId="3" fillId="0" borderId="0" xfId="0" applyNumberFormat="1" applyFont="1" applyFill="1" applyBorder="1" applyAlignment="1">
      <alignment vertical="top"/>
    </xf>
    <xf numFmtId="0" fontId="3" fillId="0" borderId="2" xfId="0" applyFont="1" applyFill="1" applyBorder="1" applyAlignment="1">
      <alignment vertical="center" wrapText="1"/>
    </xf>
    <xf numFmtId="49" fontId="3"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top" wrapText="1"/>
    </xf>
    <xf numFmtId="49" fontId="10"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49" fontId="3" fillId="0" borderId="0" xfId="0" applyNumberFormat="1" applyFont="1" applyFill="1" applyBorder="1" applyAlignment="1">
      <alignment horizontal="center" vertical="top"/>
    </xf>
    <xf numFmtId="4" fontId="3" fillId="0" borderId="0" xfId="0" applyNumberFormat="1" applyFont="1" applyFill="1" applyBorder="1" applyAlignment="1">
      <alignment horizontal="righ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0" xfId="0" applyFont="1" applyFill="1" applyBorder="1" applyAlignment="1">
      <alignment vertical="top" wrapText="1"/>
    </xf>
    <xf numFmtId="49" fontId="3" fillId="0" borderId="2" xfId="0" applyNumberFormat="1" applyFont="1" applyFill="1" applyBorder="1" applyAlignment="1">
      <alignment vertical="top" wrapText="1"/>
    </xf>
    <xf numFmtId="0" fontId="3" fillId="0" borderId="0" xfId="0" applyFont="1" applyFill="1" applyBorder="1"/>
    <xf numFmtId="0" fontId="3" fillId="0" borderId="0" xfId="0" applyFont="1" applyFill="1" applyBorder="1" applyAlignment="1">
      <alignment horizontal="center"/>
    </xf>
    <xf numFmtId="49" fontId="3" fillId="0" borderId="0" xfId="0" applyNumberFormat="1" applyFont="1" applyFill="1" applyBorder="1" applyAlignment="1">
      <alignment vertical="top"/>
    </xf>
    <xf numFmtId="49" fontId="3" fillId="0" borderId="0" xfId="0" applyNumberFormat="1" applyFont="1" applyFill="1" applyBorder="1" applyAlignment="1">
      <alignment vertical="top" wrapText="1"/>
    </xf>
    <xf numFmtId="0" fontId="3" fillId="0" borderId="0" xfId="0" applyFont="1" applyFill="1" applyBorder="1" applyAlignment="1">
      <alignment horizontal="center" vertical="top"/>
    </xf>
    <xf numFmtId="4" fontId="6" fillId="0" borderId="0" xfId="0" applyNumberFormat="1" applyFont="1" applyFill="1" applyBorder="1" applyAlignment="1">
      <alignment vertical="top"/>
    </xf>
    <xf numFmtId="4" fontId="8" fillId="0" borderId="0" xfId="0" applyNumberFormat="1" applyFont="1" applyFill="1" applyBorder="1" applyAlignment="1">
      <alignment vertical="top"/>
    </xf>
    <xf numFmtId="4" fontId="3" fillId="0" borderId="0" xfId="0" applyNumberFormat="1" applyFont="1" applyFill="1" applyBorder="1" applyAlignment="1">
      <alignment horizontal="right" vertical="top"/>
    </xf>
    <xf numFmtId="4" fontId="6" fillId="0" borderId="0" xfId="0" applyNumberFormat="1" applyFont="1" applyFill="1" applyBorder="1" applyAlignment="1">
      <alignment horizontal="right" vertical="top" wrapText="1"/>
    </xf>
    <xf numFmtId="0" fontId="4" fillId="0" borderId="0" xfId="0" applyFont="1" applyFill="1" applyBorder="1" applyAlignment="1">
      <alignment vertical="top"/>
    </xf>
    <xf numFmtId="0" fontId="2" fillId="0" borderId="0" xfId="0" applyFont="1" applyFill="1" applyBorder="1" applyAlignment="1">
      <alignment vertical="center"/>
    </xf>
    <xf numFmtId="0" fontId="1" fillId="0" borderId="2" xfId="0" applyFont="1" applyFill="1" applyBorder="1" applyAlignment="1">
      <alignment vertical="center" wrapText="1"/>
    </xf>
    <xf numFmtId="4" fontId="3" fillId="0" borderId="2" xfId="0" applyNumberFormat="1" applyFont="1" applyFill="1" applyBorder="1" applyAlignment="1">
      <alignment vertical="center"/>
    </xf>
    <xf numFmtId="0" fontId="3" fillId="0" borderId="2" xfId="0" applyFont="1" applyFill="1" applyBorder="1" applyAlignment="1">
      <alignment vertical="top" wrapText="1"/>
    </xf>
    <xf numFmtId="0" fontId="3" fillId="2" borderId="2" xfId="0" applyFont="1" applyFill="1" applyBorder="1" applyAlignment="1">
      <alignment vertical="top" wrapText="1"/>
    </xf>
    <xf numFmtId="49" fontId="3" fillId="2"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0" fontId="3" fillId="0" borderId="2" xfId="0" applyFont="1" applyFill="1" applyBorder="1" applyAlignment="1">
      <alignment vertical="top" wrapText="1"/>
    </xf>
    <xf numFmtId="0" fontId="6"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49" fontId="3" fillId="0" borderId="0" xfId="0" applyNumberFormat="1" applyFont="1" applyFill="1" applyBorder="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top"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99FFCC"/>
      <color rgb="FFCCECFF"/>
      <color rgb="FFFFCCCC"/>
      <color rgb="FFFFFFCC"/>
      <color rgb="FFFF0066"/>
      <color rgb="FF0000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15"/>
  <sheetViews>
    <sheetView tabSelected="1" zoomScale="80" zoomScaleNormal="80" workbookViewId="0">
      <pane xSplit="9" ySplit="5" topLeftCell="J363" activePane="bottomRight" state="frozen"/>
      <selection activeCell="U74" sqref="U74"/>
      <selection pane="topRight" activeCell="U74" sqref="U74"/>
      <selection pane="bottomLeft" activeCell="U74" sqref="U74"/>
      <selection pane="bottomRight" activeCell="M369" sqref="M369"/>
    </sheetView>
  </sheetViews>
  <sheetFormatPr defaultRowHeight="15" x14ac:dyDescent="0.25"/>
  <cols>
    <col min="1" max="1" width="51.28515625" style="2" customWidth="1"/>
    <col min="2" max="4" width="4" style="8" hidden="1" customWidth="1"/>
    <col min="5" max="5" width="4.7109375" style="31" customWidth="1"/>
    <col min="6" max="7" width="5.85546875" style="31" customWidth="1"/>
    <col min="8" max="8" width="14.85546875" style="9" customWidth="1"/>
    <col min="9" max="9" width="6.140625" style="31" customWidth="1"/>
    <col min="10" max="12" width="15.28515625" style="31" customWidth="1"/>
    <col min="13" max="13" width="15.5703125" style="8" customWidth="1"/>
    <col min="14" max="16" width="16" style="8" customWidth="1"/>
    <col min="17" max="17" width="14.85546875" style="8" customWidth="1"/>
    <col min="18" max="18" width="17" style="8" customWidth="1"/>
    <col min="19" max="19" width="14.85546875" style="8" customWidth="1"/>
    <col min="20" max="29" width="13.5703125" style="8" customWidth="1"/>
    <col min="30" max="123" width="9.140625" style="8"/>
    <col min="124" max="124" width="1.42578125" style="8" customWidth="1"/>
    <col min="125" max="125" width="59.5703125" style="8" customWidth="1"/>
    <col min="126" max="126" width="9.140625" style="8" customWidth="1"/>
    <col min="127" max="128" width="3.85546875" style="8" customWidth="1"/>
    <col min="129" max="129" width="10.5703125" style="8" customWidth="1"/>
    <col min="130" max="130" width="3.85546875" style="8" customWidth="1"/>
    <col min="131" max="133" width="14.42578125" style="8" customWidth="1"/>
    <col min="134" max="134" width="4.140625" style="8" customWidth="1"/>
    <col min="135" max="135" width="15" style="8" customWidth="1"/>
    <col min="136" max="137" width="9.140625" style="8" customWidth="1"/>
    <col min="138" max="138" width="11.5703125" style="8" customWidth="1"/>
    <col min="139" max="139" width="18.140625" style="8" customWidth="1"/>
    <col min="140" max="140" width="13.140625" style="8" customWidth="1"/>
    <col min="141" max="141" width="12.28515625" style="8" customWidth="1"/>
    <col min="142" max="379" width="9.140625" style="8"/>
    <col min="380" max="380" width="1.42578125" style="8" customWidth="1"/>
    <col min="381" max="381" width="59.5703125" style="8" customWidth="1"/>
    <col min="382" max="382" width="9.140625" style="8" customWidth="1"/>
    <col min="383" max="384" width="3.85546875" style="8" customWidth="1"/>
    <col min="385" max="385" width="10.5703125" style="8" customWidth="1"/>
    <col min="386" max="386" width="3.85546875" style="8" customWidth="1"/>
    <col min="387" max="389" width="14.42578125" style="8" customWidth="1"/>
    <col min="390" max="390" width="4.140625" style="8" customWidth="1"/>
    <col min="391" max="391" width="15" style="8" customWidth="1"/>
    <col min="392" max="393" width="9.140625" style="8" customWidth="1"/>
    <col min="394" max="394" width="11.5703125" style="8" customWidth="1"/>
    <col min="395" max="395" width="18.140625" style="8" customWidth="1"/>
    <col min="396" max="396" width="13.140625" style="8" customWidth="1"/>
    <col min="397" max="397" width="12.28515625" style="8" customWidth="1"/>
    <col min="398" max="635" width="9.140625" style="8"/>
    <col min="636" max="636" width="1.42578125" style="8" customWidth="1"/>
    <col min="637" max="637" width="59.5703125" style="8" customWidth="1"/>
    <col min="638" max="638" width="9.140625" style="8" customWidth="1"/>
    <col min="639" max="640" width="3.85546875" style="8" customWidth="1"/>
    <col min="641" max="641" width="10.5703125" style="8" customWidth="1"/>
    <col min="642" max="642" width="3.85546875" style="8" customWidth="1"/>
    <col min="643" max="645" width="14.42578125" style="8" customWidth="1"/>
    <col min="646" max="646" width="4.140625" style="8" customWidth="1"/>
    <col min="647" max="647" width="15" style="8" customWidth="1"/>
    <col min="648" max="649" width="9.140625" style="8" customWidth="1"/>
    <col min="650" max="650" width="11.5703125" style="8" customWidth="1"/>
    <col min="651" max="651" width="18.140625" style="8" customWidth="1"/>
    <col min="652" max="652" width="13.140625" style="8" customWidth="1"/>
    <col min="653" max="653" width="12.28515625" style="8" customWidth="1"/>
    <col min="654" max="891" width="9.140625" style="8"/>
    <col min="892" max="892" width="1.42578125" style="8" customWidth="1"/>
    <col min="893" max="893" width="59.5703125" style="8" customWidth="1"/>
    <col min="894" max="894" width="9.140625" style="8" customWidth="1"/>
    <col min="895" max="896" width="3.85546875" style="8" customWidth="1"/>
    <col min="897" max="897" width="10.5703125" style="8" customWidth="1"/>
    <col min="898" max="898" width="3.85546875" style="8" customWidth="1"/>
    <col min="899" max="901" width="14.42578125" style="8" customWidth="1"/>
    <col min="902" max="902" width="4.140625" style="8" customWidth="1"/>
    <col min="903" max="903" width="15" style="8" customWidth="1"/>
    <col min="904" max="905" width="9.140625" style="8" customWidth="1"/>
    <col min="906" max="906" width="11.5703125" style="8" customWidth="1"/>
    <col min="907" max="907" width="18.140625" style="8" customWidth="1"/>
    <col min="908" max="908" width="13.140625" style="8" customWidth="1"/>
    <col min="909" max="909" width="12.28515625" style="8" customWidth="1"/>
    <col min="910" max="1147" width="9.140625" style="8"/>
    <col min="1148" max="1148" width="1.42578125" style="8" customWidth="1"/>
    <col min="1149" max="1149" width="59.5703125" style="8" customWidth="1"/>
    <col min="1150" max="1150" width="9.140625" style="8" customWidth="1"/>
    <col min="1151" max="1152" width="3.85546875" style="8" customWidth="1"/>
    <col min="1153" max="1153" width="10.5703125" style="8" customWidth="1"/>
    <col min="1154" max="1154" width="3.85546875" style="8" customWidth="1"/>
    <col min="1155" max="1157" width="14.42578125" style="8" customWidth="1"/>
    <col min="1158" max="1158" width="4.140625" style="8" customWidth="1"/>
    <col min="1159" max="1159" width="15" style="8" customWidth="1"/>
    <col min="1160" max="1161" width="9.140625" style="8" customWidth="1"/>
    <col min="1162" max="1162" width="11.5703125" style="8" customWidth="1"/>
    <col min="1163" max="1163" width="18.140625" style="8" customWidth="1"/>
    <col min="1164" max="1164" width="13.140625" style="8" customWidth="1"/>
    <col min="1165" max="1165" width="12.28515625" style="8" customWidth="1"/>
    <col min="1166" max="1403" width="9.140625" style="8"/>
    <col min="1404" max="1404" width="1.42578125" style="8" customWidth="1"/>
    <col min="1405" max="1405" width="59.5703125" style="8" customWidth="1"/>
    <col min="1406" max="1406" width="9.140625" style="8" customWidth="1"/>
    <col min="1407" max="1408" width="3.85546875" style="8" customWidth="1"/>
    <col min="1409" max="1409" width="10.5703125" style="8" customWidth="1"/>
    <col min="1410" max="1410" width="3.85546875" style="8" customWidth="1"/>
    <col min="1411" max="1413" width="14.42578125" style="8" customWidth="1"/>
    <col min="1414" max="1414" width="4.140625" style="8" customWidth="1"/>
    <col min="1415" max="1415" width="15" style="8" customWidth="1"/>
    <col min="1416" max="1417" width="9.140625" style="8" customWidth="1"/>
    <col min="1418" max="1418" width="11.5703125" style="8" customWidth="1"/>
    <col min="1419" max="1419" width="18.140625" style="8" customWidth="1"/>
    <col min="1420" max="1420" width="13.140625" style="8" customWidth="1"/>
    <col min="1421" max="1421" width="12.28515625" style="8" customWidth="1"/>
    <col min="1422" max="1659" width="9.140625" style="8"/>
    <col min="1660" max="1660" width="1.42578125" style="8" customWidth="1"/>
    <col min="1661" max="1661" width="59.5703125" style="8" customWidth="1"/>
    <col min="1662" max="1662" width="9.140625" style="8" customWidth="1"/>
    <col min="1663" max="1664" width="3.85546875" style="8" customWidth="1"/>
    <col min="1665" max="1665" width="10.5703125" style="8" customWidth="1"/>
    <col min="1666" max="1666" width="3.85546875" style="8" customWidth="1"/>
    <col min="1667" max="1669" width="14.42578125" style="8" customWidth="1"/>
    <col min="1670" max="1670" width="4.140625" style="8" customWidth="1"/>
    <col min="1671" max="1671" width="15" style="8" customWidth="1"/>
    <col min="1672" max="1673" width="9.140625" style="8" customWidth="1"/>
    <col min="1674" max="1674" width="11.5703125" style="8" customWidth="1"/>
    <col min="1675" max="1675" width="18.140625" style="8" customWidth="1"/>
    <col min="1676" max="1676" width="13.140625" style="8" customWidth="1"/>
    <col min="1677" max="1677" width="12.28515625" style="8" customWidth="1"/>
    <col min="1678" max="1915" width="9.140625" style="8"/>
    <col min="1916" max="1916" width="1.42578125" style="8" customWidth="1"/>
    <col min="1917" max="1917" width="59.5703125" style="8" customWidth="1"/>
    <col min="1918" max="1918" width="9.140625" style="8" customWidth="1"/>
    <col min="1919" max="1920" width="3.85546875" style="8" customWidth="1"/>
    <col min="1921" max="1921" width="10.5703125" style="8" customWidth="1"/>
    <col min="1922" max="1922" width="3.85546875" style="8" customWidth="1"/>
    <col min="1923" max="1925" width="14.42578125" style="8" customWidth="1"/>
    <col min="1926" max="1926" width="4.140625" style="8" customWidth="1"/>
    <col min="1927" max="1927" width="15" style="8" customWidth="1"/>
    <col min="1928" max="1929" width="9.140625" style="8" customWidth="1"/>
    <col min="1930" max="1930" width="11.5703125" style="8" customWidth="1"/>
    <col min="1931" max="1931" width="18.140625" style="8" customWidth="1"/>
    <col min="1932" max="1932" width="13.140625" style="8" customWidth="1"/>
    <col min="1933" max="1933" width="12.28515625" style="8" customWidth="1"/>
    <col min="1934" max="2171" width="9.140625" style="8"/>
    <col min="2172" max="2172" width="1.42578125" style="8" customWidth="1"/>
    <col min="2173" max="2173" width="59.5703125" style="8" customWidth="1"/>
    <col min="2174" max="2174" width="9.140625" style="8" customWidth="1"/>
    <col min="2175" max="2176" width="3.85546875" style="8" customWidth="1"/>
    <col min="2177" max="2177" width="10.5703125" style="8" customWidth="1"/>
    <col min="2178" max="2178" width="3.85546875" style="8" customWidth="1"/>
    <col min="2179" max="2181" width="14.42578125" style="8" customWidth="1"/>
    <col min="2182" max="2182" width="4.140625" style="8" customWidth="1"/>
    <col min="2183" max="2183" width="15" style="8" customWidth="1"/>
    <col min="2184" max="2185" width="9.140625" style="8" customWidth="1"/>
    <col min="2186" max="2186" width="11.5703125" style="8" customWidth="1"/>
    <col min="2187" max="2187" width="18.140625" style="8" customWidth="1"/>
    <col min="2188" max="2188" width="13.140625" style="8" customWidth="1"/>
    <col min="2189" max="2189" width="12.28515625" style="8" customWidth="1"/>
    <col min="2190" max="2427" width="9.140625" style="8"/>
    <col min="2428" max="2428" width="1.42578125" style="8" customWidth="1"/>
    <col min="2429" max="2429" width="59.5703125" style="8" customWidth="1"/>
    <col min="2430" max="2430" width="9.140625" style="8" customWidth="1"/>
    <col min="2431" max="2432" width="3.85546875" style="8" customWidth="1"/>
    <col min="2433" max="2433" width="10.5703125" style="8" customWidth="1"/>
    <col min="2434" max="2434" width="3.85546875" style="8" customWidth="1"/>
    <col min="2435" max="2437" width="14.42578125" style="8" customWidth="1"/>
    <col min="2438" max="2438" width="4.140625" style="8" customWidth="1"/>
    <col min="2439" max="2439" width="15" style="8" customWidth="1"/>
    <col min="2440" max="2441" width="9.140625" style="8" customWidth="1"/>
    <col min="2442" max="2442" width="11.5703125" style="8" customWidth="1"/>
    <col min="2443" max="2443" width="18.140625" style="8" customWidth="1"/>
    <col min="2444" max="2444" width="13.140625" style="8" customWidth="1"/>
    <col min="2445" max="2445" width="12.28515625" style="8" customWidth="1"/>
    <col min="2446" max="2683" width="9.140625" style="8"/>
    <col min="2684" max="2684" width="1.42578125" style="8" customWidth="1"/>
    <col min="2685" max="2685" width="59.5703125" style="8" customWidth="1"/>
    <col min="2686" max="2686" width="9.140625" style="8" customWidth="1"/>
    <col min="2687" max="2688" width="3.85546875" style="8" customWidth="1"/>
    <col min="2689" max="2689" width="10.5703125" style="8" customWidth="1"/>
    <col min="2690" max="2690" width="3.85546875" style="8" customWidth="1"/>
    <col min="2691" max="2693" width="14.42578125" style="8" customWidth="1"/>
    <col min="2694" max="2694" width="4.140625" style="8" customWidth="1"/>
    <col min="2695" max="2695" width="15" style="8" customWidth="1"/>
    <col min="2696" max="2697" width="9.140625" style="8" customWidth="1"/>
    <col min="2698" max="2698" width="11.5703125" style="8" customWidth="1"/>
    <col min="2699" max="2699" width="18.140625" style="8" customWidth="1"/>
    <col min="2700" max="2700" width="13.140625" style="8" customWidth="1"/>
    <col min="2701" max="2701" width="12.28515625" style="8" customWidth="1"/>
    <col min="2702" max="2939" width="9.140625" style="8"/>
    <col min="2940" max="2940" width="1.42578125" style="8" customWidth="1"/>
    <col min="2941" max="2941" width="59.5703125" style="8" customWidth="1"/>
    <col min="2942" max="2942" width="9.140625" style="8" customWidth="1"/>
    <col min="2943" max="2944" width="3.85546875" style="8" customWidth="1"/>
    <col min="2945" max="2945" width="10.5703125" style="8" customWidth="1"/>
    <col min="2946" max="2946" width="3.85546875" style="8" customWidth="1"/>
    <col min="2947" max="2949" width="14.42578125" style="8" customWidth="1"/>
    <col min="2950" max="2950" width="4.140625" style="8" customWidth="1"/>
    <col min="2951" max="2951" width="15" style="8" customWidth="1"/>
    <col min="2952" max="2953" width="9.140625" style="8" customWidth="1"/>
    <col min="2954" max="2954" width="11.5703125" style="8" customWidth="1"/>
    <col min="2955" max="2955" width="18.140625" style="8" customWidth="1"/>
    <col min="2956" max="2956" width="13.140625" style="8" customWidth="1"/>
    <col min="2957" max="2957" width="12.28515625" style="8" customWidth="1"/>
    <col min="2958" max="3195" width="9.140625" style="8"/>
    <col min="3196" max="3196" width="1.42578125" style="8" customWidth="1"/>
    <col min="3197" max="3197" width="59.5703125" style="8" customWidth="1"/>
    <col min="3198" max="3198" width="9.140625" style="8" customWidth="1"/>
    <col min="3199" max="3200" width="3.85546875" style="8" customWidth="1"/>
    <col min="3201" max="3201" width="10.5703125" style="8" customWidth="1"/>
    <col min="3202" max="3202" width="3.85546875" style="8" customWidth="1"/>
    <col min="3203" max="3205" width="14.42578125" style="8" customWidth="1"/>
    <col min="3206" max="3206" width="4.140625" style="8" customWidth="1"/>
    <col min="3207" max="3207" width="15" style="8" customWidth="1"/>
    <col min="3208" max="3209" width="9.140625" style="8" customWidth="1"/>
    <col min="3210" max="3210" width="11.5703125" style="8" customWidth="1"/>
    <col min="3211" max="3211" width="18.140625" style="8" customWidth="1"/>
    <col min="3212" max="3212" width="13.140625" style="8" customWidth="1"/>
    <col min="3213" max="3213" width="12.28515625" style="8" customWidth="1"/>
    <col min="3214" max="3451" width="9.140625" style="8"/>
    <col min="3452" max="3452" width="1.42578125" style="8" customWidth="1"/>
    <col min="3453" max="3453" width="59.5703125" style="8" customWidth="1"/>
    <col min="3454" max="3454" width="9.140625" style="8" customWidth="1"/>
    <col min="3455" max="3456" width="3.85546875" style="8" customWidth="1"/>
    <col min="3457" max="3457" width="10.5703125" style="8" customWidth="1"/>
    <col min="3458" max="3458" width="3.85546875" style="8" customWidth="1"/>
    <col min="3459" max="3461" width="14.42578125" style="8" customWidth="1"/>
    <col min="3462" max="3462" width="4.140625" style="8" customWidth="1"/>
    <col min="3463" max="3463" width="15" style="8" customWidth="1"/>
    <col min="3464" max="3465" width="9.140625" style="8" customWidth="1"/>
    <col min="3466" max="3466" width="11.5703125" style="8" customWidth="1"/>
    <col min="3467" max="3467" width="18.140625" style="8" customWidth="1"/>
    <col min="3468" max="3468" width="13.140625" style="8" customWidth="1"/>
    <col min="3469" max="3469" width="12.28515625" style="8" customWidth="1"/>
    <col min="3470" max="3707" width="9.140625" style="8"/>
    <col min="3708" max="3708" width="1.42578125" style="8" customWidth="1"/>
    <col min="3709" max="3709" width="59.5703125" style="8" customWidth="1"/>
    <col min="3710" max="3710" width="9.140625" style="8" customWidth="1"/>
    <col min="3711" max="3712" width="3.85546875" style="8" customWidth="1"/>
    <col min="3713" max="3713" width="10.5703125" style="8" customWidth="1"/>
    <col min="3714" max="3714" width="3.85546875" style="8" customWidth="1"/>
    <col min="3715" max="3717" width="14.42578125" style="8" customWidth="1"/>
    <col min="3718" max="3718" width="4.140625" style="8" customWidth="1"/>
    <col min="3719" max="3719" width="15" style="8" customWidth="1"/>
    <col min="3720" max="3721" width="9.140625" style="8" customWidth="1"/>
    <col min="3722" max="3722" width="11.5703125" style="8" customWidth="1"/>
    <col min="3723" max="3723" width="18.140625" style="8" customWidth="1"/>
    <col min="3724" max="3724" width="13.140625" style="8" customWidth="1"/>
    <col min="3725" max="3725" width="12.28515625" style="8" customWidth="1"/>
    <col min="3726" max="3963" width="9.140625" style="8"/>
    <col min="3964" max="3964" width="1.42578125" style="8" customWidth="1"/>
    <col min="3965" max="3965" width="59.5703125" style="8" customWidth="1"/>
    <col min="3966" max="3966" width="9.140625" style="8" customWidth="1"/>
    <col min="3967" max="3968" width="3.85546875" style="8" customWidth="1"/>
    <col min="3969" max="3969" width="10.5703125" style="8" customWidth="1"/>
    <col min="3970" max="3970" width="3.85546875" style="8" customWidth="1"/>
    <col min="3971" max="3973" width="14.42578125" style="8" customWidth="1"/>
    <col min="3974" max="3974" width="4.140625" style="8" customWidth="1"/>
    <col min="3975" max="3975" width="15" style="8" customWidth="1"/>
    <col min="3976" max="3977" width="9.140625" style="8" customWidth="1"/>
    <col min="3978" max="3978" width="11.5703125" style="8" customWidth="1"/>
    <col min="3979" max="3979" width="18.140625" style="8" customWidth="1"/>
    <col min="3980" max="3980" width="13.140625" style="8" customWidth="1"/>
    <col min="3981" max="3981" width="12.28515625" style="8" customWidth="1"/>
    <col min="3982" max="4219" width="9.140625" style="8"/>
    <col min="4220" max="4220" width="1.42578125" style="8" customWidth="1"/>
    <col min="4221" max="4221" width="59.5703125" style="8" customWidth="1"/>
    <col min="4222" max="4222" width="9.140625" style="8" customWidth="1"/>
    <col min="4223" max="4224" width="3.85546875" style="8" customWidth="1"/>
    <col min="4225" max="4225" width="10.5703125" style="8" customWidth="1"/>
    <col min="4226" max="4226" width="3.85546875" style="8" customWidth="1"/>
    <col min="4227" max="4229" width="14.42578125" style="8" customWidth="1"/>
    <col min="4230" max="4230" width="4.140625" style="8" customWidth="1"/>
    <col min="4231" max="4231" width="15" style="8" customWidth="1"/>
    <col min="4232" max="4233" width="9.140625" style="8" customWidth="1"/>
    <col min="4234" max="4234" width="11.5703125" style="8" customWidth="1"/>
    <col min="4235" max="4235" width="18.140625" style="8" customWidth="1"/>
    <col min="4236" max="4236" width="13.140625" style="8" customWidth="1"/>
    <col min="4237" max="4237" width="12.28515625" style="8" customWidth="1"/>
    <col min="4238" max="4475" width="9.140625" style="8"/>
    <col min="4476" max="4476" width="1.42578125" style="8" customWidth="1"/>
    <col min="4477" max="4477" width="59.5703125" style="8" customWidth="1"/>
    <col min="4478" max="4478" width="9.140625" style="8" customWidth="1"/>
    <col min="4479" max="4480" width="3.85546875" style="8" customWidth="1"/>
    <col min="4481" max="4481" width="10.5703125" style="8" customWidth="1"/>
    <col min="4482" max="4482" width="3.85546875" style="8" customWidth="1"/>
    <col min="4483" max="4485" width="14.42578125" style="8" customWidth="1"/>
    <col min="4486" max="4486" width="4.140625" style="8" customWidth="1"/>
    <col min="4487" max="4487" width="15" style="8" customWidth="1"/>
    <col min="4488" max="4489" width="9.140625" style="8" customWidth="1"/>
    <col min="4490" max="4490" width="11.5703125" style="8" customWidth="1"/>
    <col min="4491" max="4491" width="18.140625" style="8" customWidth="1"/>
    <col min="4492" max="4492" width="13.140625" style="8" customWidth="1"/>
    <col min="4493" max="4493" width="12.28515625" style="8" customWidth="1"/>
    <col min="4494" max="4731" width="9.140625" style="8"/>
    <col min="4732" max="4732" width="1.42578125" style="8" customWidth="1"/>
    <col min="4733" max="4733" width="59.5703125" style="8" customWidth="1"/>
    <col min="4734" max="4734" width="9.140625" style="8" customWidth="1"/>
    <col min="4735" max="4736" width="3.85546875" style="8" customWidth="1"/>
    <col min="4737" max="4737" width="10.5703125" style="8" customWidth="1"/>
    <col min="4738" max="4738" width="3.85546875" style="8" customWidth="1"/>
    <col min="4739" max="4741" width="14.42578125" style="8" customWidth="1"/>
    <col min="4742" max="4742" width="4.140625" style="8" customWidth="1"/>
    <col min="4743" max="4743" width="15" style="8" customWidth="1"/>
    <col min="4744" max="4745" width="9.140625" style="8" customWidth="1"/>
    <col min="4746" max="4746" width="11.5703125" style="8" customWidth="1"/>
    <col min="4747" max="4747" width="18.140625" style="8" customWidth="1"/>
    <col min="4748" max="4748" width="13.140625" style="8" customWidth="1"/>
    <col min="4749" max="4749" width="12.28515625" style="8" customWidth="1"/>
    <col min="4750" max="4987" width="9.140625" style="8"/>
    <col min="4988" max="4988" width="1.42578125" style="8" customWidth="1"/>
    <col min="4989" max="4989" width="59.5703125" style="8" customWidth="1"/>
    <col min="4990" max="4990" width="9.140625" style="8" customWidth="1"/>
    <col min="4991" max="4992" width="3.85546875" style="8" customWidth="1"/>
    <col min="4993" max="4993" width="10.5703125" style="8" customWidth="1"/>
    <col min="4994" max="4994" width="3.85546875" style="8" customWidth="1"/>
    <col min="4995" max="4997" width="14.42578125" style="8" customWidth="1"/>
    <col min="4998" max="4998" width="4.140625" style="8" customWidth="1"/>
    <col min="4999" max="4999" width="15" style="8" customWidth="1"/>
    <col min="5000" max="5001" width="9.140625" style="8" customWidth="1"/>
    <col min="5002" max="5002" width="11.5703125" style="8" customWidth="1"/>
    <col min="5003" max="5003" width="18.140625" style="8" customWidth="1"/>
    <col min="5004" max="5004" width="13.140625" style="8" customWidth="1"/>
    <col min="5005" max="5005" width="12.28515625" style="8" customWidth="1"/>
    <col min="5006" max="5243" width="9.140625" style="8"/>
    <col min="5244" max="5244" width="1.42578125" style="8" customWidth="1"/>
    <col min="5245" max="5245" width="59.5703125" style="8" customWidth="1"/>
    <col min="5246" max="5246" width="9.140625" style="8" customWidth="1"/>
    <col min="5247" max="5248" width="3.85546875" style="8" customWidth="1"/>
    <col min="5249" max="5249" width="10.5703125" style="8" customWidth="1"/>
    <col min="5250" max="5250" width="3.85546875" style="8" customWidth="1"/>
    <col min="5251" max="5253" width="14.42578125" style="8" customWidth="1"/>
    <col min="5254" max="5254" width="4.140625" style="8" customWidth="1"/>
    <col min="5255" max="5255" width="15" style="8" customWidth="1"/>
    <col min="5256" max="5257" width="9.140625" style="8" customWidth="1"/>
    <col min="5258" max="5258" width="11.5703125" style="8" customWidth="1"/>
    <col min="5259" max="5259" width="18.140625" style="8" customWidth="1"/>
    <col min="5260" max="5260" width="13.140625" style="8" customWidth="1"/>
    <col min="5261" max="5261" width="12.28515625" style="8" customWidth="1"/>
    <col min="5262" max="5499" width="9.140625" style="8"/>
    <col min="5500" max="5500" width="1.42578125" style="8" customWidth="1"/>
    <col min="5501" max="5501" width="59.5703125" style="8" customWidth="1"/>
    <col min="5502" max="5502" width="9.140625" style="8" customWidth="1"/>
    <col min="5503" max="5504" width="3.85546875" style="8" customWidth="1"/>
    <col min="5505" max="5505" width="10.5703125" style="8" customWidth="1"/>
    <col min="5506" max="5506" width="3.85546875" style="8" customWidth="1"/>
    <col min="5507" max="5509" width="14.42578125" style="8" customWidth="1"/>
    <col min="5510" max="5510" width="4.140625" style="8" customWidth="1"/>
    <col min="5511" max="5511" width="15" style="8" customWidth="1"/>
    <col min="5512" max="5513" width="9.140625" style="8" customWidth="1"/>
    <col min="5514" max="5514" width="11.5703125" style="8" customWidth="1"/>
    <col min="5515" max="5515" width="18.140625" style="8" customWidth="1"/>
    <col min="5516" max="5516" width="13.140625" style="8" customWidth="1"/>
    <col min="5517" max="5517" width="12.28515625" style="8" customWidth="1"/>
    <col min="5518" max="5755" width="9.140625" style="8"/>
    <col min="5756" max="5756" width="1.42578125" style="8" customWidth="1"/>
    <col min="5757" max="5757" width="59.5703125" style="8" customWidth="1"/>
    <col min="5758" max="5758" width="9.140625" style="8" customWidth="1"/>
    <col min="5759" max="5760" width="3.85546875" style="8" customWidth="1"/>
    <col min="5761" max="5761" width="10.5703125" style="8" customWidth="1"/>
    <col min="5762" max="5762" width="3.85546875" style="8" customWidth="1"/>
    <col min="5763" max="5765" width="14.42578125" style="8" customWidth="1"/>
    <col min="5766" max="5766" width="4.140625" style="8" customWidth="1"/>
    <col min="5767" max="5767" width="15" style="8" customWidth="1"/>
    <col min="5768" max="5769" width="9.140625" style="8" customWidth="1"/>
    <col min="5770" max="5770" width="11.5703125" style="8" customWidth="1"/>
    <col min="5771" max="5771" width="18.140625" style="8" customWidth="1"/>
    <col min="5772" max="5772" width="13.140625" style="8" customWidth="1"/>
    <col min="5773" max="5773" width="12.28515625" style="8" customWidth="1"/>
    <col min="5774" max="6011" width="9.140625" style="8"/>
    <col min="6012" max="6012" width="1.42578125" style="8" customWidth="1"/>
    <col min="6013" max="6013" width="59.5703125" style="8" customWidth="1"/>
    <col min="6014" max="6014" width="9.140625" style="8" customWidth="1"/>
    <col min="6015" max="6016" width="3.85546875" style="8" customWidth="1"/>
    <col min="6017" max="6017" width="10.5703125" style="8" customWidth="1"/>
    <col min="6018" max="6018" width="3.85546875" style="8" customWidth="1"/>
    <col min="6019" max="6021" width="14.42578125" style="8" customWidth="1"/>
    <col min="6022" max="6022" width="4.140625" style="8" customWidth="1"/>
    <col min="6023" max="6023" width="15" style="8" customWidth="1"/>
    <col min="6024" max="6025" width="9.140625" style="8" customWidth="1"/>
    <col min="6026" max="6026" width="11.5703125" style="8" customWidth="1"/>
    <col min="6027" max="6027" width="18.140625" style="8" customWidth="1"/>
    <col min="6028" max="6028" width="13.140625" style="8" customWidth="1"/>
    <col min="6029" max="6029" width="12.28515625" style="8" customWidth="1"/>
    <col min="6030" max="6267" width="9.140625" style="8"/>
    <col min="6268" max="6268" width="1.42578125" style="8" customWidth="1"/>
    <col min="6269" max="6269" width="59.5703125" style="8" customWidth="1"/>
    <col min="6270" max="6270" width="9.140625" style="8" customWidth="1"/>
    <col min="6271" max="6272" width="3.85546875" style="8" customWidth="1"/>
    <col min="6273" max="6273" width="10.5703125" style="8" customWidth="1"/>
    <col min="6274" max="6274" width="3.85546875" style="8" customWidth="1"/>
    <col min="6275" max="6277" width="14.42578125" style="8" customWidth="1"/>
    <col min="6278" max="6278" width="4.140625" style="8" customWidth="1"/>
    <col min="6279" max="6279" width="15" style="8" customWidth="1"/>
    <col min="6280" max="6281" width="9.140625" style="8" customWidth="1"/>
    <col min="6282" max="6282" width="11.5703125" style="8" customWidth="1"/>
    <col min="6283" max="6283" width="18.140625" style="8" customWidth="1"/>
    <col min="6284" max="6284" width="13.140625" style="8" customWidth="1"/>
    <col min="6285" max="6285" width="12.28515625" style="8" customWidth="1"/>
    <col min="6286" max="6523" width="9.140625" style="8"/>
    <col min="6524" max="6524" width="1.42578125" style="8" customWidth="1"/>
    <col min="6525" max="6525" width="59.5703125" style="8" customWidth="1"/>
    <col min="6526" max="6526" width="9.140625" style="8" customWidth="1"/>
    <col min="6527" max="6528" width="3.85546875" style="8" customWidth="1"/>
    <col min="6529" max="6529" width="10.5703125" style="8" customWidth="1"/>
    <col min="6530" max="6530" width="3.85546875" style="8" customWidth="1"/>
    <col min="6531" max="6533" width="14.42578125" style="8" customWidth="1"/>
    <col min="6534" max="6534" width="4.140625" style="8" customWidth="1"/>
    <col min="6535" max="6535" width="15" style="8" customWidth="1"/>
    <col min="6536" max="6537" width="9.140625" style="8" customWidth="1"/>
    <col min="6538" max="6538" width="11.5703125" style="8" customWidth="1"/>
    <col min="6539" max="6539" width="18.140625" style="8" customWidth="1"/>
    <col min="6540" max="6540" width="13.140625" style="8" customWidth="1"/>
    <col min="6541" max="6541" width="12.28515625" style="8" customWidth="1"/>
    <col min="6542" max="6779" width="9.140625" style="8"/>
    <col min="6780" max="6780" width="1.42578125" style="8" customWidth="1"/>
    <col min="6781" max="6781" width="59.5703125" style="8" customWidth="1"/>
    <col min="6782" max="6782" width="9.140625" style="8" customWidth="1"/>
    <col min="6783" max="6784" width="3.85546875" style="8" customWidth="1"/>
    <col min="6785" max="6785" width="10.5703125" style="8" customWidth="1"/>
    <col min="6786" max="6786" width="3.85546875" style="8" customWidth="1"/>
    <col min="6787" max="6789" width="14.42578125" style="8" customWidth="1"/>
    <col min="6790" max="6790" width="4.140625" style="8" customWidth="1"/>
    <col min="6791" max="6791" width="15" style="8" customWidth="1"/>
    <col min="6792" max="6793" width="9.140625" style="8" customWidth="1"/>
    <col min="6794" max="6794" width="11.5703125" style="8" customWidth="1"/>
    <col min="6795" max="6795" width="18.140625" style="8" customWidth="1"/>
    <col min="6796" max="6796" width="13.140625" style="8" customWidth="1"/>
    <col min="6797" max="6797" width="12.28515625" style="8" customWidth="1"/>
    <col min="6798" max="7035" width="9.140625" style="8"/>
    <col min="7036" max="7036" width="1.42578125" style="8" customWidth="1"/>
    <col min="7037" max="7037" width="59.5703125" style="8" customWidth="1"/>
    <col min="7038" max="7038" width="9.140625" style="8" customWidth="1"/>
    <col min="7039" max="7040" width="3.85546875" style="8" customWidth="1"/>
    <col min="7041" max="7041" width="10.5703125" style="8" customWidth="1"/>
    <col min="7042" max="7042" width="3.85546875" style="8" customWidth="1"/>
    <col min="7043" max="7045" width="14.42578125" style="8" customWidth="1"/>
    <col min="7046" max="7046" width="4.140625" style="8" customWidth="1"/>
    <col min="7047" max="7047" width="15" style="8" customWidth="1"/>
    <col min="7048" max="7049" width="9.140625" style="8" customWidth="1"/>
    <col min="7050" max="7050" width="11.5703125" style="8" customWidth="1"/>
    <col min="7051" max="7051" width="18.140625" style="8" customWidth="1"/>
    <col min="7052" max="7052" width="13.140625" style="8" customWidth="1"/>
    <col min="7053" max="7053" width="12.28515625" style="8" customWidth="1"/>
    <col min="7054" max="7291" width="9.140625" style="8"/>
    <col min="7292" max="7292" width="1.42578125" style="8" customWidth="1"/>
    <col min="7293" max="7293" width="59.5703125" style="8" customWidth="1"/>
    <col min="7294" max="7294" width="9.140625" style="8" customWidth="1"/>
    <col min="7295" max="7296" width="3.85546875" style="8" customWidth="1"/>
    <col min="7297" max="7297" width="10.5703125" style="8" customWidth="1"/>
    <col min="7298" max="7298" width="3.85546875" style="8" customWidth="1"/>
    <col min="7299" max="7301" width="14.42578125" style="8" customWidth="1"/>
    <col min="7302" max="7302" width="4.140625" style="8" customWidth="1"/>
    <col min="7303" max="7303" width="15" style="8" customWidth="1"/>
    <col min="7304" max="7305" width="9.140625" style="8" customWidth="1"/>
    <col min="7306" max="7306" width="11.5703125" style="8" customWidth="1"/>
    <col min="7307" max="7307" width="18.140625" style="8" customWidth="1"/>
    <col min="7308" max="7308" width="13.140625" style="8" customWidth="1"/>
    <col min="7309" max="7309" width="12.28515625" style="8" customWidth="1"/>
    <col min="7310" max="7547" width="9.140625" style="8"/>
    <col min="7548" max="7548" width="1.42578125" style="8" customWidth="1"/>
    <col min="7549" max="7549" width="59.5703125" style="8" customWidth="1"/>
    <col min="7550" max="7550" width="9.140625" style="8" customWidth="1"/>
    <col min="7551" max="7552" width="3.85546875" style="8" customWidth="1"/>
    <col min="7553" max="7553" width="10.5703125" style="8" customWidth="1"/>
    <col min="7554" max="7554" width="3.85546875" style="8" customWidth="1"/>
    <col min="7555" max="7557" width="14.42578125" style="8" customWidth="1"/>
    <col min="7558" max="7558" width="4.140625" style="8" customWidth="1"/>
    <col min="7559" max="7559" width="15" style="8" customWidth="1"/>
    <col min="7560" max="7561" width="9.140625" style="8" customWidth="1"/>
    <col min="7562" max="7562" width="11.5703125" style="8" customWidth="1"/>
    <col min="7563" max="7563" width="18.140625" style="8" customWidth="1"/>
    <col min="7564" max="7564" width="13.140625" style="8" customWidth="1"/>
    <col min="7565" max="7565" width="12.28515625" style="8" customWidth="1"/>
    <col min="7566" max="7803" width="9.140625" style="8"/>
    <col min="7804" max="7804" width="1.42578125" style="8" customWidth="1"/>
    <col min="7805" max="7805" width="59.5703125" style="8" customWidth="1"/>
    <col min="7806" max="7806" width="9.140625" style="8" customWidth="1"/>
    <col min="7807" max="7808" width="3.85546875" style="8" customWidth="1"/>
    <col min="7809" max="7809" width="10.5703125" style="8" customWidth="1"/>
    <col min="7810" max="7810" width="3.85546875" style="8" customWidth="1"/>
    <col min="7811" max="7813" width="14.42578125" style="8" customWidth="1"/>
    <col min="7814" max="7814" width="4.140625" style="8" customWidth="1"/>
    <col min="7815" max="7815" width="15" style="8" customWidth="1"/>
    <col min="7816" max="7817" width="9.140625" style="8" customWidth="1"/>
    <col min="7818" max="7818" width="11.5703125" style="8" customWidth="1"/>
    <col min="7819" max="7819" width="18.140625" style="8" customWidth="1"/>
    <col min="7820" max="7820" width="13.140625" style="8" customWidth="1"/>
    <col min="7821" max="7821" width="12.28515625" style="8" customWidth="1"/>
    <col min="7822" max="8059" width="9.140625" style="8"/>
    <col min="8060" max="8060" width="1.42578125" style="8" customWidth="1"/>
    <col min="8061" max="8061" width="59.5703125" style="8" customWidth="1"/>
    <col min="8062" max="8062" width="9.140625" style="8" customWidth="1"/>
    <col min="8063" max="8064" width="3.85546875" style="8" customWidth="1"/>
    <col min="8065" max="8065" width="10.5703125" style="8" customWidth="1"/>
    <col min="8066" max="8066" width="3.85546875" style="8" customWidth="1"/>
    <col min="8067" max="8069" width="14.42578125" style="8" customWidth="1"/>
    <col min="8070" max="8070" width="4.140625" style="8" customWidth="1"/>
    <col min="8071" max="8071" width="15" style="8" customWidth="1"/>
    <col min="8072" max="8073" width="9.140625" style="8" customWidth="1"/>
    <col min="8074" max="8074" width="11.5703125" style="8" customWidth="1"/>
    <col min="8075" max="8075" width="18.140625" style="8" customWidth="1"/>
    <col min="8076" max="8076" width="13.140625" style="8" customWidth="1"/>
    <col min="8077" max="8077" width="12.28515625" style="8" customWidth="1"/>
    <col min="8078" max="8315" width="9.140625" style="8"/>
    <col min="8316" max="8316" width="1.42578125" style="8" customWidth="1"/>
    <col min="8317" max="8317" width="59.5703125" style="8" customWidth="1"/>
    <col min="8318" max="8318" width="9.140625" style="8" customWidth="1"/>
    <col min="8319" max="8320" width="3.85546875" style="8" customWidth="1"/>
    <col min="8321" max="8321" width="10.5703125" style="8" customWidth="1"/>
    <col min="8322" max="8322" width="3.85546875" style="8" customWidth="1"/>
    <col min="8323" max="8325" width="14.42578125" style="8" customWidth="1"/>
    <col min="8326" max="8326" width="4.140625" style="8" customWidth="1"/>
    <col min="8327" max="8327" width="15" style="8" customWidth="1"/>
    <col min="8328" max="8329" width="9.140625" style="8" customWidth="1"/>
    <col min="8330" max="8330" width="11.5703125" style="8" customWidth="1"/>
    <col min="8331" max="8331" width="18.140625" style="8" customWidth="1"/>
    <col min="8332" max="8332" width="13.140625" style="8" customWidth="1"/>
    <col min="8333" max="8333" width="12.28515625" style="8" customWidth="1"/>
    <col min="8334" max="8571" width="9.140625" style="8"/>
    <col min="8572" max="8572" width="1.42578125" style="8" customWidth="1"/>
    <col min="8573" max="8573" width="59.5703125" style="8" customWidth="1"/>
    <col min="8574" max="8574" width="9.140625" style="8" customWidth="1"/>
    <col min="8575" max="8576" width="3.85546875" style="8" customWidth="1"/>
    <col min="8577" max="8577" width="10.5703125" style="8" customWidth="1"/>
    <col min="8578" max="8578" width="3.85546875" style="8" customWidth="1"/>
    <col min="8579" max="8581" width="14.42578125" style="8" customWidth="1"/>
    <col min="8582" max="8582" width="4.140625" style="8" customWidth="1"/>
    <col min="8583" max="8583" width="15" style="8" customWidth="1"/>
    <col min="8584" max="8585" width="9.140625" style="8" customWidth="1"/>
    <col min="8586" max="8586" width="11.5703125" style="8" customWidth="1"/>
    <col min="8587" max="8587" width="18.140625" style="8" customWidth="1"/>
    <col min="8588" max="8588" width="13.140625" style="8" customWidth="1"/>
    <col min="8589" max="8589" width="12.28515625" style="8" customWidth="1"/>
    <col min="8590" max="8827" width="9.140625" style="8"/>
    <col min="8828" max="8828" width="1.42578125" style="8" customWidth="1"/>
    <col min="8829" max="8829" width="59.5703125" style="8" customWidth="1"/>
    <col min="8830" max="8830" width="9.140625" style="8" customWidth="1"/>
    <col min="8831" max="8832" width="3.85546875" style="8" customWidth="1"/>
    <col min="8833" max="8833" width="10.5703125" style="8" customWidth="1"/>
    <col min="8834" max="8834" width="3.85546875" style="8" customWidth="1"/>
    <col min="8835" max="8837" width="14.42578125" style="8" customWidth="1"/>
    <col min="8838" max="8838" width="4.140625" style="8" customWidth="1"/>
    <col min="8839" max="8839" width="15" style="8" customWidth="1"/>
    <col min="8840" max="8841" width="9.140625" style="8" customWidth="1"/>
    <col min="8842" max="8842" width="11.5703125" style="8" customWidth="1"/>
    <col min="8843" max="8843" width="18.140625" style="8" customWidth="1"/>
    <col min="8844" max="8844" width="13.140625" style="8" customWidth="1"/>
    <col min="8845" max="8845" width="12.28515625" style="8" customWidth="1"/>
    <col min="8846" max="9083" width="9.140625" style="8"/>
    <col min="9084" max="9084" width="1.42578125" style="8" customWidth="1"/>
    <col min="9085" max="9085" width="59.5703125" style="8" customWidth="1"/>
    <col min="9086" max="9086" width="9.140625" style="8" customWidth="1"/>
    <col min="9087" max="9088" width="3.85546875" style="8" customWidth="1"/>
    <col min="9089" max="9089" width="10.5703125" style="8" customWidth="1"/>
    <col min="9090" max="9090" width="3.85546875" style="8" customWidth="1"/>
    <col min="9091" max="9093" width="14.42578125" style="8" customWidth="1"/>
    <col min="9094" max="9094" width="4.140625" style="8" customWidth="1"/>
    <col min="9095" max="9095" width="15" style="8" customWidth="1"/>
    <col min="9096" max="9097" width="9.140625" style="8" customWidth="1"/>
    <col min="9098" max="9098" width="11.5703125" style="8" customWidth="1"/>
    <col min="9099" max="9099" width="18.140625" style="8" customWidth="1"/>
    <col min="9100" max="9100" width="13.140625" style="8" customWidth="1"/>
    <col min="9101" max="9101" width="12.28515625" style="8" customWidth="1"/>
    <col min="9102" max="9339" width="9.140625" style="8"/>
    <col min="9340" max="9340" width="1.42578125" style="8" customWidth="1"/>
    <col min="9341" max="9341" width="59.5703125" style="8" customWidth="1"/>
    <col min="9342" max="9342" width="9.140625" style="8" customWidth="1"/>
    <col min="9343" max="9344" width="3.85546875" style="8" customWidth="1"/>
    <col min="9345" max="9345" width="10.5703125" style="8" customWidth="1"/>
    <col min="9346" max="9346" width="3.85546875" style="8" customWidth="1"/>
    <col min="9347" max="9349" width="14.42578125" style="8" customWidth="1"/>
    <col min="9350" max="9350" width="4.140625" style="8" customWidth="1"/>
    <col min="9351" max="9351" width="15" style="8" customWidth="1"/>
    <col min="9352" max="9353" width="9.140625" style="8" customWidth="1"/>
    <col min="9354" max="9354" width="11.5703125" style="8" customWidth="1"/>
    <col min="9355" max="9355" width="18.140625" style="8" customWidth="1"/>
    <col min="9356" max="9356" width="13.140625" style="8" customWidth="1"/>
    <col min="9357" max="9357" width="12.28515625" style="8" customWidth="1"/>
    <col min="9358" max="9595" width="9.140625" style="8"/>
    <col min="9596" max="9596" width="1.42578125" style="8" customWidth="1"/>
    <col min="9597" max="9597" width="59.5703125" style="8" customWidth="1"/>
    <col min="9598" max="9598" width="9.140625" style="8" customWidth="1"/>
    <col min="9599" max="9600" width="3.85546875" style="8" customWidth="1"/>
    <col min="9601" max="9601" width="10.5703125" style="8" customWidth="1"/>
    <col min="9602" max="9602" width="3.85546875" style="8" customWidth="1"/>
    <col min="9603" max="9605" width="14.42578125" style="8" customWidth="1"/>
    <col min="9606" max="9606" width="4.140625" style="8" customWidth="1"/>
    <col min="9607" max="9607" width="15" style="8" customWidth="1"/>
    <col min="9608" max="9609" width="9.140625" style="8" customWidth="1"/>
    <col min="9610" max="9610" width="11.5703125" style="8" customWidth="1"/>
    <col min="9611" max="9611" width="18.140625" style="8" customWidth="1"/>
    <col min="9612" max="9612" width="13.140625" style="8" customWidth="1"/>
    <col min="9613" max="9613" width="12.28515625" style="8" customWidth="1"/>
    <col min="9614" max="9851" width="9.140625" style="8"/>
    <col min="9852" max="9852" width="1.42578125" style="8" customWidth="1"/>
    <col min="9853" max="9853" width="59.5703125" style="8" customWidth="1"/>
    <col min="9854" max="9854" width="9.140625" style="8" customWidth="1"/>
    <col min="9855" max="9856" width="3.85546875" style="8" customWidth="1"/>
    <col min="9857" max="9857" width="10.5703125" style="8" customWidth="1"/>
    <col min="9858" max="9858" width="3.85546875" style="8" customWidth="1"/>
    <col min="9859" max="9861" width="14.42578125" style="8" customWidth="1"/>
    <col min="9862" max="9862" width="4.140625" style="8" customWidth="1"/>
    <col min="9863" max="9863" width="15" style="8" customWidth="1"/>
    <col min="9864" max="9865" width="9.140625" style="8" customWidth="1"/>
    <col min="9866" max="9866" width="11.5703125" style="8" customWidth="1"/>
    <col min="9867" max="9867" width="18.140625" style="8" customWidth="1"/>
    <col min="9868" max="9868" width="13.140625" style="8" customWidth="1"/>
    <col min="9869" max="9869" width="12.28515625" style="8" customWidth="1"/>
    <col min="9870" max="10107" width="9.140625" style="8"/>
    <col min="10108" max="10108" width="1.42578125" style="8" customWidth="1"/>
    <col min="10109" max="10109" width="59.5703125" style="8" customWidth="1"/>
    <col min="10110" max="10110" width="9.140625" style="8" customWidth="1"/>
    <col min="10111" max="10112" width="3.85546875" style="8" customWidth="1"/>
    <col min="10113" max="10113" width="10.5703125" style="8" customWidth="1"/>
    <col min="10114" max="10114" width="3.85546875" style="8" customWidth="1"/>
    <col min="10115" max="10117" width="14.42578125" style="8" customWidth="1"/>
    <col min="10118" max="10118" width="4.140625" style="8" customWidth="1"/>
    <col min="10119" max="10119" width="15" style="8" customWidth="1"/>
    <col min="10120" max="10121" width="9.140625" style="8" customWidth="1"/>
    <col min="10122" max="10122" width="11.5703125" style="8" customWidth="1"/>
    <col min="10123" max="10123" width="18.140625" style="8" customWidth="1"/>
    <col min="10124" max="10124" width="13.140625" style="8" customWidth="1"/>
    <col min="10125" max="10125" width="12.28515625" style="8" customWidth="1"/>
    <col min="10126" max="10363" width="9.140625" style="8"/>
    <col min="10364" max="10364" width="1.42578125" style="8" customWidth="1"/>
    <col min="10365" max="10365" width="59.5703125" style="8" customWidth="1"/>
    <col min="10366" max="10366" width="9.140625" style="8" customWidth="1"/>
    <col min="10367" max="10368" width="3.85546875" style="8" customWidth="1"/>
    <col min="10369" max="10369" width="10.5703125" style="8" customWidth="1"/>
    <col min="10370" max="10370" width="3.85546875" style="8" customWidth="1"/>
    <col min="10371" max="10373" width="14.42578125" style="8" customWidth="1"/>
    <col min="10374" max="10374" width="4.140625" style="8" customWidth="1"/>
    <col min="10375" max="10375" width="15" style="8" customWidth="1"/>
    <col min="10376" max="10377" width="9.140625" style="8" customWidth="1"/>
    <col min="10378" max="10378" width="11.5703125" style="8" customWidth="1"/>
    <col min="10379" max="10379" width="18.140625" style="8" customWidth="1"/>
    <col min="10380" max="10380" width="13.140625" style="8" customWidth="1"/>
    <col min="10381" max="10381" width="12.28515625" style="8" customWidth="1"/>
    <col min="10382" max="10619" width="9.140625" style="8"/>
    <col min="10620" max="10620" width="1.42578125" style="8" customWidth="1"/>
    <col min="10621" max="10621" width="59.5703125" style="8" customWidth="1"/>
    <col min="10622" max="10622" width="9.140625" style="8" customWidth="1"/>
    <col min="10623" max="10624" width="3.85546875" style="8" customWidth="1"/>
    <col min="10625" max="10625" width="10.5703125" style="8" customWidth="1"/>
    <col min="10626" max="10626" width="3.85546875" style="8" customWidth="1"/>
    <col min="10627" max="10629" width="14.42578125" style="8" customWidth="1"/>
    <col min="10630" max="10630" width="4.140625" style="8" customWidth="1"/>
    <col min="10631" max="10631" width="15" style="8" customWidth="1"/>
    <col min="10632" max="10633" width="9.140625" style="8" customWidth="1"/>
    <col min="10634" max="10634" width="11.5703125" style="8" customWidth="1"/>
    <col min="10635" max="10635" width="18.140625" style="8" customWidth="1"/>
    <col min="10636" max="10636" width="13.140625" style="8" customWidth="1"/>
    <col min="10637" max="10637" width="12.28515625" style="8" customWidth="1"/>
    <col min="10638" max="10875" width="9.140625" style="8"/>
    <col min="10876" max="10876" width="1.42578125" style="8" customWidth="1"/>
    <col min="10877" max="10877" width="59.5703125" style="8" customWidth="1"/>
    <col min="10878" max="10878" width="9.140625" style="8" customWidth="1"/>
    <col min="10879" max="10880" width="3.85546875" style="8" customWidth="1"/>
    <col min="10881" max="10881" width="10.5703125" style="8" customWidth="1"/>
    <col min="10882" max="10882" width="3.85546875" style="8" customWidth="1"/>
    <col min="10883" max="10885" width="14.42578125" style="8" customWidth="1"/>
    <col min="10886" max="10886" width="4.140625" style="8" customWidth="1"/>
    <col min="10887" max="10887" width="15" style="8" customWidth="1"/>
    <col min="10888" max="10889" width="9.140625" style="8" customWidth="1"/>
    <col min="10890" max="10890" width="11.5703125" style="8" customWidth="1"/>
    <col min="10891" max="10891" width="18.140625" style="8" customWidth="1"/>
    <col min="10892" max="10892" width="13.140625" style="8" customWidth="1"/>
    <col min="10893" max="10893" width="12.28515625" style="8" customWidth="1"/>
    <col min="10894" max="11131" width="9.140625" style="8"/>
    <col min="11132" max="11132" width="1.42578125" style="8" customWidth="1"/>
    <col min="11133" max="11133" width="59.5703125" style="8" customWidth="1"/>
    <col min="11134" max="11134" width="9.140625" style="8" customWidth="1"/>
    <col min="11135" max="11136" width="3.85546875" style="8" customWidth="1"/>
    <col min="11137" max="11137" width="10.5703125" style="8" customWidth="1"/>
    <col min="11138" max="11138" width="3.85546875" style="8" customWidth="1"/>
    <col min="11139" max="11141" width="14.42578125" style="8" customWidth="1"/>
    <col min="11142" max="11142" width="4.140625" style="8" customWidth="1"/>
    <col min="11143" max="11143" width="15" style="8" customWidth="1"/>
    <col min="11144" max="11145" width="9.140625" style="8" customWidth="1"/>
    <col min="11146" max="11146" width="11.5703125" style="8" customWidth="1"/>
    <col min="11147" max="11147" width="18.140625" style="8" customWidth="1"/>
    <col min="11148" max="11148" width="13.140625" style="8" customWidth="1"/>
    <col min="11149" max="11149" width="12.28515625" style="8" customWidth="1"/>
    <col min="11150" max="11387" width="9.140625" style="8"/>
    <col min="11388" max="11388" width="1.42578125" style="8" customWidth="1"/>
    <col min="11389" max="11389" width="59.5703125" style="8" customWidth="1"/>
    <col min="11390" max="11390" width="9.140625" style="8" customWidth="1"/>
    <col min="11391" max="11392" width="3.85546875" style="8" customWidth="1"/>
    <col min="11393" max="11393" width="10.5703125" style="8" customWidth="1"/>
    <col min="11394" max="11394" width="3.85546875" style="8" customWidth="1"/>
    <col min="11395" max="11397" width="14.42578125" style="8" customWidth="1"/>
    <col min="11398" max="11398" width="4.140625" style="8" customWidth="1"/>
    <col min="11399" max="11399" width="15" style="8" customWidth="1"/>
    <col min="11400" max="11401" width="9.140625" style="8" customWidth="1"/>
    <col min="11402" max="11402" width="11.5703125" style="8" customWidth="1"/>
    <col min="11403" max="11403" width="18.140625" style="8" customWidth="1"/>
    <col min="11404" max="11404" width="13.140625" style="8" customWidth="1"/>
    <col min="11405" max="11405" width="12.28515625" style="8" customWidth="1"/>
    <col min="11406" max="11643" width="9.140625" style="8"/>
    <col min="11644" max="11644" width="1.42578125" style="8" customWidth="1"/>
    <col min="11645" max="11645" width="59.5703125" style="8" customWidth="1"/>
    <col min="11646" max="11646" width="9.140625" style="8" customWidth="1"/>
    <col min="11647" max="11648" width="3.85546875" style="8" customWidth="1"/>
    <col min="11649" max="11649" width="10.5703125" style="8" customWidth="1"/>
    <col min="11650" max="11650" width="3.85546875" style="8" customWidth="1"/>
    <col min="11651" max="11653" width="14.42578125" style="8" customWidth="1"/>
    <col min="11654" max="11654" width="4.140625" style="8" customWidth="1"/>
    <col min="11655" max="11655" width="15" style="8" customWidth="1"/>
    <col min="11656" max="11657" width="9.140625" style="8" customWidth="1"/>
    <col min="11658" max="11658" width="11.5703125" style="8" customWidth="1"/>
    <col min="11659" max="11659" width="18.140625" style="8" customWidth="1"/>
    <col min="11660" max="11660" width="13.140625" style="8" customWidth="1"/>
    <col min="11661" max="11661" width="12.28515625" style="8" customWidth="1"/>
    <col min="11662" max="11899" width="9.140625" style="8"/>
    <col min="11900" max="11900" width="1.42578125" style="8" customWidth="1"/>
    <col min="11901" max="11901" width="59.5703125" style="8" customWidth="1"/>
    <col min="11902" max="11902" width="9.140625" style="8" customWidth="1"/>
    <col min="11903" max="11904" width="3.85546875" style="8" customWidth="1"/>
    <col min="11905" max="11905" width="10.5703125" style="8" customWidth="1"/>
    <col min="11906" max="11906" width="3.85546875" style="8" customWidth="1"/>
    <col min="11907" max="11909" width="14.42578125" style="8" customWidth="1"/>
    <col min="11910" max="11910" width="4.140625" style="8" customWidth="1"/>
    <col min="11911" max="11911" width="15" style="8" customWidth="1"/>
    <col min="11912" max="11913" width="9.140625" style="8" customWidth="1"/>
    <col min="11914" max="11914" width="11.5703125" style="8" customWidth="1"/>
    <col min="11915" max="11915" width="18.140625" style="8" customWidth="1"/>
    <col min="11916" max="11916" width="13.140625" style="8" customWidth="1"/>
    <col min="11917" max="11917" width="12.28515625" style="8" customWidth="1"/>
    <col min="11918" max="12155" width="9.140625" style="8"/>
    <col min="12156" max="12156" width="1.42578125" style="8" customWidth="1"/>
    <col min="12157" max="12157" width="59.5703125" style="8" customWidth="1"/>
    <col min="12158" max="12158" width="9.140625" style="8" customWidth="1"/>
    <col min="12159" max="12160" width="3.85546875" style="8" customWidth="1"/>
    <col min="12161" max="12161" width="10.5703125" style="8" customWidth="1"/>
    <col min="12162" max="12162" width="3.85546875" style="8" customWidth="1"/>
    <col min="12163" max="12165" width="14.42578125" style="8" customWidth="1"/>
    <col min="12166" max="12166" width="4.140625" style="8" customWidth="1"/>
    <col min="12167" max="12167" width="15" style="8" customWidth="1"/>
    <col min="12168" max="12169" width="9.140625" style="8" customWidth="1"/>
    <col min="12170" max="12170" width="11.5703125" style="8" customWidth="1"/>
    <col min="12171" max="12171" width="18.140625" style="8" customWidth="1"/>
    <col min="12172" max="12172" width="13.140625" style="8" customWidth="1"/>
    <col min="12173" max="12173" width="12.28515625" style="8" customWidth="1"/>
    <col min="12174" max="12411" width="9.140625" style="8"/>
    <col min="12412" max="12412" width="1.42578125" style="8" customWidth="1"/>
    <col min="12413" max="12413" width="59.5703125" style="8" customWidth="1"/>
    <col min="12414" max="12414" width="9.140625" style="8" customWidth="1"/>
    <col min="12415" max="12416" width="3.85546875" style="8" customWidth="1"/>
    <col min="12417" max="12417" width="10.5703125" style="8" customWidth="1"/>
    <col min="12418" max="12418" width="3.85546875" style="8" customWidth="1"/>
    <col min="12419" max="12421" width="14.42578125" style="8" customWidth="1"/>
    <col min="12422" max="12422" width="4.140625" style="8" customWidth="1"/>
    <col min="12423" max="12423" width="15" style="8" customWidth="1"/>
    <col min="12424" max="12425" width="9.140625" style="8" customWidth="1"/>
    <col min="12426" max="12426" width="11.5703125" style="8" customWidth="1"/>
    <col min="12427" max="12427" width="18.140625" style="8" customWidth="1"/>
    <col min="12428" max="12428" width="13.140625" style="8" customWidth="1"/>
    <col min="12429" max="12429" width="12.28515625" style="8" customWidth="1"/>
    <col min="12430" max="12667" width="9.140625" style="8"/>
    <col min="12668" max="12668" width="1.42578125" style="8" customWidth="1"/>
    <col min="12669" max="12669" width="59.5703125" style="8" customWidth="1"/>
    <col min="12670" max="12670" width="9.140625" style="8" customWidth="1"/>
    <col min="12671" max="12672" width="3.85546875" style="8" customWidth="1"/>
    <col min="12673" max="12673" width="10.5703125" style="8" customWidth="1"/>
    <col min="12674" max="12674" width="3.85546875" style="8" customWidth="1"/>
    <col min="12675" max="12677" width="14.42578125" style="8" customWidth="1"/>
    <col min="12678" max="12678" width="4.140625" style="8" customWidth="1"/>
    <col min="12679" max="12679" width="15" style="8" customWidth="1"/>
    <col min="12680" max="12681" width="9.140625" style="8" customWidth="1"/>
    <col min="12682" max="12682" width="11.5703125" style="8" customWidth="1"/>
    <col min="12683" max="12683" width="18.140625" style="8" customWidth="1"/>
    <col min="12684" max="12684" width="13.140625" style="8" customWidth="1"/>
    <col min="12685" max="12685" width="12.28515625" style="8" customWidth="1"/>
    <col min="12686" max="12923" width="9.140625" style="8"/>
    <col min="12924" max="12924" width="1.42578125" style="8" customWidth="1"/>
    <col min="12925" max="12925" width="59.5703125" style="8" customWidth="1"/>
    <col min="12926" max="12926" width="9.140625" style="8" customWidth="1"/>
    <col min="12927" max="12928" width="3.85546875" style="8" customWidth="1"/>
    <col min="12929" max="12929" width="10.5703125" style="8" customWidth="1"/>
    <col min="12930" max="12930" width="3.85546875" style="8" customWidth="1"/>
    <col min="12931" max="12933" width="14.42578125" style="8" customWidth="1"/>
    <col min="12934" max="12934" width="4.140625" style="8" customWidth="1"/>
    <col min="12935" max="12935" width="15" style="8" customWidth="1"/>
    <col min="12936" max="12937" width="9.140625" style="8" customWidth="1"/>
    <col min="12938" max="12938" width="11.5703125" style="8" customWidth="1"/>
    <col min="12939" max="12939" width="18.140625" style="8" customWidth="1"/>
    <col min="12940" max="12940" width="13.140625" style="8" customWidth="1"/>
    <col min="12941" max="12941" width="12.28515625" style="8" customWidth="1"/>
    <col min="12942" max="13179" width="9.140625" style="8"/>
    <col min="13180" max="13180" width="1.42578125" style="8" customWidth="1"/>
    <col min="13181" max="13181" width="59.5703125" style="8" customWidth="1"/>
    <col min="13182" max="13182" width="9.140625" style="8" customWidth="1"/>
    <col min="13183" max="13184" width="3.85546875" style="8" customWidth="1"/>
    <col min="13185" max="13185" width="10.5703125" style="8" customWidth="1"/>
    <col min="13186" max="13186" width="3.85546875" style="8" customWidth="1"/>
    <col min="13187" max="13189" width="14.42578125" style="8" customWidth="1"/>
    <col min="13190" max="13190" width="4.140625" style="8" customWidth="1"/>
    <col min="13191" max="13191" width="15" style="8" customWidth="1"/>
    <col min="13192" max="13193" width="9.140625" style="8" customWidth="1"/>
    <col min="13194" max="13194" width="11.5703125" style="8" customWidth="1"/>
    <col min="13195" max="13195" width="18.140625" style="8" customWidth="1"/>
    <col min="13196" max="13196" width="13.140625" style="8" customWidth="1"/>
    <col min="13197" max="13197" width="12.28515625" style="8" customWidth="1"/>
    <col min="13198" max="13435" width="9.140625" style="8"/>
    <col min="13436" max="13436" width="1.42578125" style="8" customWidth="1"/>
    <col min="13437" max="13437" width="59.5703125" style="8" customWidth="1"/>
    <col min="13438" max="13438" width="9.140625" style="8" customWidth="1"/>
    <col min="13439" max="13440" width="3.85546875" style="8" customWidth="1"/>
    <col min="13441" max="13441" width="10.5703125" style="8" customWidth="1"/>
    <col min="13442" max="13442" width="3.85546875" style="8" customWidth="1"/>
    <col min="13443" max="13445" width="14.42578125" style="8" customWidth="1"/>
    <col min="13446" max="13446" width="4.140625" style="8" customWidth="1"/>
    <col min="13447" max="13447" width="15" style="8" customWidth="1"/>
    <col min="13448" max="13449" width="9.140625" style="8" customWidth="1"/>
    <col min="13450" max="13450" width="11.5703125" style="8" customWidth="1"/>
    <col min="13451" max="13451" width="18.140625" style="8" customWidth="1"/>
    <col min="13452" max="13452" width="13.140625" style="8" customWidth="1"/>
    <col min="13453" max="13453" width="12.28515625" style="8" customWidth="1"/>
    <col min="13454" max="13691" width="9.140625" style="8"/>
    <col min="13692" max="13692" width="1.42578125" style="8" customWidth="1"/>
    <col min="13693" max="13693" width="59.5703125" style="8" customWidth="1"/>
    <col min="13694" max="13694" width="9.140625" style="8" customWidth="1"/>
    <col min="13695" max="13696" width="3.85546875" style="8" customWidth="1"/>
    <col min="13697" max="13697" width="10.5703125" style="8" customWidth="1"/>
    <col min="13698" max="13698" width="3.85546875" style="8" customWidth="1"/>
    <col min="13699" max="13701" width="14.42578125" style="8" customWidth="1"/>
    <col min="13702" max="13702" width="4.140625" style="8" customWidth="1"/>
    <col min="13703" max="13703" width="15" style="8" customWidth="1"/>
    <col min="13704" max="13705" width="9.140625" style="8" customWidth="1"/>
    <col min="13706" max="13706" width="11.5703125" style="8" customWidth="1"/>
    <col min="13707" max="13707" width="18.140625" style="8" customWidth="1"/>
    <col min="13708" max="13708" width="13.140625" style="8" customWidth="1"/>
    <col min="13709" max="13709" width="12.28515625" style="8" customWidth="1"/>
    <col min="13710" max="13947" width="9.140625" style="8"/>
    <col min="13948" max="13948" width="1.42578125" style="8" customWidth="1"/>
    <col min="13949" max="13949" width="59.5703125" style="8" customWidth="1"/>
    <col min="13950" max="13950" width="9.140625" style="8" customWidth="1"/>
    <col min="13951" max="13952" width="3.85546875" style="8" customWidth="1"/>
    <col min="13953" max="13953" width="10.5703125" style="8" customWidth="1"/>
    <col min="13954" max="13954" width="3.85546875" style="8" customWidth="1"/>
    <col min="13955" max="13957" width="14.42578125" style="8" customWidth="1"/>
    <col min="13958" max="13958" width="4.140625" style="8" customWidth="1"/>
    <col min="13959" max="13959" width="15" style="8" customWidth="1"/>
    <col min="13960" max="13961" width="9.140625" style="8" customWidth="1"/>
    <col min="13962" max="13962" width="11.5703125" style="8" customWidth="1"/>
    <col min="13963" max="13963" width="18.140625" style="8" customWidth="1"/>
    <col min="13964" max="13964" width="13.140625" style="8" customWidth="1"/>
    <col min="13965" max="13965" width="12.28515625" style="8" customWidth="1"/>
    <col min="13966" max="14203" width="9.140625" style="8"/>
    <col min="14204" max="14204" width="1.42578125" style="8" customWidth="1"/>
    <col min="14205" max="14205" width="59.5703125" style="8" customWidth="1"/>
    <col min="14206" max="14206" width="9.140625" style="8" customWidth="1"/>
    <col min="14207" max="14208" width="3.85546875" style="8" customWidth="1"/>
    <col min="14209" max="14209" width="10.5703125" style="8" customWidth="1"/>
    <col min="14210" max="14210" width="3.85546875" style="8" customWidth="1"/>
    <col min="14211" max="14213" width="14.42578125" style="8" customWidth="1"/>
    <col min="14214" max="14214" width="4.140625" style="8" customWidth="1"/>
    <col min="14215" max="14215" width="15" style="8" customWidth="1"/>
    <col min="14216" max="14217" width="9.140625" style="8" customWidth="1"/>
    <col min="14218" max="14218" width="11.5703125" style="8" customWidth="1"/>
    <col min="14219" max="14219" width="18.140625" style="8" customWidth="1"/>
    <col min="14220" max="14220" width="13.140625" style="8" customWidth="1"/>
    <col min="14221" max="14221" width="12.28515625" style="8" customWidth="1"/>
    <col min="14222" max="14459" width="9.140625" style="8"/>
    <col min="14460" max="14460" width="1.42578125" style="8" customWidth="1"/>
    <col min="14461" max="14461" width="59.5703125" style="8" customWidth="1"/>
    <col min="14462" max="14462" width="9.140625" style="8" customWidth="1"/>
    <col min="14463" max="14464" width="3.85546875" style="8" customWidth="1"/>
    <col min="14465" max="14465" width="10.5703125" style="8" customWidth="1"/>
    <col min="14466" max="14466" width="3.85546875" style="8" customWidth="1"/>
    <col min="14467" max="14469" width="14.42578125" style="8" customWidth="1"/>
    <col min="14470" max="14470" width="4.140625" style="8" customWidth="1"/>
    <col min="14471" max="14471" width="15" style="8" customWidth="1"/>
    <col min="14472" max="14473" width="9.140625" style="8" customWidth="1"/>
    <col min="14474" max="14474" width="11.5703125" style="8" customWidth="1"/>
    <col min="14475" max="14475" width="18.140625" style="8" customWidth="1"/>
    <col min="14476" max="14476" width="13.140625" style="8" customWidth="1"/>
    <col min="14477" max="14477" width="12.28515625" style="8" customWidth="1"/>
    <col min="14478" max="14715" width="9.140625" style="8"/>
    <col min="14716" max="14716" width="1.42578125" style="8" customWidth="1"/>
    <col min="14717" max="14717" width="59.5703125" style="8" customWidth="1"/>
    <col min="14718" max="14718" width="9.140625" style="8" customWidth="1"/>
    <col min="14719" max="14720" width="3.85546875" style="8" customWidth="1"/>
    <col min="14721" max="14721" width="10.5703125" style="8" customWidth="1"/>
    <col min="14722" max="14722" width="3.85546875" style="8" customWidth="1"/>
    <col min="14723" max="14725" width="14.42578125" style="8" customWidth="1"/>
    <col min="14726" max="14726" width="4.140625" style="8" customWidth="1"/>
    <col min="14727" max="14727" width="15" style="8" customWidth="1"/>
    <col min="14728" max="14729" width="9.140625" style="8" customWidth="1"/>
    <col min="14730" max="14730" width="11.5703125" style="8" customWidth="1"/>
    <col min="14731" max="14731" width="18.140625" style="8" customWidth="1"/>
    <col min="14732" max="14732" width="13.140625" style="8" customWidth="1"/>
    <col min="14733" max="14733" width="12.28515625" style="8" customWidth="1"/>
    <col min="14734" max="14971" width="9.140625" style="8"/>
    <col min="14972" max="14972" width="1.42578125" style="8" customWidth="1"/>
    <col min="14973" max="14973" width="59.5703125" style="8" customWidth="1"/>
    <col min="14974" max="14974" width="9.140625" style="8" customWidth="1"/>
    <col min="14975" max="14976" width="3.85546875" style="8" customWidth="1"/>
    <col min="14977" max="14977" width="10.5703125" style="8" customWidth="1"/>
    <col min="14978" max="14978" width="3.85546875" style="8" customWidth="1"/>
    <col min="14979" max="14981" width="14.42578125" style="8" customWidth="1"/>
    <col min="14982" max="14982" width="4.140625" style="8" customWidth="1"/>
    <col min="14983" max="14983" width="15" style="8" customWidth="1"/>
    <col min="14984" max="14985" width="9.140625" style="8" customWidth="1"/>
    <col min="14986" max="14986" width="11.5703125" style="8" customWidth="1"/>
    <col min="14987" max="14987" width="18.140625" style="8" customWidth="1"/>
    <col min="14988" max="14988" width="13.140625" style="8" customWidth="1"/>
    <col min="14989" max="14989" width="12.28515625" style="8" customWidth="1"/>
    <col min="14990" max="15227" width="9.140625" style="8"/>
    <col min="15228" max="15228" width="1.42578125" style="8" customWidth="1"/>
    <col min="15229" max="15229" width="59.5703125" style="8" customWidth="1"/>
    <col min="15230" max="15230" width="9.140625" style="8" customWidth="1"/>
    <col min="15231" max="15232" width="3.85546875" style="8" customWidth="1"/>
    <col min="15233" max="15233" width="10.5703125" style="8" customWidth="1"/>
    <col min="15234" max="15234" width="3.85546875" style="8" customWidth="1"/>
    <col min="15235" max="15237" width="14.42578125" style="8" customWidth="1"/>
    <col min="15238" max="15238" width="4.140625" style="8" customWidth="1"/>
    <col min="15239" max="15239" width="15" style="8" customWidth="1"/>
    <col min="15240" max="15241" width="9.140625" style="8" customWidth="1"/>
    <col min="15242" max="15242" width="11.5703125" style="8" customWidth="1"/>
    <col min="15243" max="15243" width="18.140625" style="8" customWidth="1"/>
    <col min="15244" max="15244" width="13.140625" style="8" customWidth="1"/>
    <col min="15245" max="15245" width="12.28515625" style="8" customWidth="1"/>
    <col min="15246" max="15483" width="9.140625" style="8"/>
    <col min="15484" max="15484" width="1.42578125" style="8" customWidth="1"/>
    <col min="15485" max="15485" width="59.5703125" style="8" customWidth="1"/>
    <col min="15486" max="15486" width="9.140625" style="8" customWidth="1"/>
    <col min="15487" max="15488" width="3.85546875" style="8" customWidth="1"/>
    <col min="15489" max="15489" width="10.5703125" style="8" customWidth="1"/>
    <col min="15490" max="15490" width="3.85546875" style="8" customWidth="1"/>
    <col min="15491" max="15493" width="14.42578125" style="8" customWidth="1"/>
    <col min="15494" max="15494" width="4.140625" style="8" customWidth="1"/>
    <col min="15495" max="15495" width="15" style="8" customWidth="1"/>
    <col min="15496" max="15497" width="9.140625" style="8" customWidth="1"/>
    <col min="15498" max="15498" width="11.5703125" style="8" customWidth="1"/>
    <col min="15499" max="15499" width="18.140625" style="8" customWidth="1"/>
    <col min="15500" max="15500" width="13.140625" style="8" customWidth="1"/>
    <col min="15501" max="15501" width="12.28515625" style="8" customWidth="1"/>
    <col min="15502" max="15739" width="9.140625" style="8"/>
    <col min="15740" max="15740" width="1.42578125" style="8" customWidth="1"/>
    <col min="15741" max="15741" width="59.5703125" style="8" customWidth="1"/>
    <col min="15742" max="15742" width="9.140625" style="8" customWidth="1"/>
    <col min="15743" max="15744" width="3.85546875" style="8" customWidth="1"/>
    <col min="15745" max="15745" width="10.5703125" style="8" customWidth="1"/>
    <col min="15746" max="15746" width="3.85546875" style="8" customWidth="1"/>
    <col min="15747" max="15749" width="14.42578125" style="8" customWidth="1"/>
    <col min="15750" max="15750" width="4.140625" style="8" customWidth="1"/>
    <col min="15751" max="15751" width="15" style="8" customWidth="1"/>
    <col min="15752" max="15753" width="9.140625" style="8" customWidth="1"/>
    <col min="15754" max="15754" width="11.5703125" style="8" customWidth="1"/>
    <col min="15755" max="15755" width="18.140625" style="8" customWidth="1"/>
    <col min="15756" max="15756" width="13.140625" style="8" customWidth="1"/>
    <col min="15757" max="15757" width="12.28515625" style="8" customWidth="1"/>
    <col min="15758" max="15995" width="9.140625" style="8"/>
    <col min="15996" max="15996" width="1.42578125" style="8" customWidth="1"/>
    <col min="15997" max="15997" width="59.5703125" style="8" customWidth="1"/>
    <col min="15998" max="15998" width="9.140625" style="8" customWidth="1"/>
    <col min="15999" max="16000" width="3.85546875" style="8" customWidth="1"/>
    <col min="16001" max="16001" width="10.5703125" style="8" customWidth="1"/>
    <col min="16002" max="16002" width="3.85546875" style="8" customWidth="1"/>
    <col min="16003" max="16005" width="14.42578125" style="8" customWidth="1"/>
    <col min="16006" max="16006" width="4.140625" style="8" customWidth="1"/>
    <col min="16007" max="16007" width="15" style="8" customWidth="1"/>
    <col min="16008" max="16009" width="9.140625" style="8" customWidth="1"/>
    <col min="16010" max="16010" width="11.5703125" style="8" customWidth="1"/>
    <col min="16011" max="16011" width="18.140625" style="8" customWidth="1"/>
    <col min="16012" max="16012" width="13.140625" style="8" customWidth="1"/>
    <col min="16013" max="16013" width="12.28515625" style="8" customWidth="1"/>
    <col min="16014" max="16242" width="9.140625" style="8"/>
    <col min="16243" max="16267" width="9.140625" style="8" customWidth="1"/>
    <col min="16268" max="16384" width="9.140625" style="8"/>
  </cols>
  <sheetData>
    <row r="1" spans="1:12" ht="18.75" customHeight="1" x14ac:dyDescent="0.25">
      <c r="A1" s="50"/>
      <c r="E1" s="16"/>
      <c r="F1" s="16"/>
      <c r="G1" s="16"/>
      <c r="H1" s="86" t="s">
        <v>355</v>
      </c>
      <c r="I1" s="86"/>
      <c r="J1" s="86"/>
      <c r="K1" s="86"/>
      <c r="L1" s="86"/>
    </row>
    <row r="2" spans="1:12" ht="63" customHeight="1" x14ac:dyDescent="0.25">
      <c r="E2" s="16"/>
      <c r="F2" s="9"/>
      <c r="G2" s="9"/>
      <c r="H2" s="86" t="s">
        <v>407</v>
      </c>
      <c r="I2" s="86"/>
      <c r="J2" s="86"/>
      <c r="K2" s="86"/>
      <c r="L2" s="86"/>
    </row>
    <row r="3" spans="1:12" ht="35.25" customHeight="1" x14ac:dyDescent="0.25">
      <c r="A3" s="87" t="s">
        <v>408</v>
      </c>
      <c r="B3" s="87"/>
      <c r="C3" s="87"/>
      <c r="D3" s="87"/>
      <c r="E3" s="87"/>
      <c r="F3" s="87"/>
      <c r="G3" s="87"/>
      <c r="H3" s="87"/>
      <c r="I3" s="87"/>
      <c r="J3" s="87"/>
      <c r="K3" s="87"/>
      <c r="L3" s="87"/>
    </row>
    <row r="4" spans="1:12" s="16" customFormat="1" ht="18" customHeight="1" x14ac:dyDescent="0.25">
      <c r="A4" s="19"/>
      <c r="B4" s="14"/>
      <c r="C4" s="14"/>
      <c r="D4" s="14"/>
      <c r="E4" s="15"/>
      <c r="F4" s="15"/>
      <c r="G4" s="15"/>
      <c r="H4" s="47"/>
      <c r="I4" s="15"/>
      <c r="J4" s="41"/>
      <c r="K4" s="41"/>
      <c r="L4" s="41" t="s">
        <v>210</v>
      </c>
    </row>
    <row r="5" spans="1:12" s="2" customFormat="1" ht="27.75" customHeight="1" x14ac:dyDescent="0.25">
      <c r="A5" s="51" t="s">
        <v>0</v>
      </c>
      <c r="B5" s="51"/>
      <c r="C5" s="51"/>
      <c r="D5" s="51"/>
      <c r="E5" s="4" t="s">
        <v>1</v>
      </c>
      <c r="F5" s="4" t="s">
        <v>2</v>
      </c>
      <c r="G5" s="4" t="s">
        <v>3</v>
      </c>
      <c r="H5" s="4" t="s">
        <v>4</v>
      </c>
      <c r="I5" s="4" t="s">
        <v>5</v>
      </c>
      <c r="J5" s="51" t="s">
        <v>354</v>
      </c>
      <c r="K5" s="51" t="s">
        <v>389</v>
      </c>
      <c r="L5" s="51" t="s">
        <v>413</v>
      </c>
    </row>
    <row r="6" spans="1:12" s="2" customFormat="1" ht="18" customHeight="1" x14ac:dyDescent="0.25">
      <c r="A6" s="51">
        <v>1</v>
      </c>
      <c r="B6" s="51"/>
      <c r="C6" s="51"/>
      <c r="D6" s="51"/>
      <c r="E6" s="4" t="s">
        <v>400</v>
      </c>
      <c r="F6" s="4" t="s">
        <v>401</v>
      </c>
      <c r="G6" s="4" t="s">
        <v>398</v>
      </c>
      <c r="H6" s="4" t="s">
        <v>385</v>
      </c>
      <c r="I6" s="4" t="s">
        <v>402</v>
      </c>
      <c r="J6" s="51">
        <v>7</v>
      </c>
      <c r="K6" s="51">
        <v>8</v>
      </c>
      <c r="L6" s="51">
        <v>9</v>
      </c>
    </row>
    <row r="7" spans="1:12" x14ac:dyDescent="0.25">
      <c r="A7" s="54" t="s">
        <v>6</v>
      </c>
      <c r="B7" s="5"/>
      <c r="C7" s="5"/>
      <c r="D7" s="5"/>
      <c r="E7" s="3">
        <v>851</v>
      </c>
      <c r="F7" s="3"/>
      <c r="G7" s="3"/>
      <c r="H7" s="56" t="s">
        <v>44</v>
      </c>
      <c r="I7" s="3"/>
      <c r="J7" s="21">
        <f>J8+J84+J91+J103+J136+J148+J153+J164+J192+J206</f>
        <v>328197897.74000001</v>
      </c>
      <c r="K7" s="21">
        <f>K8+K84+K91+K103+K136+K148+K153+K164+K192+K206</f>
        <v>122688940.34999999</v>
      </c>
      <c r="L7" s="21">
        <f>L8+L84+L91+L103+L136+L148+L153+L164+L192+L206</f>
        <v>124038667.34999999</v>
      </c>
    </row>
    <row r="8" spans="1:12" s="11" customFormat="1" x14ac:dyDescent="0.25">
      <c r="A8" s="53" t="s">
        <v>10</v>
      </c>
      <c r="B8" s="54"/>
      <c r="C8" s="54"/>
      <c r="D8" s="54"/>
      <c r="E8" s="4">
        <v>851</v>
      </c>
      <c r="F8" s="3" t="s">
        <v>11</v>
      </c>
      <c r="G8" s="3"/>
      <c r="H8" s="4" t="s">
        <v>44</v>
      </c>
      <c r="I8" s="3"/>
      <c r="J8" s="10">
        <f>J9+J67+J71</f>
        <v>38796949</v>
      </c>
      <c r="K8" s="10">
        <f t="shared" ref="K8:L8" si="0">K9+K67+K71</f>
        <v>37967614</v>
      </c>
      <c r="L8" s="10">
        <f t="shared" si="0"/>
        <v>37930734</v>
      </c>
    </row>
    <row r="9" spans="1:12" s="11" customFormat="1" ht="60" x14ac:dyDescent="0.25">
      <c r="A9" s="53" t="s">
        <v>12</v>
      </c>
      <c r="B9" s="54"/>
      <c r="C9" s="54"/>
      <c r="D9" s="54"/>
      <c r="E9" s="4">
        <v>851</v>
      </c>
      <c r="F9" s="3" t="s">
        <v>11</v>
      </c>
      <c r="G9" s="3" t="s">
        <v>13</v>
      </c>
      <c r="H9" s="4" t="s">
        <v>44</v>
      </c>
      <c r="I9" s="3"/>
      <c r="J9" s="10">
        <f>J10+J15+J20+J23+J28+J33+J36+J52+J43+J46+J49+J55+J58+J61+J64</f>
        <v>33803999</v>
      </c>
      <c r="K9" s="10">
        <f t="shared" ref="K9:L9" si="1">K10+K15+K20+K23+K28+K33+K36+K52+K43+K46+K49+K55+K58+K61+K64</f>
        <v>33525999</v>
      </c>
      <c r="L9" s="10">
        <f t="shared" si="1"/>
        <v>33525999</v>
      </c>
    </row>
    <row r="10" spans="1:12" ht="180" x14ac:dyDescent="0.25">
      <c r="A10" s="54" t="s">
        <v>347</v>
      </c>
      <c r="B10" s="51"/>
      <c r="C10" s="51"/>
      <c r="D10" s="51"/>
      <c r="E10" s="4">
        <v>851</v>
      </c>
      <c r="F10" s="3" t="s">
        <v>11</v>
      </c>
      <c r="G10" s="3" t="s">
        <v>13</v>
      </c>
      <c r="H10" s="4" t="s">
        <v>341</v>
      </c>
      <c r="I10" s="3"/>
      <c r="J10" s="10">
        <f t="shared" ref="J10" si="2">J11+J13</f>
        <v>641307</v>
      </c>
      <c r="K10" s="10">
        <f t="shared" ref="K10:L10" si="3">K11+K13</f>
        <v>641307</v>
      </c>
      <c r="L10" s="10">
        <f t="shared" si="3"/>
        <v>641307</v>
      </c>
    </row>
    <row r="11" spans="1:12" ht="75" x14ac:dyDescent="0.25">
      <c r="A11" s="54" t="s">
        <v>15</v>
      </c>
      <c r="B11" s="51"/>
      <c r="C11" s="51"/>
      <c r="D11" s="51"/>
      <c r="E11" s="4">
        <v>851</v>
      </c>
      <c r="F11" s="3" t="s">
        <v>11</v>
      </c>
      <c r="G11" s="3" t="s">
        <v>13</v>
      </c>
      <c r="H11" s="4" t="s">
        <v>341</v>
      </c>
      <c r="I11" s="3" t="s">
        <v>17</v>
      </c>
      <c r="J11" s="10">
        <f t="shared" ref="J11:L11" si="4">J12</f>
        <v>576300</v>
      </c>
      <c r="K11" s="10">
        <f t="shared" si="4"/>
        <v>576300</v>
      </c>
      <c r="L11" s="10">
        <f t="shared" si="4"/>
        <v>576300</v>
      </c>
    </row>
    <row r="12" spans="1:12" ht="30" x14ac:dyDescent="0.25">
      <c r="A12" s="54" t="s">
        <v>242</v>
      </c>
      <c r="B12" s="51"/>
      <c r="C12" s="51"/>
      <c r="D12" s="51"/>
      <c r="E12" s="4">
        <v>851</v>
      </c>
      <c r="F12" s="3" t="s">
        <v>11</v>
      </c>
      <c r="G12" s="3" t="s">
        <v>13</v>
      </c>
      <c r="H12" s="4" t="s">
        <v>341</v>
      </c>
      <c r="I12" s="3" t="s">
        <v>18</v>
      </c>
      <c r="J12" s="10">
        <v>576300</v>
      </c>
      <c r="K12" s="10">
        <v>576300</v>
      </c>
      <c r="L12" s="10">
        <v>576300</v>
      </c>
    </row>
    <row r="13" spans="1:12" ht="30" x14ac:dyDescent="0.25">
      <c r="A13" s="54" t="s">
        <v>20</v>
      </c>
      <c r="B13" s="51"/>
      <c r="C13" s="51"/>
      <c r="D13" s="51"/>
      <c r="E13" s="4">
        <v>851</v>
      </c>
      <c r="F13" s="3" t="s">
        <v>11</v>
      </c>
      <c r="G13" s="3" t="s">
        <v>13</v>
      </c>
      <c r="H13" s="4" t="s">
        <v>341</v>
      </c>
      <c r="I13" s="3" t="s">
        <v>21</v>
      </c>
      <c r="J13" s="10">
        <f t="shared" ref="J13:L13" si="5">J14</f>
        <v>65007</v>
      </c>
      <c r="K13" s="10">
        <f t="shared" si="5"/>
        <v>65007</v>
      </c>
      <c r="L13" s="10">
        <f t="shared" si="5"/>
        <v>65007</v>
      </c>
    </row>
    <row r="14" spans="1:12" ht="30" x14ac:dyDescent="0.25">
      <c r="A14" s="54" t="s">
        <v>9</v>
      </c>
      <c r="B14" s="51"/>
      <c r="C14" s="51"/>
      <c r="D14" s="51"/>
      <c r="E14" s="4">
        <v>851</v>
      </c>
      <c r="F14" s="3" t="s">
        <v>11</v>
      </c>
      <c r="G14" s="3" t="s">
        <v>13</v>
      </c>
      <c r="H14" s="4" t="s">
        <v>341</v>
      </c>
      <c r="I14" s="3" t="s">
        <v>22</v>
      </c>
      <c r="J14" s="10">
        <v>65007</v>
      </c>
      <c r="K14" s="10">
        <v>65007</v>
      </c>
      <c r="L14" s="10">
        <v>65007</v>
      </c>
    </row>
    <row r="15" spans="1:12" ht="165" x14ac:dyDescent="0.25">
      <c r="A15" s="54" t="s">
        <v>353</v>
      </c>
      <c r="B15" s="51"/>
      <c r="C15" s="51"/>
      <c r="D15" s="51"/>
      <c r="E15" s="4">
        <v>851</v>
      </c>
      <c r="F15" s="3" t="s">
        <v>11</v>
      </c>
      <c r="G15" s="3" t="s">
        <v>13</v>
      </c>
      <c r="H15" s="4" t="s">
        <v>342</v>
      </c>
      <c r="I15" s="3"/>
      <c r="J15" s="10">
        <f t="shared" ref="J15" si="6">J16+J18</f>
        <v>641307</v>
      </c>
      <c r="K15" s="10">
        <f t="shared" ref="K15:L15" si="7">K16+K18</f>
        <v>641307</v>
      </c>
      <c r="L15" s="10">
        <f t="shared" si="7"/>
        <v>641307</v>
      </c>
    </row>
    <row r="16" spans="1:12" ht="75" x14ac:dyDescent="0.25">
      <c r="A16" s="54" t="s">
        <v>15</v>
      </c>
      <c r="B16" s="51"/>
      <c r="C16" s="51"/>
      <c r="D16" s="51"/>
      <c r="E16" s="4">
        <v>851</v>
      </c>
      <c r="F16" s="3" t="s">
        <v>11</v>
      </c>
      <c r="G16" s="3" t="s">
        <v>13</v>
      </c>
      <c r="H16" s="4" t="s">
        <v>342</v>
      </c>
      <c r="I16" s="3" t="s">
        <v>17</v>
      </c>
      <c r="J16" s="10">
        <f t="shared" ref="J16:L16" si="8">J17</f>
        <v>541700</v>
      </c>
      <c r="K16" s="10">
        <f t="shared" si="8"/>
        <v>541700</v>
      </c>
      <c r="L16" s="10">
        <f t="shared" si="8"/>
        <v>541700</v>
      </c>
    </row>
    <row r="17" spans="1:12" ht="30" x14ac:dyDescent="0.25">
      <c r="A17" s="54" t="s">
        <v>242</v>
      </c>
      <c r="B17" s="51"/>
      <c r="C17" s="51"/>
      <c r="D17" s="51"/>
      <c r="E17" s="4">
        <v>851</v>
      </c>
      <c r="F17" s="3" t="s">
        <v>11</v>
      </c>
      <c r="G17" s="3" t="s">
        <v>13</v>
      </c>
      <c r="H17" s="4" t="s">
        <v>342</v>
      </c>
      <c r="I17" s="3" t="s">
        <v>18</v>
      </c>
      <c r="J17" s="10">
        <v>541700</v>
      </c>
      <c r="K17" s="10">
        <v>541700</v>
      </c>
      <c r="L17" s="10">
        <v>541700</v>
      </c>
    </row>
    <row r="18" spans="1:12" ht="30" x14ac:dyDescent="0.25">
      <c r="A18" s="54" t="s">
        <v>20</v>
      </c>
      <c r="B18" s="51"/>
      <c r="C18" s="51"/>
      <c r="D18" s="51"/>
      <c r="E18" s="4">
        <v>851</v>
      </c>
      <c r="F18" s="3" t="s">
        <v>11</v>
      </c>
      <c r="G18" s="3" t="s">
        <v>13</v>
      </c>
      <c r="H18" s="4" t="s">
        <v>342</v>
      </c>
      <c r="I18" s="3" t="s">
        <v>21</v>
      </c>
      <c r="J18" s="10">
        <f t="shared" ref="J18:L18" si="9">J19</f>
        <v>99607</v>
      </c>
      <c r="K18" s="10">
        <f t="shared" si="9"/>
        <v>99607</v>
      </c>
      <c r="L18" s="10">
        <f t="shared" si="9"/>
        <v>99607</v>
      </c>
    </row>
    <row r="19" spans="1:12" ht="30" x14ac:dyDescent="0.25">
      <c r="A19" s="54" t="s">
        <v>9</v>
      </c>
      <c r="B19" s="51"/>
      <c r="C19" s="51"/>
      <c r="D19" s="51"/>
      <c r="E19" s="4">
        <v>851</v>
      </c>
      <c r="F19" s="3" t="s">
        <v>11</v>
      </c>
      <c r="G19" s="3" t="s">
        <v>13</v>
      </c>
      <c r="H19" s="4" t="s">
        <v>342</v>
      </c>
      <c r="I19" s="3" t="s">
        <v>22</v>
      </c>
      <c r="J19" s="10">
        <v>99607</v>
      </c>
      <c r="K19" s="10">
        <v>99607</v>
      </c>
      <c r="L19" s="10">
        <v>99607</v>
      </c>
    </row>
    <row r="20" spans="1:12" ht="195" x14ac:dyDescent="0.25">
      <c r="A20" s="54" t="s">
        <v>349</v>
      </c>
      <c r="B20" s="51"/>
      <c r="C20" s="51"/>
      <c r="D20" s="51"/>
      <c r="E20" s="4">
        <v>851</v>
      </c>
      <c r="F20" s="3" t="s">
        <v>11</v>
      </c>
      <c r="G20" s="3" t="s">
        <v>13</v>
      </c>
      <c r="H20" s="4" t="s">
        <v>343</v>
      </c>
      <c r="I20" s="3"/>
      <c r="J20" s="10">
        <f>J21</f>
        <v>400</v>
      </c>
      <c r="K20" s="10">
        <f t="shared" ref="K20:L20" si="10">K21</f>
        <v>400</v>
      </c>
      <c r="L20" s="10">
        <f t="shared" si="10"/>
        <v>400</v>
      </c>
    </row>
    <row r="21" spans="1:12" ht="30" x14ac:dyDescent="0.25">
      <c r="A21" s="54" t="s">
        <v>20</v>
      </c>
      <c r="B21" s="51"/>
      <c r="C21" s="51"/>
      <c r="D21" s="51"/>
      <c r="E21" s="4">
        <v>851</v>
      </c>
      <c r="F21" s="3" t="s">
        <v>11</v>
      </c>
      <c r="G21" s="3" t="s">
        <v>13</v>
      </c>
      <c r="H21" s="4" t="s">
        <v>343</v>
      </c>
      <c r="I21" s="3" t="s">
        <v>21</v>
      </c>
      <c r="J21" s="10">
        <f t="shared" ref="J21:L21" si="11">J22</f>
        <v>400</v>
      </c>
      <c r="K21" s="10">
        <f t="shared" si="11"/>
        <v>400</v>
      </c>
      <c r="L21" s="10">
        <f t="shared" si="11"/>
        <v>400</v>
      </c>
    </row>
    <row r="22" spans="1:12" ht="30" x14ac:dyDescent="0.25">
      <c r="A22" s="54" t="s">
        <v>9</v>
      </c>
      <c r="B22" s="51"/>
      <c r="C22" s="51"/>
      <c r="D22" s="51"/>
      <c r="E22" s="4">
        <v>851</v>
      </c>
      <c r="F22" s="3" t="s">
        <v>11</v>
      </c>
      <c r="G22" s="3" t="s">
        <v>13</v>
      </c>
      <c r="H22" s="4" t="s">
        <v>343</v>
      </c>
      <c r="I22" s="3" t="s">
        <v>22</v>
      </c>
      <c r="J22" s="10">
        <v>400</v>
      </c>
      <c r="K22" s="10">
        <v>400</v>
      </c>
      <c r="L22" s="10">
        <v>400</v>
      </c>
    </row>
    <row r="23" spans="1:12" ht="75" x14ac:dyDescent="0.25">
      <c r="A23" s="54" t="s">
        <v>364</v>
      </c>
      <c r="B23" s="54"/>
      <c r="C23" s="54"/>
      <c r="D23" s="54"/>
      <c r="E23" s="4">
        <v>851</v>
      </c>
      <c r="F23" s="3" t="s">
        <v>11</v>
      </c>
      <c r="G23" s="3" t="s">
        <v>13</v>
      </c>
      <c r="H23" s="4" t="s">
        <v>363</v>
      </c>
      <c r="I23" s="4"/>
      <c r="J23" s="10">
        <f t="shared" ref="J23" si="12">J24+J26</f>
        <v>64131</v>
      </c>
      <c r="K23" s="10">
        <f t="shared" ref="K23:L23" si="13">K24+K26</f>
        <v>64131</v>
      </c>
      <c r="L23" s="10">
        <f t="shared" si="13"/>
        <v>64131</v>
      </c>
    </row>
    <row r="24" spans="1:12" ht="75" x14ac:dyDescent="0.25">
      <c r="A24" s="54" t="s">
        <v>15</v>
      </c>
      <c r="B24" s="54"/>
      <c r="C24" s="54"/>
      <c r="D24" s="54"/>
      <c r="E24" s="4">
        <v>851</v>
      </c>
      <c r="F24" s="3" t="s">
        <v>11</v>
      </c>
      <c r="G24" s="3" t="s">
        <v>13</v>
      </c>
      <c r="H24" s="4" t="s">
        <v>363</v>
      </c>
      <c r="I24" s="3" t="s">
        <v>17</v>
      </c>
      <c r="J24" s="10">
        <f t="shared" ref="J24:L24" si="14">J25</f>
        <v>42900</v>
      </c>
      <c r="K24" s="10">
        <f t="shared" si="14"/>
        <v>42900</v>
      </c>
      <c r="L24" s="10">
        <f t="shared" si="14"/>
        <v>42900</v>
      </c>
    </row>
    <row r="25" spans="1:12" ht="30" x14ac:dyDescent="0.25">
      <c r="A25" s="54" t="s">
        <v>242</v>
      </c>
      <c r="B25" s="53"/>
      <c r="C25" s="53"/>
      <c r="D25" s="53"/>
      <c r="E25" s="4">
        <v>851</v>
      </c>
      <c r="F25" s="3" t="s">
        <v>11</v>
      </c>
      <c r="G25" s="3" t="s">
        <v>13</v>
      </c>
      <c r="H25" s="4" t="s">
        <v>363</v>
      </c>
      <c r="I25" s="3" t="s">
        <v>18</v>
      </c>
      <c r="J25" s="10">
        <v>42900</v>
      </c>
      <c r="K25" s="10">
        <v>42900</v>
      </c>
      <c r="L25" s="10">
        <v>42900</v>
      </c>
    </row>
    <row r="26" spans="1:12" ht="30" x14ac:dyDescent="0.25">
      <c r="A26" s="54" t="s">
        <v>20</v>
      </c>
      <c r="B26" s="53"/>
      <c r="C26" s="53"/>
      <c r="D26" s="53"/>
      <c r="E26" s="4">
        <v>851</v>
      </c>
      <c r="F26" s="3" t="s">
        <v>11</v>
      </c>
      <c r="G26" s="3" t="s">
        <v>13</v>
      </c>
      <c r="H26" s="4" t="s">
        <v>363</v>
      </c>
      <c r="I26" s="3" t="s">
        <v>21</v>
      </c>
      <c r="J26" s="10">
        <f t="shared" ref="J26:L26" si="15">J27</f>
        <v>21231</v>
      </c>
      <c r="K26" s="10">
        <f t="shared" si="15"/>
        <v>21231</v>
      </c>
      <c r="L26" s="10">
        <f t="shared" si="15"/>
        <v>21231</v>
      </c>
    </row>
    <row r="27" spans="1:12" ht="30" x14ac:dyDescent="0.25">
      <c r="A27" s="54" t="s">
        <v>9</v>
      </c>
      <c r="B27" s="54"/>
      <c r="C27" s="54"/>
      <c r="D27" s="54"/>
      <c r="E27" s="4">
        <v>851</v>
      </c>
      <c r="F27" s="3" t="s">
        <v>11</v>
      </c>
      <c r="G27" s="3" t="s">
        <v>13</v>
      </c>
      <c r="H27" s="4" t="s">
        <v>363</v>
      </c>
      <c r="I27" s="3" t="s">
        <v>22</v>
      </c>
      <c r="J27" s="10">
        <v>21231</v>
      </c>
      <c r="K27" s="10">
        <v>21231</v>
      </c>
      <c r="L27" s="10">
        <v>21231</v>
      </c>
    </row>
    <row r="28" spans="1:12" ht="60" x14ac:dyDescent="0.25">
      <c r="A28" s="54" t="s">
        <v>61</v>
      </c>
      <c r="B28" s="54"/>
      <c r="C28" s="54"/>
      <c r="D28" s="54"/>
      <c r="E28" s="4">
        <v>851</v>
      </c>
      <c r="F28" s="3" t="s">
        <v>11</v>
      </c>
      <c r="G28" s="3" t="s">
        <v>13</v>
      </c>
      <c r="H28" s="4" t="s">
        <v>281</v>
      </c>
      <c r="I28" s="4"/>
      <c r="J28" s="10">
        <f t="shared" ref="J28" si="16">J29+J31</f>
        <v>320654</v>
      </c>
      <c r="K28" s="10">
        <f t="shared" ref="K28:L28" si="17">K29+K31</f>
        <v>320654</v>
      </c>
      <c r="L28" s="10">
        <f t="shared" si="17"/>
        <v>320654</v>
      </c>
    </row>
    <row r="29" spans="1:12" ht="75" x14ac:dyDescent="0.25">
      <c r="A29" s="54" t="s">
        <v>15</v>
      </c>
      <c r="B29" s="54"/>
      <c r="C29" s="54"/>
      <c r="D29" s="54"/>
      <c r="E29" s="4">
        <v>851</v>
      </c>
      <c r="F29" s="3" t="s">
        <v>11</v>
      </c>
      <c r="G29" s="3" t="s">
        <v>13</v>
      </c>
      <c r="H29" s="4" t="s">
        <v>281</v>
      </c>
      <c r="I29" s="3" t="s">
        <v>17</v>
      </c>
      <c r="J29" s="10">
        <f t="shared" ref="J29:L29" si="18">J30</f>
        <v>225200</v>
      </c>
      <c r="K29" s="10">
        <f t="shared" si="18"/>
        <v>225200</v>
      </c>
      <c r="L29" s="10">
        <f t="shared" si="18"/>
        <v>225200</v>
      </c>
    </row>
    <row r="30" spans="1:12" ht="30" x14ac:dyDescent="0.25">
      <c r="A30" s="54" t="s">
        <v>242</v>
      </c>
      <c r="B30" s="53"/>
      <c r="C30" s="53"/>
      <c r="D30" s="53"/>
      <c r="E30" s="4">
        <v>851</v>
      </c>
      <c r="F30" s="3" t="s">
        <v>11</v>
      </c>
      <c r="G30" s="3" t="s">
        <v>13</v>
      </c>
      <c r="H30" s="4" t="s">
        <v>281</v>
      </c>
      <c r="I30" s="3" t="s">
        <v>18</v>
      </c>
      <c r="J30" s="10">
        <v>225200</v>
      </c>
      <c r="K30" s="10">
        <v>225200</v>
      </c>
      <c r="L30" s="10">
        <v>225200</v>
      </c>
    </row>
    <row r="31" spans="1:12" ht="30" x14ac:dyDescent="0.25">
      <c r="A31" s="54" t="s">
        <v>20</v>
      </c>
      <c r="B31" s="53"/>
      <c r="C31" s="53"/>
      <c r="D31" s="53"/>
      <c r="E31" s="4">
        <v>851</v>
      </c>
      <c r="F31" s="3" t="s">
        <v>11</v>
      </c>
      <c r="G31" s="3" t="s">
        <v>13</v>
      </c>
      <c r="H31" s="4" t="s">
        <v>281</v>
      </c>
      <c r="I31" s="3" t="s">
        <v>21</v>
      </c>
      <c r="J31" s="10">
        <f t="shared" ref="J31:L31" si="19">J32</f>
        <v>95454</v>
      </c>
      <c r="K31" s="10">
        <f t="shared" si="19"/>
        <v>95454</v>
      </c>
      <c r="L31" s="10">
        <f t="shared" si="19"/>
        <v>95454</v>
      </c>
    </row>
    <row r="32" spans="1:12" ht="30" x14ac:dyDescent="0.25">
      <c r="A32" s="54" t="s">
        <v>9</v>
      </c>
      <c r="B32" s="54"/>
      <c r="C32" s="54"/>
      <c r="D32" s="54"/>
      <c r="E32" s="4">
        <v>851</v>
      </c>
      <c r="F32" s="3" t="s">
        <v>11</v>
      </c>
      <c r="G32" s="3" t="s">
        <v>13</v>
      </c>
      <c r="H32" s="4" t="s">
        <v>281</v>
      </c>
      <c r="I32" s="3" t="s">
        <v>22</v>
      </c>
      <c r="J32" s="10">
        <v>95454</v>
      </c>
      <c r="K32" s="10">
        <v>95454</v>
      </c>
      <c r="L32" s="10">
        <v>95454</v>
      </c>
    </row>
    <row r="33" spans="1:12" ht="45" x14ac:dyDescent="0.25">
      <c r="A33" s="54" t="s">
        <v>241</v>
      </c>
      <c r="B33" s="54"/>
      <c r="C33" s="54"/>
      <c r="D33" s="54"/>
      <c r="E33" s="4">
        <v>851</v>
      </c>
      <c r="F33" s="3" t="s">
        <v>11</v>
      </c>
      <c r="G33" s="3" t="s">
        <v>13</v>
      </c>
      <c r="H33" s="4" t="s">
        <v>266</v>
      </c>
      <c r="I33" s="3"/>
      <c r="J33" s="10">
        <f t="shared" ref="J33:L34" si="20">J34</f>
        <v>1985000</v>
      </c>
      <c r="K33" s="10">
        <f t="shared" si="20"/>
        <v>1985000</v>
      </c>
      <c r="L33" s="10">
        <f t="shared" si="20"/>
        <v>1985000</v>
      </c>
    </row>
    <row r="34" spans="1:12" ht="75" x14ac:dyDescent="0.25">
      <c r="A34" s="54" t="s">
        <v>15</v>
      </c>
      <c r="B34" s="54"/>
      <c r="C34" s="54"/>
      <c r="D34" s="54"/>
      <c r="E34" s="4">
        <v>851</v>
      </c>
      <c r="F34" s="3" t="s">
        <v>16</v>
      </c>
      <c r="G34" s="3" t="s">
        <v>13</v>
      </c>
      <c r="H34" s="4" t="s">
        <v>266</v>
      </c>
      <c r="I34" s="3" t="s">
        <v>17</v>
      </c>
      <c r="J34" s="10">
        <f t="shared" si="20"/>
        <v>1985000</v>
      </c>
      <c r="K34" s="10">
        <f t="shared" si="20"/>
        <v>1985000</v>
      </c>
      <c r="L34" s="10">
        <f t="shared" si="20"/>
        <v>1985000</v>
      </c>
    </row>
    <row r="35" spans="1:12" ht="30" x14ac:dyDescent="0.25">
      <c r="A35" s="54" t="s">
        <v>242</v>
      </c>
      <c r="B35" s="53"/>
      <c r="C35" s="53"/>
      <c r="D35" s="53"/>
      <c r="E35" s="4">
        <v>851</v>
      </c>
      <c r="F35" s="3" t="s">
        <v>11</v>
      </c>
      <c r="G35" s="3" t="s">
        <v>13</v>
      </c>
      <c r="H35" s="4" t="s">
        <v>266</v>
      </c>
      <c r="I35" s="3" t="s">
        <v>18</v>
      </c>
      <c r="J35" s="10">
        <v>1985000</v>
      </c>
      <c r="K35" s="10">
        <v>1985000</v>
      </c>
      <c r="L35" s="10">
        <v>1985000</v>
      </c>
    </row>
    <row r="36" spans="1:12" ht="30" x14ac:dyDescent="0.25">
      <c r="A36" s="54" t="s">
        <v>19</v>
      </c>
      <c r="B36" s="53"/>
      <c r="C36" s="51"/>
      <c r="D36" s="51"/>
      <c r="E36" s="4">
        <v>851</v>
      </c>
      <c r="F36" s="3" t="s">
        <v>16</v>
      </c>
      <c r="G36" s="3" t="s">
        <v>13</v>
      </c>
      <c r="H36" s="4" t="s">
        <v>267</v>
      </c>
      <c r="I36" s="3"/>
      <c r="J36" s="10">
        <f t="shared" ref="J36" si="21">J37+J39+J41</f>
        <v>29866800</v>
      </c>
      <c r="K36" s="10">
        <f t="shared" ref="K36:L36" si="22">K37+K39+K41</f>
        <v>29866800</v>
      </c>
      <c r="L36" s="10">
        <f t="shared" si="22"/>
        <v>29866800</v>
      </c>
    </row>
    <row r="37" spans="1:12" ht="75" x14ac:dyDescent="0.25">
      <c r="A37" s="54" t="s">
        <v>15</v>
      </c>
      <c r="B37" s="51"/>
      <c r="C37" s="51"/>
      <c r="D37" s="51"/>
      <c r="E37" s="4">
        <v>851</v>
      </c>
      <c r="F37" s="3" t="s">
        <v>11</v>
      </c>
      <c r="G37" s="3" t="s">
        <v>13</v>
      </c>
      <c r="H37" s="4" t="s">
        <v>267</v>
      </c>
      <c r="I37" s="3" t="s">
        <v>17</v>
      </c>
      <c r="J37" s="10">
        <f t="shared" ref="J37:L37" si="23">J38</f>
        <v>25175100</v>
      </c>
      <c r="K37" s="10">
        <f t="shared" si="23"/>
        <v>25175100</v>
      </c>
      <c r="L37" s="10">
        <f t="shared" si="23"/>
        <v>25175100</v>
      </c>
    </row>
    <row r="38" spans="1:12" ht="30" x14ac:dyDescent="0.25">
      <c r="A38" s="54" t="s">
        <v>242</v>
      </c>
      <c r="B38" s="51"/>
      <c r="C38" s="51"/>
      <c r="D38" s="51"/>
      <c r="E38" s="4">
        <v>851</v>
      </c>
      <c r="F38" s="3" t="s">
        <v>11</v>
      </c>
      <c r="G38" s="3" t="s">
        <v>13</v>
      </c>
      <c r="H38" s="4" t="s">
        <v>267</v>
      </c>
      <c r="I38" s="3" t="s">
        <v>18</v>
      </c>
      <c r="J38" s="10">
        <v>25175100</v>
      </c>
      <c r="K38" s="10">
        <v>25175100</v>
      </c>
      <c r="L38" s="10">
        <v>25175100</v>
      </c>
    </row>
    <row r="39" spans="1:12" ht="30" x14ac:dyDescent="0.25">
      <c r="A39" s="54" t="s">
        <v>20</v>
      </c>
      <c r="B39" s="51"/>
      <c r="C39" s="51"/>
      <c r="D39" s="51"/>
      <c r="E39" s="4">
        <v>851</v>
      </c>
      <c r="F39" s="3" t="s">
        <v>11</v>
      </c>
      <c r="G39" s="3" t="s">
        <v>13</v>
      </c>
      <c r="H39" s="4" t="s">
        <v>267</v>
      </c>
      <c r="I39" s="3" t="s">
        <v>21</v>
      </c>
      <c r="J39" s="10">
        <f t="shared" ref="J39:L39" si="24">J40</f>
        <v>4593400</v>
      </c>
      <c r="K39" s="10">
        <f t="shared" si="24"/>
        <v>4593400</v>
      </c>
      <c r="L39" s="10">
        <f t="shared" si="24"/>
        <v>4593400</v>
      </c>
    </row>
    <row r="40" spans="1:12" ht="30" x14ac:dyDescent="0.25">
      <c r="A40" s="54" t="s">
        <v>9</v>
      </c>
      <c r="B40" s="51"/>
      <c r="C40" s="51"/>
      <c r="D40" s="51"/>
      <c r="E40" s="4">
        <v>851</v>
      </c>
      <c r="F40" s="3" t="s">
        <v>11</v>
      </c>
      <c r="G40" s="3" t="s">
        <v>13</v>
      </c>
      <c r="H40" s="4" t="s">
        <v>267</v>
      </c>
      <c r="I40" s="3" t="s">
        <v>22</v>
      </c>
      <c r="J40" s="10">
        <v>4593400</v>
      </c>
      <c r="K40" s="10">
        <v>4593400</v>
      </c>
      <c r="L40" s="10">
        <v>4593400</v>
      </c>
    </row>
    <row r="41" spans="1:12" x14ac:dyDescent="0.25">
      <c r="A41" s="54" t="s">
        <v>23</v>
      </c>
      <c r="B41" s="51"/>
      <c r="C41" s="51"/>
      <c r="D41" s="51"/>
      <c r="E41" s="4">
        <v>851</v>
      </c>
      <c r="F41" s="3" t="s">
        <v>11</v>
      </c>
      <c r="G41" s="3" t="s">
        <v>13</v>
      </c>
      <c r="H41" s="4" t="s">
        <v>267</v>
      </c>
      <c r="I41" s="3" t="s">
        <v>24</v>
      </c>
      <c r="J41" s="10">
        <f t="shared" ref="J41:L41" si="25">J42</f>
        <v>98300</v>
      </c>
      <c r="K41" s="10">
        <f t="shared" si="25"/>
        <v>98300</v>
      </c>
      <c r="L41" s="10">
        <f t="shared" si="25"/>
        <v>98300</v>
      </c>
    </row>
    <row r="42" spans="1:12" x14ac:dyDescent="0.25">
      <c r="A42" s="54" t="s">
        <v>25</v>
      </c>
      <c r="B42" s="51"/>
      <c r="C42" s="51"/>
      <c r="D42" s="51"/>
      <c r="E42" s="4">
        <v>851</v>
      </c>
      <c r="F42" s="3" t="s">
        <v>11</v>
      </c>
      <c r="G42" s="3" t="s">
        <v>13</v>
      </c>
      <c r="H42" s="4" t="s">
        <v>267</v>
      </c>
      <c r="I42" s="3" t="s">
        <v>26</v>
      </c>
      <c r="J42" s="10">
        <v>98300</v>
      </c>
      <c r="K42" s="10">
        <v>98300</v>
      </c>
      <c r="L42" s="10">
        <v>98300</v>
      </c>
    </row>
    <row r="43" spans="1:12" ht="30" x14ac:dyDescent="0.25">
      <c r="A43" s="54" t="s">
        <v>339</v>
      </c>
      <c r="B43" s="53"/>
      <c r="C43" s="54"/>
      <c r="D43" s="54"/>
      <c r="E43" s="4">
        <v>851</v>
      </c>
      <c r="F43" s="3" t="s">
        <v>11</v>
      </c>
      <c r="G43" s="3" t="s">
        <v>13</v>
      </c>
      <c r="H43" s="4" t="s">
        <v>268</v>
      </c>
      <c r="I43" s="3"/>
      <c r="J43" s="10">
        <f t="shared" ref="J43:L44" si="26">J44</f>
        <v>100000</v>
      </c>
      <c r="K43" s="10">
        <f t="shared" si="26"/>
        <v>0</v>
      </c>
      <c r="L43" s="10">
        <f t="shared" si="26"/>
        <v>0</v>
      </c>
    </row>
    <row r="44" spans="1:12" ht="30" x14ac:dyDescent="0.25">
      <c r="A44" s="54" t="s">
        <v>20</v>
      </c>
      <c r="B44" s="54"/>
      <c r="C44" s="54"/>
      <c r="D44" s="54"/>
      <c r="E44" s="4">
        <v>851</v>
      </c>
      <c r="F44" s="3" t="s">
        <v>11</v>
      </c>
      <c r="G44" s="3" t="s">
        <v>13</v>
      </c>
      <c r="H44" s="4" t="s">
        <v>268</v>
      </c>
      <c r="I44" s="3" t="s">
        <v>21</v>
      </c>
      <c r="J44" s="10">
        <f t="shared" si="26"/>
        <v>100000</v>
      </c>
      <c r="K44" s="10">
        <f t="shared" si="26"/>
        <v>0</v>
      </c>
      <c r="L44" s="10">
        <f t="shared" si="26"/>
        <v>0</v>
      </c>
    </row>
    <row r="45" spans="1:12" ht="30" x14ac:dyDescent="0.25">
      <c r="A45" s="54" t="s">
        <v>9</v>
      </c>
      <c r="B45" s="54"/>
      <c r="C45" s="54"/>
      <c r="D45" s="54"/>
      <c r="E45" s="4">
        <v>851</v>
      </c>
      <c r="F45" s="3" t="s">
        <v>11</v>
      </c>
      <c r="G45" s="3" t="s">
        <v>13</v>
      </c>
      <c r="H45" s="4" t="s">
        <v>268</v>
      </c>
      <c r="I45" s="3" t="s">
        <v>22</v>
      </c>
      <c r="J45" s="10">
        <v>100000</v>
      </c>
      <c r="K45" s="10"/>
      <c r="L45" s="10"/>
    </row>
    <row r="46" spans="1:12" ht="45" x14ac:dyDescent="0.25">
      <c r="A46" s="53" t="s">
        <v>262</v>
      </c>
      <c r="B46" s="53"/>
      <c r="C46" s="53"/>
      <c r="D46" s="53"/>
      <c r="E46" s="4">
        <v>851</v>
      </c>
      <c r="F46" s="3" t="s">
        <v>11</v>
      </c>
      <c r="G46" s="3" t="s">
        <v>13</v>
      </c>
      <c r="H46" s="4" t="s">
        <v>269</v>
      </c>
      <c r="I46" s="3"/>
      <c r="J46" s="10">
        <f t="shared" ref="J46:L47" si="27">J47</f>
        <v>100000</v>
      </c>
      <c r="K46" s="10">
        <f t="shared" si="27"/>
        <v>0</v>
      </c>
      <c r="L46" s="10">
        <f t="shared" si="27"/>
        <v>0</v>
      </c>
    </row>
    <row r="47" spans="1:12" ht="30" x14ac:dyDescent="0.25">
      <c r="A47" s="54" t="s">
        <v>20</v>
      </c>
      <c r="B47" s="54"/>
      <c r="C47" s="54"/>
      <c r="D47" s="54"/>
      <c r="E47" s="4">
        <v>851</v>
      </c>
      <c r="F47" s="3" t="s">
        <v>11</v>
      </c>
      <c r="G47" s="3" t="s">
        <v>13</v>
      </c>
      <c r="H47" s="4" t="s">
        <v>269</v>
      </c>
      <c r="I47" s="3" t="s">
        <v>21</v>
      </c>
      <c r="J47" s="10">
        <f t="shared" si="27"/>
        <v>100000</v>
      </c>
      <c r="K47" s="10">
        <f t="shared" si="27"/>
        <v>0</v>
      </c>
      <c r="L47" s="10">
        <f t="shared" si="27"/>
        <v>0</v>
      </c>
    </row>
    <row r="48" spans="1:12" ht="30" x14ac:dyDescent="0.25">
      <c r="A48" s="54" t="s">
        <v>9</v>
      </c>
      <c r="B48" s="54"/>
      <c r="C48" s="54"/>
      <c r="D48" s="54"/>
      <c r="E48" s="4">
        <v>851</v>
      </c>
      <c r="F48" s="3" t="s">
        <v>11</v>
      </c>
      <c r="G48" s="3" t="s">
        <v>13</v>
      </c>
      <c r="H48" s="4" t="s">
        <v>269</v>
      </c>
      <c r="I48" s="3" t="s">
        <v>22</v>
      </c>
      <c r="J48" s="10">
        <v>100000</v>
      </c>
      <c r="K48" s="10"/>
      <c r="L48" s="10"/>
    </row>
    <row r="49" spans="1:12" x14ac:dyDescent="0.25">
      <c r="A49" s="54" t="s">
        <v>28</v>
      </c>
      <c r="B49" s="53"/>
      <c r="C49" s="54"/>
      <c r="D49" s="54"/>
      <c r="E49" s="4">
        <v>851</v>
      </c>
      <c r="F49" s="3" t="s">
        <v>11</v>
      </c>
      <c r="G49" s="3" t="s">
        <v>13</v>
      </c>
      <c r="H49" s="4" t="s">
        <v>270</v>
      </c>
      <c r="I49" s="3"/>
      <c r="J49" s="10">
        <f t="shared" ref="J49:L50" si="28">J50</f>
        <v>78000</v>
      </c>
      <c r="K49" s="10">
        <f t="shared" si="28"/>
        <v>0</v>
      </c>
      <c r="L49" s="10">
        <f t="shared" si="28"/>
        <v>0</v>
      </c>
    </row>
    <row r="50" spans="1:12" x14ac:dyDescent="0.25">
      <c r="A50" s="54" t="s">
        <v>23</v>
      </c>
      <c r="B50" s="54"/>
      <c r="C50" s="54"/>
      <c r="D50" s="54"/>
      <c r="E50" s="4">
        <v>851</v>
      </c>
      <c r="F50" s="3" t="s">
        <v>11</v>
      </c>
      <c r="G50" s="3" t="s">
        <v>13</v>
      </c>
      <c r="H50" s="4" t="s">
        <v>270</v>
      </c>
      <c r="I50" s="3" t="s">
        <v>24</v>
      </c>
      <c r="J50" s="10">
        <f t="shared" si="28"/>
        <v>78000</v>
      </c>
      <c r="K50" s="10">
        <f t="shared" si="28"/>
        <v>0</v>
      </c>
      <c r="L50" s="10">
        <f t="shared" si="28"/>
        <v>0</v>
      </c>
    </row>
    <row r="51" spans="1:12" x14ac:dyDescent="0.25">
      <c r="A51" s="54" t="s">
        <v>25</v>
      </c>
      <c r="B51" s="54"/>
      <c r="C51" s="54"/>
      <c r="D51" s="54"/>
      <c r="E51" s="4">
        <v>851</v>
      </c>
      <c r="F51" s="3" t="s">
        <v>11</v>
      </c>
      <c r="G51" s="3" t="s">
        <v>13</v>
      </c>
      <c r="H51" s="4" t="s">
        <v>270</v>
      </c>
      <c r="I51" s="3" t="s">
        <v>26</v>
      </c>
      <c r="J51" s="10">
        <v>78000</v>
      </c>
      <c r="K51" s="10"/>
      <c r="L51" s="10"/>
    </row>
    <row r="52" spans="1:12" ht="60" x14ac:dyDescent="0.25">
      <c r="A52" s="54" t="s">
        <v>27</v>
      </c>
      <c r="B52" s="53"/>
      <c r="C52" s="54"/>
      <c r="D52" s="54"/>
      <c r="E52" s="4">
        <v>851</v>
      </c>
      <c r="F52" s="3" t="s">
        <v>11</v>
      </c>
      <c r="G52" s="3" t="s">
        <v>13</v>
      </c>
      <c r="H52" s="4" t="s">
        <v>271</v>
      </c>
      <c r="I52" s="3"/>
      <c r="J52" s="10">
        <f t="shared" ref="J52:L65" si="29">J53</f>
        <v>2500</v>
      </c>
      <c r="K52" s="10">
        <f t="shared" si="29"/>
        <v>2500</v>
      </c>
      <c r="L52" s="10">
        <f t="shared" si="29"/>
        <v>2500</v>
      </c>
    </row>
    <row r="53" spans="1:12" ht="30" x14ac:dyDescent="0.25">
      <c r="A53" s="54" t="s">
        <v>20</v>
      </c>
      <c r="B53" s="53"/>
      <c r="C53" s="53"/>
      <c r="D53" s="53"/>
      <c r="E53" s="4">
        <v>851</v>
      </c>
      <c r="F53" s="3" t="s">
        <v>11</v>
      </c>
      <c r="G53" s="3" t="s">
        <v>13</v>
      </c>
      <c r="H53" s="4" t="s">
        <v>271</v>
      </c>
      <c r="I53" s="3" t="s">
        <v>21</v>
      </c>
      <c r="J53" s="10">
        <f t="shared" si="29"/>
        <v>2500</v>
      </c>
      <c r="K53" s="10">
        <f t="shared" si="29"/>
        <v>2500</v>
      </c>
      <c r="L53" s="10">
        <f t="shared" si="29"/>
        <v>2500</v>
      </c>
    </row>
    <row r="54" spans="1:12" ht="30" x14ac:dyDescent="0.25">
      <c r="A54" s="54" t="s">
        <v>9</v>
      </c>
      <c r="B54" s="54"/>
      <c r="C54" s="54"/>
      <c r="D54" s="54"/>
      <c r="E54" s="4">
        <v>851</v>
      </c>
      <c r="F54" s="3" t="s">
        <v>11</v>
      </c>
      <c r="G54" s="3" t="s">
        <v>13</v>
      </c>
      <c r="H54" s="4" t="s">
        <v>271</v>
      </c>
      <c r="I54" s="3" t="s">
        <v>22</v>
      </c>
      <c r="J54" s="10">
        <v>2500</v>
      </c>
      <c r="K54" s="10">
        <v>2500</v>
      </c>
      <c r="L54" s="10">
        <v>2500</v>
      </c>
    </row>
    <row r="55" spans="1:12" ht="75" x14ac:dyDescent="0.25">
      <c r="A55" s="54" t="s">
        <v>372</v>
      </c>
      <c r="B55" s="53"/>
      <c r="C55" s="54"/>
      <c r="D55" s="54"/>
      <c r="E55" s="4">
        <v>851</v>
      </c>
      <c r="F55" s="3" t="s">
        <v>11</v>
      </c>
      <c r="G55" s="3" t="s">
        <v>13</v>
      </c>
      <c r="H55" s="4" t="s">
        <v>373</v>
      </c>
      <c r="I55" s="3"/>
      <c r="J55" s="10">
        <f t="shared" si="29"/>
        <v>600</v>
      </c>
      <c r="K55" s="10">
        <f t="shared" si="29"/>
        <v>600</v>
      </c>
      <c r="L55" s="10">
        <f t="shared" si="29"/>
        <v>600</v>
      </c>
    </row>
    <row r="56" spans="1:12" ht="30" x14ac:dyDescent="0.25">
      <c r="A56" s="54" t="s">
        <v>20</v>
      </c>
      <c r="B56" s="53"/>
      <c r="C56" s="53"/>
      <c r="D56" s="53"/>
      <c r="E56" s="4">
        <v>851</v>
      </c>
      <c r="F56" s="3" t="s">
        <v>11</v>
      </c>
      <c r="G56" s="3" t="s">
        <v>13</v>
      </c>
      <c r="H56" s="4" t="s">
        <v>373</v>
      </c>
      <c r="I56" s="3" t="s">
        <v>21</v>
      </c>
      <c r="J56" s="10">
        <f t="shared" si="29"/>
        <v>600</v>
      </c>
      <c r="K56" s="10">
        <f t="shared" si="29"/>
        <v>600</v>
      </c>
      <c r="L56" s="10">
        <f t="shared" si="29"/>
        <v>600</v>
      </c>
    </row>
    <row r="57" spans="1:12" ht="30" x14ac:dyDescent="0.25">
      <c r="A57" s="54" t="s">
        <v>9</v>
      </c>
      <c r="B57" s="54"/>
      <c r="C57" s="54"/>
      <c r="D57" s="54"/>
      <c r="E57" s="4">
        <v>851</v>
      </c>
      <c r="F57" s="3" t="s">
        <v>11</v>
      </c>
      <c r="G57" s="3" t="s">
        <v>13</v>
      </c>
      <c r="H57" s="4" t="s">
        <v>373</v>
      </c>
      <c r="I57" s="3" t="s">
        <v>22</v>
      </c>
      <c r="J57" s="10">
        <v>600</v>
      </c>
      <c r="K57" s="10">
        <v>600</v>
      </c>
      <c r="L57" s="10">
        <v>600</v>
      </c>
    </row>
    <row r="58" spans="1:12" ht="60" x14ac:dyDescent="0.25">
      <c r="A58" s="54" t="s">
        <v>374</v>
      </c>
      <c r="B58" s="53"/>
      <c r="C58" s="54"/>
      <c r="D58" s="54"/>
      <c r="E58" s="4">
        <v>851</v>
      </c>
      <c r="F58" s="3" t="s">
        <v>11</v>
      </c>
      <c r="G58" s="3" t="s">
        <v>13</v>
      </c>
      <c r="H58" s="4" t="s">
        <v>375</v>
      </c>
      <c r="I58" s="3"/>
      <c r="J58" s="10">
        <f t="shared" si="29"/>
        <v>600</v>
      </c>
      <c r="K58" s="10">
        <f t="shared" si="29"/>
        <v>600</v>
      </c>
      <c r="L58" s="10">
        <f t="shared" si="29"/>
        <v>600</v>
      </c>
    </row>
    <row r="59" spans="1:12" ht="30" x14ac:dyDescent="0.25">
      <c r="A59" s="54" t="s">
        <v>20</v>
      </c>
      <c r="B59" s="53"/>
      <c r="C59" s="53"/>
      <c r="D59" s="53"/>
      <c r="E59" s="4">
        <v>851</v>
      </c>
      <c r="F59" s="3" t="s">
        <v>11</v>
      </c>
      <c r="G59" s="3" t="s">
        <v>13</v>
      </c>
      <c r="H59" s="4" t="s">
        <v>375</v>
      </c>
      <c r="I59" s="3" t="s">
        <v>21</v>
      </c>
      <c r="J59" s="10">
        <f t="shared" si="29"/>
        <v>600</v>
      </c>
      <c r="K59" s="10">
        <f t="shared" si="29"/>
        <v>600</v>
      </c>
      <c r="L59" s="10">
        <f t="shared" si="29"/>
        <v>600</v>
      </c>
    </row>
    <row r="60" spans="1:12" ht="30" x14ac:dyDescent="0.25">
      <c r="A60" s="54" t="s">
        <v>9</v>
      </c>
      <c r="B60" s="54"/>
      <c r="C60" s="54"/>
      <c r="D60" s="54"/>
      <c r="E60" s="4">
        <v>851</v>
      </c>
      <c r="F60" s="3" t="s">
        <v>11</v>
      </c>
      <c r="G60" s="3" t="s">
        <v>13</v>
      </c>
      <c r="H60" s="4" t="s">
        <v>375</v>
      </c>
      <c r="I60" s="3" t="s">
        <v>22</v>
      </c>
      <c r="J60" s="10">
        <v>600</v>
      </c>
      <c r="K60" s="10">
        <v>600</v>
      </c>
      <c r="L60" s="10">
        <v>600</v>
      </c>
    </row>
    <row r="61" spans="1:12" ht="105" x14ac:dyDescent="0.25">
      <c r="A61" s="54" t="s">
        <v>376</v>
      </c>
      <c r="B61" s="53"/>
      <c r="C61" s="54"/>
      <c r="D61" s="54"/>
      <c r="E61" s="4">
        <v>851</v>
      </c>
      <c r="F61" s="3" t="s">
        <v>11</v>
      </c>
      <c r="G61" s="3" t="s">
        <v>13</v>
      </c>
      <c r="H61" s="4" t="s">
        <v>377</v>
      </c>
      <c r="I61" s="3"/>
      <c r="J61" s="10">
        <f t="shared" si="29"/>
        <v>600</v>
      </c>
      <c r="K61" s="10">
        <f t="shared" si="29"/>
        <v>600</v>
      </c>
      <c r="L61" s="10">
        <f t="shared" si="29"/>
        <v>600</v>
      </c>
    </row>
    <row r="62" spans="1:12" ht="30" x14ac:dyDescent="0.25">
      <c r="A62" s="54" t="s">
        <v>20</v>
      </c>
      <c r="B62" s="53"/>
      <c r="C62" s="53"/>
      <c r="D62" s="53"/>
      <c r="E62" s="4">
        <v>851</v>
      </c>
      <c r="F62" s="3" t="s">
        <v>11</v>
      </c>
      <c r="G62" s="3" t="s">
        <v>13</v>
      </c>
      <c r="H62" s="4" t="s">
        <v>377</v>
      </c>
      <c r="I62" s="3" t="s">
        <v>21</v>
      </c>
      <c r="J62" s="10">
        <f t="shared" si="29"/>
        <v>600</v>
      </c>
      <c r="K62" s="10">
        <f t="shared" si="29"/>
        <v>600</v>
      </c>
      <c r="L62" s="10">
        <f t="shared" si="29"/>
        <v>600</v>
      </c>
    </row>
    <row r="63" spans="1:12" ht="30" x14ac:dyDescent="0.25">
      <c r="A63" s="54" t="s">
        <v>9</v>
      </c>
      <c r="B63" s="54"/>
      <c r="C63" s="54"/>
      <c r="D63" s="54"/>
      <c r="E63" s="4">
        <v>851</v>
      </c>
      <c r="F63" s="3" t="s">
        <v>11</v>
      </c>
      <c r="G63" s="3" t="s">
        <v>13</v>
      </c>
      <c r="H63" s="4" t="s">
        <v>377</v>
      </c>
      <c r="I63" s="3" t="s">
        <v>22</v>
      </c>
      <c r="J63" s="10">
        <v>600</v>
      </c>
      <c r="K63" s="10">
        <v>600</v>
      </c>
      <c r="L63" s="10">
        <v>600</v>
      </c>
    </row>
    <row r="64" spans="1:12" ht="75" x14ac:dyDescent="0.25">
      <c r="A64" s="54" t="s">
        <v>378</v>
      </c>
      <c r="B64" s="53"/>
      <c r="C64" s="54"/>
      <c r="D64" s="54"/>
      <c r="E64" s="4">
        <v>851</v>
      </c>
      <c r="F64" s="3" t="s">
        <v>11</v>
      </c>
      <c r="G64" s="3" t="s">
        <v>13</v>
      </c>
      <c r="H64" s="4" t="s">
        <v>379</v>
      </c>
      <c r="I64" s="3"/>
      <c r="J64" s="10">
        <f t="shared" si="29"/>
        <v>2100</v>
      </c>
      <c r="K64" s="10">
        <f t="shared" si="29"/>
        <v>2100</v>
      </c>
      <c r="L64" s="10">
        <f t="shared" si="29"/>
        <v>2100</v>
      </c>
    </row>
    <row r="65" spans="1:12" ht="30" x14ac:dyDescent="0.25">
      <c r="A65" s="54" t="s">
        <v>20</v>
      </c>
      <c r="B65" s="53"/>
      <c r="C65" s="53"/>
      <c r="D65" s="53"/>
      <c r="E65" s="4">
        <v>851</v>
      </c>
      <c r="F65" s="3" t="s">
        <v>11</v>
      </c>
      <c r="G65" s="3" t="s">
        <v>13</v>
      </c>
      <c r="H65" s="4" t="s">
        <v>379</v>
      </c>
      <c r="I65" s="3" t="s">
        <v>21</v>
      </c>
      <c r="J65" s="10">
        <f t="shared" si="29"/>
        <v>2100</v>
      </c>
      <c r="K65" s="10">
        <f t="shared" si="29"/>
        <v>2100</v>
      </c>
      <c r="L65" s="10">
        <f t="shared" si="29"/>
        <v>2100</v>
      </c>
    </row>
    <row r="66" spans="1:12" ht="30" x14ac:dyDescent="0.25">
      <c r="A66" s="54" t="s">
        <v>9</v>
      </c>
      <c r="B66" s="54"/>
      <c r="C66" s="54"/>
      <c r="D66" s="54"/>
      <c r="E66" s="4">
        <v>851</v>
      </c>
      <c r="F66" s="3" t="s">
        <v>11</v>
      </c>
      <c r="G66" s="3" t="s">
        <v>13</v>
      </c>
      <c r="H66" s="4" t="s">
        <v>379</v>
      </c>
      <c r="I66" s="3" t="s">
        <v>22</v>
      </c>
      <c r="J66" s="10">
        <v>2100</v>
      </c>
      <c r="K66" s="10">
        <v>2100</v>
      </c>
      <c r="L66" s="10">
        <v>2100</v>
      </c>
    </row>
    <row r="67" spans="1:12" x14ac:dyDescent="0.25">
      <c r="A67" s="53" t="s">
        <v>29</v>
      </c>
      <c r="B67" s="54"/>
      <c r="C67" s="54"/>
      <c r="D67" s="54"/>
      <c r="E67" s="4">
        <v>851</v>
      </c>
      <c r="F67" s="3" t="s">
        <v>11</v>
      </c>
      <c r="G67" s="3" t="s">
        <v>30</v>
      </c>
      <c r="H67" s="4" t="s">
        <v>44</v>
      </c>
      <c r="I67" s="3"/>
      <c r="J67" s="10">
        <f t="shared" ref="J67:L69" si="30">J68</f>
        <v>4850</v>
      </c>
      <c r="K67" s="10">
        <f t="shared" si="30"/>
        <v>41515</v>
      </c>
      <c r="L67" s="10">
        <f t="shared" si="30"/>
        <v>4635</v>
      </c>
    </row>
    <row r="68" spans="1:12" ht="60" x14ac:dyDescent="0.25">
      <c r="A68" s="54" t="s">
        <v>153</v>
      </c>
      <c r="B68" s="54"/>
      <c r="C68" s="54"/>
      <c r="D68" s="54"/>
      <c r="E68" s="4">
        <v>851</v>
      </c>
      <c r="F68" s="3" t="s">
        <v>11</v>
      </c>
      <c r="G68" s="3" t="s">
        <v>30</v>
      </c>
      <c r="H68" s="4" t="s">
        <v>272</v>
      </c>
      <c r="I68" s="3"/>
      <c r="J68" s="10">
        <f t="shared" si="30"/>
        <v>4850</v>
      </c>
      <c r="K68" s="10">
        <f t="shared" si="30"/>
        <v>41515</v>
      </c>
      <c r="L68" s="10">
        <f t="shared" si="30"/>
        <v>4635</v>
      </c>
    </row>
    <row r="69" spans="1:12" ht="30" x14ac:dyDescent="0.25">
      <c r="A69" s="54" t="s">
        <v>20</v>
      </c>
      <c r="B69" s="53"/>
      <c r="C69" s="53"/>
      <c r="D69" s="53"/>
      <c r="E69" s="4">
        <v>851</v>
      </c>
      <c r="F69" s="3" t="s">
        <v>11</v>
      </c>
      <c r="G69" s="3" t="s">
        <v>30</v>
      </c>
      <c r="H69" s="4" t="s">
        <v>272</v>
      </c>
      <c r="I69" s="3" t="s">
        <v>21</v>
      </c>
      <c r="J69" s="10">
        <f t="shared" si="30"/>
        <v>4850</v>
      </c>
      <c r="K69" s="10">
        <f t="shared" si="30"/>
        <v>41515</v>
      </c>
      <c r="L69" s="10">
        <f t="shared" si="30"/>
        <v>4635</v>
      </c>
    </row>
    <row r="70" spans="1:12" ht="30" x14ac:dyDescent="0.25">
      <c r="A70" s="54" t="s">
        <v>9</v>
      </c>
      <c r="B70" s="54"/>
      <c r="C70" s="54"/>
      <c r="D70" s="54"/>
      <c r="E70" s="4">
        <v>851</v>
      </c>
      <c r="F70" s="3" t="s">
        <v>11</v>
      </c>
      <c r="G70" s="3" t="s">
        <v>30</v>
      </c>
      <c r="H70" s="4" t="s">
        <v>272</v>
      </c>
      <c r="I70" s="3" t="s">
        <v>22</v>
      </c>
      <c r="J70" s="10">
        <v>4850</v>
      </c>
      <c r="K70" s="10">
        <v>41515</v>
      </c>
      <c r="L70" s="10">
        <v>4635</v>
      </c>
    </row>
    <row r="71" spans="1:12" s="11" customFormat="1" x14ac:dyDescent="0.25">
      <c r="A71" s="53" t="s">
        <v>32</v>
      </c>
      <c r="B71" s="54"/>
      <c r="C71" s="54"/>
      <c r="D71" s="54"/>
      <c r="E71" s="4">
        <v>851</v>
      </c>
      <c r="F71" s="3" t="s">
        <v>11</v>
      </c>
      <c r="G71" s="3" t="s">
        <v>33</v>
      </c>
      <c r="H71" s="4" t="s">
        <v>44</v>
      </c>
      <c r="I71" s="3"/>
      <c r="J71" s="10">
        <f t="shared" ref="J71" si="31">J75+J72+J78+J81</f>
        <v>4988100</v>
      </c>
      <c r="K71" s="10">
        <f t="shared" ref="K71:L71" si="32">K75+K72+K78+K81</f>
        <v>4400100</v>
      </c>
      <c r="L71" s="10">
        <f t="shared" si="32"/>
        <v>4400100</v>
      </c>
    </row>
    <row r="72" spans="1:12" ht="30" x14ac:dyDescent="0.25">
      <c r="A72" s="54" t="s">
        <v>218</v>
      </c>
      <c r="B72" s="54"/>
      <c r="C72" s="54"/>
      <c r="D72" s="54"/>
      <c r="E72" s="4">
        <v>851</v>
      </c>
      <c r="F72" s="3" t="s">
        <v>11</v>
      </c>
      <c r="G72" s="4" t="s">
        <v>33</v>
      </c>
      <c r="H72" s="4" t="s">
        <v>273</v>
      </c>
      <c r="I72" s="3"/>
      <c r="J72" s="10">
        <f t="shared" ref="J72:L73" si="33">J73</f>
        <v>35500</v>
      </c>
      <c r="K72" s="10">
        <f t="shared" si="33"/>
        <v>0</v>
      </c>
      <c r="L72" s="10">
        <f t="shared" si="33"/>
        <v>0</v>
      </c>
    </row>
    <row r="73" spans="1:12" ht="30" x14ac:dyDescent="0.25">
      <c r="A73" s="54" t="s">
        <v>20</v>
      </c>
      <c r="B73" s="53"/>
      <c r="C73" s="53"/>
      <c r="D73" s="53"/>
      <c r="E73" s="4">
        <v>851</v>
      </c>
      <c r="F73" s="3" t="s">
        <v>11</v>
      </c>
      <c r="G73" s="4" t="s">
        <v>33</v>
      </c>
      <c r="H73" s="4" t="s">
        <v>273</v>
      </c>
      <c r="I73" s="3" t="s">
        <v>21</v>
      </c>
      <c r="J73" s="10">
        <f t="shared" si="33"/>
        <v>35500</v>
      </c>
      <c r="K73" s="10">
        <f t="shared" si="33"/>
        <v>0</v>
      </c>
      <c r="L73" s="10">
        <f t="shared" si="33"/>
        <v>0</v>
      </c>
    </row>
    <row r="74" spans="1:12" ht="30" x14ac:dyDescent="0.25">
      <c r="A74" s="54" t="s">
        <v>9</v>
      </c>
      <c r="B74" s="54"/>
      <c r="C74" s="54"/>
      <c r="D74" s="54"/>
      <c r="E74" s="4">
        <v>851</v>
      </c>
      <c r="F74" s="3" t="s">
        <v>11</v>
      </c>
      <c r="G74" s="4" t="s">
        <v>33</v>
      </c>
      <c r="H74" s="4" t="s">
        <v>273</v>
      </c>
      <c r="I74" s="3" t="s">
        <v>22</v>
      </c>
      <c r="J74" s="10">
        <v>35500</v>
      </c>
      <c r="K74" s="10"/>
      <c r="L74" s="10"/>
    </row>
    <row r="75" spans="1:12" ht="30" x14ac:dyDescent="0.25">
      <c r="A75" s="54" t="s">
        <v>36</v>
      </c>
      <c r="B75" s="54"/>
      <c r="C75" s="54"/>
      <c r="D75" s="54"/>
      <c r="E75" s="4">
        <v>851</v>
      </c>
      <c r="F75" s="3" t="s">
        <v>16</v>
      </c>
      <c r="G75" s="4" t="s">
        <v>33</v>
      </c>
      <c r="H75" s="4" t="s">
        <v>334</v>
      </c>
      <c r="I75" s="3"/>
      <c r="J75" s="10">
        <f t="shared" ref="J75:L76" si="34">J76</f>
        <v>552500</v>
      </c>
      <c r="K75" s="10">
        <f t="shared" si="34"/>
        <v>0</v>
      </c>
      <c r="L75" s="10">
        <f t="shared" si="34"/>
        <v>0</v>
      </c>
    </row>
    <row r="76" spans="1:12" ht="30" x14ac:dyDescent="0.25">
      <c r="A76" s="54" t="s">
        <v>20</v>
      </c>
      <c r="B76" s="53"/>
      <c r="C76" s="53"/>
      <c r="D76" s="53"/>
      <c r="E76" s="4">
        <v>851</v>
      </c>
      <c r="F76" s="3" t="s">
        <v>11</v>
      </c>
      <c r="G76" s="3" t="s">
        <v>33</v>
      </c>
      <c r="H76" s="4" t="s">
        <v>334</v>
      </c>
      <c r="I76" s="3" t="s">
        <v>21</v>
      </c>
      <c r="J76" s="10">
        <f t="shared" si="34"/>
        <v>552500</v>
      </c>
      <c r="K76" s="10">
        <f t="shared" si="34"/>
        <v>0</v>
      </c>
      <c r="L76" s="10">
        <f t="shared" si="34"/>
        <v>0</v>
      </c>
    </row>
    <row r="77" spans="1:12" ht="30" x14ac:dyDescent="0.25">
      <c r="A77" s="54" t="s">
        <v>9</v>
      </c>
      <c r="B77" s="54"/>
      <c r="C77" s="54"/>
      <c r="D77" s="54"/>
      <c r="E77" s="4">
        <v>851</v>
      </c>
      <c r="F77" s="3" t="s">
        <v>11</v>
      </c>
      <c r="G77" s="3" t="s">
        <v>33</v>
      </c>
      <c r="H77" s="4" t="s">
        <v>334</v>
      </c>
      <c r="I77" s="3" t="s">
        <v>22</v>
      </c>
      <c r="J77" s="10">
        <v>552500</v>
      </c>
      <c r="K77" s="10"/>
      <c r="L77" s="10"/>
    </row>
    <row r="78" spans="1:12" ht="45" x14ac:dyDescent="0.25">
      <c r="A78" s="54" t="s">
        <v>370</v>
      </c>
      <c r="B78" s="54"/>
      <c r="C78" s="54"/>
      <c r="D78" s="54"/>
      <c r="E78" s="4" t="s">
        <v>240</v>
      </c>
      <c r="F78" s="3" t="s">
        <v>11</v>
      </c>
      <c r="G78" s="3" t="s">
        <v>33</v>
      </c>
      <c r="H78" s="4" t="s">
        <v>384</v>
      </c>
      <c r="I78" s="3"/>
      <c r="J78" s="10">
        <f t="shared" ref="J78:L79" si="35">J79</f>
        <v>310200</v>
      </c>
      <c r="K78" s="10">
        <f t="shared" si="35"/>
        <v>310200</v>
      </c>
      <c r="L78" s="10">
        <f t="shared" si="35"/>
        <v>310200</v>
      </c>
    </row>
    <row r="79" spans="1:12" ht="30" x14ac:dyDescent="0.25">
      <c r="A79" s="54" t="s">
        <v>20</v>
      </c>
      <c r="B79" s="54"/>
      <c r="C79" s="54"/>
      <c r="D79" s="54"/>
      <c r="E79" s="4">
        <v>851</v>
      </c>
      <c r="F79" s="3" t="s">
        <v>11</v>
      </c>
      <c r="G79" s="3" t="s">
        <v>33</v>
      </c>
      <c r="H79" s="4" t="s">
        <v>384</v>
      </c>
      <c r="I79" s="3" t="s">
        <v>21</v>
      </c>
      <c r="J79" s="10">
        <f t="shared" si="35"/>
        <v>310200</v>
      </c>
      <c r="K79" s="10">
        <f t="shared" si="35"/>
        <v>310200</v>
      </c>
      <c r="L79" s="10">
        <f t="shared" si="35"/>
        <v>310200</v>
      </c>
    </row>
    <row r="80" spans="1:12" ht="30" x14ac:dyDescent="0.25">
      <c r="A80" s="54" t="s">
        <v>9</v>
      </c>
      <c r="B80" s="54"/>
      <c r="C80" s="54"/>
      <c r="D80" s="54"/>
      <c r="E80" s="4">
        <v>851</v>
      </c>
      <c r="F80" s="3" t="s">
        <v>11</v>
      </c>
      <c r="G80" s="3" t="s">
        <v>33</v>
      </c>
      <c r="H80" s="4" t="s">
        <v>384</v>
      </c>
      <c r="I80" s="3" t="s">
        <v>22</v>
      </c>
      <c r="J80" s="10">
        <v>310200</v>
      </c>
      <c r="K80" s="10">
        <v>310200</v>
      </c>
      <c r="L80" s="10">
        <v>310200</v>
      </c>
    </row>
    <row r="81" spans="1:12" s="2" customFormat="1" ht="30" x14ac:dyDescent="0.25">
      <c r="A81" s="54" t="s">
        <v>37</v>
      </c>
      <c r="B81" s="51"/>
      <c r="C81" s="51"/>
      <c r="D81" s="51"/>
      <c r="E81" s="4">
        <v>851</v>
      </c>
      <c r="F81" s="4" t="s">
        <v>11</v>
      </c>
      <c r="G81" s="4" t="s">
        <v>33</v>
      </c>
      <c r="H81" s="4" t="s">
        <v>274</v>
      </c>
      <c r="I81" s="4"/>
      <c r="J81" s="10">
        <f t="shared" ref="J81:L82" si="36">J82</f>
        <v>4089900</v>
      </c>
      <c r="K81" s="10">
        <f t="shared" si="36"/>
        <v>4089900</v>
      </c>
      <c r="L81" s="10">
        <f t="shared" si="36"/>
        <v>4089900</v>
      </c>
    </row>
    <row r="82" spans="1:12" ht="30" x14ac:dyDescent="0.25">
      <c r="A82" s="54" t="s">
        <v>38</v>
      </c>
      <c r="B82" s="54"/>
      <c r="C82" s="54"/>
      <c r="D82" s="54"/>
      <c r="E82" s="4">
        <v>851</v>
      </c>
      <c r="F82" s="3" t="s">
        <v>11</v>
      </c>
      <c r="G82" s="3" t="s">
        <v>33</v>
      </c>
      <c r="H82" s="4" t="s">
        <v>274</v>
      </c>
      <c r="I82" s="3">
        <v>600</v>
      </c>
      <c r="J82" s="10">
        <f t="shared" si="36"/>
        <v>4089900</v>
      </c>
      <c r="K82" s="10">
        <f t="shared" si="36"/>
        <v>4089900</v>
      </c>
      <c r="L82" s="10">
        <f t="shared" si="36"/>
        <v>4089900</v>
      </c>
    </row>
    <row r="83" spans="1:12" x14ac:dyDescent="0.25">
      <c r="A83" s="54" t="s">
        <v>78</v>
      </c>
      <c r="B83" s="54"/>
      <c r="C83" s="54"/>
      <c r="D83" s="54"/>
      <c r="E83" s="4">
        <v>851</v>
      </c>
      <c r="F83" s="3" t="s">
        <v>11</v>
      </c>
      <c r="G83" s="3" t="s">
        <v>33</v>
      </c>
      <c r="H83" s="4" t="s">
        <v>274</v>
      </c>
      <c r="I83" s="3">
        <v>610</v>
      </c>
      <c r="J83" s="10">
        <v>4089900</v>
      </c>
      <c r="K83" s="10">
        <v>4089900</v>
      </c>
      <c r="L83" s="10">
        <v>4089900</v>
      </c>
    </row>
    <row r="84" spans="1:12" s="11" customFormat="1" x14ac:dyDescent="0.25">
      <c r="A84" s="53" t="s">
        <v>40</v>
      </c>
      <c r="B84" s="54"/>
      <c r="C84" s="54"/>
      <c r="D84" s="54"/>
      <c r="E84" s="3">
        <v>851</v>
      </c>
      <c r="F84" s="3" t="s">
        <v>41</v>
      </c>
      <c r="G84" s="3"/>
      <c r="H84" s="4" t="s">
        <v>44</v>
      </c>
      <c r="I84" s="3"/>
      <c r="J84" s="10">
        <f t="shared" ref="J84:L85" si="37">J85</f>
        <v>781468</v>
      </c>
      <c r="K84" s="10">
        <f t="shared" si="37"/>
        <v>856901</v>
      </c>
      <c r="L84" s="10">
        <f t="shared" si="37"/>
        <v>888108</v>
      </c>
    </row>
    <row r="85" spans="1:12" s="17" customFormat="1" x14ac:dyDescent="0.25">
      <c r="A85" s="53" t="s">
        <v>42</v>
      </c>
      <c r="B85" s="53"/>
      <c r="C85" s="53"/>
      <c r="D85" s="53"/>
      <c r="E85" s="3">
        <v>851</v>
      </c>
      <c r="F85" s="3" t="s">
        <v>41</v>
      </c>
      <c r="G85" s="3" t="s">
        <v>43</v>
      </c>
      <c r="H85" s="4" t="s">
        <v>44</v>
      </c>
      <c r="I85" s="3"/>
      <c r="J85" s="10">
        <f t="shared" si="37"/>
        <v>781468</v>
      </c>
      <c r="K85" s="10">
        <f t="shared" si="37"/>
        <v>856901</v>
      </c>
      <c r="L85" s="10">
        <f t="shared" si="37"/>
        <v>888108</v>
      </c>
    </row>
    <row r="86" spans="1:12" s="2" customFormat="1" ht="45" x14ac:dyDescent="0.25">
      <c r="A86" s="54" t="s">
        <v>365</v>
      </c>
      <c r="B86" s="53"/>
      <c r="C86" s="53"/>
      <c r="D86" s="53"/>
      <c r="E86" s="3">
        <v>851</v>
      </c>
      <c r="F86" s="4" t="s">
        <v>41</v>
      </c>
      <c r="G86" s="4" t="s">
        <v>43</v>
      </c>
      <c r="H86" s="4" t="s">
        <v>275</v>
      </c>
      <c r="I86" s="4" t="s">
        <v>44</v>
      </c>
      <c r="J86" s="10">
        <f>J87+J89</f>
        <v>781468</v>
      </c>
      <c r="K86" s="10">
        <f t="shared" ref="K86:L86" si="38">K87+K89</f>
        <v>856901</v>
      </c>
      <c r="L86" s="10">
        <f t="shared" si="38"/>
        <v>888108</v>
      </c>
    </row>
    <row r="87" spans="1:12" ht="75" x14ac:dyDescent="0.25">
      <c r="A87" s="54" t="s">
        <v>15</v>
      </c>
      <c r="B87" s="51"/>
      <c r="C87" s="51"/>
      <c r="D87" s="51"/>
      <c r="E87" s="4">
        <v>851</v>
      </c>
      <c r="F87" s="3" t="s">
        <v>41</v>
      </c>
      <c r="G87" s="3" t="s">
        <v>43</v>
      </c>
      <c r="H87" s="4" t="s">
        <v>275</v>
      </c>
      <c r="I87" s="3" t="s">
        <v>17</v>
      </c>
      <c r="J87" s="10">
        <f t="shared" ref="J87:L87" si="39">J88</f>
        <v>735500</v>
      </c>
      <c r="K87" s="10">
        <f t="shared" si="39"/>
        <v>781200</v>
      </c>
      <c r="L87" s="10">
        <f t="shared" si="39"/>
        <v>801699</v>
      </c>
    </row>
    <row r="88" spans="1:12" ht="30" x14ac:dyDescent="0.25">
      <c r="A88" s="54" t="s">
        <v>242</v>
      </c>
      <c r="B88" s="51"/>
      <c r="C88" s="51"/>
      <c r="D88" s="51"/>
      <c r="E88" s="4">
        <v>851</v>
      </c>
      <c r="F88" s="3" t="s">
        <v>41</v>
      </c>
      <c r="G88" s="3" t="s">
        <v>43</v>
      </c>
      <c r="H88" s="4" t="s">
        <v>275</v>
      </c>
      <c r="I88" s="3" t="s">
        <v>18</v>
      </c>
      <c r="J88" s="10">
        <v>735500</v>
      </c>
      <c r="K88" s="10">
        <v>781200</v>
      </c>
      <c r="L88" s="10">
        <v>801699</v>
      </c>
    </row>
    <row r="89" spans="1:12" ht="30" x14ac:dyDescent="0.25">
      <c r="A89" s="54" t="s">
        <v>20</v>
      </c>
      <c r="B89" s="51"/>
      <c r="C89" s="51"/>
      <c r="D89" s="51"/>
      <c r="E89" s="4">
        <v>851</v>
      </c>
      <c r="F89" s="3" t="s">
        <v>41</v>
      </c>
      <c r="G89" s="3" t="s">
        <v>43</v>
      </c>
      <c r="H89" s="4" t="s">
        <v>275</v>
      </c>
      <c r="I89" s="3" t="s">
        <v>21</v>
      </c>
      <c r="J89" s="10">
        <f t="shared" ref="J89:L89" si="40">J90</f>
        <v>45968</v>
      </c>
      <c r="K89" s="10">
        <f t="shared" si="40"/>
        <v>75701</v>
      </c>
      <c r="L89" s="10">
        <f t="shared" si="40"/>
        <v>86409</v>
      </c>
    </row>
    <row r="90" spans="1:12" ht="30" x14ac:dyDescent="0.25">
      <c r="A90" s="54" t="s">
        <v>9</v>
      </c>
      <c r="B90" s="51"/>
      <c r="C90" s="51"/>
      <c r="D90" s="51"/>
      <c r="E90" s="4">
        <v>851</v>
      </c>
      <c r="F90" s="3" t="s">
        <v>41</v>
      </c>
      <c r="G90" s="3" t="s">
        <v>43</v>
      </c>
      <c r="H90" s="4" t="s">
        <v>275</v>
      </c>
      <c r="I90" s="3" t="s">
        <v>22</v>
      </c>
      <c r="J90" s="10">
        <v>45968</v>
      </c>
      <c r="K90" s="10">
        <v>75701</v>
      </c>
      <c r="L90" s="10">
        <v>86409</v>
      </c>
    </row>
    <row r="91" spans="1:12" s="11" customFormat="1" ht="30" x14ac:dyDescent="0.25">
      <c r="A91" s="53" t="s">
        <v>45</v>
      </c>
      <c r="B91" s="54"/>
      <c r="C91" s="54"/>
      <c r="D91" s="54"/>
      <c r="E91" s="4">
        <v>851</v>
      </c>
      <c r="F91" s="3" t="s">
        <v>43</v>
      </c>
      <c r="G91" s="3"/>
      <c r="H91" s="4" t="s">
        <v>44</v>
      </c>
      <c r="I91" s="3"/>
      <c r="J91" s="10">
        <f t="shared" ref="J91:L91" si="41">J92</f>
        <v>4773900</v>
      </c>
      <c r="K91" s="10">
        <f t="shared" si="41"/>
        <v>4773900</v>
      </c>
      <c r="L91" s="10">
        <f t="shared" si="41"/>
        <v>4773900</v>
      </c>
    </row>
    <row r="92" spans="1:12" s="11" customFormat="1" ht="45" x14ac:dyDescent="0.25">
      <c r="A92" s="53" t="s">
        <v>261</v>
      </c>
      <c r="B92" s="54"/>
      <c r="C92" s="54"/>
      <c r="D92" s="54"/>
      <c r="E92" s="4">
        <v>851</v>
      </c>
      <c r="F92" s="3" t="s">
        <v>43</v>
      </c>
      <c r="G92" s="3" t="s">
        <v>87</v>
      </c>
      <c r="H92" s="4" t="s">
        <v>44</v>
      </c>
      <c r="I92" s="3"/>
      <c r="J92" s="10">
        <f t="shared" ref="J92" si="42">J93+J100</f>
        <v>4773900</v>
      </c>
      <c r="K92" s="10">
        <f t="shared" ref="K92:L92" si="43">K93+K100</f>
        <v>4773900</v>
      </c>
      <c r="L92" s="10">
        <f t="shared" si="43"/>
        <v>4773900</v>
      </c>
    </row>
    <row r="93" spans="1:12" x14ac:dyDescent="0.25">
      <c r="A93" s="54" t="s">
        <v>47</v>
      </c>
      <c r="B93" s="54"/>
      <c r="C93" s="54"/>
      <c r="D93" s="54"/>
      <c r="E93" s="4">
        <v>851</v>
      </c>
      <c r="F93" s="3" t="s">
        <v>43</v>
      </c>
      <c r="G93" s="3" t="s">
        <v>87</v>
      </c>
      <c r="H93" s="4" t="s">
        <v>276</v>
      </c>
      <c r="I93" s="3"/>
      <c r="J93" s="10">
        <f t="shared" ref="J93" si="44">J94+J96+J98</f>
        <v>4713900</v>
      </c>
      <c r="K93" s="10">
        <f t="shared" ref="K93:L93" si="45">K94+K96+K98</f>
        <v>4713900</v>
      </c>
      <c r="L93" s="10">
        <f t="shared" si="45"/>
        <v>4713900</v>
      </c>
    </row>
    <row r="94" spans="1:12" ht="75" x14ac:dyDescent="0.25">
      <c r="A94" s="54" t="s">
        <v>15</v>
      </c>
      <c r="B94" s="54"/>
      <c r="C94" s="54"/>
      <c r="D94" s="54"/>
      <c r="E94" s="4">
        <v>851</v>
      </c>
      <c r="F94" s="3" t="s">
        <v>43</v>
      </c>
      <c r="G94" s="4" t="s">
        <v>87</v>
      </c>
      <c r="H94" s="4" t="s">
        <v>276</v>
      </c>
      <c r="I94" s="3" t="s">
        <v>17</v>
      </c>
      <c r="J94" s="10">
        <f t="shared" ref="J94:L94" si="46">J95</f>
        <v>3516700</v>
      </c>
      <c r="K94" s="10">
        <f t="shared" si="46"/>
        <v>3516700</v>
      </c>
      <c r="L94" s="10">
        <f t="shared" si="46"/>
        <v>3516700</v>
      </c>
    </row>
    <row r="95" spans="1:12" x14ac:dyDescent="0.25">
      <c r="A95" s="54" t="s">
        <v>7</v>
      </c>
      <c r="B95" s="54"/>
      <c r="C95" s="54"/>
      <c r="D95" s="54"/>
      <c r="E95" s="4">
        <v>851</v>
      </c>
      <c r="F95" s="3" t="s">
        <v>43</v>
      </c>
      <c r="G95" s="4" t="s">
        <v>87</v>
      </c>
      <c r="H95" s="4" t="s">
        <v>276</v>
      </c>
      <c r="I95" s="3" t="s">
        <v>48</v>
      </c>
      <c r="J95" s="10">
        <v>3516700</v>
      </c>
      <c r="K95" s="10">
        <v>3516700</v>
      </c>
      <c r="L95" s="10">
        <v>3516700</v>
      </c>
    </row>
    <row r="96" spans="1:12" ht="30" x14ac:dyDescent="0.25">
      <c r="A96" s="54" t="s">
        <v>20</v>
      </c>
      <c r="B96" s="53"/>
      <c r="C96" s="53"/>
      <c r="D96" s="53"/>
      <c r="E96" s="4">
        <v>851</v>
      </c>
      <c r="F96" s="3" t="s">
        <v>43</v>
      </c>
      <c r="G96" s="4" t="s">
        <v>87</v>
      </c>
      <c r="H96" s="4" t="s">
        <v>276</v>
      </c>
      <c r="I96" s="3" t="s">
        <v>21</v>
      </c>
      <c r="J96" s="10">
        <f t="shared" ref="J96:L96" si="47">J97</f>
        <v>1183800</v>
      </c>
      <c r="K96" s="10">
        <f t="shared" si="47"/>
        <v>1183800</v>
      </c>
      <c r="L96" s="10">
        <f t="shared" si="47"/>
        <v>1183800</v>
      </c>
    </row>
    <row r="97" spans="1:12" ht="30" x14ac:dyDescent="0.25">
      <c r="A97" s="54" t="s">
        <v>9</v>
      </c>
      <c r="B97" s="54"/>
      <c r="C97" s="54"/>
      <c r="D97" s="54"/>
      <c r="E97" s="4">
        <v>851</v>
      </c>
      <c r="F97" s="3" t="s">
        <v>43</v>
      </c>
      <c r="G97" s="4" t="s">
        <v>87</v>
      </c>
      <c r="H97" s="4" t="s">
        <v>276</v>
      </c>
      <c r="I97" s="3" t="s">
        <v>22</v>
      </c>
      <c r="J97" s="10">
        <v>1183800</v>
      </c>
      <c r="K97" s="10">
        <v>1183800</v>
      </c>
      <c r="L97" s="10">
        <v>1183800</v>
      </c>
    </row>
    <row r="98" spans="1:12" x14ac:dyDescent="0.25">
      <c r="A98" s="54" t="s">
        <v>23</v>
      </c>
      <c r="B98" s="54"/>
      <c r="C98" s="54"/>
      <c r="D98" s="54"/>
      <c r="E98" s="4">
        <v>851</v>
      </c>
      <c r="F98" s="3" t="s">
        <v>43</v>
      </c>
      <c r="G98" s="4" t="s">
        <v>87</v>
      </c>
      <c r="H98" s="4" t="s">
        <v>276</v>
      </c>
      <c r="I98" s="3" t="s">
        <v>24</v>
      </c>
      <c r="J98" s="10">
        <f t="shared" ref="J98:L98" si="48">J99</f>
        <v>13400</v>
      </c>
      <c r="K98" s="10">
        <f t="shared" si="48"/>
        <v>13400</v>
      </c>
      <c r="L98" s="10">
        <f t="shared" si="48"/>
        <v>13400</v>
      </c>
    </row>
    <row r="99" spans="1:12" x14ac:dyDescent="0.25">
      <c r="A99" s="54" t="s">
        <v>25</v>
      </c>
      <c r="B99" s="54"/>
      <c r="C99" s="54"/>
      <c r="D99" s="54"/>
      <c r="E99" s="4">
        <v>851</v>
      </c>
      <c r="F99" s="3" t="s">
        <v>43</v>
      </c>
      <c r="G99" s="4" t="s">
        <v>87</v>
      </c>
      <c r="H99" s="4" t="s">
        <v>276</v>
      </c>
      <c r="I99" s="3" t="s">
        <v>26</v>
      </c>
      <c r="J99" s="10">
        <v>13400</v>
      </c>
      <c r="K99" s="10">
        <v>13400</v>
      </c>
      <c r="L99" s="10">
        <v>13400</v>
      </c>
    </row>
    <row r="100" spans="1:12" ht="45" x14ac:dyDescent="0.25">
      <c r="A100" s="54" t="s">
        <v>238</v>
      </c>
      <c r="B100" s="54"/>
      <c r="C100" s="54"/>
      <c r="D100" s="54"/>
      <c r="E100" s="4">
        <v>851</v>
      </c>
      <c r="F100" s="3" t="s">
        <v>43</v>
      </c>
      <c r="G100" s="3" t="s">
        <v>87</v>
      </c>
      <c r="H100" s="4" t="s">
        <v>277</v>
      </c>
      <c r="I100" s="3"/>
      <c r="J100" s="10">
        <f t="shared" ref="J100:L101" si="49">J101</f>
        <v>60000</v>
      </c>
      <c r="K100" s="10">
        <f t="shared" si="49"/>
        <v>60000</v>
      </c>
      <c r="L100" s="10">
        <f t="shared" si="49"/>
        <v>60000</v>
      </c>
    </row>
    <row r="101" spans="1:12" ht="30" x14ac:dyDescent="0.25">
      <c r="A101" s="54" t="s">
        <v>20</v>
      </c>
      <c r="B101" s="53"/>
      <c r="C101" s="53"/>
      <c r="D101" s="53"/>
      <c r="E101" s="4">
        <v>851</v>
      </c>
      <c r="F101" s="3" t="s">
        <v>43</v>
      </c>
      <c r="G101" s="4" t="s">
        <v>87</v>
      </c>
      <c r="H101" s="4" t="s">
        <v>277</v>
      </c>
      <c r="I101" s="3" t="s">
        <v>21</v>
      </c>
      <c r="J101" s="10">
        <f t="shared" si="49"/>
        <v>60000</v>
      </c>
      <c r="K101" s="10">
        <f t="shared" si="49"/>
        <v>60000</v>
      </c>
      <c r="L101" s="10">
        <f t="shared" si="49"/>
        <v>60000</v>
      </c>
    </row>
    <row r="102" spans="1:12" ht="30" x14ac:dyDescent="0.25">
      <c r="A102" s="54" t="s">
        <v>9</v>
      </c>
      <c r="B102" s="54"/>
      <c r="C102" s="54"/>
      <c r="D102" s="54"/>
      <c r="E102" s="4">
        <v>851</v>
      </c>
      <c r="F102" s="3" t="s">
        <v>43</v>
      </c>
      <c r="G102" s="4" t="s">
        <v>87</v>
      </c>
      <c r="H102" s="4" t="s">
        <v>277</v>
      </c>
      <c r="I102" s="3" t="s">
        <v>22</v>
      </c>
      <c r="J102" s="10">
        <v>60000</v>
      </c>
      <c r="K102" s="10">
        <v>60000</v>
      </c>
      <c r="L102" s="10">
        <v>60000</v>
      </c>
    </row>
    <row r="103" spans="1:12" s="11" customFormat="1" x14ac:dyDescent="0.25">
      <c r="A103" s="53" t="s">
        <v>49</v>
      </c>
      <c r="B103" s="54"/>
      <c r="C103" s="54"/>
      <c r="D103" s="54"/>
      <c r="E103" s="4">
        <v>851</v>
      </c>
      <c r="F103" s="3" t="s">
        <v>13</v>
      </c>
      <c r="G103" s="3"/>
      <c r="H103" s="4" t="s">
        <v>44</v>
      </c>
      <c r="I103" s="3"/>
      <c r="J103" s="10">
        <f>J104+J108+J112+J122+J129</f>
        <v>16564247.199999999</v>
      </c>
      <c r="K103" s="10">
        <f t="shared" ref="K103:L103" si="50">K104+K108+K112+K122+K129</f>
        <v>16596614.65</v>
      </c>
      <c r="L103" s="10">
        <f t="shared" si="50"/>
        <v>17952014.649999999</v>
      </c>
    </row>
    <row r="104" spans="1:12" s="11" customFormat="1" x14ac:dyDescent="0.25">
      <c r="A104" s="53" t="s">
        <v>50</v>
      </c>
      <c r="B104" s="54"/>
      <c r="C104" s="54"/>
      <c r="D104" s="54"/>
      <c r="E104" s="4">
        <v>851</v>
      </c>
      <c r="F104" s="3" t="s">
        <v>13</v>
      </c>
      <c r="G104" s="3" t="s">
        <v>30</v>
      </c>
      <c r="H104" s="4"/>
      <c r="I104" s="3"/>
      <c r="J104" s="10">
        <f t="shared" ref="J104:L110" si="51">J105</f>
        <v>255486.2</v>
      </c>
      <c r="K104" s="10">
        <f t="shared" si="51"/>
        <v>191614.65</v>
      </c>
      <c r="L104" s="10">
        <f t="shared" si="51"/>
        <v>191614.65</v>
      </c>
    </row>
    <row r="105" spans="1:12" s="11" customFormat="1" ht="135" x14ac:dyDescent="0.25">
      <c r="A105" s="54" t="s">
        <v>260</v>
      </c>
      <c r="B105" s="54"/>
      <c r="C105" s="54"/>
      <c r="D105" s="54"/>
      <c r="E105" s="4">
        <v>851</v>
      </c>
      <c r="F105" s="3" t="s">
        <v>13</v>
      </c>
      <c r="G105" s="3" t="s">
        <v>30</v>
      </c>
      <c r="H105" s="4" t="s">
        <v>278</v>
      </c>
      <c r="I105" s="3"/>
      <c r="J105" s="10">
        <f t="shared" si="51"/>
        <v>255486.2</v>
      </c>
      <c r="K105" s="10">
        <f t="shared" si="51"/>
        <v>191614.65</v>
      </c>
      <c r="L105" s="10">
        <f t="shared" si="51"/>
        <v>191614.65</v>
      </c>
    </row>
    <row r="106" spans="1:12" s="11" customFormat="1" ht="30" x14ac:dyDescent="0.25">
      <c r="A106" s="54" t="s">
        <v>20</v>
      </c>
      <c r="B106" s="53"/>
      <c r="C106" s="53"/>
      <c r="D106" s="53"/>
      <c r="E106" s="4">
        <v>851</v>
      </c>
      <c r="F106" s="3" t="s">
        <v>13</v>
      </c>
      <c r="G106" s="3" t="s">
        <v>30</v>
      </c>
      <c r="H106" s="4" t="s">
        <v>278</v>
      </c>
      <c r="I106" s="3" t="s">
        <v>21</v>
      </c>
      <c r="J106" s="10">
        <f t="shared" si="51"/>
        <v>255486.2</v>
      </c>
      <c r="K106" s="10">
        <f t="shared" si="51"/>
        <v>191614.65</v>
      </c>
      <c r="L106" s="10">
        <f t="shared" si="51"/>
        <v>191614.65</v>
      </c>
    </row>
    <row r="107" spans="1:12" s="11" customFormat="1" ht="30" x14ac:dyDescent="0.25">
      <c r="A107" s="54" t="s">
        <v>9</v>
      </c>
      <c r="B107" s="54"/>
      <c r="C107" s="54"/>
      <c r="D107" s="54"/>
      <c r="E107" s="4">
        <v>851</v>
      </c>
      <c r="F107" s="3" t="s">
        <v>13</v>
      </c>
      <c r="G107" s="3" t="s">
        <v>30</v>
      </c>
      <c r="H107" s="4" t="s">
        <v>278</v>
      </c>
      <c r="I107" s="3" t="s">
        <v>22</v>
      </c>
      <c r="J107" s="10">
        <v>255486.2</v>
      </c>
      <c r="K107" s="10">
        <v>191614.65</v>
      </c>
      <c r="L107" s="10">
        <v>191614.65</v>
      </c>
    </row>
    <row r="108" spans="1:12" s="11" customFormat="1" x14ac:dyDescent="0.25">
      <c r="A108" s="54" t="s">
        <v>415</v>
      </c>
      <c r="B108" s="54"/>
      <c r="C108" s="54"/>
      <c r="D108" s="54"/>
      <c r="E108" s="4">
        <v>851</v>
      </c>
      <c r="F108" s="3" t="s">
        <v>13</v>
      </c>
      <c r="G108" s="3" t="s">
        <v>97</v>
      </c>
      <c r="H108" s="4"/>
      <c r="I108" s="3"/>
      <c r="J108" s="10">
        <f t="shared" si="51"/>
        <v>86000</v>
      </c>
      <c r="K108" s="10"/>
      <c r="L108" s="10"/>
    </row>
    <row r="109" spans="1:12" s="11" customFormat="1" ht="45" x14ac:dyDescent="0.25">
      <c r="A109" s="54" t="s">
        <v>411</v>
      </c>
      <c r="B109" s="54"/>
      <c r="C109" s="54"/>
      <c r="D109" s="54"/>
      <c r="E109" s="4">
        <v>851</v>
      </c>
      <c r="F109" s="3" t="s">
        <v>13</v>
      </c>
      <c r="G109" s="3" t="s">
        <v>97</v>
      </c>
      <c r="H109" s="4" t="s">
        <v>414</v>
      </c>
      <c r="I109" s="3"/>
      <c r="J109" s="10">
        <f t="shared" si="51"/>
        <v>86000</v>
      </c>
      <c r="K109" s="10"/>
      <c r="L109" s="10"/>
    </row>
    <row r="110" spans="1:12" s="11" customFormat="1" ht="30" x14ac:dyDescent="0.25">
      <c r="A110" s="54" t="s">
        <v>20</v>
      </c>
      <c r="B110" s="54"/>
      <c r="C110" s="54"/>
      <c r="D110" s="54"/>
      <c r="E110" s="4">
        <v>851</v>
      </c>
      <c r="F110" s="3" t="s">
        <v>13</v>
      </c>
      <c r="G110" s="3" t="s">
        <v>97</v>
      </c>
      <c r="H110" s="4" t="s">
        <v>414</v>
      </c>
      <c r="I110" s="3" t="s">
        <v>21</v>
      </c>
      <c r="J110" s="10">
        <f t="shared" si="51"/>
        <v>86000</v>
      </c>
      <c r="K110" s="10"/>
      <c r="L110" s="10"/>
    </row>
    <row r="111" spans="1:12" s="11" customFormat="1" ht="30" x14ac:dyDescent="0.25">
      <c r="A111" s="54" t="s">
        <v>9</v>
      </c>
      <c r="B111" s="54"/>
      <c r="C111" s="54"/>
      <c r="D111" s="54"/>
      <c r="E111" s="4">
        <v>851</v>
      </c>
      <c r="F111" s="3" t="s">
        <v>13</v>
      </c>
      <c r="G111" s="3" t="s">
        <v>97</v>
      </c>
      <c r="H111" s="4" t="s">
        <v>414</v>
      </c>
      <c r="I111" s="3" t="s">
        <v>22</v>
      </c>
      <c r="J111" s="10">
        <v>86000</v>
      </c>
      <c r="K111" s="10"/>
      <c r="L111" s="10"/>
    </row>
    <row r="112" spans="1:12" s="11" customFormat="1" x14ac:dyDescent="0.25">
      <c r="A112" s="53" t="s">
        <v>53</v>
      </c>
      <c r="B112" s="54"/>
      <c r="C112" s="54"/>
      <c r="D112" s="54"/>
      <c r="E112" s="4">
        <v>851</v>
      </c>
      <c r="F112" s="3" t="s">
        <v>13</v>
      </c>
      <c r="G112" s="3" t="s">
        <v>54</v>
      </c>
      <c r="H112" s="4" t="s">
        <v>44</v>
      </c>
      <c r="I112" s="3"/>
      <c r="J112" s="10">
        <f t="shared" ref="J112" si="52">J113+J116+J119</f>
        <v>5133674</v>
      </c>
      <c r="K112" s="10">
        <f t="shared" ref="K112:L112" si="53">K113+K116+K119</f>
        <v>4994200</v>
      </c>
      <c r="L112" s="10">
        <f t="shared" si="53"/>
        <v>4994200</v>
      </c>
    </row>
    <row r="113" spans="1:12" ht="30" x14ac:dyDescent="0.25">
      <c r="A113" s="53" t="s">
        <v>367</v>
      </c>
      <c r="B113" s="54"/>
      <c r="C113" s="54"/>
      <c r="D113" s="54"/>
      <c r="E113" s="4">
        <v>851</v>
      </c>
      <c r="F113" s="3" t="s">
        <v>13</v>
      </c>
      <c r="G113" s="3" t="s">
        <v>54</v>
      </c>
      <c r="H113" s="4" t="s">
        <v>369</v>
      </c>
      <c r="I113" s="3"/>
      <c r="J113" s="10">
        <f t="shared" ref="J113:L114" si="54">J114</f>
        <v>104832</v>
      </c>
      <c r="K113" s="10">
        <f t="shared" si="54"/>
        <v>0</v>
      </c>
      <c r="L113" s="10">
        <f t="shared" si="54"/>
        <v>0</v>
      </c>
    </row>
    <row r="114" spans="1:12" ht="30" x14ac:dyDescent="0.25">
      <c r="A114" s="54" t="s">
        <v>20</v>
      </c>
      <c r="B114" s="54"/>
      <c r="C114" s="54"/>
      <c r="D114" s="54"/>
      <c r="E114" s="4">
        <v>851</v>
      </c>
      <c r="F114" s="3" t="s">
        <v>13</v>
      </c>
      <c r="G114" s="3" t="s">
        <v>54</v>
      </c>
      <c r="H114" s="4" t="s">
        <v>369</v>
      </c>
      <c r="I114" s="3" t="s">
        <v>21</v>
      </c>
      <c r="J114" s="10">
        <f t="shared" si="54"/>
        <v>104832</v>
      </c>
      <c r="K114" s="10">
        <f t="shared" si="54"/>
        <v>0</v>
      </c>
      <c r="L114" s="10">
        <f t="shared" si="54"/>
        <v>0</v>
      </c>
    </row>
    <row r="115" spans="1:12" ht="30" x14ac:dyDescent="0.25">
      <c r="A115" s="54" t="s">
        <v>9</v>
      </c>
      <c r="B115" s="54"/>
      <c r="C115" s="54"/>
      <c r="D115" s="54"/>
      <c r="E115" s="4">
        <v>851</v>
      </c>
      <c r="F115" s="3" t="s">
        <v>13</v>
      </c>
      <c r="G115" s="3" t="s">
        <v>54</v>
      </c>
      <c r="H115" s="4" t="s">
        <v>369</v>
      </c>
      <c r="I115" s="3" t="s">
        <v>22</v>
      </c>
      <c r="J115" s="10">
        <v>104832</v>
      </c>
      <c r="K115" s="10"/>
      <c r="L115" s="10"/>
    </row>
    <row r="116" spans="1:12" ht="75" x14ac:dyDescent="0.25">
      <c r="A116" s="54" t="s">
        <v>243</v>
      </c>
      <c r="B116" s="54"/>
      <c r="C116" s="54"/>
      <c r="D116" s="54"/>
      <c r="E116" s="4">
        <v>851</v>
      </c>
      <c r="F116" s="3" t="s">
        <v>13</v>
      </c>
      <c r="G116" s="3" t="s">
        <v>54</v>
      </c>
      <c r="H116" s="4" t="s">
        <v>279</v>
      </c>
      <c r="I116" s="3"/>
      <c r="J116" s="10">
        <f t="shared" ref="J116:L117" si="55">J117</f>
        <v>4994200</v>
      </c>
      <c r="K116" s="10">
        <f t="shared" si="55"/>
        <v>4994200</v>
      </c>
      <c r="L116" s="10">
        <f t="shared" si="55"/>
        <v>4994200</v>
      </c>
    </row>
    <row r="117" spans="1:12" x14ac:dyDescent="0.25">
      <c r="A117" s="54" t="s">
        <v>23</v>
      </c>
      <c r="B117" s="54"/>
      <c r="C117" s="54"/>
      <c r="D117" s="54"/>
      <c r="E117" s="4">
        <v>851</v>
      </c>
      <c r="F117" s="3" t="s">
        <v>13</v>
      </c>
      <c r="G117" s="3" t="s">
        <v>54</v>
      </c>
      <c r="H117" s="4" t="s">
        <v>279</v>
      </c>
      <c r="I117" s="3" t="s">
        <v>24</v>
      </c>
      <c r="J117" s="10">
        <f t="shared" si="55"/>
        <v>4994200</v>
      </c>
      <c r="K117" s="10">
        <f t="shared" si="55"/>
        <v>4994200</v>
      </c>
      <c r="L117" s="10">
        <f t="shared" si="55"/>
        <v>4994200</v>
      </c>
    </row>
    <row r="118" spans="1:12" ht="60" x14ac:dyDescent="0.25">
      <c r="A118" s="54" t="s">
        <v>51</v>
      </c>
      <c r="B118" s="54"/>
      <c r="C118" s="54"/>
      <c r="D118" s="54"/>
      <c r="E118" s="4">
        <v>851</v>
      </c>
      <c r="F118" s="3" t="s">
        <v>13</v>
      </c>
      <c r="G118" s="3" t="s">
        <v>54</v>
      </c>
      <c r="H118" s="4" t="s">
        <v>279</v>
      </c>
      <c r="I118" s="3" t="s">
        <v>52</v>
      </c>
      <c r="J118" s="10">
        <v>4994200</v>
      </c>
      <c r="K118" s="10">
        <v>4994200</v>
      </c>
      <c r="L118" s="10">
        <v>4994200</v>
      </c>
    </row>
    <row r="119" spans="1:12" ht="30" x14ac:dyDescent="0.25">
      <c r="A119" s="54" t="s">
        <v>244</v>
      </c>
      <c r="B119" s="54"/>
      <c r="C119" s="54"/>
      <c r="D119" s="54"/>
      <c r="E119" s="4">
        <v>851</v>
      </c>
      <c r="F119" s="3" t="s">
        <v>13</v>
      </c>
      <c r="G119" s="3" t="s">
        <v>54</v>
      </c>
      <c r="H119" s="4" t="s">
        <v>280</v>
      </c>
      <c r="I119" s="3"/>
      <c r="J119" s="10">
        <f t="shared" ref="J119:L120" si="56">J120</f>
        <v>34642</v>
      </c>
      <c r="K119" s="10">
        <f t="shared" si="56"/>
        <v>0</v>
      </c>
      <c r="L119" s="10">
        <f t="shared" si="56"/>
        <v>0</v>
      </c>
    </row>
    <row r="120" spans="1:12" x14ac:dyDescent="0.25">
      <c r="A120" s="54" t="s">
        <v>23</v>
      </c>
      <c r="B120" s="54"/>
      <c r="C120" s="54"/>
      <c r="D120" s="54"/>
      <c r="E120" s="4">
        <v>851</v>
      </c>
      <c r="F120" s="3" t="s">
        <v>13</v>
      </c>
      <c r="G120" s="3" t="s">
        <v>54</v>
      </c>
      <c r="H120" s="4" t="s">
        <v>280</v>
      </c>
      <c r="I120" s="3" t="s">
        <v>24</v>
      </c>
      <c r="J120" s="10">
        <f t="shared" si="56"/>
        <v>34642</v>
      </c>
      <c r="K120" s="10">
        <f t="shared" si="56"/>
        <v>0</v>
      </c>
      <c r="L120" s="10">
        <f t="shared" si="56"/>
        <v>0</v>
      </c>
    </row>
    <row r="121" spans="1:12" x14ac:dyDescent="0.25">
      <c r="A121" s="54" t="s">
        <v>25</v>
      </c>
      <c r="B121" s="54"/>
      <c r="C121" s="54"/>
      <c r="D121" s="54"/>
      <c r="E121" s="4">
        <v>851</v>
      </c>
      <c r="F121" s="3" t="s">
        <v>13</v>
      </c>
      <c r="G121" s="3" t="s">
        <v>54</v>
      </c>
      <c r="H121" s="4" t="s">
        <v>280</v>
      </c>
      <c r="I121" s="3" t="s">
        <v>26</v>
      </c>
      <c r="J121" s="10">
        <v>34642</v>
      </c>
      <c r="K121" s="10"/>
      <c r="L121" s="10"/>
    </row>
    <row r="122" spans="1:12" s="11" customFormat="1" x14ac:dyDescent="0.25">
      <c r="A122" s="53" t="s">
        <v>56</v>
      </c>
      <c r="B122" s="54"/>
      <c r="C122" s="54"/>
      <c r="D122" s="54"/>
      <c r="E122" s="4">
        <v>851</v>
      </c>
      <c r="F122" s="3" t="s">
        <v>13</v>
      </c>
      <c r="G122" s="3" t="s">
        <v>46</v>
      </c>
      <c r="H122" s="4" t="s">
        <v>44</v>
      </c>
      <c r="I122" s="3"/>
      <c r="J122" s="10">
        <f>J126+J123</f>
        <v>9739500</v>
      </c>
      <c r="K122" s="10">
        <f t="shared" ref="K122:L122" si="57">K126+K123</f>
        <v>11410800</v>
      </c>
      <c r="L122" s="10">
        <f t="shared" si="57"/>
        <v>12766200</v>
      </c>
    </row>
    <row r="123" spans="1:12" ht="30" x14ac:dyDescent="0.25">
      <c r="A123" s="53" t="s">
        <v>417</v>
      </c>
      <c r="B123" s="54"/>
      <c r="C123" s="54"/>
      <c r="D123" s="54"/>
      <c r="E123" s="4" t="s">
        <v>240</v>
      </c>
      <c r="F123" s="3" t="s">
        <v>13</v>
      </c>
      <c r="G123" s="3" t="s">
        <v>46</v>
      </c>
      <c r="H123" s="4" t="s">
        <v>435</v>
      </c>
      <c r="I123" s="3"/>
      <c r="J123" s="10">
        <f t="shared" ref="J123:L124" si="58">J124</f>
        <v>0</v>
      </c>
      <c r="K123" s="10">
        <f t="shared" si="58"/>
        <v>1576566</v>
      </c>
      <c r="L123" s="10">
        <f t="shared" si="58"/>
        <v>0</v>
      </c>
    </row>
    <row r="124" spans="1:12" ht="30" x14ac:dyDescent="0.25">
      <c r="A124" s="54" t="s">
        <v>20</v>
      </c>
      <c r="B124" s="54"/>
      <c r="C124" s="54"/>
      <c r="D124" s="54"/>
      <c r="E124" s="4" t="s">
        <v>240</v>
      </c>
      <c r="F124" s="3" t="s">
        <v>13</v>
      </c>
      <c r="G124" s="3" t="s">
        <v>46</v>
      </c>
      <c r="H124" s="4" t="s">
        <v>435</v>
      </c>
      <c r="I124" s="3" t="s">
        <v>21</v>
      </c>
      <c r="J124" s="10">
        <f t="shared" si="58"/>
        <v>0</v>
      </c>
      <c r="K124" s="10">
        <f t="shared" si="58"/>
        <v>1576566</v>
      </c>
      <c r="L124" s="10">
        <f t="shared" si="58"/>
        <v>0</v>
      </c>
    </row>
    <row r="125" spans="1:12" ht="30" x14ac:dyDescent="0.25">
      <c r="A125" s="54" t="s">
        <v>9</v>
      </c>
      <c r="B125" s="54"/>
      <c r="C125" s="54"/>
      <c r="D125" s="54"/>
      <c r="E125" s="4" t="s">
        <v>240</v>
      </c>
      <c r="F125" s="3" t="s">
        <v>13</v>
      </c>
      <c r="G125" s="3" t="s">
        <v>46</v>
      </c>
      <c r="H125" s="4" t="s">
        <v>435</v>
      </c>
      <c r="I125" s="3" t="s">
        <v>22</v>
      </c>
      <c r="J125" s="21"/>
      <c r="K125" s="21">
        <v>1576566</v>
      </c>
      <c r="L125" s="21"/>
    </row>
    <row r="126" spans="1:12" ht="225" x14ac:dyDescent="0.25">
      <c r="A126" s="54" t="s">
        <v>421</v>
      </c>
      <c r="B126" s="54"/>
      <c r="C126" s="54"/>
      <c r="D126" s="54"/>
      <c r="E126" s="4">
        <v>851</v>
      </c>
      <c r="F126" s="4" t="s">
        <v>13</v>
      </c>
      <c r="G126" s="4" t="s">
        <v>46</v>
      </c>
      <c r="H126" s="4" t="s">
        <v>419</v>
      </c>
      <c r="I126" s="4"/>
      <c r="J126" s="10">
        <f t="shared" ref="J126:L127" si="59">J127</f>
        <v>9739500</v>
      </c>
      <c r="K126" s="10">
        <f t="shared" si="59"/>
        <v>9834234</v>
      </c>
      <c r="L126" s="10">
        <f t="shared" si="59"/>
        <v>12766200</v>
      </c>
    </row>
    <row r="127" spans="1:12" x14ac:dyDescent="0.25">
      <c r="A127" s="54" t="s">
        <v>34</v>
      </c>
      <c r="B127" s="54"/>
      <c r="C127" s="54"/>
      <c r="D127" s="54"/>
      <c r="E127" s="4">
        <v>851</v>
      </c>
      <c r="F127" s="4" t="s">
        <v>13</v>
      </c>
      <c r="G127" s="4" t="s">
        <v>46</v>
      </c>
      <c r="H127" s="4" t="s">
        <v>419</v>
      </c>
      <c r="I127" s="3" t="s">
        <v>35</v>
      </c>
      <c r="J127" s="10">
        <f t="shared" si="59"/>
        <v>9739500</v>
      </c>
      <c r="K127" s="10">
        <f t="shared" si="59"/>
        <v>9834234</v>
      </c>
      <c r="L127" s="10">
        <f t="shared" si="59"/>
        <v>12766200</v>
      </c>
    </row>
    <row r="128" spans="1:12" x14ac:dyDescent="0.25">
      <c r="A128" s="54" t="s">
        <v>57</v>
      </c>
      <c r="B128" s="54"/>
      <c r="C128" s="54"/>
      <c r="D128" s="54"/>
      <c r="E128" s="4">
        <v>851</v>
      </c>
      <c r="F128" s="4" t="s">
        <v>13</v>
      </c>
      <c r="G128" s="4" t="s">
        <v>46</v>
      </c>
      <c r="H128" s="4" t="s">
        <v>419</v>
      </c>
      <c r="I128" s="3" t="s">
        <v>58</v>
      </c>
      <c r="J128" s="21">
        <v>9739500</v>
      </c>
      <c r="K128" s="21">
        <f>9850000-15766</f>
        <v>9834234</v>
      </c>
      <c r="L128" s="21">
        <v>12766200</v>
      </c>
    </row>
    <row r="129" spans="1:12" s="11" customFormat="1" x14ac:dyDescent="0.25">
      <c r="A129" s="53" t="s">
        <v>59</v>
      </c>
      <c r="B129" s="54"/>
      <c r="C129" s="54"/>
      <c r="D129" s="54"/>
      <c r="E129" s="4">
        <v>851</v>
      </c>
      <c r="F129" s="3" t="s">
        <v>13</v>
      </c>
      <c r="G129" s="3" t="s">
        <v>60</v>
      </c>
      <c r="H129" s="4" t="s">
        <v>44</v>
      </c>
      <c r="I129" s="3"/>
      <c r="J129" s="10">
        <f>J130+J133</f>
        <v>1349587</v>
      </c>
      <c r="K129" s="10">
        <f t="shared" ref="K129:L129" si="60">K130+K133</f>
        <v>0</v>
      </c>
      <c r="L129" s="10">
        <f t="shared" si="60"/>
        <v>0</v>
      </c>
    </row>
    <row r="130" spans="1:12" s="11" customFormat="1" ht="30" x14ac:dyDescent="0.25">
      <c r="A130" s="54" t="s">
        <v>387</v>
      </c>
      <c r="B130" s="54"/>
      <c r="C130" s="54"/>
      <c r="D130" s="54"/>
      <c r="E130" s="4">
        <v>851</v>
      </c>
      <c r="F130" s="4" t="s">
        <v>13</v>
      </c>
      <c r="G130" s="4" t="s">
        <v>60</v>
      </c>
      <c r="H130" s="4" t="s">
        <v>388</v>
      </c>
      <c r="I130" s="3"/>
      <c r="J130" s="10">
        <f t="shared" ref="J130:L131" si="61">J131</f>
        <v>1089587</v>
      </c>
      <c r="K130" s="10">
        <f t="shared" si="61"/>
        <v>0</v>
      </c>
      <c r="L130" s="10">
        <f t="shared" si="61"/>
        <v>0</v>
      </c>
    </row>
    <row r="131" spans="1:12" s="11" customFormat="1" ht="30" x14ac:dyDescent="0.25">
      <c r="A131" s="54" t="s">
        <v>20</v>
      </c>
      <c r="B131" s="54"/>
      <c r="C131" s="54"/>
      <c r="D131" s="54"/>
      <c r="E131" s="4">
        <v>851</v>
      </c>
      <c r="F131" s="4" t="s">
        <v>13</v>
      </c>
      <c r="G131" s="4" t="s">
        <v>60</v>
      </c>
      <c r="H131" s="4" t="s">
        <v>388</v>
      </c>
      <c r="I131" s="3" t="s">
        <v>21</v>
      </c>
      <c r="J131" s="10">
        <f t="shared" si="61"/>
        <v>1089587</v>
      </c>
      <c r="K131" s="10">
        <f t="shared" si="61"/>
        <v>0</v>
      </c>
      <c r="L131" s="10">
        <f t="shared" si="61"/>
        <v>0</v>
      </c>
    </row>
    <row r="132" spans="1:12" s="11" customFormat="1" ht="30" x14ac:dyDescent="0.25">
      <c r="A132" s="54" t="s">
        <v>9</v>
      </c>
      <c r="B132" s="54"/>
      <c r="C132" s="54"/>
      <c r="D132" s="54"/>
      <c r="E132" s="4">
        <v>851</v>
      </c>
      <c r="F132" s="4" t="s">
        <v>13</v>
      </c>
      <c r="G132" s="4" t="s">
        <v>60</v>
      </c>
      <c r="H132" s="4" t="s">
        <v>388</v>
      </c>
      <c r="I132" s="3" t="s">
        <v>22</v>
      </c>
      <c r="J132" s="10">
        <v>1089587</v>
      </c>
      <c r="K132" s="10"/>
      <c r="L132" s="10"/>
    </row>
    <row r="133" spans="1:12" ht="30" x14ac:dyDescent="0.25">
      <c r="A133" s="54" t="s">
        <v>403</v>
      </c>
      <c r="B133" s="54"/>
      <c r="C133" s="54"/>
      <c r="D133" s="54"/>
      <c r="E133" s="4">
        <v>851</v>
      </c>
      <c r="F133" s="4" t="s">
        <v>13</v>
      </c>
      <c r="G133" s="4" t="s">
        <v>60</v>
      </c>
      <c r="H133" s="4" t="s">
        <v>418</v>
      </c>
      <c r="I133" s="3"/>
      <c r="J133" s="10">
        <f t="shared" ref="J133:L134" si="62">J134</f>
        <v>260000</v>
      </c>
      <c r="K133" s="10">
        <f t="shared" si="62"/>
        <v>0</v>
      </c>
      <c r="L133" s="10">
        <f t="shared" si="62"/>
        <v>0</v>
      </c>
    </row>
    <row r="134" spans="1:12" ht="30" x14ac:dyDescent="0.25">
      <c r="A134" s="54" t="s">
        <v>20</v>
      </c>
      <c r="B134" s="54"/>
      <c r="C134" s="54"/>
      <c r="D134" s="54"/>
      <c r="E134" s="4">
        <v>851</v>
      </c>
      <c r="F134" s="4" t="s">
        <v>13</v>
      </c>
      <c r="G134" s="4" t="s">
        <v>60</v>
      </c>
      <c r="H134" s="4" t="s">
        <v>418</v>
      </c>
      <c r="I134" s="3" t="s">
        <v>21</v>
      </c>
      <c r="J134" s="10">
        <f t="shared" si="62"/>
        <v>260000</v>
      </c>
      <c r="K134" s="10">
        <f t="shared" si="62"/>
        <v>0</v>
      </c>
      <c r="L134" s="10">
        <f t="shared" si="62"/>
        <v>0</v>
      </c>
    </row>
    <row r="135" spans="1:12" ht="30" x14ac:dyDescent="0.25">
      <c r="A135" s="54" t="s">
        <v>9</v>
      </c>
      <c r="B135" s="54"/>
      <c r="C135" s="54"/>
      <c r="D135" s="54"/>
      <c r="E135" s="4">
        <v>851</v>
      </c>
      <c r="F135" s="4" t="s">
        <v>13</v>
      </c>
      <c r="G135" s="4" t="s">
        <v>60</v>
      </c>
      <c r="H135" s="4" t="s">
        <v>418</v>
      </c>
      <c r="I135" s="3" t="s">
        <v>22</v>
      </c>
      <c r="J135" s="21">
        <v>260000</v>
      </c>
      <c r="K135" s="21"/>
      <c r="L135" s="21"/>
    </row>
    <row r="136" spans="1:12" s="11" customFormat="1" x14ac:dyDescent="0.25">
      <c r="A136" s="53" t="s">
        <v>62</v>
      </c>
      <c r="B136" s="54"/>
      <c r="C136" s="54"/>
      <c r="D136" s="12"/>
      <c r="E136" s="4">
        <v>851</v>
      </c>
      <c r="F136" s="4" t="s">
        <v>30</v>
      </c>
      <c r="G136" s="4"/>
      <c r="H136" s="4" t="s">
        <v>44</v>
      </c>
      <c r="I136" s="3"/>
      <c r="J136" s="10">
        <f>J137+J144</f>
        <v>311310.2</v>
      </c>
      <c r="K136" s="10">
        <f t="shared" ref="K136:L136" si="63">K137+K144</f>
        <v>75831.66</v>
      </c>
      <c r="L136" s="10">
        <f t="shared" si="63"/>
        <v>75831.66</v>
      </c>
    </row>
    <row r="137" spans="1:12" s="11" customFormat="1" x14ac:dyDescent="0.25">
      <c r="A137" s="53" t="s">
        <v>63</v>
      </c>
      <c r="B137" s="54"/>
      <c r="C137" s="54"/>
      <c r="D137" s="12"/>
      <c r="E137" s="4">
        <v>851</v>
      </c>
      <c r="F137" s="4" t="s">
        <v>30</v>
      </c>
      <c r="G137" s="4" t="s">
        <v>11</v>
      </c>
      <c r="H137" s="4" t="s">
        <v>44</v>
      </c>
      <c r="I137" s="3"/>
      <c r="J137" s="10">
        <f>J138+J141</f>
        <v>221310.2</v>
      </c>
      <c r="K137" s="10">
        <f t="shared" ref="K137:L137" si="64">K138+K141</f>
        <v>75831.66</v>
      </c>
      <c r="L137" s="10">
        <f t="shared" si="64"/>
        <v>75831.66</v>
      </c>
    </row>
    <row r="138" spans="1:12" s="11" customFormat="1" ht="60" x14ac:dyDescent="0.25">
      <c r="A138" s="54" t="s">
        <v>64</v>
      </c>
      <c r="B138" s="54"/>
      <c r="C138" s="54"/>
      <c r="D138" s="12"/>
      <c r="E138" s="4">
        <v>851</v>
      </c>
      <c r="F138" s="4" t="s">
        <v>30</v>
      </c>
      <c r="G138" s="4" t="s">
        <v>11</v>
      </c>
      <c r="H138" s="4" t="s">
        <v>282</v>
      </c>
      <c r="I138" s="3"/>
      <c r="J138" s="10">
        <f t="shared" ref="J138:L139" si="65">J139</f>
        <v>145478.54</v>
      </c>
      <c r="K138" s="10">
        <f t="shared" si="65"/>
        <v>0</v>
      </c>
      <c r="L138" s="10">
        <f t="shared" si="65"/>
        <v>0</v>
      </c>
    </row>
    <row r="139" spans="1:12" s="11" customFormat="1" ht="30" x14ac:dyDescent="0.25">
      <c r="A139" s="54" t="s">
        <v>20</v>
      </c>
      <c r="B139" s="54"/>
      <c r="C139" s="54"/>
      <c r="D139" s="54"/>
      <c r="E139" s="4">
        <v>851</v>
      </c>
      <c r="F139" s="4" t="s">
        <v>30</v>
      </c>
      <c r="G139" s="4" t="s">
        <v>11</v>
      </c>
      <c r="H139" s="4" t="s">
        <v>282</v>
      </c>
      <c r="I139" s="3" t="s">
        <v>21</v>
      </c>
      <c r="J139" s="10">
        <f t="shared" si="65"/>
        <v>145478.54</v>
      </c>
      <c r="K139" s="10">
        <f t="shared" si="65"/>
        <v>0</v>
      </c>
      <c r="L139" s="10">
        <f t="shared" si="65"/>
        <v>0</v>
      </c>
    </row>
    <row r="140" spans="1:12" s="11" customFormat="1" ht="30" x14ac:dyDescent="0.25">
      <c r="A140" s="54" t="s">
        <v>9</v>
      </c>
      <c r="B140" s="54"/>
      <c r="C140" s="54"/>
      <c r="D140" s="54"/>
      <c r="E140" s="4">
        <v>851</v>
      </c>
      <c r="F140" s="4" t="s">
        <v>30</v>
      </c>
      <c r="G140" s="4" t="s">
        <v>11</v>
      </c>
      <c r="H140" s="4" t="s">
        <v>282</v>
      </c>
      <c r="I140" s="3" t="s">
        <v>22</v>
      </c>
      <c r="J140" s="10">
        <v>145478.54</v>
      </c>
      <c r="K140" s="10"/>
      <c r="L140" s="10"/>
    </row>
    <row r="141" spans="1:12" s="11" customFormat="1" ht="120" x14ac:dyDescent="0.25">
      <c r="A141" s="54" t="s">
        <v>65</v>
      </c>
      <c r="B141" s="54"/>
      <c r="C141" s="54"/>
      <c r="D141" s="54"/>
      <c r="E141" s="4">
        <v>851</v>
      </c>
      <c r="F141" s="4" t="s">
        <v>30</v>
      </c>
      <c r="G141" s="4" t="s">
        <v>11</v>
      </c>
      <c r="H141" s="4" t="s">
        <v>283</v>
      </c>
      <c r="I141" s="3"/>
      <c r="J141" s="10">
        <f t="shared" ref="J141:L142" si="66">J142</f>
        <v>75831.66</v>
      </c>
      <c r="K141" s="10">
        <f t="shared" si="66"/>
        <v>75831.66</v>
      </c>
      <c r="L141" s="10">
        <f t="shared" si="66"/>
        <v>75831.66</v>
      </c>
    </row>
    <row r="142" spans="1:12" s="11" customFormat="1" x14ac:dyDescent="0.25">
      <c r="A142" s="54" t="s">
        <v>34</v>
      </c>
      <c r="B142" s="54"/>
      <c r="C142" s="54"/>
      <c r="D142" s="54"/>
      <c r="E142" s="4">
        <v>851</v>
      </c>
      <c r="F142" s="4" t="s">
        <v>30</v>
      </c>
      <c r="G142" s="4" t="s">
        <v>11</v>
      </c>
      <c r="H142" s="4" t="s">
        <v>283</v>
      </c>
      <c r="I142" s="3" t="s">
        <v>35</v>
      </c>
      <c r="J142" s="10">
        <f t="shared" si="66"/>
        <v>75831.66</v>
      </c>
      <c r="K142" s="10">
        <f t="shared" si="66"/>
        <v>75831.66</v>
      </c>
      <c r="L142" s="10">
        <f t="shared" si="66"/>
        <v>75831.66</v>
      </c>
    </row>
    <row r="143" spans="1:12" s="11" customFormat="1" x14ac:dyDescent="0.25">
      <c r="A143" s="54" t="s">
        <v>57</v>
      </c>
      <c r="B143" s="54"/>
      <c r="C143" s="54"/>
      <c r="D143" s="54"/>
      <c r="E143" s="4">
        <v>851</v>
      </c>
      <c r="F143" s="4" t="s">
        <v>30</v>
      </c>
      <c r="G143" s="4" t="s">
        <v>11</v>
      </c>
      <c r="H143" s="4" t="s">
        <v>283</v>
      </c>
      <c r="I143" s="3" t="s">
        <v>58</v>
      </c>
      <c r="J143" s="10">
        <v>75831.66</v>
      </c>
      <c r="K143" s="10">
        <v>75831.66</v>
      </c>
      <c r="L143" s="10">
        <v>75831.66</v>
      </c>
    </row>
    <row r="144" spans="1:12" s="11" customFormat="1" x14ac:dyDescent="0.25">
      <c r="A144" s="53" t="s">
        <v>66</v>
      </c>
      <c r="B144" s="54"/>
      <c r="C144" s="54"/>
      <c r="D144" s="12"/>
      <c r="E144" s="4">
        <v>851</v>
      </c>
      <c r="F144" s="4" t="s">
        <v>30</v>
      </c>
      <c r="G144" s="4" t="s">
        <v>41</v>
      </c>
      <c r="H144" s="4" t="s">
        <v>44</v>
      </c>
      <c r="I144" s="3"/>
      <c r="J144" s="10">
        <f>J145</f>
        <v>90000</v>
      </c>
      <c r="K144" s="10">
        <f>K145</f>
        <v>0</v>
      </c>
      <c r="L144" s="10">
        <f>L145</f>
        <v>0</v>
      </c>
    </row>
    <row r="145" spans="1:12" x14ac:dyDescent="0.25">
      <c r="A145" s="54" t="s">
        <v>221</v>
      </c>
      <c r="B145" s="54"/>
      <c r="C145" s="54"/>
      <c r="D145" s="12"/>
      <c r="E145" s="4">
        <v>851</v>
      </c>
      <c r="F145" s="4" t="s">
        <v>30</v>
      </c>
      <c r="G145" s="4" t="s">
        <v>41</v>
      </c>
      <c r="H145" s="4" t="s">
        <v>284</v>
      </c>
      <c r="I145" s="3"/>
      <c r="J145" s="10">
        <f t="shared" ref="J145:L146" si="67">J146</f>
        <v>90000</v>
      </c>
      <c r="K145" s="10">
        <f t="shared" si="67"/>
        <v>0</v>
      </c>
      <c r="L145" s="10">
        <f t="shared" si="67"/>
        <v>0</v>
      </c>
    </row>
    <row r="146" spans="1:12" ht="30" x14ac:dyDescent="0.25">
      <c r="A146" s="54" t="s">
        <v>20</v>
      </c>
      <c r="B146" s="54"/>
      <c r="C146" s="54"/>
      <c r="D146" s="12"/>
      <c r="E146" s="4">
        <v>851</v>
      </c>
      <c r="F146" s="4" t="s">
        <v>30</v>
      </c>
      <c r="G146" s="4" t="s">
        <v>41</v>
      </c>
      <c r="H146" s="4" t="s">
        <v>284</v>
      </c>
      <c r="I146" s="3" t="s">
        <v>21</v>
      </c>
      <c r="J146" s="10">
        <f t="shared" si="67"/>
        <v>90000</v>
      </c>
      <c r="K146" s="10">
        <f t="shared" si="67"/>
        <v>0</v>
      </c>
      <c r="L146" s="10">
        <f t="shared" si="67"/>
        <v>0</v>
      </c>
    </row>
    <row r="147" spans="1:12" ht="30" x14ac:dyDescent="0.25">
      <c r="A147" s="54" t="s">
        <v>9</v>
      </c>
      <c r="B147" s="54"/>
      <c r="C147" s="54"/>
      <c r="D147" s="12"/>
      <c r="E147" s="4">
        <v>851</v>
      </c>
      <c r="F147" s="4" t="s">
        <v>30</v>
      </c>
      <c r="G147" s="4" t="s">
        <v>41</v>
      </c>
      <c r="H147" s="4" t="s">
        <v>284</v>
      </c>
      <c r="I147" s="3" t="s">
        <v>22</v>
      </c>
      <c r="J147" s="10">
        <v>90000</v>
      </c>
      <c r="K147" s="10"/>
      <c r="L147" s="10"/>
    </row>
    <row r="148" spans="1:12" x14ac:dyDescent="0.25">
      <c r="A148" s="20" t="s">
        <v>357</v>
      </c>
      <c r="B148" s="54"/>
      <c r="C148" s="54"/>
      <c r="D148" s="12"/>
      <c r="E148" s="4" t="s">
        <v>240</v>
      </c>
      <c r="F148" s="4" t="s">
        <v>97</v>
      </c>
      <c r="G148" s="4"/>
      <c r="H148" s="4"/>
      <c r="I148" s="3"/>
      <c r="J148" s="21">
        <f t="shared" ref="J148:L151" si="68">J149</f>
        <v>84000</v>
      </c>
      <c r="K148" s="21">
        <f t="shared" si="68"/>
        <v>84000</v>
      </c>
      <c r="L148" s="21">
        <f t="shared" si="68"/>
        <v>84000</v>
      </c>
    </row>
    <row r="149" spans="1:12" x14ac:dyDescent="0.25">
      <c r="A149" s="20" t="s">
        <v>358</v>
      </c>
      <c r="B149" s="54"/>
      <c r="C149" s="54"/>
      <c r="D149" s="12"/>
      <c r="E149" s="4" t="s">
        <v>240</v>
      </c>
      <c r="F149" s="4" t="s">
        <v>97</v>
      </c>
      <c r="G149" s="4" t="s">
        <v>30</v>
      </c>
      <c r="H149" s="4"/>
      <c r="I149" s="3"/>
      <c r="J149" s="10">
        <f t="shared" si="68"/>
        <v>84000</v>
      </c>
      <c r="K149" s="10">
        <f t="shared" si="68"/>
        <v>84000</v>
      </c>
      <c r="L149" s="10">
        <f t="shared" si="68"/>
        <v>84000</v>
      </c>
    </row>
    <row r="150" spans="1:12" x14ac:dyDescent="0.25">
      <c r="A150" s="1" t="s">
        <v>359</v>
      </c>
      <c r="B150" s="54"/>
      <c r="C150" s="54"/>
      <c r="D150" s="12"/>
      <c r="E150" s="4" t="s">
        <v>240</v>
      </c>
      <c r="F150" s="4" t="s">
        <v>97</v>
      </c>
      <c r="G150" s="4" t="s">
        <v>30</v>
      </c>
      <c r="H150" s="4" t="s">
        <v>360</v>
      </c>
      <c r="I150" s="3"/>
      <c r="J150" s="10">
        <f t="shared" si="68"/>
        <v>84000</v>
      </c>
      <c r="K150" s="10">
        <f t="shared" si="68"/>
        <v>84000</v>
      </c>
      <c r="L150" s="10">
        <f t="shared" si="68"/>
        <v>84000</v>
      </c>
    </row>
    <row r="151" spans="1:12" ht="30" x14ac:dyDescent="0.25">
      <c r="A151" s="54" t="s">
        <v>20</v>
      </c>
      <c r="B151" s="54"/>
      <c r="C151" s="54"/>
      <c r="D151" s="12"/>
      <c r="E151" s="4" t="s">
        <v>240</v>
      </c>
      <c r="F151" s="4" t="s">
        <v>97</v>
      </c>
      <c r="G151" s="4" t="s">
        <v>30</v>
      </c>
      <c r="H151" s="4" t="s">
        <v>360</v>
      </c>
      <c r="I151" s="3" t="s">
        <v>21</v>
      </c>
      <c r="J151" s="10">
        <f t="shared" si="68"/>
        <v>84000</v>
      </c>
      <c r="K151" s="10">
        <f t="shared" si="68"/>
        <v>84000</v>
      </c>
      <c r="L151" s="10">
        <f t="shared" si="68"/>
        <v>84000</v>
      </c>
    </row>
    <row r="152" spans="1:12" ht="30" x14ac:dyDescent="0.25">
      <c r="A152" s="54" t="s">
        <v>9</v>
      </c>
      <c r="B152" s="54"/>
      <c r="C152" s="54"/>
      <c r="D152" s="12"/>
      <c r="E152" s="4" t="s">
        <v>240</v>
      </c>
      <c r="F152" s="4" t="s">
        <v>97</v>
      </c>
      <c r="G152" s="4" t="s">
        <v>30</v>
      </c>
      <c r="H152" s="4" t="s">
        <v>360</v>
      </c>
      <c r="I152" s="3" t="s">
        <v>22</v>
      </c>
      <c r="J152" s="21">
        <v>84000</v>
      </c>
      <c r="K152" s="21">
        <v>84000</v>
      </c>
      <c r="L152" s="21">
        <v>84000</v>
      </c>
    </row>
    <row r="153" spans="1:12" x14ac:dyDescent="0.25">
      <c r="A153" s="53" t="s">
        <v>71</v>
      </c>
      <c r="B153" s="54"/>
      <c r="C153" s="54"/>
      <c r="D153" s="54"/>
      <c r="E153" s="4">
        <v>851</v>
      </c>
      <c r="F153" s="3" t="s">
        <v>72</v>
      </c>
      <c r="G153" s="3"/>
      <c r="H153" s="4" t="s">
        <v>44</v>
      </c>
      <c r="I153" s="3"/>
      <c r="J153" s="10">
        <f t="shared" ref="J153:L153" si="69">J154</f>
        <v>11575756</v>
      </c>
      <c r="K153" s="10">
        <f t="shared" si="69"/>
        <v>11553706</v>
      </c>
      <c r="L153" s="10">
        <f t="shared" si="69"/>
        <v>11553706</v>
      </c>
    </row>
    <row r="154" spans="1:12" s="11" customFormat="1" x14ac:dyDescent="0.25">
      <c r="A154" s="53" t="s">
        <v>247</v>
      </c>
      <c r="B154" s="54"/>
      <c r="C154" s="54"/>
      <c r="D154" s="54"/>
      <c r="E154" s="4">
        <v>851</v>
      </c>
      <c r="F154" s="3" t="s">
        <v>72</v>
      </c>
      <c r="G154" s="4" t="s">
        <v>43</v>
      </c>
      <c r="H154" s="4" t="s">
        <v>44</v>
      </c>
      <c r="I154" s="21"/>
      <c r="J154" s="21">
        <f t="shared" ref="J154:L154" si="70">J155+J158+J161</f>
        <v>11575756</v>
      </c>
      <c r="K154" s="21">
        <f t="shared" si="70"/>
        <v>11553706</v>
      </c>
      <c r="L154" s="21">
        <f t="shared" si="70"/>
        <v>11553706</v>
      </c>
    </row>
    <row r="155" spans="1:12" x14ac:dyDescent="0.25">
      <c r="A155" s="54" t="s">
        <v>114</v>
      </c>
      <c r="B155" s="54"/>
      <c r="C155" s="54"/>
      <c r="D155" s="54"/>
      <c r="E155" s="4">
        <v>851</v>
      </c>
      <c r="F155" s="4" t="s">
        <v>72</v>
      </c>
      <c r="G155" s="4" t="s">
        <v>43</v>
      </c>
      <c r="H155" s="4" t="s">
        <v>285</v>
      </c>
      <c r="I155" s="3"/>
      <c r="J155" s="21">
        <f t="shared" ref="J155:L156" si="71">J156</f>
        <v>11397706</v>
      </c>
      <c r="K155" s="21">
        <f t="shared" si="71"/>
        <v>11397706</v>
      </c>
      <c r="L155" s="21">
        <f t="shared" si="71"/>
        <v>11397706</v>
      </c>
    </row>
    <row r="156" spans="1:12" ht="30" x14ac:dyDescent="0.25">
      <c r="A156" s="54" t="s">
        <v>38</v>
      </c>
      <c r="B156" s="54"/>
      <c r="C156" s="54"/>
      <c r="D156" s="54"/>
      <c r="E156" s="4">
        <v>851</v>
      </c>
      <c r="F156" s="3" t="s">
        <v>72</v>
      </c>
      <c r="G156" s="4" t="s">
        <v>43</v>
      </c>
      <c r="H156" s="4" t="s">
        <v>285</v>
      </c>
      <c r="I156" s="3" t="s">
        <v>77</v>
      </c>
      <c r="J156" s="21">
        <f t="shared" si="71"/>
        <v>11397706</v>
      </c>
      <c r="K156" s="21">
        <f t="shared" si="71"/>
        <v>11397706</v>
      </c>
      <c r="L156" s="21">
        <f t="shared" si="71"/>
        <v>11397706</v>
      </c>
    </row>
    <row r="157" spans="1:12" x14ac:dyDescent="0.25">
      <c r="A157" s="54" t="s">
        <v>78</v>
      </c>
      <c r="B157" s="54"/>
      <c r="C157" s="54"/>
      <c r="D157" s="54"/>
      <c r="E157" s="4">
        <v>851</v>
      </c>
      <c r="F157" s="3" t="s">
        <v>72</v>
      </c>
      <c r="G157" s="3" t="s">
        <v>43</v>
      </c>
      <c r="H157" s="4" t="s">
        <v>285</v>
      </c>
      <c r="I157" s="3" t="s">
        <v>79</v>
      </c>
      <c r="J157" s="21">
        <v>11397706</v>
      </c>
      <c r="K157" s="21">
        <v>11397706</v>
      </c>
      <c r="L157" s="21">
        <v>11397706</v>
      </c>
    </row>
    <row r="158" spans="1:12" x14ac:dyDescent="0.25">
      <c r="A158" s="54" t="s">
        <v>109</v>
      </c>
      <c r="B158" s="54"/>
      <c r="C158" s="54"/>
      <c r="D158" s="54"/>
      <c r="E158" s="4">
        <v>851</v>
      </c>
      <c r="F158" s="3" t="s">
        <v>72</v>
      </c>
      <c r="G158" s="3" t="s">
        <v>43</v>
      </c>
      <c r="H158" s="4" t="s">
        <v>286</v>
      </c>
      <c r="I158" s="3"/>
      <c r="J158" s="21">
        <f t="shared" ref="J158:L159" si="72">J159</f>
        <v>22050</v>
      </c>
      <c r="K158" s="21">
        <f t="shared" si="72"/>
        <v>0</v>
      </c>
      <c r="L158" s="21">
        <f t="shared" si="72"/>
        <v>0</v>
      </c>
    </row>
    <row r="159" spans="1:12" ht="30" x14ac:dyDescent="0.25">
      <c r="A159" s="54" t="s">
        <v>38</v>
      </c>
      <c r="B159" s="54"/>
      <c r="C159" s="54"/>
      <c r="D159" s="54"/>
      <c r="E159" s="4">
        <v>851</v>
      </c>
      <c r="F159" s="3" t="s">
        <v>72</v>
      </c>
      <c r="G159" s="3" t="s">
        <v>43</v>
      </c>
      <c r="H159" s="4" t="s">
        <v>286</v>
      </c>
      <c r="I159" s="3" t="s">
        <v>77</v>
      </c>
      <c r="J159" s="21">
        <f t="shared" si="72"/>
        <v>22050</v>
      </c>
      <c r="K159" s="21">
        <f t="shared" si="72"/>
        <v>0</v>
      </c>
      <c r="L159" s="21">
        <f t="shared" si="72"/>
        <v>0</v>
      </c>
    </row>
    <row r="160" spans="1:12" x14ac:dyDescent="0.25">
      <c r="A160" s="54" t="s">
        <v>78</v>
      </c>
      <c r="B160" s="54"/>
      <c r="C160" s="54"/>
      <c r="D160" s="54"/>
      <c r="E160" s="4">
        <v>851</v>
      </c>
      <c r="F160" s="3" t="s">
        <v>72</v>
      </c>
      <c r="G160" s="4" t="s">
        <v>43</v>
      </c>
      <c r="H160" s="4" t="s">
        <v>286</v>
      </c>
      <c r="I160" s="3" t="s">
        <v>79</v>
      </c>
      <c r="J160" s="21">
        <v>22050</v>
      </c>
      <c r="K160" s="21"/>
      <c r="L160" s="21"/>
    </row>
    <row r="161" spans="1:12" ht="120" x14ac:dyDescent="0.25">
      <c r="A161" s="54" t="s">
        <v>252</v>
      </c>
      <c r="B161" s="54"/>
      <c r="C161" s="54"/>
      <c r="D161" s="54"/>
      <c r="E161" s="4">
        <v>851</v>
      </c>
      <c r="F161" s="3" t="s">
        <v>72</v>
      </c>
      <c r="G161" s="3" t="s">
        <v>43</v>
      </c>
      <c r="H161" s="4" t="s">
        <v>287</v>
      </c>
      <c r="I161" s="3"/>
      <c r="J161" s="21">
        <f t="shared" ref="J161:L162" si="73">J162</f>
        <v>156000</v>
      </c>
      <c r="K161" s="21">
        <f t="shared" si="73"/>
        <v>156000</v>
      </c>
      <c r="L161" s="21">
        <f t="shared" si="73"/>
        <v>156000</v>
      </c>
    </row>
    <row r="162" spans="1:12" ht="30" x14ac:dyDescent="0.25">
      <c r="A162" s="54" t="s">
        <v>38</v>
      </c>
      <c r="B162" s="54"/>
      <c r="C162" s="54"/>
      <c r="D162" s="54"/>
      <c r="E162" s="4">
        <v>851</v>
      </c>
      <c r="F162" s="3" t="s">
        <v>72</v>
      </c>
      <c r="G162" s="3" t="s">
        <v>43</v>
      </c>
      <c r="H162" s="4" t="s">
        <v>287</v>
      </c>
      <c r="I162" s="3" t="s">
        <v>77</v>
      </c>
      <c r="J162" s="21">
        <f t="shared" si="73"/>
        <v>156000</v>
      </c>
      <c r="K162" s="21">
        <f t="shared" si="73"/>
        <v>156000</v>
      </c>
      <c r="L162" s="21">
        <f t="shared" si="73"/>
        <v>156000</v>
      </c>
    </row>
    <row r="163" spans="1:12" x14ac:dyDescent="0.25">
      <c r="A163" s="54" t="s">
        <v>78</v>
      </c>
      <c r="B163" s="54"/>
      <c r="C163" s="54"/>
      <c r="D163" s="54"/>
      <c r="E163" s="4">
        <v>851</v>
      </c>
      <c r="F163" s="3" t="s">
        <v>72</v>
      </c>
      <c r="G163" s="3" t="s">
        <v>43</v>
      </c>
      <c r="H163" s="4" t="s">
        <v>287</v>
      </c>
      <c r="I163" s="3" t="s">
        <v>79</v>
      </c>
      <c r="J163" s="21">
        <v>156000</v>
      </c>
      <c r="K163" s="21">
        <v>156000</v>
      </c>
      <c r="L163" s="21">
        <v>156000</v>
      </c>
    </row>
    <row r="164" spans="1:12" x14ac:dyDescent="0.25">
      <c r="A164" s="53" t="s">
        <v>74</v>
      </c>
      <c r="B164" s="54"/>
      <c r="C164" s="54"/>
      <c r="D164" s="54"/>
      <c r="E164" s="4">
        <v>851</v>
      </c>
      <c r="F164" s="3" t="s">
        <v>54</v>
      </c>
      <c r="G164" s="3"/>
      <c r="H164" s="4" t="s">
        <v>44</v>
      </c>
      <c r="I164" s="3"/>
      <c r="J164" s="10">
        <f>J165+J188</f>
        <v>35949774</v>
      </c>
      <c r="K164" s="10">
        <f>K165+K188</f>
        <v>30590659</v>
      </c>
      <c r="L164" s="10">
        <f>L165+L188</f>
        <v>30590659</v>
      </c>
    </row>
    <row r="165" spans="1:12" x14ac:dyDescent="0.25">
      <c r="A165" s="53" t="s">
        <v>75</v>
      </c>
      <c r="B165" s="54"/>
      <c r="C165" s="54"/>
      <c r="D165" s="54"/>
      <c r="E165" s="4">
        <v>851</v>
      </c>
      <c r="F165" s="3" t="s">
        <v>54</v>
      </c>
      <c r="G165" s="3" t="s">
        <v>11</v>
      </c>
      <c r="H165" s="4" t="s">
        <v>44</v>
      </c>
      <c r="I165" s="3"/>
      <c r="J165" s="10">
        <f>J169+J172+J185+J180+J166+J175</f>
        <v>35944774</v>
      </c>
      <c r="K165" s="10">
        <f t="shared" ref="K165:L165" si="74">K169+K172+K185+K180+K166+K175</f>
        <v>30590659</v>
      </c>
      <c r="L165" s="10">
        <f t="shared" si="74"/>
        <v>30590659</v>
      </c>
    </row>
    <row r="166" spans="1:12" ht="75" x14ac:dyDescent="0.25">
      <c r="A166" s="54" t="s">
        <v>82</v>
      </c>
      <c r="B166" s="54"/>
      <c r="C166" s="54"/>
      <c r="D166" s="54"/>
      <c r="E166" s="4">
        <v>851</v>
      </c>
      <c r="F166" s="3" t="s">
        <v>54</v>
      </c>
      <c r="G166" s="3" t="s">
        <v>11</v>
      </c>
      <c r="H166" s="4" t="s">
        <v>288</v>
      </c>
      <c r="I166" s="3"/>
      <c r="J166" s="10">
        <f t="shared" ref="J166:L167" si="75">J167</f>
        <v>126000</v>
      </c>
      <c r="K166" s="10">
        <f t="shared" si="75"/>
        <v>126000</v>
      </c>
      <c r="L166" s="10">
        <f t="shared" si="75"/>
        <v>126000</v>
      </c>
    </row>
    <row r="167" spans="1:12" ht="30" x14ac:dyDescent="0.25">
      <c r="A167" s="54" t="s">
        <v>38</v>
      </c>
      <c r="B167" s="54"/>
      <c r="C167" s="54"/>
      <c r="D167" s="54"/>
      <c r="E167" s="4">
        <v>851</v>
      </c>
      <c r="F167" s="3" t="s">
        <v>54</v>
      </c>
      <c r="G167" s="3" t="s">
        <v>11</v>
      </c>
      <c r="H167" s="4" t="s">
        <v>288</v>
      </c>
      <c r="I167" s="3" t="s">
        <v>77</v>
      </c>
      <c r="J167" s="10">
        <f t="shared" si="75"/>
        <v>126000</v>
      </c>
      <c r="K167" s="10">
        <f t="shared" si="75"/>
        <v>126000</v>
      </c>
      <c r="L167" s="10">
        <f t="shared" si="75"/>
        <v>126000</v>
      </c>
    </row>
    <row r="168" spans="1:12" x14ac:dyDescent="0.25">
      <c r="A168" s="54" t="s">
        <v>78</v>
      </c>
      <c r="B168" s="54"/>
      <c r="C168" s="54"/>
      <c r="D168" s="54"/>
      <c r="E168" s="4">
        <v>851</v>
      </c>
      <c r="F168" s="3" t="s">
        <v>54</v>
      </c>
      <c r="G168" s="3" t="s">
        <v>11</v>
      </c>
      <c r="H168" s="4" t="s">
        <v>288</v>
      </c>
      <c r="I168" s="3" t="s">
        <v>79</v>
      </c>
      <c r="J168" s="10">
        <v>126000</v>
      </c>
      <c r="K168" s="10">
        <v>126000</v>
      </c>
      <c r="L168" s="10">
        <v>126000</v>
      </c>
    </row>
    <row r="169" spans="1:12" x14ac:dyDescent="0.25">
      <c r="A169" s="54" t="s">
        <v>76</v>
      </c>
      <c r="B169" s="54"/>
      <c r="C169" s="54"/>
      <c r="D169" s="54"/>
      <c r="E169" s="4">
        <v>851</v>
      </c>
      <c r="F169" s="3" t="s">
        <v>54</v>
      </c>
      <c r="G169" s="3" t="s">
        <v>11</v>
      </c>
      <c r="H169" s="4" t="s">
        <v>289</v>
      </c>
      <c r="I169" s="3"/>
      <c r="J169" s="10">
        <f t="shared" ref="J169:L170" si="76">J170</f>
        <v>12752600</v>
      </c>
      <c r="K169" s="10">
        <f t="shared" si="76"/>
        <v>12752600</v>
      </c>
      <c r="L169" s="10">
        <f t="shared" si="76"/>
        <v>12752600</v>
      </c>
    </row>
    <row r="170" spans="1:12" ht="30" x14ac:dyDescent="0.25">
      <c r="A170" s="54" t="s">
        <v>38</v>
      </c>
      <c r="B170" s="54"/>
      <c r="C170" s="54"/>
      <c r="D170" s="54"/>
      <c r="E170" s="4">
        <v>851</v>
      </c>
      <c r="F170" s="3" t="s">
        <v>54</v>
      </c>
      <c r="G170" s="3" t="s">
        <v>11</v>
      </c>
      <c r="H170" s="4" t="s">
        <v>289</v>
      </c>
      <c r="I170" s="3" t="s">
        <v>77</v>
      </c>
      <c r="J170" s="10">
        <f t="shared" si="76"/>
        <v>12752600</v>
      </c>
      <c r="K170" s="10">
        <f t="shared" si="76"/>
        <v>12752600</v>
      </c>
      <c r="L170" s="10">
        <f t="shared" si="76"/>
        <v>12752600</v>
      </c>
    </row>
    <row r="171" spans="1:12" x14ac:dyDescent="0.25">
      <c r="A171" s="54" t="s">
        <v>78</v>
      </c>
      <c r="B171" s="54"/>
      <c r="C171" s="54"/>
      <c r="D171" s="54"/>
      <c r="E171" s="4">
        <v>851</v>
      </c>
      <c r="F171" s="3" t="s">
        <v>54</v>
      </c>
      <c r="G171" s="3" t="s">
        <v>11</v>
      </c>
      <c r="H171" s="4" t="s">
        <v>289</v>
      </c>
      <c r="I171" s="3" t="s">
        <v>79</v>
      </c>
      <c r="J171" s="10">
        <v>12752600</v>
      </c>
      <c r="K171" s="10">
        <v>12752600</v>
      </c>
      <c r="L171" s="10">
        <v>12752600</v>
      </c>
    </row>
    <row r="172" spans="1:12" x14ac:dyDescent="0.25">
      <c r="A172" s="54" t="s">
        <v>80</v>
      </c>
      <c r="B172" s="54"/>
      <c r="C172" s="54"/>
      <c r="D172" s="54"/>
      <c r="E172" s="4">
        <v>851</v>
      </c>
      <c r="F172" s="3" t="s">
        <v>54</v>
      </c>
      <c r="G172" s="3" t="s">
        <v>11</v>
      </c>
      <c r="H172" s="4" t="s">
        <v>290</v>
      </c>
      <c r="I172" s="3"/>
      <c r="J172" s="10">
        <f t="shared" ref="J172:L173" si="77">J173</f>
        <v>12112059</v>
      </c>
      <c r="K172" s="10">
        <f t="shared" si="77"/>
        <v>12112059</v>
      </c>
      <c r="L172" s="10">
        <f t="shared" si="77"/>
        <v>12112059</v>
      </c>
    </row>
    <row r="173" spans="1:12" ht="30" x14ac:dyDescent="0.25">
      <c r="A173" s="54" t="s">
        <v>38</v>
      </c>
      <c r="B173" s="54"/>
      <c r="C173" s="54"/>
      <c r="D173" s="54"/>
      <c r="E173" s="4">
        <v>851</v>
      </c>
      <c r="F173" s="3" t="s">
        <v>54</v>
      </c>
      <c r="G173" s="3" t="s">
        <v>11</v>
      </c>
      <c r="H173" s="4" t="s">
        <v>290</v>
      </c>
      <c r="I173" s="3">
        <v>600</v>
      </c>
      <c r="J173" s="10">
        <f t="shared" si="77"/>
        <v>12112059</v>
      </c>
      <c r="K173" s="10">
        <f t="shared" si="77"/>
        <v>12112059</v>
      </c>
      <c r="L173" s="10">
        <f t="shared" si="77"/>
        <v>12112059</v>
      </c>
    </row>
    <row r="174" spans="1:12" x14ac:dyDescent="0.25">
      <c r="A174" s="54" t="s">
        <v>78</v>
      </c>
      <c r="B174" s="54"/>
      <c r="C174" s="54"/>
      <c r="D174" s="54"/>
      <c r="E174" s="4">
        <v>851</v>
      </c>
      <c r="F174" s="3" t="s">
        <v>54</v>
      </c>
      <c r="G174" s="3" t="s">
        <v>11</v>
      </c>
      <c r="H174" s="4" t="s">
        <v>290</v>
      </c>
      <c r="I174" s="3" t="s">
        <v>79</v>
      </c>
      <c r="J174" s="10">
        <v>12112059</v>
      </c>
      <c r="K174" s="10">
        <v>12112059</v>
      </c>
      <c r="L174" s="10">
        <v>12112059</v>
      </c>
    </row>
    <row r="175" spans="1:12" x14ac:dyDescent="0.25">
      <c r="A175" s="54" t="s">
        <v>83</v>
      </c>
      <c r="B175" s="54"/>
      <c r="C175" s="54"/>
      <c r="D175" s="54"/>
      <c r="E175" s="4">
        <v>851</v>
      </c>
      <c r="F175" s="3" t="s">
        <v>54</v>
      </c>
      <c r="G175" s="3" t="s">
        <v>11</v>
      </c>
      <c r="H175" s="4" t="s">
        <v>291</v>
      </c>
      <c r="I175" s="3"/>
      <c r="J175" s="10">
        <f t="shared" ref="J175" si="78">J176+J178</f>
        <v>4851220</v>
      </c>
      <c r="K175" s="10">
        <f t="shared" ref="K175:L175" si="79">K176+K178</f>
        <v>0</v>
      </c>
      <c r="L175" s="10">
        <f t="shared" si="79"/>
        <v>0</v>
      </c>
    </row>
    <row r="176" spans="1:12" ht="30" x14ac:dyDescent="0.25">
      <c r="A176" s="54" t="s">
        <v>20</v>
      </c>
      <c r="B176" s="53"/>
      <c r="C176" s="53"/>
      <c r="D176" s="53"/>
      <c r="E176" s="4">
        <v>851</v>
      </c>
      <c r="F176" s="3" t="s">
        <v>54</v>
      </c>
      <c r="G176" s="3" t="s">
        <v>11</v>
      </c>
      <c r="H176" s="4" t="s">
        <v>291</v>
      </c>
      <c r="I176" s="3" t="s">
        <v>21</v>
      </c>
      <c r="J176" s="10">
        <f t="shared" ref="J176:L176" si="80">J177</f>
        <v>135500</v>
      </c>
      <c r="K176" s="10">
        <f t="shared" si="80"/>
        <v>0</v>
      </c>
      <c r="L176" s="10">
        <f t="shared" si="80"/>
        <v>0</v>
      </c>
    </row>
    <row r="177" spans="1:12" ht="30" x14ac:dyDescent="0.25">
      <c r="A177" s="54" t="s">
        <v>9</v>
      </c>
      <c r="B177" s="54"/>
      <c r="C177" s="54"/>
      <c r="D177" s="54"/>
      <c r="E177" s="4">
        <v>851</v>
      </c>
      <c r="F177" s="3" t="s">
        <v>54</v>
      </c>
      <c r="G177" s="3" t="s">
        <v>11</v>
      </c>
      <c r="H177" s="4" t="s">
        <v>291</v>
      </c>
      <c r="I177" s="3" t="s">
        <v>22</v>
      </c>
      <c r="J177" s="10">
        <v>135500</v>
      </c>
      <c r="K177" s="10"/>
      <c r="L177" s="10"/>
    </row>
    <row r="178" spans="1:12" ht="30" x14ac:dyDescent="0.25">
      <c r="A178" s="54" t="s">
        <v>38</v>
      </c>
      <c r="B178" s="54"/>
      <c r="C178" s="54"/>
      <c r="D178" s="54"/>
      <c r="E178" s="4">
        <v>851</v>
      </c>
      <c r="F178" s="3" t="s">
        <v>54</v>
      </c>
      <c r="G178" s="3" t="s">
        <v>11</v>
      </c>
      <c r="H178" s="4" t="s">
        <v>291</v>
      </c>
      <c r="I178" s="3" t="s">
        <v>77</v>
      </c>
      <c r="J178" s="10">
        <f t="shared" ref="J178:L178" si="81">J179</f>
        <v>4715720</v>
      </c>
      <c r="K178" s="10">
        <f t="shared" si="81"/>
        <v>0</v>
      </c>
      <c r="L178" s="10">
        <f t="shared" si="81"/>
        <v>0</v>
      </c>
    </row>
    <row r="179" spans="1:12" x14ac:dyDescent="0.25">
      <c r="A179" s="54" t="s">
        <v>78</v>
      </c>
      <c r="B179" s="54"/>
      <c r="C179" s="54"/>
      <c r="D179" s="54"/>
      <c r="E179" s="4">
        <v>851</v>
      </c>
      <c r="F179" s="3" t="s">
        <v>54</v>
      </c>
      <c r="G179" s="3" t="s">
        <v>11</v>
      </c>
      <c r="H179" s="4" t="s">
        <v>291</v>
      </c>
      <c r="I179" s="3" t="s">
        <v>79</v>
      </c>
      <c r="J179" s="10">
        <v>4715720</v>
      </c>
      <c r="K179" s="10"/>
      <c r="L179" s="10"/>
    </row>
    <row r="180" spans="1:12" ht="90" x14ac:dyDescent="0.25">
      <c r="A180" s="54" t="s">
        <v>245</v>
      </c>
      <c r="B180" s="54"/>
      <c r="C180" s="54"/>
      <c r="D180" s="54"/>
      <c r="E180" s="4">
        <v>851</v>
      </c>
      <c r="F180" s="3" t="s">
        <v>54</v>
      </c>
      <c r="G180" s="3" t="s">
        <v>11</v>
      </c>
      <c r="H180" s="4" t="s">
        <v>293</v>
      </c>
      <c r="I180" s="3"/>
      <c r="J180" s="10">
        <f t="shared" ref="J180" si="82">J181+J183</f>
        <v>5600000</v>
      </c>
      <c r="K180" s="10">
        <f t="shared" ref="K180:L180" si="83">K181+K183</f>
        <v>5600000</v>
      </c>
      <c r="L180" s="10">
        <f t="shared" si="83"/>
        <v>5600000</v>
      </c>
    </row>
    <row r="181" spans="1:12" ht="30" x14ac:dyDescent="0.25">
      <c r="A181" s="54" t="s">
        <v>20</v>
      </c>
      <c r="B181" s="54"/>
      <c r="C181" s="54"/>
      <c r="D181" s="54"/>
      <c r="E181" s="4">
        <v>851</v>
      </c>
      <c r="F181" s="3" t="s">
        <v>54</v>
      </c>
      <c r="G181" s="3" t="s">
        <v>11</v>
      </c>
      <c r="H181" s="4" t="s">
        <v>293</v>
      </c>
      <c r="I181" s="3">
        <v>200</v>
      </c>
      <c r="J181" s="10">
        <f t="shared" ref="J181:L181" si="84">J182</f>
        <v>381500</v>
      </c>
      <c r="K181" s="10">
        <f t="shared" si="84"/>
        <v>381500</v>
      </c>
      <c r="L181" s="10">
        <f t="shared" si="84"/>
        <v>381500</v>
      </c>
    </row>
    <row r="182" spans="1:12" ht="30" x14ac:dyDescent="0.25">
      <c r="A182" s="54" t="s">
        <v>9</v>
      </c>
      <c r="B182" s="54"/>
      <c r="C182" s="54"/>
      <c r="D182" s="54"/>
      <c r="E182" s="4">
        <v>851</v>
      </c>
      <c r="F182" s="3" t="s">
        <v>54</v>
      </c>
      <c r="G182" s="3" t="s">
        <v>11</v>
      </c>
      <c r="H182" s="4" t="s">
        <v>293</v>
      </c>
      <c r="I182" s="3">
        <v>240</v>
      </c>
      <c r="J182" s="10">
        <v>381500</v>
      </c>
      <c r="K182" s="10">
        <v>381500</v>
      </c>
      <c r="L182" s="10">
        <v>381500</v>
      </c>
    </row>
    <row r="183" spans="1:12" ht="30" x14ac:dyDescent="0.25">
      <c r="A183" s="54" t="s">
        <v>38</v>
      </c>
      <c r="B183" s="54"/>
      <c r="C183" s="54"/>
      <c r="D183" s="54"/>
      <c r="E183" s="4">
        <v>851</v>
      </c>
      <c r="F183" s="3" t="s">
        <v>54</v>
      </c>
      <c r="G183" s="3" t="s">
        <v>11</v>
      </c>
      <c r="H183" s="4" t="s">
        <v>293</v>
      </c>
      <c r="I183" s="3">
        <v>600</v>
      </c>
      <c r="J183" s="10">
        <f t="shared" ref="J183:L183" si="85">J184</f>
        <v>5218500</v>
      </c>
      <c r="K183" s="10">
        <f t="shared" si="85"/>
        <v>5218500</v>
      </c>
      <c r="L183" s="10">
        <f t="shared" si="85"/>
        <v>5218500</v>
      </c>
    </row>
    <row r="184" spans="1:12" x14ac:dyDescent="0.25">
      <c r="A184" s="54" t="s">
        <v>78</v>
      </c>
      <c r="B184" s="54"/>
      <c r="C184" s="54"/>
      <c r="D184" s="54"/>
      <c r="E184" s="4">
        <v>851</v>
      </c>
      <c r="F184" s="3" t="s">
        <v>54</v>
      </c>
      <c r="G184" s="3" t="s">
        <v>11</v>
      </c>
      <c r="H184" s="4" t="s">
        <v>293</v>
      </c>
      <c r="I184" s="3" t="s">
        <v>79</v>
      </c>
      <c r="J184" s="10">
        <v>5218500</v>
      </c>
      <c r="K184" s="10">
        <v>5218500</v>
      </c>
      <c r="L184" s="10">
        <v>5218500</v>
      </c>
    </row>
    <row r="185" spans="1:12" ht="30" x14ac:dyDescent="0.25">
      <c r="A185" s="54" t="s">
        <v>219</v>
      </c>
      <c r="B185" s="54"/>
      <c r="C185" s="54"/>
      <c r="D185" s="54"/>
      <c r="E185" s="4">
        <v>851</v>
      </c>
      <c r="F185" s="3" t="s">
        <v>54</v>
      </c>
      <c r="G185" s="3" t="s">
        <v>11</v>
      </c>
      <c r="H185" s="4" t="s">
        <v>292</v>
      </c>
      <c r="I185" s="3"/>
      <c r="J185" s="10">
        <f t="shared" ref="J185:L186" si="86">J186</f>
        <v>502895</v>
      </c>
      <c r="K185" s="10">
        <f t="shared" si="86"/>
        <v>0</v>
      </c>
      <c r="L185" s="10">
        <f t="shared" si="86"/>
        <v>0</v>
      </c>
    </row>
    <row r="186" spans="1:12" ht="30" x14ac:dyDescent="0.25">
      <c r="A186" s="54" t="s">
        <v>20</v>
      </c>
      <c r="B186" s="54"/>
      <c r="C186" s="54"/>
      <c r="D186" s="54"/>
      <c r="E186" s="4">
        <v>851</v>
      </c>
      <c r="F186" s="3" t="s">
        <v>54</v>
      </c>
      <c r="G186" s="3" t="s">
        <v>11</v>
      </c>
      <c r="H186" s="4" t="s">
        <v>292</v>
      </c>
      <c r="I186" s="3" t="s">
        <v>21</v>
      </c>
      <c r="J186" s="10">
        <f t="shared" si="86"/>
        <v>502895</v>
      </c>
      <c r="K186" s="10">
        <f t="shared" si="86"/>
        <v>0</v>
      </c>
      <c r="L186" s="10">
        <f t="shared" si="86"/>
        <v>0</v>
      </c>
    </row>
    <row r="187" spans="1:12" ht="30" x14ac:dyDescent="0.25">
      <c r="A187" s="54" t="s">
        <v>9</v>
      </c>
      <c r="B187" s="54"/>
      <c r="C187" s="54"/>
      <c r="D187" s="54"/>
      <c r="E187" s="4">
        <v>851</v>
      </c>
      <c r="F187" s="3" t="s">
        <v>54</v>
      </c>
      <c r="G187" s="3" t="s">
        <v>11</v>
      </c>
      <c r="H187" s="4" t="s">
        <v>292</v>
      </c>
      <c r="I187" s="3" t="s">
        <v>22</v>
      </c>
      <c r="J187" s="10">
        <v>502895</v>
      </c>
      <c r="K187" s="10"/>
      <c r="L187" s="10"/>
    </row>
    <row r="188" spans="1:12" x14ac:dyDescent="0.25">
      <c r="A188" s="53" t="s">
        <v>84</v>
      </c>
      <c r="B188" s="54"/>
      <c r="C188" s="54"/>
      <c r="D188" s="54"/>
      <c r="E188" s="4">
        <v>851</v>
      </c>
      <c r="F188" s="3" t="s">
        <v>54</v>
      </c>
      <c r="G188" s="3" t="s">
        <v>13</v>
      </c>
      <c r="H188" s="4" t="s">
        <v>44</v>
      </c>
      <c r="I188" s="3"/>
      <c r="J188" s="33">
        <f t="shared" ref="J188:L190" si="87">J189</f>
        <v>5000</v>
      </c>
      <c r="K188" s="33">
        <f t="shared" si="87"/>
        <v>0</v>
      </c>
      <c r="L188" s="33">
        <f t="shared" si="87"/>
        <v>0</v>
      </c>
    </row>
    <row r="189" spans="1:12" ht="30" x14ac:dyDescent="0.25">
      <c r="A189" s="53" t="s">
        <v>85</v>
      </c>
      <c r="B189" s="54"/>
      <c r="C189" s="54"/>
      <c r="D189" s="54"/>
      <c r="E189" s="4">
        <v>851</v>
      </c>
      <c r="F189" s="3" t="s">
        <v>54</v>
      </c>
      <c r="G189" s="3" t="s">
        <v>13</v>
      </c>
      <c r="H189" s="4" t="s">
        <v>294</v>
      </c>
      <c r="I189" s="3"/>
      <c r="J189" s="10">
        <f t="shared" si="87"/>
        <v>5000</v>
      </c>
      <c r="K189" s="10">
        <f t="shared" si="87"/>
        <v>0</v>
      </c>
      <c r="L189" s="10">
        <f t="shared" si="87"/>
        <v>0</v>
      </c>
    </row>
    <row r="190" spans="1:12" ht="30" x14ac:dyDescent="0.25">
      <c r="A190" s="54" t="s">
        <v>20</v>
      </c>
      <c r="B190" s="53"/>
      <c r="C190" s="53"/>
      <c r="D190" s="53"/>
      <c r="E190" s="4">
        <v>851</v>
      </c>
      <c r="F190" s="3" t="s">
        <v>54</v>
      </c>
      <c r="G190" s="3" t="s">
        <v>13</v>
      </c>
      <c r="H190" s="4" t="s">
        <v>294</v>
      </c>
      <c r="I190" s="3" t="s">
        <v>21</v>
      </c>
      <c r="J190" s="10">
        <f t="shared" si="87"/>
        <v>5000</v>
      </c>
      <c r="K190" s="10">
        <f t="shared" si="87"/>
        <v>0</v>
      </c>
      <c r="L190" s="10">
        <f t="shared" si="87"/>
        <v>0</v>
      </c>
    </row>
    <row r="191" spans="1:12" ht="30" x14ac:dyDescent="0.25">
      <c r="A191" s="54" t="s">
        <v>9</v>
      </c>
      <c r="B191" s="54"/>
      <c r="C191" s="54"/>
      <c r="D191" s="54"/>
      <c r="E191" s="4">
        <v>851</v>
      </c>
      <c r="F191" s="3" t="s">
        <v>54</v>
      </c>
      <c r="G191" s="3" t="s">
        <v>13</v>
      </c>
      <c r="H191" s="4" t="s">
        <v>294</v>
      </c>
      <c r="I191" s="3" t="s">
        <v>22</v>
      </c>
      <c r="J191" s="10">
        <v>5000</v>
      </c>
      <c r="K191" s="10"/>
      <c r="L191" s="10"/>
    </row>
    <row r="192" spans="1:12" x14ac:dyDescent="0.25">
      <c r="A192" s="53" t="s">
        <v>86</v>
      </c>
      <c r="B192" s="54"/>
      <c r="C192" s="54"/>
      <c r="D192" s="54"/>
      <c r="E192" s="4">
        <v>851</v>
      </c>
      <c r="F192" s="3" t="s">
        <v>87</v>
      </c>
      <c r="G192" s="3"/>
      <c r="H192" s="4" t="s">
        <v>44</v>
      </c>
      <c r="I192" s="3"/>
      <c r="J192" s="10">
        <f>J193+J197</f>
        <v>22490335.039999999</v>
      </c>
      <c r="K192" s="10">
        <f t="shared" ref="K192:L192" si="88">K193+K197</f>
        <v>19921714.039999999</v>
      </c>
      <c r="L192" s="10">
        <f t="shared" si="88"/>
        <v>19921714.039999999</v>
      </c>
    </row>
    <row r="193" spans="1:12" x14ac:dyDescent="0.25">
      <c r="A193" s="53" t="s">
        <v>88</v>
      </c>
      <c r="B193" s="54"/>
      <c r="C193" s="54"/>
      <c r="D193" s="54"/>
      <c r="E193" s="4">
        <v>851</v>
      </c>
      <c r="F193" s="3" t="s">
        <v>87</v>
      </c>
      <c r="G193" s="3" t="s">
        <v>11</v>
      </c>
      <c r="H193" s="4" t="s">
        <v>44</v>
      </c>
      <c r="I193" s="3"/>
      <c r="J193" s="10">
        <f t="shared" ref="J193:L195" si="89">J194</f>
        <v>4117661</v>
      </c>
      <c r="K193" s="10">
        <f t="shared" si="89"/>
        <v>4117661</v>
      </c>
      <c r="L193" s="10">
        <f t="shared" si="89"/>
        <v>4117661</v>
      </c>
    </row>
    <row r="194" spans="1:12" ht="30" x14ac:dyDescent="0.25">
      <c r="A194" s="53" t="s">
        <v>89</v>
      </c>
      <c r="B194" s="54"/>
      <c r="C194" s="54"/>
      <c r="D194" s="54"/>
      <c r="E194" s="4">
        <v>851</v>
      </c>
      <c r="F194" s="3" t="s">
        <v>87</v>
      </c>
      <c r="G194" s="3" t="s">
        <v>11</v>
      </c>
      <c r="H194" s="4" t="s">
        <v>295</v>
      </c>
      <c r="I194" s="3"/>
      <c r="J194" s="10">
        <f t="shared" si="89"/>
        <v>4117661</v>
      </c>
      <c r="K194" s="10">
        <f t="shared" si="89"/>
        <v>4117661</v>
      </c>
      <c r="L194" s="10">
        <f t="shared" si="89"/>
        <v>4117661</v>
      </c>
    </row>
    <row r="195" spans="1:12" x14ac:dyDescent="0.25">
      <c r="A195" s="53" t="s">
        <v>90</v>
      </c>
      <c r="B195" s="53"/>
      <c r="C195" s="53"/>
      <c r="D195" s="53"/>
      <c r="E195" s="4">
        <v>851</v>
      </c>
      <c r="F195" s="3" t="s">
        <v>87</v>
      </c>
      <c r="G195" s="3" t="s">
        <v>11</v>
      </c>
      <c r="H195" s="4" t="s">
        <v>295</v>
      </c>
      <c r="I195" s="3" t="s">
        <v>91</v>
      </c>
      <c r="J195" s="10">
        <f t="shared" si="89"/>
        <v>4117661</v>
      </c>
      <c r="K195" s="10">
        <f t="shared" si="89"/>
        <v>4117661</v>
      </c>
      <c r="L195" s="10">
        <f t="shared" si="89"/>
        <v>4117661</v>
      </c>
    </row>
    <row r="196" spans="1:12" ht="30" x14ac:dyDescent="0.25">
      <c r="A196" s="53" t="s">
        <v>98</v>
      </c>
      <c r="B196" s="54"/>
      <c r="C196" s="54"/>
      <c r="D196" s="12"/>
      <c r="E196" s="4">
        <v>851</v>
      </c>
      <c r="F196" s="3" t="s">
        <v>87</v>
      </c>
      <c r="G196" s="3" t="s">
        <v>11</v>
      </c>
      <c r="H196" s="4" t="s">
        <v>295</v>
      </c>
      <c r="I196" s="3" t="s">
        <v>99</v>
      </c>
      <c r="J196" s="10">
        <v>4117661</v>
      </c>
      <c r="K196" s="10">
        <v>4117661</v>
      </c>
      <c r="L196" s="10">
        <v>4117661</v>
      </c>
    </row>
    <row r="197" spans="1:12" x14ac:dyDescent="0.25">
      <c r="A197" s="53" t="s">
        <v>95</v>
      </c>
      <c r="B197" s="54"/>
      <c r="C197" s="54"/>
      <c r="D197" s="54"/>
      <c r="E197" s="4">
        <v>851</v>
      </c>
      <c r="F197" s="3" t="s">
        <v>87</v>
      </c>
      <c r="G197" s="3" t="s">
        <v>13</v>
      </c>
      <c r="H197" s="4" t="s">
        <v>44</v>
      </c>
      <c r="I197" s="3"/>
      <c r="J197" s="10">
        <f>J203+J198</f>
        <v>18372674.039999999</v>
      </c>
      <c r="K197" s="10">
        <f t="shared" ref="K197:L197" si="90">K203+K198</f>
        <v>15804053.040000001</v>
      </c>
      <c r="L197" s="10">
        <f t="shared" si="90"/>
        <v>15804053.040000001</v>
      </c>
    </row>
    <row r="198" spans="1:12" s="2" customFormat="1" ht="60" x14ac:dyDescent="0.25">
      <c r="A198" s="54" t="s">
        <v>163</v>
      </c>
      <c r="B198" s="54"/>
      <c r="C198" s="54"/>
      <c r="D198" s="54"/>
      <c r="E198" s="4">
        <v>851</v>
      </c>
      <c r="F198" s="4" t="s">
        <v>87</v>
      </c>
      <c r="G198" s="4" t="s">
        <v>13</v>
      </c>
      <c r="H198" s="4" t="s">
        <v>405</v>
      </c>
      <c r="I198" s="4"/>
      <c r="J198" s="10">
        <f t="shared" ref="J198" si="91">J199+J201</f>
        <v>16541919.24</v>
      </c>
      <c r="K198" s="10">
        <f t="shared" ref="K198:L198" si="92">K199+K201</f>
        <v>13973298.24</v>
      </c>
      <c r="L198" s="10">
        <f t="shared" si="92"/>
        <v>13973298.24</v>
      </c>
    </row>
    <row r="199" spans="1:12" s="2" customFormat="1" x14ac:dyDescent="0.25">
      <c r="A199" s="54" t="s">
        <v>90</v>
      </c>
      <c r="B199" s="54"/>
      <c r="C199" s="54"/>
      <c r="D199" s="54"/>
      <c r="E199" s="4">
        <v>851</v>
      </c>
      <c r="F199" s="4" t="s">
        <v>87</v>
      </c>
      <c r="G199" s="4" t="s">
        <v>13</v>
      </c>
      <c r="H199" s="4" t="s">
        <v>405</v>
      </c>
      <c r="I199" s="4" t="s">
        <v>91</v>
      </c>
      <c r="J199" s="10">
        <f t="shared" ref="J199:L199" si="93">J200</f>
        <v>5137242</v>
      </c>
      <c r="K199" s="10">
        <f t="shared" si="93"/>
        <v>2568621</v>
      </c>
      <c r="L199" s="10">
        <f t="shared" si="93"/>
        <v>2568621</v>
      </c>
    </row>
    <row r="200" spans="1:12" s="2" customFormat="1" ht="30" x14ac:dyDescent="0.25">
      <c r="A200" s="54" t="s">
        <v>92</v>
      </c>
      <c r="B200" s="54"/>
      <c r="C200" s="54"/>
      <c r="D200" s="54"/>
      <c r="E200" s="4">
        <v>851</v>
      </c>
      <c r="F200" s="4" t="s">
        <v>87</v>
      </c>
      <c r="G200" s="4" t="s">
        <v>13</v>
      </c>
      <c r="H200" s="4" t="s">
        <v>405</v>
      </c>
      <c r="I200" s="4" t="s">
        <v>93</v>
      </c>
      <c r="J200" s="10">
        <v>5137242</v>
      </c>
      <c r="K200" s="10">
        <v>2568621</v>
      </c>
      <c r="L200" s="10">
        <v>2568621</v>
      </c>
    </row>
    <row r="201" spans="1:12" s="2" customFormat="1" ht="30" x14ac:dyDescent="0.25">
      <c r="A201" s="54" t="s">
        <v>67</v>
      </c>
      <c r="B201" s="54"/>
      <c r="C201" s="54"/>
      <c r="D201" s="54"/>
      <c r="E201" s="4">
        <v>851</v>
      </c>
      <c r="F201" s="4" t="s">
        <v>87</v>
      </c>
      <c r="G201" s="4" t="s">
        <v>13</v>
      </c>
      <c r="H201" s="4" t="s">
        <v>405</v>
      </c>
      <c r="I201" s="4" t="s">
        <v>68</v>
      </c>
      <c r="J201" s="10">
        <f t="shared" ref="J201:L201" si="94">J202</f>
        <v>11404677.24</v>
      </c>
      <c r="K201" s="10">
        <f t="shared" si="94"/>
        <v>11404677.24</v>
      </c>
      <c r="L201" s="10">
        <f t="shared" si="94"/>
        <v>11404677.24</v>
      </c>
    </row>
    <row r="202" spans="1:12" s="2" customFormat="1" x14ac:dyDescent="0.25">
      <c r="A202" s="54" t="s">
        <v>69</v>
      </c>
      <c r="B202" s="54"/>
      <c r="C202" s="54"/>
      <c r="D202" s="54"/>
      <c r="E202" s="4">
        <v>851</v>
      </c>
      <c r="F202" s="4" t="s">
        <v>87</v>
      </c>
      <c r="G202" s="4" t="s">
        <v>13</v>
      </c>
      <c r="H202" s="4" t="s">
        <v>405</v>
      </c>
      <c r="I202" s="4" t="s">
        <v>70</v>
      </c>
      <c r="J202" s="10">
        <v>11404677.24</v>
      </c>
      <c r="K202" s="10">
        <v>11404677.24</v>
      </c>
      <c r="L202" s="10">
        <v>11404677.24</v>
      </c>
    </row>
    <row r="203" spans="1:12" ht="30" x14ac:dyDescent="0.25">
      <c r="A203" s="54" t="s">
        <v>223</v>
      </c>
      <c r="B203" s="53"/>
      <c r="C203" s="53"/>
      <c r="D203" s="53"/>
      <c r="E203" s="4">
        <v>851</v>
      </c>
      <c r="F203" s="3" t="s">
        <v>87</v>
      </c>
      <c r="G203" s="3" t="s">
        <v>13</v>
      </c>
      <c r="H203" s="4" t="s">
        <v>296</v>
      </c>
      <c r="I203" s="3"/>
      <c r="J203" s="10">
        <f t="shared" ref="J203:L204" si="95">J204</f>
        <v>1830754.8</v>
      </c>
      <c r="K203" s="10">
        <f t="shared" si="95"/>
        <v>1830754.8</v>
      </c>
      <c r="L203" s="10">
        <f t="shared" si="95"/>
        <v>1830754.8</v>
      </c>
    </row>
    <row r="204" spans="1:12" x14ac:dyDescent="0.25">
      <c r="A204" s="54" t="s">
        <v>90</v>
      </c>
      <c r="B204" s="53"/>
      <c r="C204" s="53"/>
      <c r="D204" s="53"/>
      <c r="E204" s="4">
        <v>851</v>
      </c>
      <c r="F204" s="3" t="s">
        <v>87</v>
      </c>
      <c r="G204" s="3" t="s">
        <v>13</v>
      </c>
      <c r="H204" s="4" t="s">
        <v>296</v>
      </c>
      <c r="I204" s="3" t="s">
        <v>91</v>
      </c>
      <c r="J204" s="10">
        <f t="shared" si="95"/>
        <v>1830754.8</v>
      </c>
      <c r="K204" s="10">
        <f t="shared" si="95"/>
        <v>1830754.8</v>
      </c>
      <c r="L204" s="10">
        <f t="shared" si="95"/>
        <v>1830754.8</v>
      </c>
    </row>
    <row r="205" spans="1:12" ht="30" x14ac:dyDescent="0.25">
      <c r="A205" s="70" t="s">
        <v>98</v>
      </c>
      <c r="B205" s="70"/>
      <c r="C205" s="70"/>
      <c r="D205" s="70"/>
      <c r="E205" s="4">
        <v>851</v>
      </c>
      <c r="F205" s="3" t="s">
        <v>87</v>
      </c>
      <c r="G205" s="3" t="s">
        <v>13</v>
      </c>
      <c r="H205" s="4" t="s">
        <v>296</v>
      </c>
      <c r="I205" s="3" t="s">
        <v>99</v>
      </c>
      <c r="J205" s="10">
        <v>1830754.8</v>
      </c>
      <c r="K205" s="10">
        <v>1830754.8</v>
      </c>
      <c r="L205" s="10">
        <v>1830754.8</v>
      </c>
    </row>
    <row r="206" spans="1:12" x14ac:dyDescent="0.25">
      <c r="A206" s="53" t="s">
        <v>100</v>
      </c>
      <c r="B206" s="54"/>
      <c r="C206" s="54"/>
      <c r="D206" s="54"/>
      <c r="E206" s="4">
        <v>851</v>
      </c>
      <c r="F206" s="3" t="s">
        <v>101</v>
      </c>
      <c r="G206" s="3"/>
      <c r="H206" s="4" t="s">
        <v>44</v>
      </c>
      <c r="I206" s="3"/>
      <c r="J206" s="10">
        <f t="shared" ref="J206:L206" si="96">J207</f>
        <v>196870158.30000001</v>
      </c>
      <c r="K206" s="10">
        <f t="shared" si="96"/>
        <v>268000</v>
      </c>
      <c r="L206" s="10">
        <f t="shared" si="96"/>
        <v>268000</v>
      </c>
    </row>
    <row r="207" spans="1:12" x14ac:dyDescent="0.25">
      <c r="A207" s="53" t="s">
        <v>102</v>
      </c>
      <c r="B207" s="12"/>
      <c r="C207" s="12"/>
      <c r="D207" s="12"/>
      <c r="E207" s="4">
        <v>851</v>
      </c>
      <c r="F207" s="3" t="s">
        <v>101</v>
      </c>
      <c r="G207" s="3" t="s">
        <v>41</v>
      </c>
      <c r="H207" s="4" t="s">
        <v>44</v>
      </c>
      <c r="I207" s="3"/>
      <c r="J207" s="10">
        <f>J208+J211+J214+J220+J217</f>
        <v>196870158.30000001</v>
      </c>
      <c r="K207" s="10">
        <f t="shared" ref="K207:L207" si="97">K208+K211+K214+K220+K217</f>
        <v>268000</v>
      </c>
      <c r="L207" s="10">
        <f t="shared" si="97"/>
        <v>268000</v>
      </c>
    </row>
    <row r="208" spans="1:12" ht="60" x14ac:dyDescent="0.25">
      <c r="A208" s="1" t="s">
        <v>394</v>
      </c>
      <c r="B208" s="12"/>
      <c r="C208" s="12"/>
      <c r="D208" s="12"/>
      <c r="E208" s="4" t="s">
        <v>240</v>
      </c>
      <c r="F208" s="3" t="s">
        <v>101</v>
      </c>
      <c r="G208" s="3" t="s">
        <v>41</v>
      </c>
      <c r="H208" s="4" t="s">
        <v>438</v>
      </c>
      <c r="I208" s="3"/>
      <c r="J208" s="10">
        <f t="shared" ref="J208:L209" si="98">J209</f>
        <v>195216358.30000001</v>
      </c>
      <c r="K208" s="10">
        <f t="shared" si="98"/>
        <v>0</v>
      </c>
      <c r="L208" s="10">
        <f t="shared" si="98"/>
        <v>0</v>
      </c>
    </row>
    <row r="209" spans="1:12" ht="30" x14ac:dyDescent="0.25">
      <c r="A209" s="1" t="s">
        <v>67</v>
      </c>
      <c r="B209" s="12"/>
      <c r="C209" s="12"/>
      <c r="D209" s="12"/>
      <c r="E209" s="4" t="s">
        <v>240</v>
      </c>
      <c r="F209" s="3" t="s">
        <v>101</v>
      </c>
      <c r="G209" s="3" t="s">
        <v>41</v>
      </c>
      <c r="H209" s="4" t="s">
        <v>438</v>
      </c>
      <c r="I209" s="3" t="s">
        <v>68</v>
      </c>
      <c r="J209" s="10">
        <f t="shared" si="98"/>
        <v>195216358.30000001</v>
      </c>
      <c r="K209" s="10">
        <f t="shared" si="98"/>
        <v>0</v>
      </c>
      <c r="L209" s="10">
        <f t="shared" si="98"/>
        <v>0</v>
      </c>
    </row>
    <row r="210" spans="1:12" x14ac:dyDescent="0.25">
      <c r="A210" s="1" t="s">
        <v>69</v>
      </c>
      <c r="B210" s="12"/>
      <c r="C210" s="12"/>
      <c r="D210" s="12"/>
      <c r="E210" s="4" t="s">
        <v>240</v>
      </c>
      <c r="F210" s="3" t="s">
        <v>101</v>
      </c>
      <c r="G210" s="3" t="s">
        <v>41</v>
      </c>
      <c r="H210" s="4" t="s">
        <v>438</v>
      </c>
      <c r="I210" s="3" t="s">
        <v>70</v>
      </c>
      <c r="J210" s="10">
        <v>195216358.30000001</v>
      </c>
      <c r="K210" s="10"/>
      <c r="L210" s="10"/>
    </row>
    <row r="211" spans="1:12" ht="30" x14ac:dyDescent="0.25">
      <c r="A211" s="1" t="s">
        <v>399</v>
      </c>
      <c r="B211" s="12"/>
      <c r="C211" s="12"/>
      <c r="D211" s="12"/>
      <c r="E211" s="4" t="s">
        <v>240</v>
      </c>
      <c r="F211" s="3" t="s">
        <v>101</v>
      </c>
      <c r="G211" s="3" t="s">
        <v>41</v>
      </c>
      <c r="H211" s="4" t="s">
        <v>404</v>
      </c>
      <c r="I211" s="3"/>
      <c r="J211" s="10">
        <f t="shared" ref="J211:L212" si="99">J212</f>
        <v>1100000</v>
      </c>
      <c r="K211" s="10">
        <f t="shared" si="99"/>
        <v>0</v>
      </c>
      <c r="L211" s="10">
        <f t="shared" si="99"/>
        <v>0</v>
      </c>
    </row>
    <row r="212" spans="1:12" ht="30" x14ac:dyDescent="0.25">
      <c r="A212" s="1" t="s">
        <v>67</v>
      </c>
      <c r="B212" s="12"/>
      <c r="C212" s="12"/>
      <c r="D212" s="12"/>
      <c r="E212" s="4" t="s">
        <v>240</v>
      </c>
      <c r="F212" s="3" t="s">
        <v>101</v>
      </c>
      <c r="G212" s="3" t="s">
        <v>41</v>
      </c>
      <c r="H212" s="4" t="s">
        <v>404</v>
      </c>
      <c r="I212" s="3" t="s">
        <v>68</v>
      </c>
      <c r="J212" s="10">
        <f t="shared" si="99"/>
        <v>1100000</v>
      </c>
      <c r="K212" s="10">
        <f t="shared" si="99"/>
        <v>0</v>
      </c>
      <c r="L212" s="10">
        <f t="shared" si="99"/>
        <v>0</v>
      </c>
    </row>
    <row r="213" spans="1:12" x14ac:dyDescent="0.25">
      <c r="A213" s="1" t="s">
        <v>69</v>
      </c>
      <c r="B213" s="12"/>
      <c r="C213" s="12"/>
      <c r="D213" s="12"/>
      <c r="E213" s="4" t="s">
        <v>240</v>
      </c>
      <c r="F213" s="3" t="s">
        <v>101</v>
      </c>
      <c r="G213" s="3" t="s">
        <v>41</v>
      </c>
      <c r="H213" s="4" t="s">
        <v>404</v>
      </c>
      <c r="I213" s="3" t="s">
        <v>70</v>
      </c>
      <c r="J213" s="10">
        <v>1100000</v>
      </c>
      <c r="K213" s="10"/>
      <c r="L213" s="10"/>
    </row>
    <row r="214" spans="1:12" s="18" customFormat="1" ht="30" x14ac:dyDescent="0.25">
      <c r="A214" s="54" t="s">
        <v>103</v>
      </c>
      <c r="B214" s="54"/>
      <c r="C214" s="54"/>
      <c r="D214" s="54"/>
      <c r="E214" s="4">
        <v>851</v>
      </c>
      <c r="F214" s="3" t="s">
        <v>101</v>
      </c>
      <c r="G214" s="3" t="s">
        <v>41</v>
      </c>
      <c r="H214" s="4" t="s">
        <v>297</v>
      </c>
      <c r="I214" s="3"/>
      <c r="J214" s="10">
        <f t="shared" ref="J214:L215" si="100">J215</f>
        <v>275800</v>
      </c>
      <c r="K214" s="10">
        <f t="shared" si="100"/>
        <v>0</v>
      </c>
      <c r="L214" s="10">
        <f t="shared" si="100"/>
        <v>0</v>
      </c>
    </row>
    <row r="215" spans="1:12" ht="30" x14ac:dyDescent="0.25">
      <c r="A215" s="54" t="s">
        <v>20</v>
      </c>
      <c r="B215" s="53"/>
      <c r="C215" s="53"/>
      <c r="D215" s="53"/>
      <c r="E215" s="4">
        <v>851</v>
      </c>
      <c r="F215" s="3" t="s">
        <v>101</v>
      </c>
      <c r="G215" s="3" t="s">
        <v>41</v>
      </c>
      <c r="H215" s="4" t="s">
        <v>297</v>
      </c>
      <c r="I215" s="3" t="s">
        <v>21</v>
      </c>
      <c r="J215" s="10">
        <f t="shared" si="100"/>
        <v>275800</v>
      </c>
      <c r="K215" s="10">
        <f t="shared" si="100"/>
        <v>0</v>
      </c>
      <c r="L215" s="10">
        <f t="shared" si="100"/>
        <v>0</v>
      </c>
    </row>
    <row r="216" spans="1:12" ht="30" x14ac:dyDescent="0.25">
      <c r="A216" s="54" t="s">
        <v>9</v>
      </c>
      <c r="B216" s="54"/>
      <c r="C216" s="54"/>
      <c r="D216" s="54"/>
      <c r="E216" s="4">
        <v>851</v>
      </c>
      <c r="F216" s="3" t="s">
        <v>101</v>
      </c>
      <c r="G216" s="3" t="s">
        <v>41</v>
      </c>
      <c r="H216" s="4" t="s">
        <v>297</v>
      </c>
      <c r="I216" s="3" t="s">
        <v>22</v>
      </c>
      <c r="J216" s="10">
        <v>275800</v>
      </c>
      <c r="K216" s="10"/>
      <c r="L216" s="10"/>
    </row>
    <row r="217" spans="1:12" ht="45" x14ac:dyDescent="0.25">
      <c r="A217" s="54" t="s">
        <v>246</v>
      </c>
      <c r="B217" s="12"/>
      <c r="C217" s="12"/>
      <c r="D217" s="12"/>
      <c r="E217" s="4">
        <v>851</v>
      </c>
      <c r="F217" s="3" t="s">
        <v>101</v>
      </c>
      <c r="G217" s="3" t="s">
        <v>41</v>
      </c>
      <c r="H217" s="4" t="s">
        <v>298</v>
      </c>
      <c r="I217" s="3"/>
      <c r="J217" s="10">
        <f t="shared" ref="J217:L218" si="101">J218</f>
        <v>10000</v>
      </c>
      <c r="K217" s="10">
        <f t="shared" si="101"/>
        <v>0</v>
      </c>
      <c r="L217" s="10">
        <f t="shared" si="101"/>
        <v>0</v>
      </c>
    </row>
    <row r="218" spans="1:12" ht="30" x14ac:dyDescent="0.25">
      <c r="A218" s="54" t="s">
        <v>20</v>
      </c>
      <c r="B218" s="12"/>
      <c r="C218" s="12"/>
      <c r="D218" s="12"/>
      <c r="E218" s="4">
        <v>851</v>
      </c>
      <c r="F218" s="3" t="s">
        <v>101</v>
      </c>
      <c r="G218" s="3" t="s">
        <v>41</v>
      </c>
      <c r="H218" s="4" t="s">
        <v>298</v>
      </c>
      <c r="I218" s="3" t="s">
        <v>21</v>
      </c>
      <c r="J218" s="10">
        <f t="shared" si="101"/>
        <v>10000</v>
      </c>
      <c r="K218" s="10">
        <f t="shared" si="101"/>
        <v>0</v>
      </c>
      <c r="L218" s="10">
        <f t="shared" si="101"/>
        <v>0</v>
      </c>
    </row>
    <row r="219" spans="1:12" ht="30" x14ac:dyDescent="0.25">
      <c r="A219" s="54" t="s">
        <v>9</v>
      </c>
      <c r="B219" s="12"/>
      <c r="C219" s="12"/>
      <c r="D219" s="12"/>
      <c r="E219" s="4">
        <v>851</v>
      </c>
      <c r="F219" s="3" t="s">
        <v>101</v>
      </c>
      <c r="G219" s="3" t="s">
        <v>41</v>
      </c>
      <c r="H219" s="4" t="s">
        <v>298</v>
      </c>
      <c r="I219" s="3" t="s">
        <v>22</v>
      </c>
      <c r="J219" s="10">
        <v>10000</v>
      </c>
      <c r="K219" s="10"/>
      <c r="L219" s="10"/>
    </row>
    <row r="220" spans="1:12" ht="120" x14ac:dyDescent="0.25">
      <c r="A220" s="54" t="s">
        <v>104</v>
      </c>
      <c r="B220" s="12"/>
      <c r="C220" s="12"/>
      <c r="D220" s="12"/>
      <c r="E220" s="4">
        <v>851</v>
      </c>
      <c r="F220" s="3" t="s">
        <v>101</v>
      </c>
      <c r="G220" s="3" t="s">
        <v>41</v>
      </c>
      <c r="H220" s="4" t="s">
        <v>299</v>
      </c>
      <c r="I220" s="3"/>
      <c r="J220" s="10">
        <f t="shared" ref="J220:L221" si="102">J221</f>
        <v>268000</v>
      </c>
      <c r="K220" s="10">
        <f t="shared" si="102"/>
        <v>268000</v>
      </c>
      <c r="L220" s="10">
        <f t="shared" si="102"/>
        <v>268000</v>
      </c>
    </row>
    <row r="221" spans="1:12" ht="30" x14ac:dyDescent="0.25">
      <c r="A221" s="54" t="s">
        <v>20</v>
      </c>
      <c r="B221" s="12"/>
      <c r="C221" s="12"/>
      <c r="D221" s="12"/>
      <c r="E221" s="4">
        <v>851</v>
      </c>
      <c r="F221" s="3" t="s">
        <v>101</v>
      </c>
      <c r="G221" s="3" t="s">
        <v>41</v>
      </c>
      <c r="H221" s="4" t="s">
        <v>299</v>
      </c>
      <c r="I221" s="3" t="s">
        <v>21</v>
      </c>
      <c r="J221" s="10">
        <f t="shared" si="102"/>
        <v>268000</v>
      </c>
      <c r="K221" s="10">
        <f t="shared" si="102"/>
        <v>268000</v>
      </c>
      <c r="L221" s="10">
        <f t="shared" si="102"/>
        <v>268000</v>
      </c>
    </row>
    <row r="222" spans="1:12" ht="30" x14ac:dyDescent="0.25">
      <c r="A222" s="54" t="s">
        <v>9</v>
      </c>
      <c r="B222" s="12"/>
      <c r="C222" s="12"/>
      <c r="D222" s="12"/>
      <c r="E222" s="4">
        <v>851</v>
      </c>
      <c r="F222" s="3" t="s">
        <v>101</v>
      </c>
      <c r="G222" s="3" t="s">
        <v>41</v>
      </c>
      <c r="H222" s="4" t="s">
        <v>299</v>
      </c>
      <c r="I222" s="3" t="s">
        <v>22</v>
      </c>
      <c r="J222" s="10">
        <v>268000</v>
      </c>
      <c r="K222" s="10">
        <v>268000</v>
      </c>
      <c r="L222" s="10">
        <v>268000</v>
      </c>
    </row>
    <row r="223" spans="1:12" ht="30" x14ac:dyDescent="0.25">
      <c r="A223" s="54" t="s">
        <v>106</v>
      </c>
      <c r="B223" s="51"/>
      <c r="C223" s="51"/>
      <c r="D223" s="51"/>
      <c r="E223" s="4">
        <v>852</v>
      </c>
      <c r="F223" s="4"/>
      <c r="G223" s="4"/>
      <c r="H223" s="56" t="s">
        <v>44</v>
      </c>
      <c r="I223" s="3"/>
      <c r="J223" s="10">
        <f>J224+J286+J302</f>
        <v>239049136</v>
      </c>
      <c r="K223" s="10">
        <f>K224+K286+K302</f>
        <v>236273907</v>
      </c>
      <c r="L223" s="10">
        <f>L224+L286+L302</f>
        <v>237956396</v>
      </c>
    </row>
    <row r="224" spans="1:12" s="11" customFormat="1" x14ac:dyDescent="0.25">
      <c r="A224" s="53" t="s">
        <v>71</v>
      </c>
      <c r="B224" s="54"/>
      <c r="C224" s="54"/>
      <c r="D224" s="54"/>
      <c r="E224" s="4">
        <v>852</v>
      </c>
      <c r="F224" s="3" t="s">
        <v>72</v>
      </c>
      <c r="G224" s="3"/>
      <c r="H224" s="4" t="s">
        <v>44</v>
      </c>
      <c r="I224" s="3"/>
      <c r="J224" s="10">
        <f>J225+J238+J263+J267</f>
        <v>221435359</v>
      </c>
      <c r="K224" s="10">
        <f>K225+K238+K263+K267</f>
        <v>218570545</v>
      </c>
      <c r="L224" s="10">
        <f>L225+L238+L263+L267</f>
        <v>219925034</v>
      </c>
    </row>
    <row r="225" spans="1:12" s="11" customFormat="1" x14ac:dyDescent="0.25">
      <c r="A225" s="53" t="s">
        <v>107</v>
      </c>
      <c r="B225" s="54"/>
      <c r="C225" s="54"/>
      <c r="D225" s="54"/>
      <c r="E225" s="4">
        <v>852</v>
      </c>
      <c r="F225" s="3" t="s">
        <v>72</v>
      </c>
      <c r="G225" s="3" t="s">
        <v>11</v>
      </c>
      <c r="H225" s="4" t="s">
        <v>44</v>
      </c>
      <c r="I225" s="3"/>
      <c r="J225" s="10">
        <f>J226+J229+J232+J235</f>
        <v>65050708</v>
      </c>
      <c r="K225" s="10">
        <f t="shared" ref="K225:L225" si="103">K226+K229+K232+K235</f>
        <v>64681488</v>
      </c>
      <c r="L225" s="10">
        <f t="shared" si="103"/>
        <v>64681488</v>
      </c>
    </row>
    <row r="226" spans="1:12" s="11" customFormat="1" ht="240" x14ac:dyDescent="0.25">
      <c r="A226" s="54" t="s">
        <v>251</v>
      </c>
      <c r="B226" s="54"/>
      <c r="C226" s="54"/>
      <c r="D226" s="54"/>
      <c r="E226" s="4">
        <v>852</v>
      </c>
      <c r="F226" s="3" t="s">
        <v>72</v>
      </c>
      <c r="G226" s="3" t="s">
        <v>11</v>
      </c>
      <c r="H226" s="4" t="s">
        <v>300</v>
      </c>
      <c r="I226" s="3"/>
      <c r="J226" s="10">
        <f t="shared" ref="J226:L227" si="104">J227</f>
        <v>53986088</v>
      </c>
      <c r="K226" s="10">
        <f t="shared" si="104"/>
        <v>53986088</v>
      </c>
      <c r="L226" s="10">
        <f t="shared" si="104"/>
        <v>53986088</v>
      </c>
    </row>
    <row r="227" spans="1:12" s="11" customFormat="1" ht="30" x14ac:dyDescent="0.25">
      <c r="A227" s="54" t="s">
        <v>38</v>
      </c>
      <c r="B227" s="54"/>
      <c r="C227" s="54"/>
      <c r="D227" s="54"/>
      <c r="E227" s="4">
        <v>852</v>
      </c>
      <c r="F227" s="3" t="s">
        <v>72</v>
      </c>
      <c r="G227" s="3" t="s">
        <v>11</v>
      </c>
      <c r="H227" s="4" t="s">
        <v>300</v>
      </c>
      <c r="I227" s="3" t="s">
        <v>77</v>
      </c>
      <c r="J227" s="10">
        <f t="shared" si="104"/>
        <v>53986088</v>
      </c>
      <c r="K227" s="10">
        <f t="shared" si="104"/>
        <v>53986088</v>
      </c>
      <c r="L227" s="10">
        <f t="shared" si="104"/>
        <v>53986088</v>
      </c>
    </row>
    <row r="228" spans="1:12" s="11" customFormat="1" x14ac:dyDescent="0.25">
      <c r="A228" s="54" t="s">
        <v>78</v>
      </c>
      <c r="B228" s="54"/>
      <c r="C228" s="54"/>
      <c r="D228" s="54"/>
      <c r="E228" s="4">
        <v>852</v>
      </c>
      <c r="F228" s="3" t="s">
        <v>72</v>
      </c>
      <c r="G228" s="3" t="s">
        <v>11</v>
      </c>
      <c r="H228" s="4" t="s">
        <v>300</v>
      </c>
      <c r="I228" s="3" t="s">
        <v>79</v>
      </c>
      <c r="J228" s="10">
        <v>53986088</v>
      </c>
      <c r="K228" s="10">
        <v>53986088</v>
      </c>
      <c r="L228" s="10">
        <v>53986088</v>
      </c>
    </row>
    <row r="229" spans="1:12" s="2" customFormat="1" x14ac:dyDescent="0.25">
      <c r="A229" s="54" t="s">
        <v>108</v>
      </c>
      <c r="B229" s="54"/>
      <c r="C229" s="54"/>
      <c r="D229" s="53"/>
      <c r="E229" s="4">
        <v>852</v>
      </c>
      <c r="F229" s="4" t="s">
        <v>72</v>
      </c>
      <c r="G229" s="4" t="s">
        <v>11</v>
      </c>
      <c r="H229" s="4" t="s">
        <v>301</v>
      </c>
      <c r="I229" s="4"/>
      <c r="J229" s="10">
        <f t="shared" ref="J229:L230" si="105">J230</f>
        <v>10263400</v>
      </c>
      <c r="K229" s="10">
        <f t="shared" si="105"/>
        <v>10263400</v>
      </c>
      <c r="L229" s="10">
        <f t="shared" si="105"/>
        <v>10263400</v>
      </c>
    </row>
    <row r="230" spans="1:12" s="2" customFormat="1" ht="30" x14ac:dyDescent="0.25">
      <c r="A230" s="54" t="s">
        <v>38</v>
      </c>
      <c r="B230" s="54"/>
      <c r="C230" s="54"/>
      <c r="D230" s="54"/>
      <c r="E230" s="4">
        <v>852</v>
      </c>
      <c r="F230" s="4" t="s">
        <v>72</v>
      </c>
      <c r="G230" s="4" t="s">
        <v>11</v>
      </c>
      <c r="H230" s="4" t="s">
        <v>301</v>
      </c>
      <c r="I230" s="4" t="s">
        <v>77</v>
      </c>
      <c r="J230" s="10">
        <f t="shared" si="105"/>
        <v>10263400</v>
      </c>
      <c r="K230" s="10">
        <f t="shared" si="105"/>
        <v>10263400</v>
      </c>
      <c r="L230" s="10">
        <f t="shared" si="105"/>
        <v>10263400</v>
      </c>
    </row>
    <row r="231" spans="1:12" s="2" customFormat="1" x14ac:dyDescent="0.25">
      <c r="A231" s="54" t="s">
        <v>78</v>
      </c>
      <c r="B231" s="54"/>
      <c r="C231" s="54"/>
      <c r="D231" s="54"/>
      <c r="E231" s="4">
        <v>852</v>
      </c>
      <c r="F231" s="4" t="s">
        <v>72</v>
      </c>
      <c r="G231" s="4" t="s">
        <v>11</v>
      </c>
      <c r="H231" s="4" t="s">
        <v>301</v>
      </c>
      <c r="I231" s="3" t="s">
        <v>79</v>
      </c>
      <c r="J231" s="10">
        <v>10263400</v>
      </c>
      <c r="K231" s="10">
        <v>10263400</v>
      </c>
      <c r="L231" s="10">
        <v>10263400</v>
      </c>
    </row>
    <row r="232" spans="1:12" ht="30" x14ac:dyDescent="0.25">
      <c r="A232" s="54" t="s">
        <v>110</v>
      </c>
      <c r="B232" s="54"/>
      <c r="C232" s="54"/>
      <c r="D232" s="54"/>
      <c r="E232" s="4">
        <v>852</v>
      </c>
      <c r="F232" s="4" t="s">
        <v>72</v>
      </c>
      <c r="G232" s="3" t="s">
        <v>11</v>
      </c>
      <c r="H232" s="4" t="s">
        <v>303</v>
      </c>
      <c r="I232" s="3"/>
      <c r="J232" s="10">
        <f t="shared" ref="J232:L233" si="106">J233</f>
        <v>369220</v>
      </c>
      <c r="K232" s="10">
        <f t="shared" si="106"/>
        <v>0</v>
      </c>
      <c r="L232" s="10">
        <f t="shared" si="106"/>
        <v>0</v>
      </c>
    </row>
    <row r="233" spans="1:12" ht="30" x14ac:dyDescent="0.25">
      <c r="A233" s="54" t="s">
        <v>38</v>
      </c>
      <c r="B233" s="54"/>
      <c r="C233" s="54"/>
      <c r="D233" s="54"/>
      <c r="E233" s="4">
        <v>852</v>
      </c>
      <c r="F233" s="3" t="s">
        <v>72</v>
      </c>
      <c r="G233" s="3" t="s">
        <v>11</v>
      </c>
      <c r="H233" s="4" t="s">
        <v>303</v>
      </c>
      <c r="I233" s="3" t="s">
        <v>77</v>
      </c>
      <c r="J233" s="10">
        <f t="shared" si="106"/>
        <v>369220</v>
      </c>
      <c r="K233" s="10">
        <f t="shared" si="106"/>
        <v>0</v>
      </c>
      <c r="L233" s="10">
        <f t="shared" si="106"/>
        <v>0</v>
      </c>
    </row>
    <row r="234" spans="1:12" x14ac:dyDescent="0.25">
      <c r="A234" s="54" t="s">
        <v>78</v>
      </c>
      <c r="B234" s="54"/>
      <c r="C234" s="54"/>
      <c r="D234" s="54"/>
      <c r="E234" s="4">
        <v>852</v>
      </c>
      <c r="F234" s="3" t="s">
        <v>72</v>
      </c>
      <c r="G234" s="3" t="s">
        <v>11</v>
      </c>
      <c r="H234" s="4" t="s">
        <v>303</v>
      </c>
      <c r="I234" s="3" t="s">
        <v>79</v>
      </c>
      <c r="J234" s="10">
        <v>369220</v>
      </c>
      <c r="K234" s="10"/>
      <c r="L234" s="10"/>
    </row>
    <row r="235" spans="1:12" s="11" customFormat="1" ht="120" x14ac:dyDescent="0.25">
      <c r="A235" s="54" t="s">
        <v>252</v>
      </c>
      <c r="B235" s="54"/>
      <c r="C235" s="54"/>
      <c r="D235" s="54"/>
      <c r="E235" s="4">
        <v>852</v>
      </c>
      <c r="F235" s="3" t="s">
        <v>72</v>
      </c>
      <c r="G235" s="3" t="s">
        <v>11</v>
      </c>
      <c r="H235" s="4" t="s">
        <v>304</v>
      </c>
      <c r="I235" s="3"/>
      <c r="J235" s="10">
        <f t="shared" ref="J235:L236" si="107">J236</f>
        <v>432000</v>
      </c>
      <c r="K235" s="10">
        <f t="shared" si="107"/>
        <v>432000</v>
      </c>
      <c r="L235" s="10">
        <f t="shared" si="107"/>
        <v>432000</v>
      </c>
    </row>
    <row r="236" spans="1:12" s="11" customFormat="1" ht="30" x14ac:dyDescent="0.25">
      <c r="A236" s="54" t="s">
        <v>38</v>
      </c>
      <c r="B236" s="54"/>
      <c r="C236" s="54"/>
      <c r="D236" s="54"/>
      <c r="E236" s="4">
        <v>852</v>
      </c>
      <c r="F236" s="3" t="s">
        <v>72</v>
      </c>
      <c r="G236" s="3" t="s">
        <v>11</v>
      </c>
      <c r="H236" s="4" t="s">
        <v>304</v>
      </c>
      <c r="I236" s="3" t="s">
        <v>77</v>
      </c>
      <c r="J236" s="10">
        <f t="shared" si="107"/>
        <v>432000</v>
      </c>
      <c r="K236" s="10">
        <f t="shared" si="107"/>
        <v>432000</v>
      </c>
      <c r="L236" s="10">
        <f t="shared" si="107"/>
        <v>432000</v>
      </c>
    </row>
    <row r="237" spans="1:12" s="11" customFormat="1" x14ac:dyDescent="0.25">
      <c r="A237" s="54" t="s">
        <v>78</v>
      </c>
      <c r="B237" s="54"/>
      <c r="C237" s="54"/>
      <c r="D237" s="54"/>
      <c r="E237" s="4">
        <v>852</v>
      </c>
      <c r="F237" s="3" t="s">
        <v>72</v>
      </c>
      <c r="G237" s="3" t="s">
        <v>11</v>
      </c>
      <c r="H237" s="4" t="s">
        <v>304</v>
      </c>
      <c r="I237" s="3" t="s">
        <v>79</v>
      </c>
      <c r="J237" s="10">
        <v>432000</v>
      </c>
      <c r="K237" s="10">
        <v>432000</v>
      </c>
      <c r="L237" s="10">
        <v>432000</v>
      </c>
    </row>
    <row r="238" spans="1:12" s="11" customFormat="1" x14ac:dyDescent="0.25">
      <c r="A238" s="53" t="s">
        <v>73</v>
      </c>
      <c r="B238" s="54"/>
      <c r="C238" s="54"/>
      <c r="D238" s="54"/>
      <c r="E238" s="4">
        <v>852</v>
      </c>
      <c r="F238" s="3" t="s">
        <v>72</v>
      </c>
      <c r="G238" s="3" t="s">
        <v>41</v>
      </c>
      <c r="H238" s="4" t="s">
        <v>44</v>
      </c>
      <c r="I238" s="3"/>
      <c r="J238" s="10">
        <f>J239+J242+J245+J248+J251+J257+J254+J260</f>
        <v>125967567</v>
      </c>
      <c r="K238" s="10">
        <f>K239+K242+K245+K248+K251+K257+K254+K260</f>
        <v>124237773</v>
      </c>
      <c r="L238" s="10">
        <f>L239+L242+L245+L248+L251+L257+L254+L260</f>
        <v>125592262</v>
      </c>
    </row>
    <row r="239" spans="1:12" ht="90" x14ac:dyDescent="0.25">
      <c r="A239" s="54" t="s">
        <v>253</v>
      </c>
      <c r="B239" s="54"/>
      <c r="C239" s="54"/>
      <c r="D239" s="54"/>
      <c r="E239" s="4">
        <v>852</v>
      </c>
      <c r="F239" s="3" t="s">
        <v>72</v>
      </c>
      <c r="G239" s="3" t="s">
        <v>41</v>
      </c>
      <c r="H239" s="4" t="s">
        <v>305</v>
      </c>
      <c r="I239" s="3"/>
      <c r="J239" s="10">
        <f t="shared" ref="J239:L240" si="108">J240</f>
        <v>96917024</v>
      </c>
      <c r="K239" s="10">
        <f t="shared" si="108"/>
        <v>96917024</v>
      </c>
      <c r="L239" s="10">
        <f t="shared" si="108"/>
        <v>96917024</v>
      </c>
    </row>
    <row r="240" spans="1:12" ht="30" x14ac:dyDescent="0.25">
      <c r="A240" s="54" t="s">
        <v>38</v>
      </c>
      <c r="B240" s="54"/>
      <c r="C240" s="54"/>
      <c r="D240" s="54"/>
      <c r="E240" s="4">
        <v>852</v>
      </c>
      <c r="F240" s="3" t="s">
        <v>72</v>
      </c>
      <c r="G240" s="3" t="s">
        <v>41</v>
      </c>
      <c r="H240" s="4" t="s">
        <v>305</v>
      </c>
      <c r="I240" s="3" t="s">
        <v>77</v>
      </c>
      <c r="J240" s="10">
        <f t="shared" si="108"/>
        <v>96917024</v>
      </c>
      <c r="K240" s="10">
        <f t="shared" si="108"/>
        <v>96917024</v>
      </c>
      <c r="L240" s="10">
        <f t="shared" si="108"/>
        <v>96917024</v>
      </c>
    </row>
    <row r="241" spans="1:12" x14ac:dyDescent="0.25">
      <c r="A241" s="54" t="s">
        <v>78</v>
      </c>
      <c r="B241" s="54"/>
      <c r="C241" s="54"/>
      <c r="D241" s="54"/>
      <c r="E241" s="4">
        <v>852</v>
      </c>
      <c r="F241" s="3" t="s">
        <v>72</v>
      </c>
      <c r="G241" s="3" t="s">
        <v>41</v>
      </c>
      <c r="H241" s="4" t="s">
        <v>305</v>
      </c>
      <c r="I241" s="3" t="s">
        <v>79</v>
      </c>
      <c r="J241" s="10">
        <v>96917024</v>
      </c>
      <c r="K241" s="10">
        <v>96917024</v>
      </c>
      <c r="L241" s="10">
        <v>96917024</v>
      </c>
    </row>
    <row r="242" spans="1:12" x14ac:dyDescent="0.25">
      <c r="A242" s="54" t="s">
        <v>111</v>
      </c>
      <c r="B242" s="54"/>
      <c r="C242" s="54"/>
      <c r="D242" s="54"/>
      <c r="E242" s="4">
        <v>852</v>
      </c>
      <c r="F242" s="3" t="s">
        <v>72</v>
      </c>
      <c r="G242" s="3" t="s">
        <v>41</v>
      </c>
      <c r="H242" s="4" t="s">
        <v>306</v>
      </c>
      <c r="I242" s="3"/>
      <c r="J242" s="10">
        <f t="shared" ref="J242:L243" si="109">J243</f>
        <v>22604800</v>
      </c>
      <c r="K242" s="10">
        <f t="shared" si="109"/>
        <v>22359043</v>
      </c>
      <c r="L242" s="10">
        <f t="shared" si="109"/>
        <v>22604800</v>
      </c>
    </row>
    <row r="243" spans="1:12" ht="30" x14ac:dyDescent="0.25">
      <c r="A243" s="54" t="s">
        <v>38</v>
      </c>
      <c r="B243" s="54"/>
      <c r="C243" s="54"/>
      <c r="D243" s="54"/>
      <c r="E243" s="4">
        <v>852</v>
      </c>
      <c r="F243" s="3" t="s">
        <v>72</v>
      </c>
      <c r="G243" s="4" t="s">
        <v>41</v>
      </c>
      <c r="H243" s="4" t="s">
        <v>306</v>
      </c>
      <c r="I243" s="3" t="s">
        <v>77</v>
      </c>
      <c r="J243" s="10">
        <f t="shared" si="109"/>
        <v>22604800</v>
      </c>
      <c r="K243" s="10">
        <f t="shared" si="109"/>
        <v>22359043</v>
      </c>
      <c r="L243" s="10">
        <f t="shared" si="109"/>
        <v>22604800</v>
      </c>
    </row>
    <row r="244" spans="1:12" x14ac:dyDescent="0.25">
      <c r="A244" s="54" t="s">
        <v>78</v>
      </c>
      <c r="B244" s="54"/>
      <c r="C244" s="54"/>
      <c r="D244" s="54"/>
      <c r="E244" s="4">
        <v>852</v>
      </c>
      <c r="F244" s="3" t="s">
        <v>72</v>
      </c>
      <c r="G244" s="4" t="s">
        <v>41</v>
      </c>
      <c r="H244" s="4" t="s">
        <v>306</v>
      </c>
      <c r="I244" s="3" t="s">
        <v>79</v>
      </c>
      <c r="J244" s="10">
        <v>22604800</v>
      </c>
      <c r="K244" s="10">
        <v>22359043</v>
      </c>
      <c r="L244" s="10">
        <v>22604800</v>
      </c>
    </row>
    <row r="245" spans="1:12" x14ac:dyDescent="0.25">
      <c r="A245" s="54" t="s">
        <v>109</v>
      </c>
      <c r="B245" s="54"/>
      <c r="C245" s="54"/>
      <c r="D245" s="54"/>
      <c r="E245" s="4">
        <v>852</v>
      </c>
      <c r="F245" s="3" t="s">
        <v>72</v>
      </c>
      <c r="G245" s="4" t="s">
        <v>41</v>
      </c>
      <c r="H245" s="4" t="s">
        <v>302</v>
      </c>
      <c r="I245" s="3"/>
      <c r="J245" s="10">
        <f t="shared" ref="J245:L246" si="110">J246</f>
        <v>126048</v>
      </c>
      <c r="K245" s="10">
        <f t="shared" si="110"/>
        <v>0</v>
      </c>
      <c r="L245" s="10">
        <f t="shared" si="110"/>
        <v>0</v>
      </c>
    </row>
    <row r="246" spans="1:12" ht="30" x14ac:dyDescent="0.25">
      <c r="A246" s="54" t="s">
        <v>38</v>
      </c>
      <c r="B246" s="54"/>
      <c r="C246" s="54"/>
      <c r="D246" s="54"/>
      <c r="E246" s="4">
        <v>852</v>
      </c>
      <c r="F246" s="3" t="s">
        <v>72</v>
      </c>
      <c r="G246" s="4" t="s">
        <v>41</v>
      </c>
      <c r="H246" s="4" t="s">
        <v>302</v>
      </c>
      <c r="I246" s="3" t="s">
        <v>77</v>
      </c>
      <c r="J246" s="10">
        <f t="shared" si="110"/>
        <v>126048</v>
      </c>
      <c r="K246" s="10">
        <f t="shared" si="110"/>
        <v>0</v>
      </c>
      <c r="L246" s="10">
        <f t="shared" si="110"/>
        <v>0</v>
      </c>
    </row>
    <row r="247" spans="1:12" x14ac:dyDescent="0.25">
      <c r="A247" s="54" t="s">
        <v>78</v>
      </c>
      <c r="B247" s="54"/>
      <c r="C247" s="54"/>
      <c r="D247" s="54"/>
      <c r="E247" s="4">
        <v>852</v>
      </c>
      <c r="F247" s="3" t="s">
        <v>72</v>
      </c>
      <c r="G247" s="4" t="s">
        <v>41</v>
      </c>
      <c r="H247" s="4" t="s">
        <v>302</v>
      </c>
      <c r="I247" s="3" t="s">
        <v>79</v>
      </c>
      <c r="J247" s="10">
        <f>331060-205012</f>
        <v>126048</v>
      </c>
      <c r="K247" s="10"/>
      <c r="L247" s="10"/>
    </row>
    <row r="248" spans="1:12" ht="45" x14ac:dyDescent="0.25">
      <c r="A248" s="77" t="s">
        <v>431</v>
      </c>
      <c r="B248" s="75"/>
      <c r="C248" s="75"/>
      <c r="D248" s="75"/>
      <c r="E248" s="4">
        <v>852</v>
      </c>
      <c r="F248" s="3" t="s">
        <v>72</v>
      </c>
      <c r="G248" s="4" t="s">
        <v>41</v>
      </c>
      <c r="H248" s="78" t="s">
        <v>432</v>
      </c>
      <c r="I248" s="3"/>
      <c r="J248" s="10">
        <f t="shared" ref="J248:J249" si="111">J249</f>
        <v>205012</v>
      </c>
      <c r="K248" s="10"/>
      <c r="L248" s="10"/>
    </row>
    <row r="249" spans="1:12" ht="30" x14ac:dyDescent="0.25">
      <c r="A249" s="77" t="s">
        <v>38</v>
      </c>
      <c r="B249" s="75"/>
      <c r="C249" s="75"/>
      <c r="D249" s="75"/>
      <c r="E249" s="4">
        <v>852</v>
      </c>
      <c r="F249" s="3" t="s">
        <v>72</v>
      </c>
      <c r="G249" s="4" t="s">
        <v>41</v>
      </c>
      <c r="H249" s="78" t="s">
        <v>432</v>
      </c>
      <c r="I249" s="3" t="s">
        <v>77</v>
      </c>
      <c r="J249" s="10">
        <f t="shared" si="111"/>
        <v>205012</v>
      </c>
      <c r="K249" s="10"/>
      <c r="L249" s="10"/>
    </row>
    <row r="250" spans="1:12" x14ac:dyDescent="0.25">
      <c r="A250" s="77" t="s">
        <v>78</v>
      </c>
      <c r="B250" s="75"/>
      <c r="C250" s="75"/>
      <c r="D250" s="75"/>
      <c r="E250" s="4">
        <v>852</v>
      </c>
      <c r="F250" s="3" t="s">
        <v>72</v>
      </c>
      <c r="G250" s="4" t="s">
        <v>41</v>
      </c>
      <c r="H250" s="78" t="s">
        <v>432</v>
      </c>
      <c r="I250" s="3" t="s">
        <v>79</v>
      </c>
      <c r="J250" s="10">
        <v>205012</v>
      </c>
      <c r="K250" s="10"/>
      <c r="L250" s="10"/>
    </row>
    <row r="251" spans="1:12" s="11" customFormat="1" ht="30" x14ac:dyDescent="0.25">
      <c r="A251" s="54" t="s">
        <v>110</v>
      </c>
      <c r="B251" s="54"/>
      <c r="C251" s="54"/>
      <c r="D251" s="54"/>
      <c r="E251" s="4">
        <v>852</v>
      </c>
      <c r="F251" s="4" t="s">
        <v>72</v>
      </c>
      <c r="G251" s="4" t="s">
        <v>41</v>
      </c>
      <c r="H251" s="4" t="s">
        <v>303</v>
      </c>
      <c r="I251" s="3"/>
      <c r="J251" s="10">
        <f t="shared" ref="J251:L252" si="112">J252</f>
        <v>1254400</v>
      </c>
      <c r="K251" s="10">
        <f t="shared" si="112"/>
        <v>0</v>
      </c>
      <c r="L251" s="10">
        <f t="shared" si="112"/>
        <v>1000000</v>
      </c>
    </row>
    <row r="252" spans="1:12" s="11" customFormat="1" ht="30" x14ac:dyDescent="0.25">
      <c r="A252" s="54" t="s">
        <v>38</v>
      </c>
      <c r="B252" s="54"/>
      <c r="C252" s="54"/>
      <c r="D252" s="54"/>
      <c r="E252" s="4">
        <v>852</v>
      </c>
      <c r="F252" s="3" t="s">
        <v>72</v>
      </c>
      <c r="G252" s="4" t="s">
        <v>41</v>
      </c>
      <c r="H252" s="4" t="s">
        <v>303</v>
      </c>
      <c r="I252" s="3" t="s">
        <v>77</v>
      </c>
      <c r="J252" s="10">
        <f t="shared" si="112"/>
        <v>1254400</v>
      </c>
      <c r="K252" s="10">
        <f t="shared" si="112"/>
        <v>0</v>
      </c>
      <c r="L252" s="10">
        <f t="shared" si="112"/>
        <v>1000000</v>
      </c>
    </row>
    <row r="253" spans="1:12" s="11" customFormat="1" x14ac:dyDescent="0.25">
      <c r="A253" s="54" t="s">
        <v>78</v>
      </c>
      <c r="B253" s="54"/>
      <c r="C253" s="54"/>
      <c r="D253" s="54"/>
      <c r="E253" s="4">
        <v>852</v>
      </c>
      <c r="F253" s="3" t="s">
        <v>72</v>
      </c>
      <c r="G253" s="4" t="s">
        <v>41</v>
      </c>
      <c r="H253" s="4" t="s">
        <v>303</v>
      </c>
      <c r="I253" s="3" t="s">
        <v>79</v>
      </c>
      <c r="J253" s="10">
        <v>1254400</v>
      </c>
      <c r="K253" s="10"/>
      <c r="L253" s="10">
        <v>1000000</v>
      </c>
    </row>
    <row r="254" spans="1:12" ht="45" x14ac:dyDescent="0.25">
      <c r="A254" s="54" t="s">
        <v>422</v>
      </c>
      <c r="B254" s="54"/>
      <c r="C254" s="54"/>
      <c r="D254" s="54"/>
      <c r="E254" s="4">
        <v>852</v>
      </c>
      <c r="F254" s="3" t="s">
        <v>72</v>
      </c>
      <c r="G254" s="3" t="s">
        <v>41</v>
      </c>
      <c r="H254" s="4" t="s">
        <v>434</v>
      </c>
      <c r="I254" s="3"/>
      <c r="J254" s="10">
        <f t="shared" ref="J254:L255" si="113">J255</f>
        <v>2615883</v>
      </c>
      <c r="K254" s="10">
        <f t="shared" si="113"/>
        <v>2717306</v>
      </c>
      <c r="L254" s="10">
        <f t="shared" si="113"/>
        <v>2826038</v>
      </c>
    </row>
    <row r="255" spans="1:12" ht="30" x14ac:dyDescent="0.25">
      <c r="A255" s="54" t="s">
        <v>38</v>
      </c>
      <c r="B255" s="54"/>
      <c r="C255" s="54"/>
      <c r="D255" s="54"/>
      <c r="E255" s="4">
        <v>852</v>
      </c>
      <c r="F255" s="3" t="s">
        <v>72</v>
      </c>
      <c r="G255" s="3" t="s">
        <v>41</v>
      </c>
      <c r="H255" s="4" t="s">
        <v>434</v>
      </c>
      <c r="I255" s="3" t="s">
        <v>77</v>
      </c>
      <c r="J255" s="10">
        <f t="shared" si="113"/>
        <v>2615883</v>
      </c>
      <c r="K255" s="10">
        <f t="shared" si="113"/>
        <v>2717306</v>
      </c>
      <c r="L255" s="10">
        <f t="shared" si="113"/>
        <v>2826038</v>
      </c>
    </row>
    <row r="256" spans="1:12" x14ac:dyDescent="0.25">
      <c r="A256" s="54" t="s">
        <v>78</v>
      </c>
      <c r="B256" s="54"/>
      <c r="C256" s="54"/>
      <c r="D256" s="54"/>
      <c r="E256" s="4">
        <v>852</v>
      </c>
      <c r="F256" s="3" t="s">
        <v>72</v>
      </c>
      <c r="G256" s="3" t="s">
        <v>41</v>
      </c>
      <c r="H256" s="4" t="s">
        <v>434</v>
      </c>
      <c r="I256" s="3" t="s">
        <v>79</v>
      </c>
      <c r="J256" s="10">
        <v>2615883</v>
      </c>
      <c r="K256" s="10">
        <v>2717306</v>
      </c>
      <c r="L256" s="10">
        <v>2826038</v>
      </c>
    </row>
    <row r="257" spans="1:12" s="11" customFormat="1" ht="120" x14ac:dyDescent="0.25">
      <c r="A257" s="54" t="s">
        <v>252</v>
      </c>
      <c r="B257" s="54"/>
      <c r="C257" s="54"/>
      <c r="D257" s="54"/>
      <c r="E257" s="4">
        <v>852</v>
      </c>
      <c r="F257" s="3" t="s">
        <v>72</v>
      </c>
      <c r="G257" s="3" t="s">
        <v>41</v>
      </c>
      <c r="H257" s="4" t="s">
        <v>304</v>
      </c>
      <c r="I257" s="3"/>
      <c r="J257" s="10">
        <f t="shared" ref="J257:L258" si="114">J258</f>
        <v>1599600</v>
      </c>
      <c r="K257" s="10">
        <f t="shared" si="114"/>
        <v>1599600</v>
      </c>
      <c r="L257" s="10">
        <f t="shared" si="114"/>
        <v>1599600</v>
      </c>
    </row>
    <row r="258" spans="1:12" s="11" customFormat="1" ht="30" x14ac:dyDescent="0.25">
      <c r="A258" s="54" t="s">
        <v>38</v>
      </c>
      <c r="B258" s="54"/>
      <c r="C258" s="54"/>
      <c r="D258" s="54"/>
      <c r="E258" s="4">
        <v>852</v>
      </c>
      <c r="F258" s="3" t="s">
        <v>72</v>
      </c>
      <c r="G258" s="3" t="s">
        <v>41</v>
      </c>
      <c r="H258" s="4" t="s">
        <v>304</v>
      </c>
      <c r="I258" s="3" t="s">
        <v>77</v>
      </c>
      <c r="J258" s="10">
        <f t="shared" si="114"/>
        <v>1599600</v>
      </c>
      <c r="K258" s="10">
        <f t="shared" si="114"/>
        <v>1599600</v>
      </c>
      <c r="L258" s="10">
        <f t="shared" si="114"/>
        <v>1599600</v>
      </c>
    </row>
    <row r="259" spans="1:12" s="11" customFormat="1" x14ac:dyDescent="0.25">
      <c r="A259" s="54" t="s">
        <v>78</v>
      </c>
      <c r="B259" s="54"/>
      <c r="C259" s="54"/>
      <c r="D259" s="54"/>
      <c r="E259" s="4">
        <v>852</v>
      </c>
      <c r="F259" s="3" t="s">
        <v>72</v>
      </c>
      <c r="G259" s="3" t="s">
        <v>41</v>
      </c>
      <c r="H259" s="4" t="s">
        <v>304</v>
      </c>
      <c r="I259" s="3" t="s">
        <v>79</v>
      </c>
      <c r="J259" s="10">
        <v>1599600</v>
      </c>
      <c r="K259" s="10">
        <v>1599600</v>
      </c>
      <c r="L259" s="10">
        <v>1599600</v>
      </c>
    </row>
    <row r="260" spans="1:12" s="11" customFormat="1" ht="30" x14ac:dyDescent="0.25">
      <c r="A260" s="54" t="s">
        <v>112</v>
      </c>
      <c r="B260" s="54"/>
      <c r="C260" s="54"/>
      <c r="D260" s="54"/>
      <c r="E260" s="4">
        <v>852</v>
      </c>
      <c r="F260" s="3" t="s">
        <v>72</v>
      </c>
      <c r="G260" s="4" t="s">
        <v>41</v>
      </c>
      <c r="H260" s="4" t="s">
        <v>307</v>
      </c>
      <c r="I260" s="3"/>
      <c r="J260" s="10">
        <f t="shared" ref="J260:L261" si="115">J261</f>
        <v>644800</v>
      </c>
      <c r="K260" s="10">
        <f t="shared" si="115"/>
        <v>644800</v>
      </c>
      <c r="L260" s="10">
        <f t="shared" si="115"/>
        <v>644800</v>
      </c>
    </row>
    <row r="261" spans="1:12" s="11" customFormat="1" ht="30" x14ac:dyDescent="0.25">
      <c r="A261" s="54" t="s">
        <v>38</v>
      </c>
      <c r="B261" s="54"/>
      <c r="C261" s="54"/>
      <c r="D261" s="54"/>
      <c r="E261" s="4">
        <v>852</v>
      </c>
      <c r="F261" s="3" t="s">
        <v>72</v>
      </c>
      <c r="G261" s="4" t="s">
        <v>41</v>
      </c>
      <c r="H261" s="4" t="s">
        <v>307</v>
      </c>
      <c r="I261" s="3" t="s">
        <v>77</v>
      </c>
      <c r="J261" s="10">
        <f t="shared" si="115"/>
        <v>644800</v>
      </c>
      <c r="K261" s="10">
        <f t="shared" si="115"/>
        <v>644800</v>
      </c>
      <c r="L261" s="10">
        <f t="shared" si="115"/>
        <v>644800</v>
      </c>
    </row>
    <row r="262" spans="1:12" s="11" customFormat="1" x14ac:dyDescent="0.25">
      <c r="A262" s="54" t="s">
        <v>78</v>
      </c>
      <c r="B262" s="54"/>
      <c r="C262" s="54"/>
      <c r="D262" s="54"/>
      <c r="E262" s="4">
        <v>852</v>
      </c>
      <c r="F262" s="3" t="s">
        <v>72</v>
      </c>
      <c r="G262" s="4" t="s">
        <v>41</v>
      </c>
      <c r="H262" s="4" t="s">
        <v>307</v>
      </c>
      <c r="I262" s="3" t="s">
        <v>79</v>
      </c>
      <c r="J262" s="10">
        <v>644800</v>
      </c>
      <c r="K262" s="10">
        <v>644800</v>
      </c>
      <c r="L262" s="10">
        <v>644800</v>
      </c>
    </row>
    <row r="263" spans="1:12" x14ac:dyDescent="0.25">
      <c r="A263" s="53" t="s">
        <v>115</v>
      </c>
      <c r="B263" s="54"/>
      <c r="C263" s="54"/>
      <c r="D263" s="54"/>
      <c r="E263" s="4">
        <v>852</v>
      </c>
      <c r="F263" s="3" t="s">
        <v>72</v>
      </c>
      <c r="G263" s="3" t="s">
        <v>72</v>
      </c>
      <c r="H263" s="4" t="s">
        <v>44</v>
      </c>
      <c r="I263" s="3"/>
      <c r="J263" s="10">
        <f t="shared" ref="J263:L264" si="116">J264</f>
        <v>123400</v>
      </c>
      <c r="K263" s="10">
        <f t="shared" si="116"/>
        <v>0</v>
      </c>
      <c r="L263" s="10">
        <f t="shared" si="116"/>
        <v>0</v>
      </c>
    </row>
    <row r="264" spans="1:12" ht="30" x14ac:dyDescent="0.25">
      <c r="A264" s="54" t="s">
        <v>116</v>
      </c>
      <c r="B264" s="54"/>
      <c r="C264" s="54"/>
      <c r="D264" s="54"/>
      <c r="E264" s="4">
        <v>852</v>
      </c>
      <c r="F264" s="3" t="s">
        <v>72</v>
      </c>
      <c r="G264" s="3" t="s">
        <v>72</v>
      </c>
      <c r="H264" s="4" t="s">
        <v>310</v>
      </c>
      <c r="I264" s="3"/>
      <c r="J264" s="10">
        <f>J265</f>
        <v>123400</v>
      </c>
      <c r="K264" s="10">
        <f t="shared" si="116"/>
        <v>0</v>
      </c>
      <c r="L264" s="10">
        <f t="shared" si="116"/>
        <v>0</v>
      </c>
    </row>
    <row r="265" spans="1:12" ht="30" x14ac:dyDescent="0.25">
      <c r="A265" s="54" t="s">
        <v>20</v>
      </c>
      <c r="B265" s="53"/>
      <c r="C265" s="53"/>
      <c r="D265" s="53"/>
      <c r="E265" s="4">
        <v>852</v>
      </c>
      <c r="F265" s="3" t="s">
        <v>72</v>
      </c>
      <c r="G265" s="3" t="s">
        <v>72</v>
      </c>
      <c r="H265" s="4" t="s">
        <v>310</v>
      </c>
      <c r="I265" s="3" t="s">
        <v>21</v>
      </c>
      <c r="J265" s="10">
        <f t="shared" ref="J265:L265" si="117">J266</f>
        <v>123400</v>
      </c>
      <c r="K265" s="10">
        <f t="shared" si="117"/>
        <v>0</v>
      </c>
      <c r="L265" s="10">
        <f t="shared" si="117"/>
        <v>0</v>
      </c>
    </row>
    <row r="266" spans="1:12" s="11" customFormat="1" ht="30" x14ac:dyDescent="0.25">
      <c r="A266" s="54" t="s">
        <v>9</v>
      </c>
      <c r="B266" s="54"/>
      <c r="C266" s="54"/>
      <c r="D266" s="54"/>
      <c r="E266" s="4">
        <v>852</v>
      </c>
      <c r="F266" s="3" t="s">
        <v>72</v>
      </c>
      <c r="G266" s="3" t="s">
        <v>72</v>
      </c>
      <c r="H266" s="4" t="s">
        <v>310</v>
      </c>
      <c r="I266" s="3" t="s">
        <v>22</v>
      </c>
      <c r="J266" s="10">
        <v>123400</v>
      </c>
      <c r="K266" s="10"/>
      <c r="L266" s="10"/>
    </row>
    <row r="267" spans="1:12" s="11" customFormat="1" x14ac:dyDescent="0.25">
      <c r="A267" s="53" t="s">
        <v>117</v>
      </c>
      <c r="B267" s="54"/>
      <c r="C267" s="54"/>
      <c r="D267" s="54"/>
      <c r="E267" s="4">
        <v>852</v>
      </c>
      <c r="F267" s="3" t="s">
        <v>72</v>
      </c>
      <c r="G267" s="3" t="s">
        <v>46</v>
      </c>
      <c r="H267" s="4" t="s">
        <v>44</v>
      </c>
      <c r="I267" s="3"/>
      <c r="J267" s="10">
        <f>J268+J273+J276+J283</f>
        <v>30293684</v>
      </c>
      <c r="K267" s="10">
        <f t="shared" ref="K267:L267" si="118">K268+K273+K276+K283</f>
        <v>29651284</v>
      </c>
      <c r="L267" s="10">
        <f t="shared" si="118"/>
        <v>29651284</v>
      </c>
    </row>
    <row r="268" spans="1:12" ht="45" x14ac:dyDescent="0.25">
      <c r="A268" s="54" t="s">
        <v>351</v>
      </c>
      <c r="B268" s="53"/>
      <c r="C268" s="53"/>
      <c r="D268" s="53"/>
      <c r="E268" s="4">
        <v>852</v>
      </c>
      <c r="F268" s="3" t="s">
        <v>72</v>
      </c>
      <c r="G268" s="3" t="s">
        <v>46</v>
      </c>
      <c r="H268" s="4" t="s">
        <v>429</v>
      </c>
      <c r="I268" s="3"/>
      <c r="J268" s="10">
        <f t="shared" ref="J268" si="119">J269+J271</f>
        <v>1282614</v>
      </c>
      <c r="K268" s="10">
        <f t="shared" ref="K268:L268" si="120">K269+K271</f>
        <v>1282614</v>
      </c>
      <c r="L268" s="10">
        <f t="shared" si="120"/>
        <v>1282614</v>
      </c>
    </row>
    <row r="269" spans="1:12" ht="75" x14ac:dyDescent="0.25">
      <c r="A269" s="54" t="s">
        <v>15</v>
      </c>
      <c r="B269" s="54"/>
      <c r="C269" s="54"/>
      <c r="D269" s="54"/>
      <c r="E269" s="4">
        <v>852</v>
      </c>
      <c r="F269" s="3" t="s">
        <v>72</v>
      </c>
      <c r="G269" s="3" t="s">
        <v>46</v>
      </c>
      <c r="H269" s="4" t="s">
        <v>429</v>
      </c>
      <c r="I269" s="3" t="s">
        <v>17</v>
      </c>
      <c r="J269" s="10">
        <f t="shared" ref="J269:L269" si="121">J270</f>
        <v>1117900</v>
      </c>
      <c r="K269" s="10">
        <f t="shared" si="121"/>
        <v>1117900</v>
      </c>
      <c r="L269" s="10">
        <f t="shared" si="121"/>
        <v>1117900</v>
      </c>
    </row>
    <row r="270" spans="1:12" ht="30" x14ac:dyDescent="0.25">
      <c r="A270" s="54" t="s">
        <v>242</v>
      </c>
      <c r="B270" s="53"/>
      <c r="C270" s="53"/>
      <c r="D270" s="53"/>
      <c r="E270" s="4">
        <v>852</v>
      </c>
      <c r="F270" s="3" t="s">
        <v>72</v>
      </c>
      <c r="G270" s="3" t="s">
        <v>46</v>
      </c>
      <c r="H270" s="4" t="s">
        <v>429</v>
      </c>
      <c r="I270" s="3" t="s">
        <v>18</v>
      </c>
      <c r="J270" s="10">
        <v>1117900</v>
      </c>
      <c r="K270" s="10">
        <v>1117900</v>
      </c>
      <c r="L270" s="10">
        <v>1117900</v>
      </c>
    </row>
    <row r="271" spans="1:12" ht="30" x14ac:dyDescent="0.25">
      <c r="A271" s="54" t="s">
        <v>20</v>
      </c>
      <c r="B271" s="53"/>
      <c r="C271" s="53"/>
      <c r="D271" s="53"/>
      <c r="E271" s="4">
        <v>852</v>
      </c>
      <c r="F271" s="3" t="s">
        <v>72</v>
      </c>
      <c r="G271" s="3" t="s">
        <v>46</v>
      </c>
      <c r="H271" s="4" t="s">
        <v>429</v>
      </c>
      <c r="I271" s="3" t="s">
        <v>21</v>
      </c>
      <c r="J271" s="10">
        <f t="shared" ref="J271:L271" si="122">J272</f>
        <v>164714</v>
      </c>
      <c r="K271" s="10">
        <f t="shared" si="122"/>
        <v>164714</v>
      </c>
      <c r="L271" s="10">
        <f t="shared" si="122"/>
        <v>164714</v>
      </c>
    </row>
    <row r="272" spans="1:12" ht="30" x14ac:dyDescent="0.25">
      <c r="A272" s="54" t="s">
        <v>9</v>
      </c>
      <c r="B272" s="54"/>
      <c r="C272" s="54"/>
      <c r="D272" s="54"/>
      <c r="E272" s="4">
        <v>852</v>
      </c>
      <c r="F272" s="3" t="s">
        <v>72</v>
      </c>
      <c r="G272" s="3" t="s">
        <v>46</v>
      </c>
      <c r="H272" s="4" t="s">
        <v>429</v>
      </c>
      <c r="I272" s="3" t="s">
        <v>22</v>
      </c>
      <c r="J272" s="10">
        <v>164714</v>
      </c>
      <c r="K272" s="10">
        <v>164714</v>
      </c>
      <c r="L272" s="10">
        <v>164714</v>
      </c>
    </row>
    <row r="273" spans="1:12" s="11" customFormat="1" ht="30" x14ac:dyDescent="0.25">
      <c r="A273" s="54" t="s">
        <v>19</v>
      </c>
      <c r="B273" s="51"/>
      <c r="C273" s="51"/>
      <c r="D273" s="51"/>
      <c r="E273" s="4">
        <v>852</v>
      </c>
      <c r="F273" s="3" t="s">
        <v>72</v>
      </c>
      <c r="G273" s="3" t="s">
        <v>46</v>
      </c>
      <c r="H273" s="4" t="s">
        <v>311</v>
      </c>
      <c r="I273" s="3"/>
      <c r="J273" s="10">
        <f t="shared" ref="J273:L274" si="123">J274</f>
        <v>1595000</v>
      </c>
      <c r="K273" s="10">
        <f t="shared" si="123"/>
        <v>1595000</v>
      </c>
      <c r="L273" s="10">
        <f t="shared" si="123"/>
        <v>1595000</v>
      </c>
    </row>
    <row r="274" spans="1:12" ht="75" x14ac:dyDescent="0.25">
      <c r="A274" s="54" t="s">
        <v>15</v>
      </c>
      <c r="B274" s="51"/>
      <c r="C274" s="51"/>
      <c r="D274" s="51"/>
      <c r="E274" s="4">
        <v>852</v>
      </c>
      <c r="F274" s="3" t="s">
        <v>72</v>
      </c>
      <c r="G274" s="3" t="s">
        <v>46</v>
      </c>
      <c r="H274" s="4" t="s">
        <v>311</v>
      </c>
      <c r="I274" s="3" t="s">
        <v>17</v>
      </c>
      <c r="J274" s="10">
        <f t="shared" si="123"/>
        <v>1595000</v>
      </c>
      <c r="K274" s="10">
        <f t="shared" si="123"/>
        <v>1595000</v>
      </c>
      <c r="L274" s="10">
        <f t="shared" si="123"/>
        <v>1595000</v>
      </c>
    </row>
    <row r="275" spans="1:12" ht="30" x14ac:dyDescent="0.25">
      <c r="A275" s="54" t="s">
        <v>242</v>
      </c>
      <c r="B275" s="51"/>
      <c r="C275" s="51"/>
      <c r="D275" s="51"/>
      <c r="E275" s="4">
        <v>852</v>
      </c>
      <c r="F275" s="3" t="s">
        <v>72</v>
      </c>
      <c r="G275" s="3" t="s">
        <v>46</v>
      </c>
      <c r="H275" s="4" t="s">
        <v>311</v>
      </c>
      <c r="I275" s="3" t="s">
        <v>18</v>
      </c>
      <c r="J275" s="10">
        <v>1595000</v>
      </c>
      <c r="K275" s="10">
        <v>1595000</v>
      </c>
      <c r="L275" s="10">
        <v>1595000</v>
      </c>
    </row>
    <row r="276" spans="1:12" ht="45" x14ac:dyDescent="0.25">
      <c r="A276" s="54" t="s">
        <v>118</v>
      </c>
      <c r="B276" s="54"/>
      <c r="C276" s="54"/>
      <c r="D276" s="54"/>
      <c r="E276" s="4">
        <v>852</v>
      </c>
      <c r="F276" s="3" t="s">
        <v>72</v>
      </c>
      <c r="G276" s="3" t="s">
        <v>46</v>
      </c>
      <c r="H276" s="4" t="s">
        <v>312</v>
      </c>
      <c r="I276" s="3"/>
      <c r="J276" s="10">
        <f t="shared" ref="J276" si="124">J277+J279+J281</f>
        <v>26004870</v>
      </c>
      <c r="K276" s="10">
        <f t="shared" ref="K276:L276" si="125">K277+K279+K281</f>
        <v>25362470</v>
      </c>
      <c r="L276" s="10">
        <f t="shared" si="125"/>
        <v>25362470</v>
      </c>
    </row>
    <row r="277" spans="1:12" ht="75" x14ac:dyDescent="0.25">
      <c r="A277" s="54" t="s">
        <v>15</v>
      </c>
      <c r="B277" s="51"/>
      <c r="C277" s="51"/>
      <c r="D277" s="51"/>
      <c r="E277" s="4">
        <v>852</v>
      </c>
      <c r="F277" s="3" t="s">
        <v>72</v>
      </c>
      <c r="G277" s="3" t="s">
        <v>46</v>
      </c>
      <c r="H277" s="4" t="s">
        <v>312</v>
      </c>
      <c r="I277" s="3" t="s">
        <v>17</v>
      </c>
      <c r="J277" s="10">
        <f t="shared" ref="J277:L277" si="126">J278</f>
        <v>24833300</v>
      </c>
      <c r="K277" s="10">
        <f t="shared" si="126"/>
        <v>24833300</v>
      </c>
      <c r="L277" s="10">
        <f t="shared" si="126"/>
        <v>24833300</v>
      </c>
    </row>
    <row r="278" spans="1:12" x14ac:dyDescent="0.25">
      <c r="A278" s="54" t="s">
        <v>7</v>
      </c>
      <c r="B278" s="51"/>
      <c r="C278" s="51"/>
      <c r="D278" s="51"/>
      <c r="E278" s="4">
        <v>852</v>
      </c>
      <c r="F278" s="3" t="s">
        <v>72</v>
      </c>
      <c r="G278" s="3" t="s">
        <v>46</v>
      </c>
      <c r="H278" s="4" t="s">
        <v>312</v>
      </c>
      <c r="I278" s="3" t="s">
        <v>48</v>
      </c>
      <c r="J278" s="10">
        <v>24833300</v>
      </c>
      <c r="K278" s="10">
        <v>24833300</v>
      </c>
      <c r="L278" s="10">
        <v>24833300</v>
      </c>
    </row>
    <row r="279" spans="1:12" ht="30" x14ac:dyDescent="0.25">
      <c r="A279" s="54" t="s">
        <v>20</v>
      </c>
      <c r="B279" s="53"/>
      <c r="C279" s="53"/>
      <c r="D279" s="53"/>
      <c r="E279" s="4">
        <v>852</v>
      </c>
      <c r="F279" s="3" t="s">
        <v>72</v>
      </c>
      <c r="G279" s="3" t="s">
        <v>46</v>
      </c>
      <c r="H279" s="4" t="s">
        <v>312</v>
      </c>
      <c r="I279" s="3" t="s">
        <v>21</v>
      </c>
      <c r="J279" s="10">
        <f t="shared" ref="J279:L279" si="127">J280</f>
        <v>1148700</v>
      </c>
      <c r="K279" s="10">
        <f t="shared" si="127"/>
        <v>506300</v>
      </c>
      <c r="L279" s="10">
        <f t="shared" si="127"/>
        <v>506300</v>
      </c>
    </row>
    <row r="280" spans="1:12" ht="30" x14ac:dyDescent="0.25">
      <c r="A280" s="54" t="s">
        <v>9</v>
      </c>
      <c r="B280" s="54"/>
      <c r="C280" s="54"/>
      <c r="D280" s="54"/>
      <c r="E280" s="4">
        <v>852</v>
      </c>
      <c r="F280" s="3" t="s">
        <v>72</v>
      </c>
      <c r="G280" s="3" t="s">
        <v>46</v>
      </c>
      <c r="H280" s="4" t="s">
        <v>312</v>
      </c>
      <c r="I280" s="3" t="s">
        <v>22</v>
      </c>
      <c r="J280" s="10">
        <v>1148700</v>
      </c>
      <c r="K280" s="10">
        <v>506300</v>
      </c>
      <c r="L280" s="10">
        <v>506300</v>
      </c>
    </row>
    <row r="281" spans="1:12" x14ac:dyDescent="0.25">
      <c r="A281" s="54" t="s">
        <v>23</v>
      </c>
      <c r="B281" s="54"/>
      <c r="C281" s="54"/>
      <c r="D281" s="54"/>
      <c r="E281" s="4">
        <v>852</v>
      </c>
      <c r="F281" s="3" t="s">
        <v>72</v>
      </c>
      <c r="G281" s="3" t="s">
        <v>46</v>
      </c>
      <c r="H281" s="4" t="s">
        <v>312</v>
      </c>
      <c r="I281" s="3" t="s">
        <v>24</v>
      </c>
      <c r="J281" s="10">
        <f t="shared" ref="J281:L281" si="128">J282</f>
        <v>22870</v>
      </c>
      <c r="K281" s="10">
        <f t="shared" si="128"/>
        <v>22870</v>
      </c>
      <c r="L281" s="10">
        <f t="shared" si="128"/>
        <v>22870</v>
      </c>
    </row>
    <row r="282" spans="1:12" x14ac:dyDescent="0.25">
      <c r="A282" s="54" t="s">
        <v>25</v>
      </c>
      <c r="B282" s="54"/>
      <c r="C282" s="54"/>
      <c r="D282" s="54"/>
      <c r="E282" s="4">
        <v>852</v>
      </c>
      <c r="F282" s="3" t="s">
        <v>72</v>
      </c>
      <c r="G282" s="3" t="s">
        <v>46</v>
      </c>
      <c r="H282" s="4" t="s">
        <v>312</v>
      </c>
      <c r="I282" s="3" t="s">
        <v>26</v>
      </c>
      <c r="J282" s="10">
        <v>22870</v>
      </c>
      <c r="K282" s="10">
        <v>22870</v>
      </c>
      <c r="L282" s="10">
        <v>22870</v>
      </c>
    </row>
    <row r="283" spans="1:12" ht="120" x14ac:dyDescent="0.25">
      <c r="A283" s="54" t="s">
        <v>252</v>
      </c>
      <c r="B283" s="54"/>
      <c r="C283" s="54"/>
      <c r="D283" s="54"/>
      <c r="E283" s="4">
        <v>852</v>
      </c>
      <c r="F283" s="3" t="s">
        <v>72</v>
      </c>
      <c r="G283" s="3" t="s">
        <v>46</v>
      </c>
      <c r="H283" s="4" t="s">
        <v>304</v>
      </c>
      <c r="I283" s="3"/>
      <c r="J283" s="10">
        <f t="shared" ref="J283:L284" si="129">J284</f>
        <v>1411200</v>
      </c>
      <c r="K283" s="10">
        <f t="shared" si="129"/>
        <v>1411200</v>
      </c>
      <c r="L283" s="10">
        <f t="shared" si="129"/>
        <v>1411200</v>
      </c>
    </row>
    <row r="284" spans="1:12" x14ac:dyDescent="0.25">
      <c r="A284" s="54" t="s">
        <v>90</v>
      </c>
      <c r="B284" s="54"/>
      <c r="C284" s="54"/>
      <c r="D284" s="54"/>
      <c r="E284" s="4">
        <v>852</v>
      </c>
      <c r="F284" s="3" t="s">
        <v>72</v>
      </c>
      <c r="G284" s="3" t="s">
        <v>46</v>
      </c>
      <c r="H284" s="4" t="s">
        <v>304</v>
      </c>
      <c r="I284" s="3" t="s">
        <v>91</v>
      </c>
      <c r="J284" s="10">
        <f t="shared" si="129"/>
        <v>1411200</v>
      </c>
      <c r="K284" s="10">
        <f t="shared" si="129"/>
        <v>1411200</v>
      </c>
      <c r="L284" s="10">
        <f t="shared" si="129"/>
        <v>1411200</v>
      </c>
    </row>
    <row r="285" spans="1:12" ht="30" x14ac:dyDescent="0.25">
      <c r="A285" s="75" t="s">
        <v>98</v>
      </c>
      <c r="B285" s="54"/>
      <c r="C285" s="54"/>
      <c r="D285" s="54"/>
      <c r="E285" s="4">
        <v>852</v>
      </c>
      <c r="F285" s="3" t="s">
        <v>72</v>
      </c>
      <c r="G285" s="3" t="s">
        <v>46</v>
      </c>
      <c r="H285" s="4" t="s">
        <v>304</v>
      </c>
      <c r="I285" s="3" t="s">
        <v>99</v>
      </c>
      <c r="J285" s="10">
        <v>1411200</v>
      </c>
      <c r="K285" s="10">
        <v>1411200</v>
      </c>
      <c r="L285" s="10">
        <v>1411200</v>
      </c>
    </row>
    <row r="286" spans="1:12" x14ac:dyDescent="0.25">
      <c r="A286" s="53" t="s">
        <v>86</v>
      </c>
      <c r="B286" s="54"/>
      <c r="C286" s="54"/>
      <c r="D286" s="54"/>
      <c r="E286" s="4">
        <v>852</v>
      </c>
      <c r="F286" s="3" t="s">
        <v>87</v>
      </c>
      <c r="G286" s="3"/>
      <c r="H286" s="4" t="s">
        <v>44</v>
      </c>
      <c r="I286" s="3"/>
      <c r="J286" s="10">
        <f t="shared" ref="J286" si="130">J287+J298</f>
        <v>9070362</v>
      </c>
      <c r="K286" s="10">
        <f t="shared" ref="K286:L286" si="131">K287+K298</f>
        <v>9385762</v>
      </c>
      <c r="L286" s="10">
        <f t="shared" si="131"/>
        <v>9713762</v>
      </c>
    </row>
    <row r="287" spans="1:12" x14ac:dyDescent="0.25">
      <c r="A287" s="53" t="s">
        <v>95</v>
      </c>
      <c r="B287" s="54"/>
      <c r="C287" s="54"/>
      <c r="D287" s="54"/>
      <c r="E287" s="4">
        <v>852</v>
      </c>
      <c r="F287" s="3" t="s">
        <v>87</v>
      </c>
      <c r="G287" s="3" t="s">
        <v>13</v>
      </c>
      <c r="H287" s="4" t="s">
        <v>44</v>
      </c>
      <c r="I287" s="3"/>
      <c r="J287" s="10">
        <f t="shared" ref="J287" si="132">J288+J291+J294</f>
        <v>9002362</v>
      </c>
      <c r="K287" s="10">
        <f t="shared" ref="K287:L287" si="133">K288+K291+K294</f>
        <v>9317762</v>
      </c>
      <c r="L287" s="10">
        <f t="shared" si="133"/>
        <v>9645762</v>
      </c>
    </row>
    <row r="288" spans="1:12" ht="60" x14ac:dyDescent="0.25">
      <c r="A288" s="54" t="s">
        <v>120</v>
      </c>
      <c r="B288" s="54"/>
      <c r="C288" s="54"/>
      <c r="D288" s="54"/>
      <c r="E288" s="4">
        <v>852</v>
      </c>
      <c r="F288" s="3" t="s">
        <v>87</v>
      </c>
      <c r="G288" s="3" t="s">
        <v>13</v>
      </c>
      <c r="H288" s="4" t="s">
        <v>314</v>
      </c>
      <c r="I288" s="3"/>
      <c r="J288" s="10">
        <f t="shared" ref="J288:L289" si="134">J289</f>
        <v>972276</v>
      </c>
      <c r="K288" s="10">
        <f t="shared" si="134"/>
        <v>972276</v>
      </c>
      <c r="L288" s="10">
        <f t="shared" si="134"/>
        <v>972276</v>
      </c>
    </row>
    <row r="289" spans="1:12" s="11" customFormat="1" x14ac:dyDescent="0.25">
      <c r="A289" s="54" t="s">
        <v>90</v>
      </c>
      <c r="B289" s="53"/>
      <c r="C289" s="53"/>
      <c r="D289" s="53"/>
      <c r="E289" s="4">
        <v>852</v>
      </c>
      <c r="F289" s="3" t="s">
        <v>87</v>
      </c>
      <c r="G289" s="3" t="s">
        <v>13</v>
      </c>
      <c r="H289" s="4" t="s">
        <v>314</v>
      </c>
      <c r="I289" s="3" t="s">
        <v>91</v>
      </c>
      <c r="J289" s="10">
        <f t="shared" si="134"/>
        <v>972276</v>
      </c>
      <c r="K289" s="10">
        <f t="shared" si="134"/>
        <v>972276</v>
      </c>
      <c r="L289" s="10">
        <f t="shared" si="134"/>
        <v>972276</v>
      </c>
    </row>
    <row r="290" spans="1:12" s="11" customFormat="1" ht="30" x14ac:dyDescent="0.25">
      <c r="A290" s="73" t="s">
        <v>98</v>
      </c>
      <c r="B290" s="53"/>
      <c r="C290" s="53"/>
      <c r="D290" s="53"/>
      <c r="E290" s="4">
        <v>852</v>
      </c>
      <c r="F290" s="3" t="s">
        <v>87</v>
      </c>
      <c r="G290" s="3" t="s">
        <v>13</v>
      </c>
      <c r="H290" s="4" t="s">
        <v>314</v>
      </c>
      <c r="I290" s="3" t="s">
        <v>99</v>
      </c>
      <c r="J290" s="10">
        <v>972276</v>
      </c>
      <c r="K290" s="10">
        <v>972276</v>
      </c>
      <c r="L290" s="10">
        <v>972276</v>
      </c>
    </row>
    <row r="291" spans="1:12" ht="45" x14ac:dyDescent="0.25">
      <c r="A291" s="54" t="s">
        <v>119</v>
      </c>
      <c r="B291" s="54"/>
      <c r="C291" s="54"/>
      <c r="D291" s="54"/>
      <c r="E291" s="4">
        <v>852</v>
      </c>
      <c r="F291" s="3" t="s">
        <v>87</v>
      </c>
      <c r="G291" s="3" t="s">
        <v>13</v>
      </c>
      <c r="H291" s="4" t="s">
        <v>313</v>
      </c>
      <c r="I291" s="3"/>
      <c r="J291" s="10">
        <f t="shared" ref="J291:L292" si="135">J292</f>
        <v>119600</v>
      </c>
      <c r="K291" s="10">
        <f t="shared" si="135"/>
        <v>119600</v>
      </c>
      <c r="L291" s="10">
        <f t="shared" si="135"/>
        <v>119600</v>
      </c>
    </row>
    <row r="292" spans="1:12" x14ac:dyDescent="0.25">
      <c r="A292" s="54" t="s">
        <v>90</v>
      </c>
      <c r="B292" s="53"/>
      <c r="C292" s="53"/>
      <c r="D292" s="53"/>
      <c r="E292" s="4">
        <v>852</v>
      </c>
      <c r="F292" s="3" t="s">
        <v>87</v>
      </c>
      <c r="G292" s="3" t="s">
        <v>13</v>
      </c>
      <c r="H292" s="4" t="s">
        <v>313</v>
      </c>
      <c r="I292" s="3" t="s">
        <v>91</v>
      </c>
      <c r="J292" s="10">
        <f t="shared" si="135"/>
        <v>119600</v>
      </c>
      <c r="K292" s="10">
        <f t="shared" si="135"/>
        <v>119600</v>
      </c>
      <c r="L292" s="10">
        <f t="shared" si="135"/>
        <v>119600</v>
      </c>
    </row>
    <row r="293" spans="1:12" ht="30" x14ac:dyDescent="0.25">
      <c r="A293" s="75" t="s">
        <v>98</v>
      </c>
      <c r="B293" s="53"/>
      <c r="C293" s="53"/>
      <c r="D293" s="53"/>
      <c r="E293" s="4">
        <v>852</v>
      </c>
      <c r="F293" s="3" t="s">
        <v>87</v>
      </c>
      <c r="G293" s="3" t="s">
        <v>13</v>
      </c>
      <c r="H293" s="4" t="s">
        <v>313</v>
      </c>
      <c r="I293" s="3" t="s">
        <v>99</v>
      </c>
      <c r="J293" s="10">
        <v>119600</v>
      </c>
      <c r="K293" s="10">
        <v>119600</v>
      </c>
      <c r="L293" s="10">
        <v>119600</v>
      </c>
    </row>
    <row r="294" spans="1:12" s="11" customFormat="1" ht="90" x14ac:dyDescent="0.25">
      <c r="A294" s="54" t="s">
        <v>350</v>
      </c>
      <c r="B294" s="53"/>
      <c r="C294" s="53"/>
      <c r="D294" s="53"/>
      <c r="E294" s="4">
        <v>852</v>
      </c>
      <c r="F294" s="3" t="s">
        <v>87</v>
      </c>
      <c r="G294" s="3" t="s">
        <v>13</v>
      </c>
      <c r="H294" s="4" t="s">
        <v>315</v>
      </c>
      <c r="I294" s="3"/>
      <c r="J294" s="10">
        <f t="shared" ref="J294:L294" si="136">J295</f>
        <v>7910486</v>
      </c>
      <c r="K294" s="10">
        <f t="shared" si="136"/>
        <v>8225886</v>
      </c>
      <c r="L294" s="10">
        <f t="shared" si="136"/>
        <v>8553886</v>
      </c>
    </row>
    <row r="295" spans="1:12" x14ac:dyDescent="0.25">
      <c r="A295" s="54" t="s">
        <v>90</v>
      </c>
      <c r="B295" s="53"/>
      <c r="C295" s="53"/>
      <c r="D295" s="53"/>
      <c r="E295" s="4">
        <v>852</v>
      </c>
      <c r="F295" s="3" t="s">
        <v>87</v>
      </c>
      <c r="G295" s="3" t="s">
        <v>13</v>
      </c>
      <c r="H295" s="4" t="s">
        <v>315</v>
      </c>
      <c r="I295" s="3" t="s">
        <v>91</v>
      </c>
      <c r="J295" s="10">
        <f t="shared" ref="J295" si="137">J296+J297</f>
        <v>7910486</v>
      </c>
      <c r="K295" s="10">
        <f t="shared" ref="K295:L295" si="138">K296+K297</f>
        <v>8225886</v>
      </c>
      <c r="L295" s="10">
        <f t="shared" si="138"/>
        <v>8553886</v>
      </c>
    </row>
    <row r="296" spans="1:12" ht="30" x14ac:dyDescent="0.25">
      <c r="A296" s="54" t="s">
        <v>98</v>
      </c>
      <c r="B296" s="53"/>
      <c r="C296" s="53"/>
      <c r="D296" s="53"/>
      <c r="E296" s="4">
        <v>852</v>
      </c>
      <c r="F296" s="3" t="s">
        <v>87</v>
      </c>
      <c r="G296" s="3" t="s">
        <v>13</v>
      </c>
      <c r="H296" s="4" t="s">
        <v>315</v>
      </c>
      <c r="I296" s="3" t="s">
        <v>99</v>
      </c>
      <c r="J296" s="10">
        <v>5747325</v>
      </c>
      <c r="K296" s="10">
        <v>5977613</v>
      </c>
      <c r="L296" s="10">
        <v>6217181</v>
      </c>
    </row>
    <row r="297" spans="1:12" ht="30" x14ac:dyDescent="0.25">
      <c r="A297" s="54" t="s">
        <v>92</v>
      </c>
      <c r="B297" s="53"/>
      <c r="C297" s="53"/>
      <c r="D297" s="53"/>
      <c r="E297" s="4">
        <v>852</v>
      </c>
      <c r="F297" s="3" t="s">
        <v>87</v>
      </c>
      <c r="G297" s="3" t="s">
        <v>13</v>
      </c>
      <c r="H297" s="4" t="s">
        <v>315</v>
      </c>
      <c r="I297" s="3" t="s">
        <v>93</v>
      </c>
      <c r="J297" s="10">
        <v>2163161</v>
      </c>
      <c r="K297" s="10">
        <v>2248273</v>
      </c>
      <c r="L297" s="10">
        <v>2336705</v>
      </c>
    </row>
    <row r="298" spans="1:12" x14ac:dyDescent="0.25">
      <c r="A298" s="53" t="s">
        <v>96</v>
      </c>
      <c r="B298" s="54"/>
      <c r="C298" s="54"/>
      <c r="D298" s="54"/>
      <c r="E298" s="4">
        <v>852</v>
      </c>
      <c r="F298" s="3" t="s">
        <v>87</v>
      </c>
      <c r="G298" s="3" t="s">
        <v>97</v>
      </c>
      <c r="H298" s="4" t="s">
        <v>44</v>
      </c>
      <c r="I298" s="3"/>
      <c r="J298" s="10">
        <f t="shared" ref="J298:L300" si="139">J299</f>
        <v>68000</v>
      </c>
      <c r="K298" s="10">
        <f t="shared" si="139"/>
        <v>68000</v>
      </c>
      <c r="L298" s="10">
        <f t="shared" si="139"/>
        <v>68000</v>
      </c>
    </row>
    <row r="299" spans="1:12" ht="105" x14ac:dyDescent="0.25">
      <c r="A299" s="54" t="s">
        <v>352</v>
      </c>
      <c r="B299" s="54"/>
      <c r="C299" s="54"/>
      <c r="D299" s="54"/>
      <c r="E299" s="4">
        <v>852</v>
      </c>
      <c r="F299" s="4" t="s">
        <v>87</v>
      </c>
      <c r="G299" s="4" t="s">
        <v>97</v>
      </c>
      <c r="H299" s="4" t="s">
        <v>317</v>
      </c>
      <c r="I299" s="3"/>
      <c r="J299" s="10">
        <f t="shared" si="139"/>
        <v>68000</v>
      </c>
      <c r="K299" s="10">
        <f t="shared" si="139"/>
        <v>68000</v>
      </c>
      <c r="L299" s="10">
        <f t="shared" si="139"/>
        <v>68000</v>
      </c>
    </row>
    <row r="300" spans="1:12" ht="30" x14ac:dyDescent="0.25">
      <c r="A300" s="54" t="s">
        <v>20</v>
      </c>
      <c r="B300" s="54"/>
      <c r="C300" s="54"/>
      <c r="D300" s="54"/>
      <c r="E300" s="4">
        <v>852</v>
      </c>
      <c r="F300" s="4" t="s">
        <v>87</v>
      </c>
      <c r="G300" s="4" t="s">
        <v>97</v>
      </c>
      <c r="H300" s="4" t="s">
        <v>317</v>
      </c>
      <c r="I300" s="3" t="s">
        <v>21</v>
      </c>
      <c r="J300" s="10">
        <f t="shared" si="139"/>
        <v>68000</v>
      </c>
      <c r="K300" s="10">
        <f t="shared" si="139"/>
        <v>68000</v>
      </c>
      <c r="L300" s="10">
        <f t="shared" si="139"/>
        <v>68000</v>
      </c>
    </row>
    <row r="301" spans="1:12" ht="30" x14ac:dyDescent="0.25">
      <c r="A301" s="54" t="s">
        <v>9</v>
      </c>
      <c r="B301" s="54"/>
      <c r="C301" s="54"/>
      <c r="D301" s="54"/>
      <c r="E301" s="4">
        <v>852</v>
      </c>
      <c r="F301" s="4" t="s">
        <v>87</v>
      </c>
      <c r="G301" s="4" t="s">
        <v>97</v>
      </c>
      <c r="H301" s="4" t="s">
        <v>317</v>
      </c>
      <c r="I301" s="3" t="s">
        <v>22</v>
      </c>
      <c r="J301" s="10">
        <v>68000</v>
      </c>
      <c r="K301" s="10">
        <v>68000</v>
      </c>
      <c r="L301" s="10">
        <v>68000</v>
      </c>
    </row>
    <row r="302" spans="1:12" x14ac:dyDescent="0.25">
      <c r="A302" s="53" t="s">
        <v>100</v>
      </c>
      <c r="B302" s="54"/>
      <c r="C302" s="54"/>
      <c r="D302" s="54"/>
      <c r="E302" s="4" t="s">
        <v>263</v>
      </c>
      <c r="F302" s="3" t="s">
        <v>101</v>
      </c>
      <c r="G302" s="4"/>
      <c r="H302" s="4"/>
      <c r="I302" s="3"/>
      <c r="J302" s="10">
        <f t="shared" ref="J302" si="140">J303+J307</f>
        <v>8543415</v>
      </c>
      <c r="K302" s="10">
        <f t="shared" ref="K302:L302" si="141">K303+K307</f>
        <v>8317600</v>
      </c>
      <c r="L302" s="10">
        <f t="shared" si="141"/>
        <v>8317600</v>
      </c>
    </row>
    <row r="303" spans="1:12" x14ac:dyDescent="0.25">
      <c r="A303" s="20" t="s">
        <v>102</v>
      </c>
      <c r="B303" s="54"/>
      <c r="C303" s="54"/>
      <c r="D303" s="54"/>
      <c r="E303" s="4">
        <v>852</v>
      </c>
      <c r="F303" s="4" t="s">
        <v>101</v>
      </c>
      <c r="G303" s="4" t="s">
        <v>41</v>
      </c>
      <c r="H303" s="30"/>
      <c r="I303" s="3"/>
      <c r="J303" s="10">
        <f>J304</f>
        <v>196915</v>
      </c>
      <c r="K303" s="10">
        <f t="shared" ref="J303:L305" si="142">K304</f>
        <v>0</v>
      </c>
      <c r="L303" s="10">
        <f t="shared" si="142"/>
        <v>0</v>
      </c>
    </row>
    <row r="304" spans="1:12" ht="30" x14ac:dyDescent="0.25">
      <c r="A304" s="53" t="s">
        <v>103</v>
      </c>
      <c r="B304" s="54"/>
      <c r="C304" s="54"/>
      <c r="D304" s="54"/>
      <c r="E304" s="4">
        <v>852</v>
      </c>
      <c r="F304" s="4" t="s">
        <v>101</v>
      </c>
      <c r="G304" s="4" t="s">
        <v>41</v>
      </c>
      <c r="H304" s="30" t="s">
        <v>391</v>
      </c>
      <c r="I304" s="3"/>
      <c r="J304" s="10">
        <f t="shared" si="142"/>
        <v>196915</v>
      </c>
      <c r="K304" s="10">
        <f t="shared" si="142"/>
        <v>0</v>
      </c>
      <c r="L304" s="10">
        <f t="shared" si="142"/>
        <v>0</v>
      </c>
    </row>
    <row r="305" spans="1:12" ht="30" x14ac:dyDescent="0.25">
      <c r="A305" s="54" t="s">
        <v>20</v>
      </c>
      <c r="B305" s="54"/>
      <c r="C305" s="54"/>
      <c r="D305" s="54"/>
      <c r="E305" s="4">
        <v>852</v>
      </c>
      <c r="F305" s="4" t="s">
        <v>101</v>
      </c>
      <c r="G305" s="4" t="s">
        <v>41</v>
      </c>
      <c r="H305" s="30" t="s">
        <v>391</v>
      </c>
      <c r="I305" s="3" t="s">
        <v>21</v>
      </c>
      <c r="J305" s="10">
        <f t="shared" si="142"/>
        <v>196915</v>
      </c>
      <c r="K305" s="10">
        <f t="shared" si="142"/>
        <v>0</v>
      </c>
      <c r="L305" s="10">
        <f t="shared" si="142"/>
        <v>0</v>
      </c>
    </row>
    <row r="306" spans="1:12" ht="30" x14ac:dyDescent="0.25">
      <c r="A306" s="54" t="s">
        <v>9</v>
      </c>
      <c r="B306" s="54"/>
      <c r="C306" s="54"/>
      <c r="D306" s="54"/>
      <c r="E306" s="4">
        <v>852</v>
      </c>
      <c r="F306" s="4" t="s">
        <v>101</v>
      </c>
      <c r="G306" s="4" t="s">
        <v>41</v>
      </c>
      <c r="H306" s="30" t="s">
        <v>391</v>
      </c>
      <c r="I306" s="3" t="s">
        <v>22</v>
      </c>
      <c r="J306" s="10">
        <v>196915</v>
      </c>
      <c r="K306" s="10"/>
      <c r="L306" s="10"/>
    </row>
    <row r="307" spans="1:12" x14ac:dyDescent="0.25">
      <c r="A307" s="54" t="s">
        <v>386</v>
      </c>
      <c r="B307" s="54"/>
      <c r="C307" s="54"/>
      <c r="D307" s="54"/>
      <c r="E307" s="4" t="s">
        <v>263</v>
      </c>
      <c r="F307" s="4" t="s">
        <v>101</v>
      </c>
      <c r="G307" s="4" t="s">
        <v>43</v>
      </c>
      <c r="H307" s="4"/>
      <c r="I307" s="3"/>
      <c r="J307" s="10">
        <f>J308+J311+J314+J317</f>
        <v>8346500</v>
      </c>
      <c r="K307" s="10">
        <f t="shared" ref="K307:L307" si="143">K308+K311+K314+K317</f>
        <v>8317600</v>
      </c>
      <c r="L307" s="10">
        <f t="shared" si="143"/>
        <v>8317600</v>
      </c>
    </row>
    <row r="308" spans="1:12" x14ac:dyDescent="0.25">
      <c r="A308" s="54" t="s">
        <v>114</v>
      </c>
      <c r="B308" s="54"/>
      <c r="C308" s="54"/>
      <c r="D308" s="54"/>
      <c r="E308" s="4" t="s">
        <v>263</v>
      </c>
      <c r="F308" s="4" t="s">
        <v>101</v>
      </c>
      <c r="G308" s="4" t="s">
        <v>43</v>
      </c>
      <c r="H308" s="4" t="s">
        <v>308</v>
      </c>
      <c r="I308" s="12"/>
      <c r="J308" s="10">
        <f t="shared" ref="J308:L309" si="144">J309</f>
        <v>8245600</v>
      </c>
      <c r="K308" s="10">
        <f t="shared" si="144"/>
        <v>8245600</v>
      </c>
      <c r="L308" s="10">
        <f t="shared" si="144"/>
        <v>8245600</v>
      </c>
    </row>
    <row r="309" spans="1:12" ht="30" x14ac:dyDescent="0.25">
      <c r="A309" s="54" t="s">
        <v>38</v>
      </c>
      <c r="B309" s="54"/>
      <c r="C309" s="54"/>
      <c r="D309" s="54"/>
      <c r="E309" s="4" t="s">
        <v>263</v>
      </c>
      <c r="F309" s="4" t="s">
        <v>101</v>
      </c>
      <c r="G309" s="4" t="s">
        <v>43</v>
      </c>
      <c r="H309" s="4" t="s">
        <v>308</v>
      </c>
      <c r="I309" s="3" t="s">
        <v>77</v>
      </c>
      <c r="J309" s="10">
        <f t="shared" si="144"/>
        <v>8245600</v>
      </c>
      <c r="K309" s="10">
        <f t="shared" si="144"/>
        <v>8245600</v>
      </c>
      <c r="L309" s="10">
        <f t="shared" si="144"/>
        <v>8245600</v>
      </c>
    </row>
    <row r="310" spans="1:12" x14ac:dyDescent="0.25">
      <c r="A310" s="54" t="s">
        <v>78</v>
      </c>
      <c r="B310" s="54"/>
      <c r="C310" s="54"/>
      <c r="D310" s="54"/>
      <c r="E310" s="4" t="s">
        <v>263</v>
      </c>
      <c r="F310" s="4" t="s">
        <v>101</v>
      </c>
      <c r="G310" s="4" t="s">
        <v>43</v>
      </c>
      <c r="H310" s="4" t="s">
        <v>308</v>
      </c>
      <c r="I310" s="3" t="s">
        <v>79</v>
      </c>
      <c r="J310" s="10">
        <v>8245600</v>
      </c>
      <c r="K310" s="10">
        <v>8245600</v>
      </c>
      <c r="L310" s="10">
        <v>8245600</v>
      </c>
    </row>
    <row r="311" spans="1:12" x14ac:dyDescent="0.25">
      <c r="A311" s="54" t="s">
        <v>109</v>
      </c>
      <c r="B311" s="54"/>
      <c r="C311" s="54"/>
      <c r="D311" s="54"/>
      <c r="E311" s="4">
        <v>852</v>
      </c>
      <c r="F311" s="4" t="s">
        <v>101</v>
      </c>
      <c r="G311" s="4" t="s">
        <v>43</v>
      </c>
      <c r="H311" s="4" t="s">
        <v>302</v>
      </c>
      <c r="I311" s="3"/>
      <c r="J311" s="10">
        <f t="shared" ref="J311:L312" si="145">J312</f>
        <v>18900</v>
      </c>
      <c r="K311" s="10">
        <f t="shared" si="145"/>
        <v>0</v>
      </c>
      <c r="L311" s="10">
        <f t="shared" si="145"/>
        <v>0</v>
      </c>
    </row>
    <row r="312" spans="1:12" ht="30" x14ac:dyDescent="0.25">
      <c r="A312" s="54" t="s">
        <v>38</v>
      </c>
      <c r="B312" s="54"/>
      <c r="C312" s="54"/>
      <c r="D312" s="54"/>
      <c r="E312" s="4">
        <v>852</v>
      </c>
      <c r="F312" s="4" t="s">
        <v>101</v>
      </c>
      <c r="G312" s="4" t="s">
        <v>43</v>
      </c>
      <c r="H312" s="4" t="s">
        <v>302</v>
      </c>
      <c r="I312" s="3" t="s">
        <v>77</v>
      </c>
      <c r="J312" s="10">
        <f t="shared" si="145"/>
        <v>18900</v>
      </c>
      <c r="K312" s="10">
        <f t="shared" si="145"/>
        <v>0</v>
      </c>
      <c r="L312" s="10">
        <f t="shared" si="145"/>
        <v>0</v>
      </c>
    </row>
    <row r="313" spans="1:12" x14ac:dyDescent="0.25">
      <c r="A313" s="54" t="s">
        <v>78</v>
      </c>
      <c r="B313" s="54"/>
      <c r="C313" s="54"/>
      <c r="D313" s="54"/>
      <c r="E313" s="4">
        <v>852</v>
      </c>
      <c r="F313" s="4" t="s">
        <v>101</v>
      </c>
      <c r="G313" s="4" t="s">
        <v>43</v>
      </c>
      <c r="H313" s="4" t="s">
        <v>302</v>
      </c>
      <c r="I313" s="3" t="s">
        <v>79</v>
      </c>
      <c r="J313" s="10">
        <v>18900</v>
      </c>
      <c r="K313" s="10"/>
      <c r="L313" s="10"/>
    </row>
    <row r="314" spans="1:12" ht="45" x14ac:dyDescent="0.25">
      <c r="A314" s="54" t="s">
        <v>264</v>
      </c>
      <c r="B314" s="54"/>
      <c r="C314" s="54"/>
      <c r="D314" s="54"/>
      <c r="E314" s="4">
        <v>852</v>
      </c>
      <c r="F314" s="4" t="s">
        <v>101</v>
      </c>
      <c r="G314" s="4" t="s">
        <v>43</v>
      </c>
      <c r="H314" s="4" t="s">
        <v>309</v>
      </c>
      <c r="I314" s="3"/>
      <c r="J314" s="10">
        <f t="shared" ref="J314:L315" si="146">J315</f>
        <v>10000</v>
      </c>
      <c r="K314" s="10">
        <f t="shared" si="146"/>
        <v>0</v>
      </c>
      <c r="L314" s="10">
        <f t="shared" si="146"/>
        <v>0</v>
      </c>
    </row>
    <row r="315" spans="1:12" ht="30" x14ac:dyDescent="0.25">
      <c r="A315" s="54" t="s">
        <v>38</v>
      </c>
      <c r="B315" s="54"/>
      <c r="C315" s="54"/>
      <c r="D315" s="54"/>
      <c r="E315" s="4">
        <v>852</v>
      </c>
      <c r="F315" s="4" t="s">
        <v>101</v>
      </c>
      <c r="G315" s="4" t="s">
        <v>43</v>
      </c>
      <c r="H315" s="4" t="s">
        <v>309</v>
      </c>
      <c r="I315" s="3" t="s">
        <v>77</v>
      </c>
      <c r="J315" s="10">
        <f t="shared" si="146"/>
        <v>10000</v>
      </c>
      <c r="K315" s="10">
        <f t="shared" si="146"/>
        <v>0</v>
      </c>
      <c r="L315" s="10">
        <f t="shared" si="146"/>
        <v>0</v>
      </c>
    </row>
    <row r="316" spans="1:12" x14ac:dyDescent="0.25">
      <c r="A316" s="54" t="s">
        <v>78</v>
      </c>
      <c r="B316" s="54"/>
      <c r="C316" s="54"/>
      <c r="D316" s="54"/>
      <c r="E316" s="4">
        <v>852</v>
      </c>
      <c r="F316" s="3" t="s">
        <v>101</v>
      </c>
      <c r="G316" s="4" t="s">
        <v>43</v>
      </c>
      <c r="H316" s="4" t="s">
        <v>309</v>
      </c>
      <c r="I316" s="3" t="s">
        <v>79</v>
      </c>
      <c r="J316" s="10">
        <v>10000</v>
      </c>
      <c r="K316" s="10"/>
      <c r="L316" s="10"/>
    </row>
    <row r="317" spans="1:12" ht="120" x14ac:dyDescent="0.25">
      <c r="A317" s="54" t="s">
        <v>252</v>
      </c>
      <c r="B317" s="54"/>
      <c r="C317" s="54"/>
      <c r="D317" s="54"/>
      <c r="E317" s="4">
        <v>852</v>
      </c>
      <c r="F317" s="4" t="s">
        <v>101</v>
      </c>
      <c r="G317" s="4" t="s">
        <v>43</v>
      </c>
      <c r="H317" s="4" t="s">
        <v>304</v>
      </c>
      <c r="I317" s="3"/>
      <c r="J317" s="10">
        <f t="shared" ref="J317:L318" si="147">J318</f>
        <v>72000</v>
      </c>
      <c r="K317" s="10">
        <f t="shared" si="147"/>
        <v>72000</v>
      </c>
      <c r="L317" s="10">
        <f t="shared" si="147"/>
        <v>72000</v>
      </c>
    </row>
    <row r="318" spans="1:12" ht="30" x14ac:dyDescent="0.25">
      <c r="A318" s="54" t="s">
        <v>38</v>
      </c>
      <c r="B318" s="54"/>
      <c r="C318" s="54"/>
      <c r="D318" s="54"/>
      <c r="E318" s="4">
        <v>852</v>
      </c>
      <c r="F318" s="4" t="s">
        <v>101</v>
      </c>
      <c r="G318" s="4" t="s">
        <v>43</v>
      </c>
      <c r="H318" s="4" t="s">
        <v>304</v>
      </c>
      <c r="I318" s="3" t="s">
        <v>77</v>
      </c>
      <c r="J318" s="10">
        <f t="shared" si="147"/>
        <v>72000</v>
      </c>
      <c r="K318" s="10">
        <f t="shared" si="147"/>
        <v>72000</v>
      </c>
      <c r="L318" s="10">
        <f t="shared" si="147"/>
        <v>72000</v>
      </c>
    </row>
    <row r="319" spans="1:12" x14ac:dyDescent="0.25">
      <c r="A319" s="54" t="s">
        <v>78</v>
      </c>
      <c r="B319" s="54"/>
      <c r="C319" s="54"/>
      <c r="D319" s="54"/>
      <c r="E319" s="4">
        <v>852</v>
      </c>
      <c r="F319" s="4" t="s">
        <v>101</v>
      </c>
      <c r="G319" s="4" t="s">
        <v>43</v>
      </c>
      <c r="H319" s="4" t="s">
        <v>304</v>
      </c>
      <c r="I319" s="3" t="s">
        <v>79</v>
      </c>
      <c r="J319" s="10">
        <v>72000</v>
      </c>
      <c r="K319" s="10">
        <v>72000</v>
      </c>
      <c r="L319" s="10">
        <v>72000</v>
      </c>
    </row>
    <row r="320" spans="1:12" ht="30" x14ac:dyDescent="0.25">
      <c r="A320" s="54" t="s">
        <v>121</v>
      </c>
      <c r="B320" s="51"/>
      <c r="C320" s="51"/>
      <c r="D320" s="51"/>
      <c r="E320" s="4">
        <v>853</v>
      </c>
      <c r="F320" s="3"/>
      <c r="G320" s="3"/>
      <c r="H320" s="56" t="s">
        <v>44</v>
      </c>
      <c r="I320" s="3"/>
      <c r="J320" s="10">
        <f>J321+J339</f>
        <v>17261000</v>
      </c>
      <c r="K320" s="10">
        <f>K321+K339</f>
        <v>18392920.539999999</v>
      </c>
      <c r="L320" s="10">
        <f>L321+L339</f>
        <v>24193676.539999999</v>
      </c>
    </row>
    <row r="321" spans="1:12" x14ac:dyDescent="0.25">
      <c r="A321" s="53" t="s">
        <v>10</v>
      </c>
      <c r="B321" s="54"/>
      <c r="C321" s="54"/>
      <c r="D321" s="54"/>
      <c r="E321" s="3">
        <v>853</v>
      </c>
      <c r="F321" s="3" t="s">
        <v>11</v>
      </c>
      <c r="G321" s="3"/>
      <c r="H321" s="4" t="s">
        <v>44</v>
      </c>
      <c r="I321" s="3"/>
      <c r="J321" s="10">
        <f>J322+J331+J335</f>
        <v>9302500</v>
      </c>
      <c r="K321" s="10">
        <f>K322+K331+K335</f>
        <v>14434420.539999999</v>
      </c>
      <c r="L321" s="10">
        <f>L322+L331+L335</f>
        <v>20235176.539999999</v>
      </c>
    </row>
    <row r="322" spans="1:12" ht="45" x14ac:dyDescent="0.25">
      <c r="A322" s="53" t="s">
        <v>122</v>
      </c>
      <c r="B322" s="54"/>
      <c r="C322" s="54"/>
      <c r="D322" s="54"/>
      <c r="E322" s="3">
        <v>853</v>
      </c>
      <c r="F322" s="3" t="s">
        <v>11</v>
      </c>
      <c r="G322" s="3" t="s">
        <v>97</v>
      </c>
      <c r="H322" s="4" t="s">
        <v>44</v>
      </c>
      <c r="I322" s="3"/>
      <c r="J322" s="10">
        <f>J323+J328</f>
        <v>8302500</v>
      </c>
      <c r="K322" s="10">
        <f t="shared" ref="K322:L322" si="148">K323+K328</f>
        <v>8302500</v>
      </c>
      <c r="L322" s="10">
        <f t="shared" si="148"/>
        <v>8302500</v>
      </c>
    </row>
    <row r="323" spans="1:12" ht="30" x14ac:dyDescent="0.25">
      <c r="A323" s="54" t="s">
        <v>19</v>
      </c>
      <c r="B323" s="51"/>
      <c r="C323" s="51"/>
      <c r="D323" s="51"/>
      <c r="E323" s="3">
        <v>853</v>
      </c>
      <c r="F323" s="3" t="s">
        <v>16</v>
      </c>
      <c r="G323" s="3" t="s">
        <v>97</v>
      </c>
      <c r="H323" s="4" t="s">
        <v>318</v>
      </c>
      <c r="I323" s="3"/>
      <c r="J323" s="10">
        <f t="shared" ref="J323" si="149">J324+J326</f>
        <v>8300100</v>
      </c>
      <c r="K323" s="10">
        <f t="shared" ref="K323:L323" si="150">K324+K326</f>
        <v>8300100</v>
      </c>
      <c r="L323" s="10">
        <f t="shared" si="150"/>
        <v>8300100</v>
      </c>
    </row>
    <row r="324" spans="1:12" ht="75" x14ac:dyDescent="0.25">
      <c r="A324" s="54" t="s">
        <v>15</v>
      </c>
      <c r="B324" s="51"/>
      <c r="C324" s="51"/>
      <c r="D324" s="51"/>
      <c r="E324" s="3">
        <v>853</v>
      </c>
      <c r="F324" s="3" t="s">
        <v>11</v>
      </c>
      <c r="G324" s="3" t="s">
        <v>97</v>
      </c>
      <c r="H324" s="4" t="s">
        <v>318</v>
      </c>
      <c r="I324" s="3" t="s">
        <v>17</v>
      </c>
      <c r="J324" s="10">
        <f t="shared" ref="J324:L324" si="151">J325</f>
        <v>8042800</v>
      </c>
      <c r="K324" s="10">
        <f t="shared" si="151"/>
        <v>8042800</v>
      </c>
      <c r="L324" s="10">
        <f t="shared" si="151"/>
        <v>8042800</v>
      </c>
    </row>
    <row r="325" spans="1:12" ht="30" x14ac:dyDescent="0.25">
      <c r="A325" s="54" t="s">
        <v>242</v>
      </c>
      <c r="B325" s="51"/>
      <c r="C325" s="51"/>
      <c r="D325" s="51"/>
      <c r="E325" s="3">
        <v>853</v>
      </c>
      <c r="F325" s="3" t="s">
        <v>11</v>
      </c>
      <c r="G325" s="3" t="s">
        <v>97</v>
      </c>
      <c r="H325" s="4" t="s">
        <v>318</v>
      </c>
      <c r="I325" s="3" t="s">
        <v>18</v>
      </c>
      <c r="J325" s="10">
        <v>8042800</v>
      </c>
      <c r="K325" s="10">
        <v>8042800</v>
      </c>
      <c r="L325" s="10">
        <v>8042800</v>
      </c>
    </row>
    <row r="326" spans="1:12" ht="30" x14ac:dyDescent="0.25">
      <c r="A326" s="54" t="s">
        <v>20</v>
      </c>
      <c r="B326" s="51"/>
      <c r="C326" s="51"/>
      <c r="D326" s="51"/>
      <c r="E326" s="3">
        <v>853</v>
      </c>
      <c r="F326" s="3" t="s">
        <v>11</v>
      </c>
      <c r="G326" s="3" t="s">
        <v>97</v>
      </c>
      <c r="H326" s="4" t="s">
        <v>318</v>
      </c>
      <c r="I326" s="3" t="s">
        <v>21</v>
      </c>
      <c r="J326" s="10">
        <f t="shared" ref="J326:L326" si="152">J327</f>
        <v>257300</v>
      </c>
      <c r="K326" s="10">
        <f t="shared" si="152"/>
        <v>257300</v>
      </c>
      <c r="L326" s="10">
        <f t="shared" si="152"/>
        <v>257300</v>
      </c>
    </row>
    <row r="327" spans="1:12" ht="30" x14ac:dyDescent="0.25">
      <c r="A327" s="54" t="s">
        <v>9</v>
      </c>
      <c r="B327" s="51"/>
      <c r="C327" s="51"/>
      <c r="D327" s="51"/>
      <c r="E327" s="3">
        <v>853</v>
      </c>
      <c r="F327" s="3" t="s">
        <v>11</v>
      </c>
      <c r="G327" s="3" t="s">
        <v>97</v>
      </c>
      <c r="H327" s="4" t="s">
        <v>318</v>
      </c>
      <c r="I327" s="3" t="s">
        <v>22</v>
      </c>
      <c r="J327" s="10">
        <v>257300</v>
      </c>
      <c r="K327" s="10">
        <v>257300</v>
      </c>
      <c r="L327" s="10">
        <v>257300</v>
      </c>
    </row>
    <row r="328" spans="1:12" ht="75" x14ac:dyDescent="0.25">
      <c r="A328" s="54" t="s">
        <v>226</v>
      </c>
      <c r="B328" s="51"/>
      <c r="C328" s="51"/>
      <c r="D328" s="51"/>
      <c r="E328" s="3">
        <v>853</v>
      </c>
      <c r="F328" s="3" t="s">
        <v>11</v>
      </c>
      <c r="G328" s="3" t="s">
        <v>97</v>
      </c>
      <c r="H328" s="4" t="s">
        <v>319</v>
      </c>
      <c r="I328" s="3"/>
      <c r="J328" s="10">
        <f t="shared" ref="J328:L329" si="153">J329</f>
        <v>2400</v>
      </c>
      <c r="K328" s="10">
        <f t="shared" si="153"/>
        <v>2400</v>
      </c>
      <c r="L328" s="10">
        <f t="shared" si="153"/>
        <v>2400</v>
      </c>
    </row>
    <row r="329" spans="1:12" ht="30" x14ac:dyDescent="0.25">
      <c r="A329" s="54" t="s">
        <v>20</v>
      </c>
      <c r="B329" s="51"/>
      <c r="C329" s="51"/>
      <c r="D329" s="51"/>
      <c r="E329" s="3">
        <v>853</v>
      </c>
      <c r="F329" s="3" t="s">
        <v>11</v>
      </c>
      <c r="G329" s="3" t="s">
        <v>97</v>
      </c>
      <c r="H329" s="4" t="s">
        <v>319</v>
      </c>
      <c r="I329" s="3" t="s">
        <v>21</v>
      </c>
      <c r="J329" s="10">
        <f t="shared" si="153"/>
        <v>2400</v>
      </c>
      <c r="K329" s="10">
        <f t="shared" si="153"/>
        <v>2400</v>
      </c>
      <c r="L329" s="10">
        <f t="shared" si="153"/>
        <v>2400</v>
      </c>
    </row>
    <row r="330" spans="1:12" ht="30" x14ac:dyDescent="0.25">
      <c r="A330" s="54" t="s">
        <v>9</v>
      </c>
      <c r="B330" s="51"/>
      <c r="C330" s="51"/>
      <c r="D330" s="51"/>
      <c r="E330" s="3">
        <v>853</v>
      </c>
      <c r="F330" s="3" t="s">
        <v>11</v>
      </c>
      <c r="G330" s="3" t="s">
        <v>97</v>
      </c>
      <c r="H330" s="4" t="s">
        <v>319</v>
      </c>
      <c r="I330" s="3" t="s">
        <v>22</v>
      </c>
      <c r="J330" s="10">
        <v>2400</v>
      </c>
      <c r="K330" s="10">
        <v>2400</v>
      </c>
      <c r="L330" s="10">
        <v>2400</v>
      </c>
    </row>
    <row r="331" spans="1:12" x14ac:dyDescent="0.25">
      <c r="A331" s="53" t="s">
        <v>123</v>
      </c>
      <c r="B331" s="54"/>
      <c r="C331" s="54"/>
      <c r="D331" s="54"/>
      <c r="E331" s="3">
        <v>853</v>
      </c>
      <c r="F331" s="3" t="s">
        <v>11</v>
      </c>
      <c r="G331" s="3" t="s">
        <v>101</v>
      </c>
      <c r="H331" s="4" t="s">
        <v>44</v>
      </c>
      <c r="I331" s="3"/>
      <c r="J331" s="10">
        <f t="shared" ref="J331:L333" si="154">J332</f>
        <v>1000000</v>
      </c>
      <c r="K331" s="10">
        <f t="shared" si="154"/>
        <v>0</v>
      </c>
      <c r="L331" s="10">
        <f t="shared" si="154"/>
        <v>0</v>
      </c>
    </row>
    <row r="332" spans="1:12" x14ac:dyDescent="0.25">
      <c r="A332" s="54" t="s">
        <v>248</v>
      </c>
      <c r="B332" s="54"/>
      <c r="C332" s="54"/>
      <c r="D332" s="54"/>
      <c r="E332" s="3">
        <v>853</v>
      </c>
      <c r="F332" s="3" t="s">
        <v>11</v>
      </c>
      <c r="G332" s="3" t="s">
        <v>101</v>
      </c>
      <c r="H332" s="4" t="s">
        <v>206</v>
      </c>
      <c r="I332" s="3"/>
      <c r="J332" s="10">
        <f t="shared" si="154"/>
        <v>1000000</v>
      </c>
      <c r="K332" s="10">
        <f t="shared" si="154"/>
        <v>0</v>
      </c>
      <c r="L332" s="10">
        <f t="shared" si="154"/>
        <v>0</v>
      </c>
    </row>
    <row r="333" spans="1:12" x14ac:dyDescent="0.25">
      <c r="A333" s="54" t="s">
        <v>23</v>
      </c>
      <c r="B333" s="54"/>
      <c r="C333" s="54"/>
      <c r="D333" s="54"/>
      <c r="E333" s="3">
        <v>853</v>
      </c>
      <c r="F333" s="3" t="s">
        <v>11</v>
      </c>
      <c r="G333" s="3" t="s">
        <v>101</v>
      </c>
      <c r="H333" s="4" t="s">
        <v>206</v>
      </c>
      <c r="I333" s="3" t="s">
        <v>24</v>
      </c>
      <c r="J333" s="10">
        <f t="shared" si="154"/>
        <v>1000000</v>
      </c>
      <c r="K333" s="10">
        <f t="shared" si="154"/>
        <v>0</v>
      </c>
      <c r="L333" s="10">
        <f t="shared" si="154"/>
        <v>0</v>
      </c>
    </row>
    <row r="334" spans="1:12" s="11" customFormat="1" x14ac:dyDescent="0.25">
      <c r="A334" s="54" t="s">
        <v>124</v>
      </c>
      <c r="B334" s="53"/>
      <c r="C334" s="53"/>
      <c r="D334" s="53"/>
      <c r="E334" s="3">
        <v>853</v>
      </c>
      <c r="F334" s="3" t="s">
        <v>11</v>
      </c>
      <c r="G334" s="3" t="s">
        <v>101</v>
      </c>
      <c r="H334" s="4" t="s">
        <v>206</v>
      </c>
      <c r="I334" s="3" t="s">
        <v>125</v>
      </c>
      <c r="J334" s="10">
        <v>1000000</v>
      </c>
      <c r="K334" s="10"/>
      <c r="L334" s="10"/>
    </row>
    <row r="335" spans="1:12" x14ac:dyDescent="0.25">
      <c r="A335" s="53" t="s">
        <v>32</v>
      </c>
      <c r="B335" s="54"/>
      <c r="C335" s="54"/>
      <c r="D335" s="54"/>
      <c r="E335" s="3">
        <v>853</v>
      </c>
      <c r="F335" s="3" t="s">
        <v>11</v>
      </c>
      <c r="G335" s="3" t="s">
        <v>33</v>
      </c>
      <c r="H335" s="4" t="s">
        <v>44</v>
      </c>
      <c r="I335" s="3"/>
      <c r="J335" s="10">
        <f t="shared" ref="J335:L335" si="155">J336</f>
        <v>0</v>
      </c>
      <c r="K335" s="10">
        <f t="shared" si="155"/>
        <v>6131920.54</v>
      </c>
      <c r="L335" s="10">
        <f t="shared" si="155"/>
        <v>11932676.539999999</v>
      </c>
    </row>
    <row r="336" spans="1:12" x14ac:dyDescent="0.25">
      <c r="A336" s="54" t="s">
        <v>227</v>
      </c>
      <c r="B336" s="54"/>
      <c r="C336" s="54"/>
      <c r="D336" s="54"/>
      <c r="E336" s="3">
        <v>853</v>
      </c>
      <c r="F336" s="3" t="s">
        <v>11</v>
      </c>
      <c r="G336" s="3" t="s">
        <v>33</v>
      </c>
      <c r="H336" s="4" t="s">
        <v>231</v>
      </c>
      <c r="I336" s="3"/>
      <c r="J336" s="10">
        <f t="shared" ref="J336" si="156">J338</f>
        <v>0</v>
      </c>
      <c r="K336" s="10">
        <f t="shared" ref="K336:L336" si="157">K338</f>
        <v>6131920.54</v>
      </c>
      <c r="L336" s="10">
        <f t="shared" si="157"/>
        <v>11932676.539999999</v>
      </c>
    </row>
    <row r="337" spans="1:12" x14ac:dyDescent="0.25">
      <c r="A337" s="54" t="s">
        <v>23</v>
      </c>
      <c r="B337" s="12"/>
      <c r="C337" s="12"/>
      <c r="D337" s="12"/>
      <c r="E337" s="3">
        <v>853</v>
      </c>
      <c r="F337" s="3" t="s">
        <v>11</v>
      </c>
      <c r="G337" s="3" t="s">
        <v>33</v>
      </c>
      <c r="H337" s="4" t="s">
        <v>231</v>
      </c>
      <c r="I337" s="3">
        <v>800</v>
      </c>
      <c r="J337" s="10">
        <f t="shared" ref="J337:L337" si="158">J338</f>
        <v>0</v>
      </c>
      <c r="K337" s="10">
        <f t="shared" si="158"/>
        <v>6131920.54</v>
      </c>
      <c r="L337" s="10">
        <f t="shared" si="158"/>
        <v>11932676.539999999</v>
      </c>
    </row>
    <row r="338" spans="1:12" x14ac:dyDescent="0.25">
      <c r="A338" s="54" t="s">
        <v>124</v>
      </c>
      <c r="B338" s="54"/>
      <c r="C338" s="54"/>
      <c r="D338" s="54"/>
      <c r="E338" s="3">
        <v>853</v>
      </c>
      <c r="F338" s="3" t="s">
        <v>11</v>
      </c>
      <c r="G338" s="3" t="s">
        <v>33</v>
      </c>
      <c r="H338" s="4" t="s">
        <v>231</v>
      </c>
      <c r="I338" s="3" t="s">
        <v>125</v>
      </c>
      <c r="J338" s="10"/>
      <c r="K338" s="10">
        <f>6116154.54+15766</f>
        <v>6131920.54</v>
      </c>
      <c r="L338" s="10">
        <v>11932676.539999999</v>
      </c>
    </row>
    <row r="339" spans="1:12" ht="45" x14ac:dyDescent="0.25">
      <c r="A339" s="53" t="s">
        <v>249</v>
      </c>
      <c r="B339" s="54"/>
      <c r="C339" s="54"/>
      <c r="D339" s="54"/>
      <c r="E339" s="3">
        <v>853</v>
      </c>
      <c r="F339" s="4" t="s">
        <v>127</v>
      </c>
      <c r="G339" s="4"/>
      <c r="H339" s="4" t="s">
        <v>44</v>
      </c>
      <c r="I339" s="4"/>
      <c r="J339" s="6">
        <f t="shared" ref="J339" si="159">J340+J344</f>
        <v>7958500</v>
      </c>
      <c r="K339" s="6">
        <f t="shared" ref="K339:L339" si="160">K340+K344</f>
        <v>3958500</v>
      </c>
      <c r="L339" s="6">
        <f t="shared" si="160"/>
        <v>3958500</v>
      </c>
    </row>
    <row r="340" spans="1:12" ht="45" x14ac:dyDescent="0.25">
      <c r="A340" s="53" t="s">
        <v>128</v>
      </c>
      <c r="B340" s="54"/>
      <c r="C340" s="54"/>
      <c r="D340" s="54"/>
      <c r="E340" s="3">
        <v>853</v>
      </c>
      <c r="F340" s="4" t="s">
        <v>127</v>
      </c>
      <c r="G340" s="4" t="s">
        <v>11</v>
      </c>
      <c r="H340" s="4" t="s">
        <v>44</v>
      </c>
      <c r="I340" s="4"/>
      <c r="J340" s="21">
        <f t="shared" ref="J340:L342" si="161">J341</f>
        <v>958500</v>
      </c>
      <c r="K340" s="21">
        <f t="shared" si="161"/>
        <v>958500</v>
      </c>
      <c r="L340" s="21">
        <f t="shared" si="161"/>
        <v>958500</v>
      </c>
    </row>
    <row r="341" spans="1:12" x14ac:dyDescent="0.25">
      <c r="A341" s="54" t="s">
        <v>250</v>
      </c>
      <c r="B341" s="54"/>
      <c r="C341" s="54"/>
      <c r="D341" s="54"/>
      <c r="E341" s="3">
        <v>853</v>
      </c>
      <c r="F341" s="4" t="s">
        <v>127</v>
      </c>
      <c r="G341" s="4" t="s">
        <v>11</v>
      </c>
      <c r="H341" s="4" t="s">
        <v>320</v>
      </c>
      <c r="I341" s="4"/>
      <c r="J341" s="10">
        <f t="shared" si="161"/>
        <v>958500</v>
      </c>
      <c r="K341" s="10">
        <f t="shared" si="161"/>
        <v>958500</v>
      </c>
      <c r="L341" s="10">
        <f t="shared" si="161"/>
        <v>958500</v>
      </c>
    </row>
    <row r="342" spans="1:12" x14ac:dyDescent="0.25">
      <c r="A342" s="54" t="s">
        <v>34</v>
      </c>
      <c r="B342" s="53"/>
      <c r="C342" s="53"/>
      <c r="D342" s="53"/>
      <c r="E342" s="3">
        <v>853</v>
      </c>
      <c r="F342" s="3" t="s">
        <v>127</v>
      </c>
      <c r="G342" s="3" t="s">
        <v>11</v>
      </c>
      <c r="H342" s="4" t="s">
        <v>320</v>
      </c>
      <c r="I342" s="3" t="s">
        <v>35</v>
      </c>
      <c r="J342" s="10">
        <f t="shared" si="161"/>
        <v>958500</v>
      </c>
      <c r="K342" s="10">
        <f t="shared" si="161"/>
        <v>958500</v>
      </c>
      <c r="L342" s="10">
        <f t="shared" si="161"/>
        <v>958500</v>
      </c>
    </row>
    <row r="343" spans="1:12" x14ac:dyDescent="0.25">
      <c r="A343" s="54" t="s">
        <v>132</v>
      </c>
      <c r="B343" s="53"/>
      <c r="C343" s="53"/>
      <c r="D343" s="53"/>
      <c r="E343" s="3">
        <v>853</v>
      </c>
      <c r="F343" s="3" t="s">
        <v>127</v>
      </c>
      <c r="G343" s="3" t="s">
        <v>11</v>
      </c>
      <c r="H343" s="4" t="s">
        <v>320</v>
      </c>
      <c r="I343" s="3" t="s">
        <v>130</v>
      </c>
      <c r="J343" s="10">
        <v>958500</v>
      </c>
      <c r="K343" s="10">
        <v>958500</v>
      </c>
      <c r="L343" s="10">
        <v>958500</v>
      </c>
    </row>
    <row r="344" spans="1:12" ht="30" x14ac:dyDescent="0.25">
      <c r="A344" s="53" t="s">
        <v>390</v>
      </c>
      <c r="B344" s="27"/>
      <c r="C344" s="27"/>
      <c r="D344" s="27"/>
      <c r="E344" s="3">
        <v>853</v>
      </c>
      <c r="F344" s="3" t="s">
        <v>127</v>
      </c>
      <c r="G344" s="3" t="s">
        <v>43</v>
      </c>
      <c r="H344" s="4" t="s">
        <v>44</v>
      </c>
      <c r="I344" s="3"/>
      <c r="J344" s="10">
        <f t="shared" ref="J344:L346" si="162">J345</f>
        <v>7000000</v>
      </c>
      <c r="K344" s="10">
        <f t="shared" si="162"/>
        <v>3000000</v>
      </c>
      <c r="L344" s="10">
        <f t="shared" si="162"/>
        <v>3000000</v>
      </c>
    </row>
    <row r="345" spans="1:12" ht="30" x14ac:dyDescent="0.25">
      <c r="A345" s="54" t="s">
        <v>174</v>
      </c>
      <c r="B345" s="54"/>
      <c r="C345" s="54"/>
      <c r="D345" s="54"/>
      <c r="E345" s="3">
        <v>853</v>
      </c>
      <c r="F345" s="3" t="s">
        <v>127</v>
      </c>
      <c r="G345" s="3" t="s">
        <v>43</v>
      </c>
      <c r="H345" s="4" t="s">
        <v>321</v>
      </c>
      <c r="I345" s="3"/>
      <c r="J345" s="10">
        <f t="shared" si="162"/>
        <v>7000000</v>
      </c>
      <c r="K345" s="10">
        <f t="shared" si="162"/>
        <v>3000000</v>
      </c>
      <c r="L345" s="10">
        <f t="shared" si="162"/>
        <v>3000000</v>
      </c>
    </row>
    <row r="346" spans="1:12" s="11" customFormat="1" x14ac:dyDescent="0.25">
      <c r="A346" s="54" t="s">
        <v>34</v>
      </c>
      <c r="B346" s="54"/>
      <c r="C346" s="54"/>
      <c r="D346" s="54"/>
      <c r="E346" s="3">
        <v>853</v>
      </c>
      <c r="F346" s="3" t="s">
        <v>127</v>
      </c>
      <c r="G346" s="3" t="s">
        <v>43</v>
      </c>
      <c r="H346" s="4" t="s">
        <v>321</v>
      </c>
      <c r="I346" s="3" t="s">
        <v>35</v>
      </c>
      <c r="J346" s="10">
        <f t="shared" si="162"/>
        <v>7000000</v>
      </c>
      <c r="K346" s="10">
        <f t="shared" si="162"/>
        <v>3000000</v>
      </c>
      <c r="L346" s="10">
        <f t="shared" si="162"/>
        <v>3000000</v>
      </c>
    </row>
    <row r="347" spans="1:12" s="11" customFormat="1" x14ac:dyDescent="0.25">
      <c r="A347" s="54" t="s">
        <v>57</v>
      </c>
      <c r="B347" s="54"/>
      <c r="C347" s="54"/>
      <c r="D347" s="54"/>
      <c r="E347" s="3">
        <v>853</v>
      </c>
      <c r="F347" s="3" t="s">
        <v>127</v>
      </c>
      <c r="G347" s="3" t="s">
        <v>43</v>
      </c>
      <c r="H347" s="4" t="s">
        <v>321</v>
      </c>
      <c r="I347" s="3" t="s">
        <v>58</v>
      </c>
      <c r="J347" s="10">
        <v>7000000</v>
      </c>
      <c r="K347" s="10">
        <v>3000000</v>
      </c>
      <c r="L347" s="10">
        <v>3000000</v>
      </c>
    </row>
    <row r="348" spans="1:12" s="11" customFormat="1" x14ac:dyDescent="0.25">
      <c r="A348" s="54" t="s">
        <v>133</v>
      </c>
      <c r="B348" s="5"/>
      <c r="C348" s="5"/>
      <c r="D348" s="5"/>
      <c r="E348" s="3">
        <v>854</v>
      </c>
      <c r="F348" s="3"/>
      <c r="G348" s="3"/>
      <c r="H348" s="56" t="s">
        <v>44</v>
      </c>
      <c r="I348" s="3"/>
      <c r="J348" s="10">
        <f t="shared" ref="J348:L350" si="163">J349</f>
        <v>517700</v>
      </c>
      <c r="K348" s="10">
        <f t="shared" si="163"/>
        <v>517700</v>
      </c>
      <c r="L348" s="10">
        <f t="shared" si="163"/>
        <v>517700</v>
      </c>
    </row>
    <row r="349" spans="1:12" x14ac:dyDescent="0.25">
      <c r="A349" s="53" t="s">
        <v>10</v>
      </c>
      <c r="B349" s="54"/>
      <c r="C349" s="54"/>
      <c r="D349" s="54"/>
      <c r="E349" s="4">
        <v>854</v>
      </c>
      <c r="F349" s="3" t="s">
        <v>11</v>
      </c>
      <c r="G349" s="3"/>
      <c r="H349" s="4" t="s">
        <v>44</v>
      </c>
      <c r="I349" s="3"/>
      <c r="J349" s="10">
        <f t="shared" si="163"/>
        <v>517700</v>
      </c>
      <c r="K349" s="10">
        <f t="shared" si="163"/>
        <v>517700</v>
      </c>
      <c r="L349" s="10">
        <f t="shared" si="163"/>
        <v>517700</v>
      </c>
    </row>
    <row r="350" spans="1:12" ht="60" x14ac:dyDescent="0.25">
      <c r="A350" s="53" t="s">
        <v>134</v>
      </c>
      <c r="B350" s="54"/>
      <c r="C350" s="54"/>
      <c r="D350" s="54"/>
      <c r="E350" s="4">
        <v>854</v>
      </c>
      <c r="F350" s="3" t="s">
        <v>11</v>
      </c>
      <c r="G350" s="3" t="s">
        <v>43</v>
      </c>
      <c r="H350" s="4" t="s">
        <v>44</v>
      </c>
      <c r="I350" s="3"/>
      <c r="J350" s="10">
        <f t="shared" si="163"/>
        <v>517700</v>
      </c>
      <c r="K350" s="10">
        <f t="shared" si="163"/>
        <v>517700</v>
      </c>
      <c r="L350" s="10">
        <f t="shared" si="163"/>
        <v>517700</v>
      </c>
    </row>
    <row r="351" spans="1:12" ht="30" x14ac:dyDescent="0.25">
      <c r="A351" s="54" t="s">
        <v>19</v>
      </c>
      <c r="B351" s="51"/>
      <c r="C351" s="51"/>
      <c r="D351" s="51"/>
      <c r="E351" s="4">
        <v>854</v>
      </c>
      <c r="F351" s="3" t="s">
        <v>16</v>
      </c>
      <c r="G351" s="3" t="s">
        <v>43</v>
      </c>
      <c r="H351" s="4" t="s">
        <v>135</v>
      </c>
      <c r="I351" s="3"/>
      <c r="J351" s="10">
        <f t="shared" ref="J351" si="164">J352+J354</f>
        <v>517700</v>
      </c>
      <c r="K351" s="10">
        <f t="shared" ref="K351:L351" si="165">K352+K354</f>
        <v>517700</v>
      </c>
      <c r="L351" s="10">
        <f t="shared" si="165"/>
        <v>517700</v>
      </c>
    </row>
    <row r="352" spans="1:12" ht="75" x14ac:dyDescent="0.25">
      <c r="A352" s="54" t="s">
        <v>15</v>
      </c>
      <c r="B352" s="51"/>
      <c r="C352" s="51"/>
      <c r="D352" s="51"/>
      <c r="E352" s="4">
        <v>854</v>
      </c>
      <c r="F352" s="3" t="s">
        <v>11</v>
      </c>
      <c r="G352" s="3" t="s">
        <v>43</v>
      </c>
      <c r="H352" s="4" t="s">
        <v>135</v>
      </c>
      <c r="I352" s="3" t="s">
        <v>17</v>
      </c>
      <c r="J352" s="10">
        <f t="shared" ref="J352:L352" si="166">J353</f>
        <v>466100</v>
      </c>
      <c r="K352" s="10">
        <f t="shared" si="166"/>
        <v>466100</v>
      </c>
      <c r="L352" s="10">
        <f t="shared" si="166"/>
        <v>466100</v>
      </c>
    </row>
    <row r="353" spans="1:12" ht="30" x14ac:dyDescent="0.25">
      <c r="A353" s="54" t="s">
        <v>242</v>
      </c>
      <c r="B353" s="51"/>
      <c r="C353" s="51"/>
      <c r="D353" s="51"/>
      <c r="E353" s="4">
        <v>854</v>
      </c>
      <c r="F353" s="3" t="s">
        <v>11</v>
      </c>
      <c r="G353" s="3" t="s">
        <v>43</v>
      </c>
      <c r="H353" s="4" t="s">
        <v>135</v>
      </c>
      <c r="I353" s="3" t="s">
        <v>18</v>
      </c>
      <c r="J353" s="10">
        <v>466100</v>
      </c>
      <c r="K353" s="10">
        <v>466100</v>
      </c>
      <c r="L353" s="10">
        <v>466100</v>
      </c>
    </row>
    <row r="354" spans="1:12" ht="30" x14ac:dyDescent="0.25">
      <c r="A354" s="54" t="s">
        <v>20</v>
      </c>
      <c r="B354" s="51"/>
      <c r="C354" s="51"/>
      <c r="D354" s="51"/>
      <c r="E354" s="4">
        <v>854</v>
      </c>
      <c r="F354" s="3" t="s">
        <v>11</v>
      </c>
      <c r="G354" s="3" t="s">
        <v>43</v>
      </c>
      <c r="H354" s="4" t="s">
        <v>135</v>
      </c>
      <c r="I354" s="3" t="s">
        <v>21</v>
      </c>
      <c r="J354" s="10">
        <f t="shared" ref="J354:L354" si="167">J355</f>
        <v>51600</v>
      </c>
      <c r="K354" s="10">
        <f t="shared" si="167"/>
        <v>51600</v>
      </c>
      <c r="L354" s="10">
        <f t="shared" si="167"/>
        <v>51600</v>
      </c>
    </row>
    <row r="355" spans="1:12" ht="30" x14ac:dyDescent="0.25">
      <c r="A355" s="54" t="s">
        <v>9</v>
      </c>
      <c r="B355" s="51"/>
      <c r="C355" s="51"/>
      <c r="D355" s="51"/>
      <c r="E355" s="4">
        <v>854</v>
      </c>
      <c r="F355" s="3" t="s">
        <v>11</v>
      </c>
      <c r="G355" s="3" t="s">
        <v>43</v>
      </c>
      <c r="H355" s="4" t="s">
        <v>135</v>
      </c>
      <c r="I355" s="3" t="s">
        <v>22</v>
      </c>
      <c r="J355" s="10">
        <v>51600</v>
      </c>
      <c r="K355" s="10">
        <v>51600</v>
      </c>
      <c r="L355" s="10">
        <v>51600</v>
      </c>
    </row>
    <row r="356" spans="1:12" s="11" customFormat="1" ht="30" x14ac:dyDescent="0.25">
      <c r="A356" s="54" t="s">
        <v>136</v>
      </c>
      <c r="B356" s="5"/>
      <c r="C356" s="5"/>
      <c r="D356" s="5"/>
      <c r="E356" s="4">
        <v>857</v>
      </c>
      <c r="F356" s="3"/>
      <c r="G356" s="3"/>
      <c r="H356" s="56" t="s">
        <v>44</v>
      </c>
      <c r="I356" s="3"/>
      <c r="J356" s="10">
        <f t="shared" ref="J356:L357" si="168">J357</f>
        <v>1044100</v>
      </c>
      <c r="K356" s="10">
        <f t="shared" si="168"/>
        <v>1044100</v>
      </c>
      <c r="L356" s="10">
        <f t="shared" si="168"/>
        <v>1044100</v>
      </c>
    </row>
    <row r="357" spans="1:12" s="11" customFormat="1" x14ac:dyDescent="0.25">
      <c r="A357" s="53" t="s">
        <v>10</v>
      </c>
      <c r="B357" s="54"/>
      <c r="C357" s="54"/>
      <c r="D357" s="54"/>
      <c r="E357" s="4">
        <v>857</v>
      </c>
      <c r="F357" s="3" t="s">
        <v>11</v>
      </c>
      <c r="G357" s="3"/>
      <c r="H357" s="4" t="s">
        <v>44</v>
      </c>
      <c r="I357" s="3"/>
      <c r="J357" s="10">
        <f t="shared" si="168"/>
        <v>1044100</v>
      </c>
      <c r="K357" s="10">
        <f t="shared" si="168"/>
        <v>1044100</v>
      </c>
      <c r="L357" s="10">
        <f t="shared" si="168"/>
        <v>1044100</v>
      </c>
    </row>
    <row r="358" spans="1:12" s="11" customFormat="1" ht="45" x14ac:dyDescent="0.25">
      <c r="A358" s="53" t="s">
        <v>122</v>
      </c>
      <c r="B358" s="54"/>
      <c r="C358" s="54"/>
      <c r="D358" s="54"/>
      <c r="E358" s="4">
        <v>857</v>
      </c>
      <c r="F358" s="3" t="s">
        <v>11</v>
      </c>
      <c r="G358" s="3" t="s">
        <v>97</v>
      </c>
      <c r="H358" s="4" t="s">
        <v>44</v>
      </c>
      <c r="I358" s="3"/>
      <c r="J358" s="10">
        <f t="shared" ref="J358" si="169">J359+J362+J366</f>
        <v>1044100</v>
      </c>
      <c r="K358" s="10">
        <f t="shared" ref="K358:L358" si="170">K359+K362+K366</f>
        <v>1044100</v>
      </c>
      <c r="L358" s="10">
        <f t="shared" si="170"/>
        <v>1044100</v>
      </c>
    </row>
    <row r="359" spans="1:12" s="11" customFormat="1" ht="30" x14ac:dyDescent="0.25">
      <c r="A359" s="54" t="s">
        <v>19</v>
      </c>
      <c r="B359" s="54"/>
      <c r="C359" s="54"/>
      <c r="D359" s="54"/>
      <c r="E359" s="4">
        <v>857</v>
      </c>
      <c r="F359" s="3" t="s">
        <v>11</v>
      </c>
      <c r="G359" s="3" t="s">
        <v>97</v>
      </c>
      <c r="H359" s="4" t="s">
        <v>135</v>
      </c>
      <c r="I359" s="3"/>
      <c r="J359" s="10">
        <f t="shared" ref="J359:L360" si="171">J360</f>
        <v>4500</v>
      </c>
      <c r="K359" s="10">
        <f t="shared" si="171"/>
        <v>4500</v>
      </c>
      <c r="L359" s="10">
        <f t="shared" si="171"/>
        <v>4500</v>
      </c>
    </row>
    <row r="360" spans="1:12" s="11" customFormat="1" ht="30" x14ac:dyDescent="0.25">
      <c r="A360" s="54" t="s">
        <v>20</v>
      </c>
      <c r="B360" s="53"/>
      <c r="C360" s="53"/>
      <c r="D360" s="3" t="s">
        <v>11</v>
      </c>
      <c r="E360" s="4">
        <v>857</v>
      </c>
      <c r="F360" s="3" t="s">
        <v>11</v>
      </c>
      <c r="G360" s="3" t="s">
        <v>97</v>
      </c>
      <c r="H360" s="4" t="s">
        <v>135</v>
      </c>
      <c r="I360" s="3" t="s">
        <v>21</v>
      </c>
      <c r="J360" s="10">
        <f t="shared" si="171"/>
        <v>4500</v>
      </c>
      <c r="K360" s="10">
        <f t="shared" si="171"/>
        <v>4500</v>
      </c>
      <c r="L360" s="10">
        <f t="shared" si="171"/>
        <v>4500</v>
      </c>
    </row>
    <row r="361" spans="1:12" s="11" customFormat="1" ht="30" x14ac:dyDescent="0.25">
      <c r="A361" s="54" t="s">
        <v>9</v>
      </c>
      <c r="B361" s="54"/>
      <c r="C361" s="54"/>
      <c r="D361" s="3" t="s">
        <v>11</v>
      </c>
      <c r="E361" s="4">
        <v>857</v>
      </c>
      <c r="F361" s="3" t="s">
        <v>11</v>
      </c>
      <c r="G361" s="3" t="s">
        <v>97</v>
      </c>
      <c r="H361" s="4" t="s">
        <v>135</v>
      </c>
      <c r="I361" s="3" t="s">
        <v>22</v>
      </c>
      <c r="J361" s="10">
        <v>4500</v>
      </c>
      <c r="K361" s="10">
        <v>4500</v>
      </c>
      <c r="L361" s="10">
        <v>4500</v>
      </c>
    </row>
    <row r="362" spans="1:12" ht="45" x14ac:dyDescent="0.25">
      <c r="A362" s="54" t="s">
        <v>137</v>
      </c>
      <c r="B362" s="54"/>
      <c r="C362" s="54"/>
      <c r="D362" s="54"/>
      <c r="E362" s="4">
        <v>857</v>
      </c>
      <c r="F362" s="3" t="s">
        <v>11</v>
      </c>
      <c r="G362" s="3" t="s">
        <v>97</v>
      </c>
      <c r="H362" s="4" t="s">
        <v>138</v>
      </c>
      <c r="I362" s="3"/>
      <c r="J362" s="10">
        <f t="shared" ref="J362:L363" si="172">J363</f>
        <v>1021600</v>
      </c>
      <c r="K362" s="10">
        <f t="shared" si="172"/>
        <v>1021600</v>
      </c>
      <c r="L362" s="10">
        <f t="shared" si="172"/>
        <v>1021600</v>
      </c>
    </row>
    <row r="363" spans="1:12" ht="75" x14ac:dyDescent="0.25">
      <c r="A363" s="54" t="s">
        <v>15</v>
      </c>
      <c r="B363" s="54"/>
      <c r="C363" s="54"/>
      <c r="D363" s="54"/>
      <c r="E363" s="4">
        <v>857</v>
      </c>
      <c r="F363" s="3" t="s">
        <v>16</v>
      </c>
      <c r="G363" s="3" t="s">
        <v>97</v>
      </c>
      <c r="H363" s="4" t="s">
        <v>138</v>
      </c>
      <c r="I363" s="3" t="s">
        <v>17</v>
      </c>
      <c r="J363" s="10">
        <f t="shared" si="172"/>
        <v>1021600</v>
      </c>
      <c r="K363" s="10">
        <f t="shared" si="172"/>
        <v>1021600</v>
      </c>
      <c r="L363" s="10">
        <f t="shared" si="172"/>
        <v>1021600</v>
      </c>
    </row>
    <row r="364" spans="1:12" ht="30" x14ac:dyDescent="0.25">
      <c r="A364" s="54" t="s">
        <v>242</v>
      </c>
      <c r="B364" s="53"/>
      <c r="C364" s="53"/>
      <c r="D364" s="53"/>
      <c r="E364" s="4">
        <v>857</v>
      </c>
      <c r="F364" s="3" t="s">
        <v>11</v>
      </c>
      <c r="G364" s="3" t="s">
        <v>97</v>
      </c>
      <c r="H364" s="4" t="s">
        <v>138</v>
      </c>
      <c r="I364" s="3" t="s">
        <v>18</v>
      </c>
      <c r="J364" s="10">
        <v>1021600</v>
      </c>
      <c r="K364" s="10">
        <v>1021600</v>
      </c>
      <c r="L364" s="10">
        <v>1021600</v>
      </c>
    </row>
    <row r="365" spans="1:12" ht="75" x14ac:dyDescent="0.25">
      <c r="A365" s="54" t="s">
        <v>139</v>
      </c>
      <c r="B365" s="54"/>
      <c r="C365" s="54"/>
      <c r="D365" s="3" t="s">
        <v>11</v>
      </c>
      <c r="E365" s="4">
        <v>857</v>
      </c>
      <c r="F365" s="3" t="s">
        <v>16</v>
      </c>
      <c r="G365" s="3" t="s">
        <v>97</v>
      </c>
      <c r="H365" s="4" t="s">
        <v>140</v>
      </c>
      <c r="I365" s="3"/>
      <c r="J365" s="10">
        <f t="shared" ref="J365:L366" si="173">J366</f>
        <v>18000</v>
      </c>
      <c r="K365" s="10">
        <f t="shared" si="173"/>
        <v>18000</v>
      </c>
      <c r="L365" s="10">
        <f t="shared" si="173"/>
        <v>18000</v>
      </c>
    </row>
    <row r="366" spans="1:12" ht="30" x14ac:dyDescent="0.25">
      <c r="A366" s="54" t="s">
        <v>20</v>
      </c>
      <c r="B366" s="53"/>
      <c r="C366" s="53"/>
      <c r="D366" s="3" t="s">
        <v>11</v>
      </c>
      <c r="E366" s="4">
        <v>857</v>
      </c>
      <c r="F366" s="3" t="s">
        <v>11</v>
      </c>
      <c r="G366" s="3" t="s">
        <v>97</v>
      </c>
      <c r="H366" s="4" t="s">
        <v>140</v>
      </c>
      <c r="I366" s="3" t="s">
        <v>21</v>
      </c>
      <c r="J366" s="10">
        <f t="shared" si="173"/>
        <v>18000</v>
      </c>
      <c r="K366" s="10">
        <f t="shared" si="173"/>
        <v>18000</v>
      </c>
      <c r="L366" s="10">
        <f t="shared" si="173"/>
        <v>18000</v>
      </c>
    </row>
    <row r="367" spans="1:12" ht="30" x14ac:dyDescent="0.25">
      <c r="A367" s="54" t="s">
        <v>9</v>
      </c>
      <c r="B367" s="54"/>
      <c r="C367" s="54"/>
      <c r="D367" s="3" t="s">
        <v>11</v>
      </c>
      <c r="E367" s="4">
        <v>857</v>
      </c>
      <c r="F367" s="3" t="s">
        <v>11</v>
      </c>
      <c r="G367" s="3" t="s">
        <v>97</v>
      </c>
      <c r="H367" s="4" t="s">
        <v>140</v>
      </c>
      <c r="I367" s="3" t="s">
        <v>22</v>
      </c>
      <c r="J367" s="10">
        <v>18000</v>
      </c>
      <c r="K367" s="10">
        <v>18000</v>
      </c>
      <c r="L367" s="10">
        <v>18000</v>
      </c>
    </row>
    <row r="368" spans="1:12" x14ac:dyDescent="0.25">
      <c r="A368" s="53" t="s">
        <v>141</v>
      </c>
      <c r="B368" s="53"/>
      <c r="C368" s="53"/>
      <c r="D368" s="53"/>
      <c r="E368" s="4"/>
      <c r="F368" s="3"/>
      <c r="G368" s="3"/>
      <c r="H368" s="4"/>
      <c r="I368" s="3"/>
      <c r="J368" s="10">
        <f>J7+J223+J320+J348+J356</f>
        <v>586069833.74000001</v>
      </c>
      <c r="K368" s="10">
        <f>K7+K223+K320+K348+K356</f>
        <v>378917567.89000005</v>
      </c>
      <c r="L368" s="10">
        <f>L7+L223+L320+L348+L356</f>
        <v>387750539.89000005</v>
      </c>
    </row>
    <row r="369" spans="1:12" x14ac:dyDescent="0.25">
      <c r="A369" s="23"/>
      <c r="B369" s="23"/>
      <c r="C369" s="23"/>
      <c r="D369" s="23"/>
      <c r="E369" s="37"/>
      <c r="F369" s="38"/>
      <c r="G369" s="38"/>
      <c r="H369" s="37"/>
      <c r="I369" s="38"/>
      <c r="J369" s="36"/>
      <c r="K369" s="36"/>
      <c r="L369" s="36"/>
    </row>
    <row r="370" spans="1:12" x14ac:dyDescent="0.25">
      <c r="A370" s="23"/>
      <c r="B370" s="23"/>
      <c r="C370" s="23"/>
      <c r="D370" s="23"/>
      <c r="E370" s="37"/>
      <c r="F370" s="38"/>
      <c r="G370" s="38"/>
      <c r="H370" s="37"/>
      <c r="I370" s="38"/>
      <c r="J370" s="40"/>
      <c r="K370" s="40"/>
      <c r="L370" s="40"/>
    </row>
    <row r="371" spans="1:12" x14ac:dyDescent="0.25">
      <c r="A371" s="8"/>
      <c r="E371" s="16"/>
      <c r="F371" s="16"/>
      <c r="G371" s="16"/>
      <c r="I371" s="16"/>
      <c r="J371" s="16"/>
      <c r="K371" s="16"/>
      <c r="L371" s="16"/>
    </row>
    <row r="372" spans="1:12" x14ac:dyDescent="0.25">
      <c r="A372" s="8"/>
      <c r="E372" s="16"/>
      <c r="F372" s="16"/>
      <c r="G372" s="16"/>
      <c r="I372" s="16"/>
      <c r="J372" s="81"/>
      <c r="K372" s="16"/>
      <c r="L372" s="16"/>
    </row>
    <row r="373" spans="1:12" x14ac:dyDescent="0.25">
      <c r="A373" s="8"/>
      <c r="E373" s="16"/>
      <c r="F373" s="16"/>
      <c r="G373" s="16"/>
      <c r="I373" s="16"/>
      <c r="J373" s="13"/>
      <c r="K373" s="13"/>
      <c r="L373" s="13"/>
    </row>
    <row r="374" spans="1:12" x14ac:dyDescent="0.25">
      <c r="A374" s="8"/>
      <c r="E374" s="16"/>
      <c r="F374" s="16"/>
      <c r="G374" s="16"/>
      <c r="I374" s="16"/>
      <c r="J374" s="16"/>
      <c r="K374" s="16"/>
      <c r="L374" s="16"/>
    </row>
    <row r="375" spans="1:12" x14ac:dyDescent="0.25">
      <c r="A375" s="8"/>
      <c r="E375" s="16"/>
      <c r="F375" s="16"/>
      <c r="G375" s="16"/>
      <c r="I375" s="16"/>
      <c r="J375" s="16"/>
      <c r="K375" s="16"/>
      <c r="L375" s="16"/>
    </row>
    <row r="376" spans="1:12" x14ac:dyDescent="0.25">
      <c r="A376" s="8"/>
      <c r="E376" s="16"/>
      <c r="F376" s="16"/>
      <c r="G376" s="16"/>
      <c r="I376" s="16"/>
      <c r="J376" s="16"/>
      <c r="K376" s="16"/>
      <c r="L376" s="16"/>
    </row>
    <row r="377" spans="1:12" x14ac:dyDescent="0.25">
      <c r="A377" s="8"/>
      <c r="E377" s="16"/>
      <c r="F377" s="16"/>
      <c r="G377" s="16"/>
      <c r="I377" s="16"/>
      <c r="J377" s="16"/>
      <c r="K377" s="16"/>
      <c r="L377" s="16"/>
    </row>
    <row r="378" spans="1:12" x14ac:dyDescent="0.25">
      <c r="A378" s="8"/>
      <c r="E378" s="16"/>
      <c r="F378" s="16"/>
      <c r="G378" s="16"/>
      <c r="I378" s="16"/>
      <c r="J378" s="16"/>
      <c r="K378" s="16"/>
      <c r="L378" s="16"/>
    </row>
    <row r="379" spans="1:12" x14ac:dyDescent="0.25">
      <c r="A379" s="8"/>
      <c r="E379" s="16"/>
      <c r="F379" s="16"/>
      <c r="G379" s="16"/>
      <c r="I379" s="16"/>
      <c r="J379" s="16"/>
      <c r="K379" s="16"/>
      <c r="L379" s="16"/>
    </row>
    <row r="380" spans="1:12" x14ac:dyDescent="0.25">
      <c r="A380" s="8"/>
      <c r="E380" s="16"/>
      <c r="F380" s="16"/>
      <c r="G380" s="16"/>
      <c r="I380" s="16"/>
      <c r="J380" s="16"/>
      <c r="K380" s="16"/>
      <c r="L380" s="16"/>
    </row>
    <row r="381" spans="1:12" x14ac:dyDescent="0.25">
      <c r="A381" s="8"/>
      <c r="E381" s="16"/>
      <c r="F381" s="16"/>
      <c r="G381" s="16"/>
      <c r="I381" s="16"/>
      <c r="J381" s="16"/>
      <c r="K381" s="16"/>
      <c r="L381" s="16"/>
    </row>
    <row r="382" spans="1:12" x14ac:dyDescent="0.25">
      <c r="A382" s="8"/>
      <c r="E382" s="16"/>
      <c r="F382" s="16"/>
      <c r="G382" s="16"/>
      <c r="I382" s="16"/>
      <c r="J382" s="16"/>
      <c r="K382" s="16"/>
      <c r="L382" s="16"/>
    </row>
    <row r="383" spans="1:12" x14ac:dyDescent="0.25">
      <c r="A383" s="8"/>
      <c r="E383" s="16"/>
      <c r="F383" s="16"/>
      <c r="G383" s="16"/>
      <c r="I383" s="16"/>
      <c r="J383" s="16"/>
      <c r="K383" s="16"/>
      <c r="L383" s="16"/>
    </row>
    <row r="384" spans="1:12" x14ac:dyDescent="0.25">
      <c r="A384" s="8"/>
      <c r="E384" s="16"/>
      <c r="F384" s="16"/>
      <c r="G384" s="16"/>
      <c r="I384" s="16"/>
      <c r="J384" s="16"/>
      <c r="K384" s="16"/>
      <c r="L384" s="16"/>
    </row>
    <row r="385" spans="1:12" x14ac:dyDescent="0.25">
      <c r="A385" s="8"/>
      <c r="E385" s="16"/>
      <c r="F385" s="16"/>
      <c r="G385" s="16"/>
      <c r="I385" s="16"/>
      <c r="J385" s="16"/>
      <c r="K385" s="16"/>
      <c r="L385" s="16"/>
    </row>
    <row r="386" spans="1:12" x14ac:dyDescent="0.25">
      <c r="A386" s="8"/>
      <c r="E386" s="16"/>
      <c r="F386" s="16"/>
      <c r="G386" s="16"/>
      <c r="I386" s="16"/>
      <c r="J386" s="16"/>
      <c r="K386" s="16"/>
      <c r="L386" s="16"/>
    </row>
    <row r="387" spans="1:12" x14ac:dyDescent="0.25">
      <c r="A387" s="8"/>
      <c r="E387" s="16"/>
      <c r="F387" s="16"/>
      <c r="G387" s="16"/>
      <c r="I387" s="16"/>
      <c r="J387" s="16"/>
      <c r="K387" s="16"/>
      <c r="L387" s="16"/>
    </row>
    <row r="388" spans="1:12" x14ac:dyDescent="0.25">
      <c r="A388" s="8"/>
      <c r="E388" s="16"/>
      <c r="F388" s="16"/>
      <c r="G388" s="16"/>
      <c r="I388" s="16"/>
      <c r="J388" s="16"/>
      <c r="K388" s="16"/>
      <c r="L388" s="16"/>
    </row>
    <row r="389" spans="1:12" x14ac:dyDescent="0.25">
      <c r="A389" s="8"/>
      <c r="E389" s="16"/>
      <c r="F389" s="16"/>
      <c r="G389" s="16"/>
      <c r="I389" s="16"/>
      <c r="J389" s="16"/>
      <c r="K389" s="16"/>
      <c r="L389" s="16"/>
    </row>
    <row r="390" spans="1:12" x14ac:dyDescent="0.25">
      <c r="A390" s="8"/>
      <c r="E390" s="16"/>
      <c r="F390" s="16"/>
      <c r="G390" s="16"/>
      <c r="I390" s="16"/>
      <c r="J390" s="16"/>
      <c r="K390" s="16"/>
      <c r="L390" s="16"/>
    </row>
    <row r="391" spans="1:12" x14ac:dyDescent="0.25">
      <c r="A391" s="8"/>
      <c r="E391" s="16"/>
      <c r="F391" s="16"/>
      <c r="G391" s="16"/>
      <c r="I391" s="16"/>
      <c r="J391" s="16"/>
      <c r="K391" s="16"/>
      <c r="L391" s="16"/>
    </row>
    <row r="392" spans="1:12" x14ac:dyDescent="0.25">
      <c r="A392" s="8"/>
      <c r="E392" s="16"/>
      <c r="F392" s="16"/>
      <c r="G392" s="16"/>
      <c r="I392" s="16"/>
      <c r="J392" s="16"/>
      <c r="K392" s="16"/>
      <c r="L392" s="16"/>
    </row>
    <row r="393" spans="1:12" x14ac:dyDescent="0.25">
      <c r="A393" s="8"/>
      <c r="E393" s="16"/>
      <c r="F393" s="16"/>
      <c r="G393" s="16"/>
      <c r="I393" s="16"/>
      <c r="J393" s="16"/>
      <c r="K393" s="16"/>
      <c r="L393" s="16"/>
    </row>
    <row r="394" spans="1:12" x14ac:dyDescent="0.25">
      <c r="A394" s="8"/>
      <c r="E394" s="16"/>
      <c r="F394" s="16"/>
      <c r="G394" s="16"/>
      <c r="I394" s="16"/>
      <c r="J394" s="16"/>
      <c r="K394" s="16"/>
      <c r="L394" s="16"/>
    </row>
    <row r="395" spans="1:12" x14ac:dyDescent="0.25">
      <c r="A395" s="8"/>
      <c r="E395" s="16"/>
      <c r="F395" s="16"/>
      <c r="G395" s="16"/>
      <c r="I395" s="16"/>
      <c r="J395" s="16"/>
      <c r="K395" s="16"/>
      <c r="L395" s="16"/>
    </row>
    <row r="396" spans="1:12" x14ac:dyDescent="0.25">
      <c r="A396" s="8"/>
      <c r="E396" s="16"/>
      <c r="F396" s="16"/>
      <c r="G396" s="16"/>
      <c r="I396" s="16"/>
      <c r="J396" s="16"/>
      <c r="K396" s="16"/>
      <c r="L396" s="16"/>
    </row>
    <row r="397" spans="1:12" x14ac:dyDescent="0.25">
      <c r="A397" s="8"/>
      <c r="E397" s="16"/>
      <c r="F397" s="16"/>
      <c r="G397" s="16"/>
      <c r="I397" s="16"/>
      <c r="J397" s="16"/>
      <c r="K397" s="16"/>
      <c r="L397" s="16"/>
    </row>
    <row r="398" spans="1:12" x14ac:dyDescent="0.25">
      <c r="A398" s="8"/>
      <c r="E398" s="16"/>
      <c r="F398" s="16"/>
      <c r="G398" s="16"/>
      <c r="I398" s="16"/>
      <c r="J398" s="16"/>
      <c r="K398" s="16"/>
      <c r="L398" s="16"/>
    </row>
    <row r="399" spans="1:12" x14ac:dyDescent="0.25">
      <c r="A399" s="8"/>
      <c r="E399" s="16"/>
      <c r="F399" s="16"/>
      <c r="G399" s="16"/>
      <c r="I399" s="16"/>
      <c r="J399" s="16"/>
      <c r="K399" s="16"/>
      <c r="L399" s="16"/>
    </row>
    <row r="400" spans="1:12" x14ac:dyDescent="0.25">
      <c r="A400" s="8"/>
      <c r="E400" s="16"/>
      <c r="F400" s="16"/>
      <c r="G400" s="16"/>
      <c r="I400" s="16"/>
      <c r="J400" s="16"/>
      <c r="K400" s="16"/>
      <c r="L400" s="16"/>
    </row>
    <row r="401" spans="1:12" x14ac:dyDescent="0.25">
      <c r="A401" s="8"/>
      <c r="E401" s="16"/>
      <c r="F401" s="16"/>
      <c r="G401" s="16"/>
      <c r="I401" s="16"/>
      <c r="J401" s="16"/>
      <c r="K401" s="16"/>
      <c r="L401" s="16"/>
    </row>
    <row r="402" spans="1:12" x14ac:dyDescent="0.25">
      <c r="A402" s="8"/>
      <c r="E402" s="16"/>
      <c r="F402" s="16"/>
      <c r="G402" s="16"/>
      <c r="I402" s="16"/>
      <c r="J402" s="16"/>
      <c r="K402" s="16"/>
      <c r="L402" s="16"/>
    </row>
    <row r="403" spans="1:12" x14ac:dyDescent="0.25">
      <c r="A403" s="8"/>
      <c r="E403" s="16"/>
      <c r="F403" s="16"/>
      <c r="G403" s="16"/>
      <c r="I403" s="16"/>
      <c r="J403" s="16"/>
      <c r="K403" s="16"/>
      <c r="L403" s="16"/>
    </row>
    <row r="404" spans="1:12" x14ac:dyDescent="0.25">
      <c r="A404" s="8"/>
      <c r="E404" s="16"/>
      <c r="F404" s="16"/>
      <c r="G404" s="16"/>
      <c r="I404" s="16"/>
      <c r="J404" s="16"/>
      <c r="K404" s="16"/>
      <c r="L404" s="16"/>
    </row>
    <row r="405" spans="1:12" x14ac:dyDescent="0.25">
      <c r="A405" s="8"/>
      <c r="E405" s="16"/>
      <c r="F405" s="16"/>
      <c r="G405" s="16"/>
      <c r="I405" s="16"/>
      <c r="J405" s="16"/>
      <c r="K405" s="16"/>
      <c r="L405" s="16"/>
    </row>
    <row r="406" spans="1:12" x14ac:dyDescent="0.25">
      <c r="A406" s="8"/>
      <c r="E406" s="16"/>
      <c r="F406" s="16"/>
      <c r="G406" s="16"/>
      <c r="I406" s="16"/>
      <c r="J406" s="16"/>
      <c r="K406" s="16"/>
      <c r="L406" s="16"/>
    </row>
    <row r="407" spans="1:12" x14ac:dyDescent="0.25">
      <c r="A407" s="8"/>
      <c r="E407" s="16"/>
      <c r="F407" s="16"/>
      <c r="G407" s="16"/>
      <c r="I407" s="16"/>
      <c r="J407" s="16"/>
      <c r="K407" s="16"/>
      <c r="L407" s="16"/>
    </row>
    <row r="408" spans="1:12" x14ac:dyDescent="0.25">
      <c r="A408" s="8"/>
      <c r="E408" s="16"/>
      <c r="F408" s="16"/>
      <c r="G408" s="16"/>
      <c r="I408" s="16"/>
      <c r="J408" s="16"/>
      <c r="K408" s="16"/>
      <c r="L408" s="16"/>
    </row>
    <row r="409" spans="1:12" x14ac:dyDescent="0.25">
      <c r="A409" s="8"/>
      <c r="E409" s="16"/>
      <c r="F409" s="16"/>
      <c r="G409" s="16"/>
      <c r="I409" s="16"/>
      <c r="J409" s="16"/>
      <c r="K409" s="16"/>
      <c r="L409" s="16"/>
    </row>
    <row r="410" spans="1:12" x14ac:dyDescent="0.25">
      <c r="A410" s="8"/>
      <c r="E410" s="16"/>
      <c r="F410" s="16"/>
      <c r="G410" s="16"/>
      <c r="I410" s="16"/>
      <c r="J410" s="16"/>
      <c r="K410" s="16"/>
      <c r="L410" s="16"/>
    </row>
    <row r="411" spans="1:12" x14ac:dyDescent="0.25">
      <c r="A411" s="8"/>
      <c r="E411" s="16"/>
      <c r="F411" s="16"/>
      <c r="G411" s="16"/>
      <c r="I411" s="16"/>
      <c r="J411" s="16"/>
      <c r="K411" s="16"/>
      <c r="L411" s="16"/>
    </row>
    <row r="412" spans="1:12" x14ac:dyDescent="0.25">
      <c r="A412" s="8"/>
      <c r="E412" s="16"/>
      <c r="F412" s="16"/>
      <c r="G412" s="16"/>
      <c r="I412" s="16"/>
      <c r="J412" s="16"/>
      <c r="K412" s="16"/>
      <c r="L412" s="16"/>
    </row>
    <row r="413" spans="1:12" x14ac:dyDescent="0.25">
      <c r="A413" s="8"/>
      <c r="E413" s="16"/>
      <c r="F413" s="16"/>
      <c r="G413" s="16"/>
      <c r="I413" s="16"/>
      <c r="J413" s="16"/>
      <c r="K413" s="16"/>
      <c r="L413" s="16"/>
    </row>
    <row r="414" spans="1:12" x14ac:dyDescent="0.25">
      <c r="A414" s="8"/>
      <c r="E414" s="16"/>
      <c r="F414" s="16"/>
      <c r="G414" s="16"/>
      <c r="I414" s="16"/>
      <c r="J414" s="16"/>
      <c r="K414" s="16"/>
      <c r="L414" s="16"/>
    </row>
    <row r="415" spans="1:12" x14ac:dyDescent="0.25">
      <c r="A415" s="8"/>
      <c r="E415" s="16"/>
      <c r="F415" s="16"/>
      <c r="G415" s="16"/>
      <c r="I415" s="16"/>
      <c r="J415" s="16"/>
      <c r="K415" s="16"/>
      <c r="L415" s="16"/>
    </row>
    <row r="416" spans="1:12" x14ac:dyDescent="0.25">
      <c r="A416" s="8"/>
      <c r="E416" s="16"/>
      <c r="F416" s="16"/>
      <c r="G416" s="16"/>
      <c r="I416" s="16"/>
      <c r="J416" s="16"/>
      <c r="K416" s="16"/>
      <c r="L416" s="16"/>
    </row>
    <row r="417" spans="1:12" x14ac:dyDescent="0.25">
      <c r="A417" s="8"/>
      <c r="E417" s="16"/>
      <c r="F417" s="16"/>
      <c r="G417" s="16"/>
      <c r="I417" s="16"/>
      <c r="J417" s="16"/>
      <c r="K417" s="16"/>
      <c r="L417" s="16"/>
    </row>
    <row r="418" spans="1:12" x14ac:dyDescent="0.25">
      <c r="A418" s="8"/>
      <c r="E418" s="16"/>
      <c r="F418" s="16"/>
      <c r="G418" s="16"/>
      <c r="I418" s="16"/>
      <c r="J418" s="16"/>
      <c r="K418" s="16"/>
      <c r="L418" s="16"/>
    </row>
    <row r="419" spans="1:12" x14ac:dyDescent="0.25">
      <c r="A419" s="8"/>
      <c r="E419" s="16"/>
      <c r="F419" s="16"/>
      <c r="G419" s="16"/>
      <c r="I419" s="16"/>
      <c r="J419" s="16"/>
      <c r="K419" s="16"/>
      <c r="L419" s="16"/>
    </row>
    <row r="420" spans="1:12" x14ac:dyDescent="0.25">
      <c r="A420" s="8"/>
      <c r="E420" s="16"/>
      <c r="F420" s="16"/>
      <c r="G420" s="16"/>
      <c r="I420" s="16"/>
      <c r="J420" s="16"/>
      <c r="K420" s="16"/>
      <c r="L420" s="16"/>
    </row>
    <row r="421" spans="1:12" x14ac:dyDescent="0.25">
      <c r="A421" s="8"/>
      <c r="E421" s="16"/>
      <c r="F421" s="16"/>
      <c r="G421" s="16"/>
      <c r="I421" s="16"/>
      <c r="J421" s="16"/>
      <c r="K421" s="16"/>
      <c r="L421" s="16"/>
    </row>
    <row r="422" spans="1:12" x14ac:dyDescent="0.25">
      <c r="A422" s="8"/>
      <c r="E422" s="16"/>
      <c r="F422" s="16"/>
      <c r="G422" s="16"/>
      <c r="I422" s="16"/>
      <c r="J422" s="16"/>
      <c r="K422" s="16"/>
      <c r="L422" s="16"/>
    </row>
    <row r="423" spans="1:12" x14ac:dyDescent="0.25">
      <c r="A423" s="8"/>
      <c r="E423" s="16"/>
      <c r="F423" s="16"/>
      <c r="G423" s="16"/>
      <c r="I423" s="16"/>
      <c r="J423" s="16"/>
      <c r="K423" s="16"/>
      <c r="L423" s="16"/>
    </row>
    <row r="424" spans="1:12" x14ac:dyDescent="0.25">
      <c r="A424" s="8"/>
      <c r="E424" s="16"/>
      <c r="F424" s="16"/>
      <c r="G424" s="16"/>
      <c r="I424" s="16"/>
      <c r="J424" s="16"/>
      <c r="K424" s="16"/>
      <c r="L424" s="16"/>
    </row>
    <row r="425" spans="1:12" x14ac:dyDescent="0.25">
      <c r="A425" s="8"/>
      <c r="E425" s="16"/>
      <c r="F425" s="16"/>
      <c r="G425" s="16"/>
      <c r="I425" s="16"/>
      <c r="J425" s="16"/>
      <c r="K425" s="16"/>
      <c r="L425" s="16"/>
    </row>
    <row r="426" spans="1:12" x14ac:dyDescent="0.25">
      <c r="A426" s="8"/>
      <c r="E426" s="16"/>
      <c r="F426" s="16"/>
      <c r="G426" s="16"/>
      <c r="I426" s="16"/>
      <c r="J426" s="16"/>
      <c r="K426" s="16"/>
      <c r="L426" s="16"/>
    </row>
    <row r="427" spans="1:12" x14ac:dyDescent="0.25">
      <c r="A427" s="8"/>
      <c r="E427" s="16"/>
      <c r="F427" s="16"/>
      <c r="G427" s="16"/>
      <c r="I427" s="16"/>
      <c r="J427" s="16"/>
      <c r="K427" s="16"/>
      <c r="L427" s="16"/>
    </row>
    <row r="428" spans="1:12" x14ac:dyDescent="0.25">
      <c r="A428" s="8"/>
      <c r="E428" s="16"/>
      <c r="F428" s="16"/>
      <c r="G428" s="16"/>
      <c r="I428" s="16"/>
      <c r="J428" s="16"/>
      <c r="K428" s="16"/>
      <c r="L428" s="16"/>
    </row>
    <row r="429" spans="1:12" x14ac:dyDescent="0.25">
      <c r="A429" s="8"/>
      <c r="E429" s="16"/>
      <c r="F429" s="16"/>
      <c r="G429" s="16"/>
      <c r="I429" s="16"/>
      <c r="J429" s="16"/>
      <c r="K429" s="16"/>
      <c r="L429" s="16"/>
    </row>
    <row r="430" spans="1:12" x14ac:dyDescent="0.25">
      <c r="A430" s="8"/>
      <c r="E430" s="16"/>
      <c r="F430" s="16"/>
      <c r="G430" s="16"/>
      <c r="I430" s="16"/>
      <c r="J430" s="16"/>
      <c r="K430" s="16"/>
      <c r="L430" s="16"/>
    </row>
    <row r="431" spans="1:12" x14ac:dyDescent="0.25">
      <c r="A431" s="8"/>
      <c r="E431" s="16"/>
      <c r="F431" s="16"/>
      <c r="G431" s="16"/>
      <c r="I431" s="16"/>
      <c r="J431" s="16"/>
      <c r="K431" s="16"/>
      <c r="L431" s="16"/>
    </row>
    <row r="432" spans="1:12" x14ac:dyDescent="0.25">
      <c r="A432" s="8"/>
      <c r="E432" s="16"/>
      <c r="F432" s="16"/>
      <c r="G432" s="16"/>
      <c r="I432" s="16"/>
      <c r="J432" s="16"/>
      <c r="K432" s="16"/>
      <c r="L432" s="16"/>
    </row>
    <row r="433" spans="1:12" x14ac:dyDescent="0.25">
      <c r="A433" s="8"/>
      <c r="E433" s="16"/>
      <c r="F433" s="16"/>
      <c r="G433" s="16"/>
      <c r="I433" s="16"/>
      <c r="J433" s="16"/>
      <c r="K433" s="16"/>
      <c r="L433" s="16"/>
    </row>
    <row r="434" spans="1:12" x14ac:dyDescent="0.25">
      <c r="A434" s="8"/>
      <c r="E434" s="16"/>
      <c r="F434" s="16"/>
      <c r="G434" s="16"/>
      <c r="I434" s="16"/>
      <c r="J434" s="16"/>
      <c r="K434" s="16"/>
      <c r="L434" s="16"/>
    </row>
    <row r="435" spans="1:12" x14ac:dyDescent="0.25">
      <c r="A435" s="8"/>
      <c r="E435" s="16"/>
      <c r="F435" s="16"/>
      <c r="G435" s="16"/>
      <c r="I435" s="16"/>
      <c r="J435" s="16"/>
      <c r="K435" s="16"/>
      <c r="L435" s="16"/>
    </row>
    <row r="436" spans="1:12" x14ac:dyDescent="0.25">
      <c r="A436" s="8"/>
      <c r="E436" s="16"/>
      <c r="F436" s="16"/>
      <c r="G436" s="16"/>
      <c r="I436" s="16"/>
      <c r="J436" s="16"/>
      <c r="K436" s="16"/>
      <c r="L436" s="16"/>
    </row>
    <row r="437" spans="1:12" x14ac:dyDescent="0.25">
      <c r="A437" s="8"/>
      <c r="E437" s="16"/>
      <c r="F437" s="16"/>
      <c r="G437" s="16"/>
      <c r="I437" s="16"/>
      <c r="J437" s="16"/>
      <c r="K437" s="16"/>
      <c r="L437" s="16"/>
    </row>
    <row r="438" spans="1:12" x14ac:dyDescent="0.25">
      <c r="A438" s="8"/>
      <c r="E438" s="16"/>
      <c r="F438" s="16"/>
      <c r="G438" s="16"/>
      <c r="I438" s="16"/>
      <c r="J438" s="16"/>
      <c r="K438" s="16"/>
      <c r="L438" s="16"/>
    </row>
    <row r="439" spans="1:12" x14ac:dyDescent="0.25">
      <c r="A439" s="8"/>
      <c r="E439" s="16"/>
      <c r="F439" s="16"/>
      <c r="G439" s="16"/>
      <c r="I439" s="16"/>
      <c r="J439" s="16"/>
      <c r="K439" s="16"/>
      <c r="L439" s="16"/>
    </row>
    <row r="440" spans="1:12" x14ac:dyDescent="0.25">
      <c r="A440" s="8"/>
      <c r="E440" s="16"/>
      <c r="F440" s="16"/>
      <c r="G440" s="16"/>
      <c r="I440" s="16"/>
      <c r="J440" s="16"/>
      <c r="K440" s="16"/>
      <c r="L440" s="16"/>
    </row>
    <row r="441" spans="1:12" x14ac:dyDescent="0.25">
      <c r="A441" s="8"/>
      <c r="E441" s="16"/>
      <c r="F441" s="16"/>
      <c r="G441" s="16"/>
      <c r="I441" s="16"/>
      <c r="J441" s="16"/>
      <c r="K441" s="16"/>
      <c r="L441" s="16"/>
    </row>
    <row r="442" spans="1:12" x14ac:dyDescent="0.25">
      <c r="A442" s="8"/>
      <c r="E442" s="16"/>
      <c r="F442" s="16"/>
      <c r="G442" s="16"/>
      <c r="I442" s="16"/>
      <c r="J442" s="16"/>
      <c r="K442" s="16"/>
      <c r="L442" s="16"/>
    </row>
    <row r="443" spans="1:12" x14ac:dyDescent="0.25">
      <c r="A443" s="8"/>
      <c r="E443" s="16"/>
      <c r="F443" s="16"/>
      <c r="G443" s="16"/>
      <c r="I443" s="16"/>
      <c r="J443" s="16"/>
      <c r="K443" s="16"/>
      <c r="L443" s="16"/>
    </row>
    <row r="444" spans="1:12" x14ac:dyDescent="0.25">
      <c r="A444" s="8"/>
      <c r="E444" s="16"/>
      <c r="F444" s="16"/>
      <c r="G444" s="16"/>
      <c r="I444" s="16"/>
      <c r="J444" s="16"/>
      <c r="K444" s="16"/>
      <c r="L444" s="16"/>
    </row>
    <row r="445" spans="1:12" x14ac:dyDescent="0.25">
      <c r="A445" s="8"/>
      <c r="E445" s="16"/>
      <c r="F445" s="16"/>
      <c r="G445" s="16"/>
      <c r="I445" s="16"/>
      <c r="J445" s="16"/>
      <c r="K445" s="16"/>
      <c r="L445" s="16"/>
    </row>
    <row r="446" spans="1:12" x14ac:dyDescent="0.25">
      <c r="A446" s="8"/>
      <c r="E446" s="16"/>
      <c r="F446" s="16"/>
      <c r="G446" s="16"/>
      <c r="I446" s="16"/>
      <c r="J446" s="16"/>
      <c r="K446" s="16"/>
      <c r="L446" s="16"/>
    </row>
    <row r="447" spans="1:12" x14ac:dyDescent="0.25">
      <c r="A447" s="8"/>
      <c r="E447" s="16"/>
      <c r="F447" s="16"/>
      <c r="G447" s="16"/>
      <c r="I447" s="16"/>
      <c r="J447" s="16"/>
      <c r="K447" s="16"/>
      <c r="L447" s="16"/>
    </row>
    <row r="448" spans="1:12" x14ac:dyDescent="0.25">
      <c r="A448" s="8"/>
      <c r="E448" s="16"/>
      <c r="F448" s="16"/>
      <c r="G448" s="16"/>
      <c r="I448" s="16"/>
      <c r="J448" s="16"/>
      <c r="K448" s="16"/>
      <c r="L448" s="16"/>
    </row>
    <row r="449" spans="1:12" x14ac:dyDescent="0.25">
      <c r="A449" s="8"/>
      <c r="E449" s="16"/>
      <c r="F449" s="16"/>
      <c r="G449" s="16"/>
      <c r="I449" s="16"/>
      <c r="J449" s="16"/>
      <c r="K449" s="16"/>
      <c r="L449" s="16"/>
    </row>
    <row r="450" spans="1:12" x14ac:dyDescent="0.25">
      <c r="A450" s="8"/>
      <c r="E450" s="16"/>
      <c r="F450" s="16"/>
      <c r="G450" s="16"/>
      <c r="I450" s="16"/>
      <c r="J450" s="16"/>
      <c r="K450" s="16"/>
      <c r="L450" s="16"/>
    </row>
    <row r="451" spans="1:12" x14ac:dyDescent="0.25">
      <c r="A451" s="8"/>
      <c r="E451" s="16"/>
      <c r="F451" s="16"/>
      <c r="G451" s="16"/>
      <c r="I451" s="16"/>
      <c r="J451" s="16"/>
      <c r="K451" s="16"/>
      <c r="L451" s="16"/>
    </row>
    <row r="452" spans="1:12" x14ac:dyDescent="0.25">
      <c r="A452" s="8"/>
      <c r="E452" s="16"/>
      <c r="F452" s="16"/>
      <c r="G452" s="16"/>
      <c r="I452" s="16"/>
      <c r="J452" s="16"/>
      <c r="K452" s="16"/>
      <c r="L452" s="16"/>
    </row>
    <row r="453" spans="1:12" x14ac:dyDescent="0.25">
      <c r="A453" s="8"/>
      <c r="E453" s="16"/>
      <c r="F453" s="16"/>
      <c r="G453" s="16"/>
      <c r="I453" s="16"/>
      <c r="J453" s="16"/>
      <c r="K453" s="16"/>
      <c r="L453" s="16"/>
    </row>
    <row r="454" spans="1:12" x14ac:dyDescent="0.25">
      <c r="A454" s="8"/>
      <c r="E454" s="16"/>
      <c r="F454" s="16"/>
      <c r="G454" s="16"/>
      <c r="I454" s="16"/>
      <c r="J454" s="16"/>
      <c r="K454" s="16"/>
      <c r="L454" s="16"/>
    </row>
    <row r="455" spans="1:12" x14ac:dyDescent="0.25">
      <c r="A455" s="8"/>
      <c r="E455" s="16"/>
      <c r="F455" s="16"/>
      <c r="G455" s="16"/>
      <c r="I455" s="16"/>
      <c r="J455" s="16"/>
      <c r="K455" s="16"/>
      <c r="L455" s="16"/>
    </row>
    <row r="456" spans="1:12" x14ac:dyDescent="0.25">
      <c r="A456" s="8"/>
      <c r="E456" s="16"/>
      <c r="F456" s="16"/>
      <c r="G456" s="16"/>
      <c r="I456" s="16"/>
      <c r="J456" s="16"/>
      <c r="K456" s="16"/>
      <c r="L456" s="16"/>
    </row>
    <row r="457" spans="1:12" x14ac:dyDescent="0.25">
      <c r="A457" s="8"/>
      <c r="E457" s="16"/>
      <c r="F457" s="16"/>
      <c r="G457" s="16"/>
      <c r="I457" s="16"/>
      <c r="J457" s="16"/>
      <c r="K457" s="16"/>
      <c r="L457" s="16"/>
    </row>
    <row r="458" spans="1:12" x14ac:dyDescent="0.25">
      <c r="A458" s="8"/>
      <c r="E458" s="16"/>
      <c r="F458" s="16"/>
      <c r="G458" s="16"/>
      <c r="I458" s="16"/>
      <c r="J458" s="16"/>
      <c r="K458" s="16"/>
      <c r="L458" s="16"/>
    </row>
    <row r="459" spans="1:12" x14ac:dyDescent="0.25">
      <c r="A459" s="8"/>
      <c r="E459" s="16"/>
      <c r="F459" s="16"/>
      <c r="G459" s="16"/>
      <c r="I459" s="16"/>
      <c r="J459" s="16"/>
      <c r="K459" s="16"/>
      <c r="L459" s="16"/>
    </row>
    <row r="460" spans="1:12" x14ac:dyDescent="0.25">
      <c r="A460" s="8"/>
      <c r="E460" s="16"/>
      <c r="F460" s="16"/>
      <c r="G460" s="16"/>
      <c r="I460" s="16"/>
      <c r="J460" s="16"/>
      <c r="K460" s="16"/>
      <c r="L460" s="16"/>
    </row>
    <row r="461" spans="1:12" x14ac:dyDescent="0.25">
      <c r="A461" s="8"/>
      <c r="E461" s="16"/>
      <c r="F461" s="16"/>
      <c r="G461" s="16"/>
      <c r="I461" s="16"/>
      <c r="J461" s="16"/>
      <c r="K461" s="16"/>
      <c r="L461" s="16"/>
    </row>
    <row r="462" spans="1:12" x14ac:dyDescent="0.25">
      <c r="A462" s="8"/>
      <c r="E462" s="16"/>
      <c r="F462" s="16"/>
      <c r="G462" s="16"/>
      <c r="I462" s="16"/>
      <c r="J462" s="16"/>
      <c r="K462" s="16"/>
      <c r="L462" s="16"/>
    </row>
    <row r="463" spans="1:12" x14ac:dyDescent="0.25">
      <c r="A463" s="8"/>
      <c r="E463" s="16"/>
      <c r="F463" s="16"/>
      <c r="G463" s="16"/>
      <c r="I463" s="16"/>
      <c r="J463" s="16"/>
      <c r="K463" s="16"/>
      <c r="L463" s="16"/>
    </row>
    <row r="464" spans="1:12" x14ac:dyDescent="0.25">
      <c r="A464" s="8"/>
      <c r="E464" s="16"/>
      <c r="F464" s="16"/>
      <c r="G464" s="16"/>
      <c r="I464" s="16"/>
      <c r="J464" s="16"/>
      <c r="K464" s="16"/>
      <c r="L464" s="16"/>
    </row>
    <row r="465" spans="1:12" x14ac:dyDescent="0.25">
      <c r="A465" s="8"/>
      <c r="E465" s="16"/>
      <c r="F465" s="16"/>
      <c r="G465" s="16"/>
      <c r="I465" s="16"/>
      <c r="J465" s="16"/>
      <c r="K465" s="16"/>
      <c r="L465" s="16"/>
    </row>
    <row r="466" spans="1:12" x14ac:dyDescent="0.25">
      <c r="A466" s="8"/>
      <c r="E466" s="16"/>
      <c r="F466" s="16"/>
      <c r="G466" s="16"/>
      <c r="I466" s="16"/>
      <c r="J466" s="16"/>
      <c r="K466" s="16"/>
      <c r="L466" s="16"/>
    </row>
    <row r="467" spans="1:12" x14ac:dyDescent="0.25">
      <c r="A467" s="8"/>
      <c r="E467" s="16"/>
      <c r="F467" s="16"/>
      <c r="G467" s="16"/>
      <c r="I467" s="16"/>
      <c r="J467" s="16"/>
      <c r="K467" s="16"/>
      <c r="L467" s="16"/>
    </row>
    <row r="468" spans="1:12" x14ac:dyDescent="0.25">
      <c r="A468" s="8"/>
      <c r="E468" s="16"/>
      <c r="F468" s="16"/>
      <c r="G468" s="16"/>
      <c r="I468" s="16"/>
      <c r="J468" s="16"/>
      <c r="K468" s="16"/>
      <c r="L468" s="16"/>
    </row>
    <row r="469" spans="1:12" x14ac:dyDescent="0.25">
      <c r="A469" s="8"/>
      <c r="E469" s="16"/>
      <c r="F469" s="16"/>
      <c r="G469" s="16"/>
      <c r="I469" s="16"/>
      <c r="J469" s="16"/>
      <c r="K469" s="16"/>
      <c r="L469" s="16"/>
    </row>
    <row r="470" spans="1:12" x14ac:dyDescent="0.25">
      <c r="A470" s="8"/>
      <c r="E470" s="16"/>
      <c r="F470" s="16"/>
      <c r="G470" s="16"/>
      <c r="I470" s="16"/>
      <c r="J470" s="16"/>
      <c r="K470" s="16"/>
      <c r="L470" s="16"/>
    </row>
    <row r="471" spans="1:12" x14ac:dyDescent="0.25">
      <c r="A471" s="8"/>
      <c r="E471" s="16"/>
      <c r="F471" s="16"/>
      <c r="G471" s="16"/>
      <c r="I471" s="16"/>
      <c r="J471" s="16"/>
      <c r="K471" s="16"/>
      <c r="L471" s="16"/>
    </row>
    <row r="472" spans="1:12" x14ac:dyDescent="0.25">
      <c r="A472" s="8"/>
      <c r="E472" s="16"/>
      <c r="F472" s="16"/>
      <c r="G472" s="16"/>
      <c r="I472" s="16"/>
      <c r="J472" s="16"/>
      <c r="K472" s="16"/>
      <c r="L472" s="16"/>
    </row>
    <row r="473" spans="1:12" x14ac:dyDescent="0.25">
      <c r="A473" s="8"/>
      <c r="E473" s="16"/>
      <c r="F473" s="16"/>
      <c r="G473" s="16"/>
      <c r="I473" s="16"/>
      <c r="J473" s="16"/>
      <c r="K473" s="16"/>
      <c r="L473" s="16"/>
    </row>
    <row r="474" spans="1:12" x14ac:dyDescent="0.25">
      <c r="A474" s="8"/>
      <c r="E474" s="16"/>
      <c r="F474" s="16"/>
      <c r="G474" s="16"/>
      <c r="I474" s="16"/>
      <c r="J474" s="16"/>
      <c r="K474" s="16"/>
      <c r="L474" s="16"/>
    </row>
    <row r="475" spans="1:12" x14ac:dyDescent="0.25">
      <c r="A475" s="8"/>
      <c r="E475" s="16"/>
      <c r="F475" s="16"/>
      <c r="G475" s="16"/>
      <c r="I475" s="16"/>
      <c r="J475" s="16"/>
      <c r="K475" s="16"/>
      <c r="L475" s="16"/>
    </row>
    <row r="476" spans="1:12" x14ac:dyDescent="0.25">
      <c r="A476" s="8"/>
      <c r="E476" s="16"/>
      <c r="F476" s="16"/>
      <c r="G476" s="16"/>
      <c r="I476" s="16"/>
      <c r="J476" s="16"/>
      <c r="K476" s="16"/>
      <c r="L476" s="16"/>
    </row>
    <row r="477" spans="1:12" x14ac:dyDescent="0.25">
      <c r="A477" s="8"/>
      <c r="E477" s="16"/>
      <c r="F477" s="16"/>
      <c r="G477" s="16"/>
      <c r="I477" s="16"/>
      <c r="J477" s="16"/>
      <c r="K477" s="16"/>
      <c r="L477" s="16"/>
    </row>
    <row r="478" spans="1:12" x14ac:dyDescent="0.25">
      <c r="A478" s="8"/>
      <c r="E478" s="16"/>
      <c r="F478" s="16"/>
      <c r="G478" s="16"/>
      <c r="I478" s="16"/>
      <c r="J478" s="16"/>
      <c r="K478" s="16"/>
      <c r="L478" s="16"/>
    </row>
    <row r="479" spans="1:12" x14ac:dyDescent="0.25">
      <c r="A479" s="8"/>
      <c r="E479" s="16"/>
      <c r="F479" s="16"/>
      <c r="G479" s="16"/>
      <c r="I479" s="16"/>
      <c r="J479" s="16"/>
      <c r="K479" s="16"/>
      <c r="L479" s="16"/>
    </row>
    <row r="480" spans="1:12" x14ac:dyDescent="0.25">
      <c r="A480" s="8"/>
      <c r="E480" s="16"/>
      <c r="F480" s="16"/>
      <c r="G480" s="16"/>
      <c r="I480" s="16"/>
      <c r="J480" s="16"/>
      <c r="K480" s="16"/>
      <c r="L480" s="16"/>
    </row>
    <row r="481" spans="1:12" x14ac:dyDescent="0.25">
      <c r="A481" s="8"/>
      <c r="E481" s="16"/>
      <c r="F481" s="16"/>
      <c r="G481" s="16"/>
      <c r="I481" s="16"/>
      <c r="J481" s="16"/>
      <c r="K481" s="16"/>
      <c r="L481" s="16"/>
    </row>
    <row r="482" spans="1:12" x14ac:dyDescent="0.25">
      <c r="A482" s="8"/>
      <c r="E482" s="16"/>
      <c r="F482" s="16"/>
      <c r="G482" s="16"/>
      <c r="I482" s="16"/>
      <c r="J482" s="16"/>
      <c r="K482" s="16"/>
      <c r="L482" s="16"/>
    </row>
    <row r="483" spans="1:12" x14ac:dyDescent="0.25">
      <c r="A483" s="8"/>
      <c r="E483" s="16"/>
      <c r="F483" s="16"/>
      <c r="G483" s="16"/>
      <c r="I483" s="16"/>
      <c r="J483" s="16"/>
      <c r="K483" s="16"/>
      <c r="L483" s="16"/>
    </row>
    <row r="484" spans="1:12" x14ac:dyDescent="0.25">
      <c r="A484" s="8"/>
      <c r="E484" s="16"/>
      <c r="F484" s="16"/>
      <c r="G484" s="16"/>
      <c r="I484" s="16"/>
      <c r="J484" s="16"/>
      <c r="K484" s="16"/>
      <c r="L484" s="16"/>
    </row>
    <row r="485" spans="1:12" x14ac:dyDescent="0.25">
      <c r="A485" s="8"/>
      <c r="E485" s="16"/>
      <c r="F485" s="16"/>
      <c r="G485" s="16"/>
      <c r="I485" s="16"/>
      <c r="J485" s="16"/>
      <c r="K485" s="16"/>
      <c r="L485" s="16"/>
    </row>
    <row r="486" spans="1:12" x14ac:dyDescent="0.25">
      <c r="A486" s="8"/>
      <c r="E486" s="16"/>
      <c r="F486" s="16"/>
      <c r="G486" s="16"/>
      <c r="I486" s="16"/>
      <c r="J486" s="16"/>
      <c r="K486" s="16"/>
      <c r="L486" s="16"/>
    </row>
    <row r="487" spans="1:12" x14ac:dyDescent="0.25">
      <c r="A487" s="8"/>
      <c r="E487" s="16"/>
      <c r="F487" s="16"/>
      <c r="G487" s="16"/>
      <c r="I487" s="16"/>
      <c r="J487" s="16"/>
      <c r="K487" s="16"/>
      <c r="L487" s="16"/>
    </row>
    <row r="488" spans="1:12" x14ac:dyDescent="0.25">
      <c r="A488" s="8"/>
      <c r="E488" s="16"/>
      <c r="F488" s="16"/>
      <c r="G488" s="16"/>
      <c r="I488" s="16"/>
      <c r="J488" s="16"/>
      <c r="K488" s="16"/>
      <c r="L488" s="16"/>
    </row>
    <row r="489" spans="1:12" x14ac:dyDescent="0.25">
      <c r="A489" s="8"/>
      <c r="E489" s="16"/>
      <c r="F489" s="16"/>
      <c r="G489" s="16"/>
      <c r="I489" s="16"/>
      <c r="J489" s="16"/>
      <c r="K489" s="16"/>
      <c r="L489" s="16"/>
    </row>
    <row r="490" spans="1:12" x14ac:dyDescent="0.25">
      <c r="A490" s="8"/>
      <c r="E490" s="16"/>
      <c r="F490" s="16"/>
      <c r="G490" s="16"/>
      <c r="I490" s="16"/>
      <c r="J490" s="16"/>
      <c r="K490" s="16"/>
      <c r="L490" s="16"/>
    </row>
    <row r="491" spans="1:12" x14ac:dyDescent="0.25">
      <c r="A491" s="8"/>
      <c r="E491" s="16"/>
      <c r="F491" s="16"/>
      <c r="G491" s="16"/>
      <c r="I491" s="16"/>
      <c r="J491" s="16"/>
      <c r="K491" s="16"/>
      <c r="L491" s="16"/>
    </row>
    <row r="492" spans="1:12" x14ac:dyDescent="0.25">
      <c r="A492" s="8"/>
      <c r="E492" s="16"/>
      <c r="F492" s="16"/>
      <c r="G492" s="16"/>
      <c r="I492" s="16"/>
      <c r="J492" s="16"/>
      <c r="K492" s="16"/>
      <c r="L492" s="16"/>
    </row>
    <row r="493" spans="1:12" x14ac:dyDescent="0.25">
      <c r="A493" s="8"/>
      <c r="E493" s="16"/>
      <c r="F493" s="16"/>
      <c r="G493" s="16"/>
      <c r="I493" s="16"/>
      <c r="J493" s="16"/>
      <c r="K493" s="16"/>
      <c r="L493" s="16"/>
    </row>
    <row r="494" spans="1:12" x14ac:dyDescent="0.25">
      <c r="A494" s="8"/>
      <c r="E494" s="16"/>
      <c r="F494" s="16"/>
      <c r="G494" s="16"/>
      <c r="I494" s="16"/>
      <c r="J494" s="16"/>
      <c r="K494" s="16"/>
      <c r="L494" s="16"/>
    </row>
    <row r="495" spans="1:12" x14ac:dyDescent="0.25">
      <c r="A495" s="8"/>
      <c r="E495" s="16"/>
      <c r="F495" s="16"/>
      <c r="G495" s="16"/>
      <c r="I495" s="16"/>
      <c r="J495" s="16"/>
      <c r="K495" s="16"/>
      <c r="L495" s="16"/>
    </row>
    <row r="496" spans="1:12" x14ac:dyDescent="0.25">
      <c r="A496" s="8"/>
      <c r="E496" s="16"/>
      <c r="F496" s="16"/>
      <c r="G496" s="16"/>
      <c r="I496" s="16"/>
      <c r="J496" s="16"/>
      <c r="K496" s="16"/>
      <c r="L496" s="16"/>
    </row>
    <row r="497" spans="1:12" x14ac:dyDescent="0.25">
      <c r="A497" s="8"/>
      <c r="E497" s="16"/>
      <c r="F497" s="16"/>
      <c r="G497" s="16"/>
      <c r="I497" s="16"/>
      <c r="J497" s="16"/>
      <c r="K497" s="16"/>
      <c r="L497" s="16"/>
    </row>
    <row r="498" spans="1:12" x14ac:dyDescent="0.25">
      <c r="A498" s="8"/>
      <c r="E498" s="16"/>
      <c r="F498" s="16"/>
      <c r="G498" s="16"/>
      <c r="I498" s="16"/>
      <c r="J498" s="16"/>
      <c r="K498" s="16"/>
      <c r="L498" s="16"/>
    </row>
    <row r="499" spans="1:12" x14ac:dyDescent="0.25">
      <c r="A499" s="8"/>
      <c r="E499" s="16"/>
      <c r="F499" s="16"/>
      <c r="G499" s="16"/>
      <c r="I499" s="16"/>
      <c r="J499" s="16"/>
      <c r="K499" s="16"/>
      <c r="L499" s="16"/>
    </row>
    <row r="500" spans="1:12" x14ac:dyDescent="0.25">
      <c r="A500" s="8"/>
      <c r="E500" s="16"/>
      <c r="F500" s="16"/>
      <c r="G500" s="16"/>
      <c r="I500" s="16"/>
      <c r="J500" s="16"/>
      <c r="K500" s="16"/>
      <c r="L500" s="16"/>
    </row>
    <row r="501" spans="1:12" x14ac:dyDescent="0.25">
      <c r="A501" s="8"/>
      <c r="E501" s="16"/>
      <c r="F501" s="16"/>
      <c r="G501" s="16"/>
      <c r="I501" s="16"/>
      <c r="J501" s="16"/>
      <c r="K501" s="16"/>
      <c r="L501" s="16"/>
    </row>
    <row r="502" spans="1:12" x14ac:dyDescent="0.25">
      <c r="A502" s="8"/>
      <c r="E502" s="16"/>
      <c r="F502" s="16"/>
      <c r="G502" s="16"/>
      <c r="I502" s="16"/>
      <c r="J502" s="16"/>
      <c r="K502" s="16"/>
      <c r="L502" s="16"/>
    </row>
    <row r="503" spans="1:12" x14ac:dyDescent="0.25">
      <c r="A503" s="8"/>
      <c r="E503" s="16"/>
      <c r="F503" s="16"/>
      <c r="G503" s="16"/>
      <c r="I503" s="16"/>
      <c r="J503" s="16"/>
      <c r="K503" s="16"/>
      <c r="L503" s="16"/>
    </row>
    <row r="504" spans="1:12" x14ac:dyDescent="0.25">
      <c r="A504" s="8"/>
      <c r="E504" s="16"/>
      <c r="F504" s="16"/>
      <c r="G504" s="16"/>
      <c r="I504" s="16"/>
      <c r="J504" s="16"/>
      <c r="K504" s="16"/>
      <c r="L504" s="16"/>
    </row>
    <row r="505" spans="1:12" x14ac:dyDescent="0.25">
      <c r="A505" s="8"/>
      <c r="E505" s="16"/>
      <c r="F505" s="16"/>
      <c r="G505" s="16"/>
      <c r="I505" s="16"/>
      <c r="J505" s="16"/>
      <c r="K505" s="16"/>
      <c r="L505" s="16"/>
    </row>
    <row r="506" spans="1:12" x14ac:dyDescent="0.25">
      <c r="A506" s="8"/>
      <c r="E506" s="16"/>
      <c r="F506" s="16"/>
      <c r="G506" s="16"/>
      <c r="I506" s="16"/>
      <c r="J506" s="16"/>
      <c r="K506" s="16"/>
      <c r="L506" s="16"/>
    </row>
    <row r="507" spans="1:12" x14ac:dyDescent="0.25">
      <c r="A507" s="8"/>
      <c r="E507" s="16"/>
      <c r="F507" s="16"/>
      <c r="G507" s="16"/>
      <c r="I507" s="16"/>
      <c r="J507" s="16"/>
      <c r="K507" s="16"/>
      <c r="L507" s="16"/>
    </row>
    <row r="508" spans="1:12" x14ac:dyDescent="0.25">
      <c r="A508" s="8"/>
      <c r="E508" s="16"/>
      <c r="F508" s="16"/>
      <c r="G508" s="16"/>
      <c r="I508" s="16"/>
      <c r="J508" s="16"/>
      <c r="K508" s="16"/>
      <c r="L508" s="16"/>
    </row>
    <row r="509" spans="1:12" x14ac:dyDescent="0.25">
      <c r="A509" s="8"/>
      <c r="E509" s="16"/>
      <c r="F509" s="16"/>
      <c r="G509" s="16"/>
      <c r="I509" s="16"/>
      <c r="J509" s="16"/>
      <c r="K509" s="16"/>
      <c r="L509" s="16"/>
    </row>
    <row r="510" spans="1:12" x14ac:dyDescent="0.25">
      <c r="A510" s="8"/>
      <c r="E510" s="16"/>
      <c r="F510" s="16"/>
      <c r="G510" s="16"/>
      <c r="I510" s="16"/>
      <c r="J510" s="16"/>
      <c r="K510" s="16"/>
      <c r="L510" s="16"/>
    </row>
    <row r="511" spans="1:12" x14ac:dyDescent="0.25">
      <c r="A511" s="8"/>
      <c r="E511" s="16"/>
      <c r="F511" s="16"/>
      <c r="G511" s="16"/>
      <c r="I511" s="16"/>
      <c r="J511" s="16"/>
      <c r="K511" s="16"/>
      <c r="L511" s="16"/>
    </row>
    <row r="512" spans="1:12" x14ac:dyDescent="0.25">
      <c r="A512" s="8"/>
      <c r="E512" s="16"/>
      <c r="F512" s="16"/>
      <c r="G512" s="16"/>
      <c r="I512" s="16"/>
      <c r="J512" s="16"/>
      <c r="K512" s="16"/>
      <c r="L512" s="16"/>
    </row>
    <row r="513" spans="1:12" x14ac:dyDescent="0.25">
      <c r="A513" s="8"/>
      <c r="E513" s="16"/>
      <c r="F513" s="16"/>
      <c r="G513" s="16"/>
      <c r="I513" s="16"/>
      <c r="J513" s="16"/>
      <c r="K513" s="16"/>
      <c r="L513" s="16"/>
    </row>
    <row r="514" spans="1:12" x14ac:dyDescent="0.25">
      <c r="A514" s="8"/>
      <c r="E514" s="16"/>
      <c r="F514" s="16"/>
      <c r="G514" s="16"/>
      <c r="I514" s="16"/>
      <c r="J514" s="16"/>
      <c r="K514" s="16"/>
      <c r="L514" s="16"/>
    </row>
    <row r="515" spans="1:12" x14ac:dyDescent="0.25">
      <c r="A515" s="8"/>
      <c r="E515" s="16"/>
      <c r="F515" s="16"/>
      <c r="G515" s="16"/>
      <c r="I515" s="16"/>
      <c r="J515" s="16"/>
      <c r="K515" s="16"/>
      <c r="L515" s="16"/>
    </row>
    <row r="516" spans="1:12" x14ac:dyDescent="0.25">
      <c r="A516" s="8"/>
      <c r="E516" s="16"/>
      <c r="F516" s="16"/>
      <c r="G516" s="16"/>
      <c r="I516" s="16"/>
      <c r="J516" s="16"/>
      <c r="K516" s="16"/>
      <c r="L516" s="16"/>
    </row>
    <row r="517" spans="1:12" x14ac:dyDescent="0.25">
      <c r="A517" s="8"/>
      <c r="E517" s="16"/>
      <c r="F517" s="16"/>
      <c r="G517" s="16"/>
      <c r="I517" s="16"/>
      <c r="J517" s="16"/>
      <c r="K517" s="16"/>
      <c r="L517" s="16"/>
    </row>
    <row r="518" spans="1:12" x14ac:dyDescent="0.25">
      <c r="A518" s="8"/>
      <c r="E518" s="16"/>
      <c r="F518" s="16"/>
      <c r="G518" s="16"/>
      <c r="I518" s="16"/>
      <c r="J518" s="16"/>
      <c r="K518" s="16"/>
      <c r="L518" s="16"/>
    </row>
    <row r="519" spans="1:12" x14ac:dyDescent="0.25">
      <c r="A519" s="8"/>
      <c r="E519" s="16"/>
      <c r="F519" s="16"/>
      <c r="G519" s="16"/>
      <c r="I519" s="16"/>
      <c r="J519" s="16"/>
      <c r="K519" s="16"/>
      <c r="L519" s="16"/>
    </row>
    <row r="520" spans="1:12" x14ac:dyDescent="0.25">
      <c r="A520" s="8"/>
      <c r="E520" s="16"/>
      <c r="F520" s="16"/>
      <c r="G520" s="16"/>
      <c r="I520" s="16"/>
      <c r="J520" s="16"/>
      <c r="K520" s="16"/>
      <c r="L520" s="16"/>
    </row>
    <row r="521" spans="1:12" x14ac:dyDescent="0.25">
      <c r="A521" s="8"/>
      <c r="E521" s="16"/>
      <c r="F521" s="16"/>
      <c r="G521" s="16"/>
      <c r="I521" s="16"/>
      <c r="J521" s="16"/>
      <c r="K521" s="16"/>
      <c r="L521" s="16"/>
    </row>
    <row r="522" spans="1:12" x14ac:dyDescent="0.25">
      <c r="A522" s="8"/>
      <c r="E522" s="16"/>
      <c r="F522" s="16"/>
      <c r="G522" s="16"/>
      <c r="I522" s="16"/>
      <c r="J522" s="16"/>
      <c r="K522" s="16"/>
      <c r="L522" s="16"/>
    </row>
    <row r="523" spans="1:12" x14ac:dyDescent="0.25">
      <c r="A523" s="8"/>
      <c r="E523" s="16"/>
      <c r="F523" s="16"/>
      <c r="G523" s="16"/>
      <c r="I523" s="16"/>
      <c r="J523" s="16"/>
      <c r="K523" s="16"/>
      <c r="L523" s="16"/>
    </row>
    <row r="524" spans="1:12" x14ac:dyDescent="0.25">
      <c r="A524" s="8"/>
      <c r="E524" s="16"/>
      <c r="F524" s="16"/>
      <c r="G524" s="16"/>
      <c r="I524" s="16"/>
      <c r="J524" s="16"/>
      <c r="K524" s="16"/>
      <c r="L524" s="16"/>
    </row>
    <row r="525" spans="1:12" x14ac:dyDescent="0.25">
      <c r="A525" s="8"/>
      <c r="E525" s="16"/>
      <c r="F525" s="16"/>
      <c r="G525" s="16"/>
      <c r="I525" s="16"/>
      <c r="J525" s="16"/>
      <c r="K525" s="16"/>
      <c r="L525" s="16"/>
    </row>
    <row r="526" spans="1:12" x14ac:dyDescent="0.25">
      <c r="A526" s="8"/>
      <c r="E526" s="16"/>
      <c r="F526" s="16"/>
      <c r="G526" s="16"/>
      <c r="I526" s="16"/>
      <c r="J526" s="16"/>
      <c r="K526" s="16"/>
      <c r="L526" s="16"/>
    </row>
    <row r="527" spans="1:12" x14ac:dyDescent="0.25">
      <c r="A527" s="8"/>
      <c r="E527" s="16"/>
      <c r="F527" s="16"/>
      <c r="G527" s="16"/>
      <c r="I527" s="16"/>
      <c r="J527" s="16"/>
      <c r="K527" s="16"/>
      <c r="L527" s="16"/>
    </row>
    <row r="528" spans="1:12" x14ac:dyDescent="0.25">
      <c r="A528" s="8"/>
      <c r="E528" s="16"/>
      <c r="F528" s="16"/>
      <c r="G528" s="16"/>
      <c r="I528" s="16"/>
      <c r="J528" s="16"/>
      <c r="K528" s="16"/>
      <c r="L528" s="16"/>
    </row>
    <row r="529" spans="1:12" x14ac:dyDescent="0.25">
      <c r="A529" s="8"/>
      <c r="E529" s="16"/>
      <c r="F529" s="16"/>
      <c r="G529" s="16"/>
      <c r="I529" s="16"/>
      <c r="J529" s="16"/>
      <c r="K529" s="16"/>
      <c r="L529" s="16"/>
    </row>
    <row r="530" spans="1:12" x14ac:dyDescent="0.25">
      <c r="A530" s="8"/>
      <c r="E530" s="16"/>
      <c r="F530" s="16"/>
      <c r="G530" s="16"/>
      <c r="I530" s="16"/>
      <c r="J530" s="16"/>
      <c r="K530" s="16"/>
      <c r="L530" s="16"/>
    </row>
    <row r="531" spans="1:12" x14ac:dyDescent="0.25">
      <c r="A531" s="8"/>
      <c r="E531" s="16"/>
      <c r="F531" s="16"/>
      <c r="G531" s="16"/>
      <c r="I531" s="16"/>
      <c r="J531" s="16"/>
      <c r="K531" s="16"/>
      <c r="L531" s="16"/>
    </row>
    <row r="532" spans="1:12" x14ac:dyDescent="0.25">
      <c r="A532" s="8"/>
      <c r="E532" s="16"/>
      <c r="F532" s="16"/>
      <c r="G532" s="16"/>
      <c r="I532" s="16"/>
      <c r="J532" s="16"/>
      <c r="K532" s="16"/>
      <c r="L532" s="16"/>
    </row>
    <row r="533" spans="1:12" x14ac:dyDescent="0.25">
      <c r="A533" s="8"/>
      <c r="E533" s="16"/>
      <c r="F533" s="16"/>
      <c r="G533" s="16"/>
      <c r="I533" s="16"/>
      <c r="J533" s="16"/>
      <c r="K533" s="16"/>
      <c r="L533" s="16"/>
    </row>
    <row r="534" spans="1:12" x14ac:dyDescent="0.25">
      <c r="A534" s="8"/>
      <c r="E534" s="16"/>
      <c r="F534" s="16"/>
      <c r="G534" s="16"/>
      <c r="I534" s="16"/>
      <c r="J534" s="16"/>
      <c r="K534" s="16"/>
      <c r="L534" s="16"/>
    </row>
    <row r="535" spans="1:12" x14ac:dyDescent="0.25">
      <c r="A535" s="8"/>
      <c r="E535" s="16"/>
      <c r="F535" s="16"/>
      <c r="G535" s="16"/>
      <c r="I535" s="16"/>
      <c r="J535" s="16"/>
      <c r="K535" s="16"/>
      <c r="L535" s="16"/>
    </row>
    <row r="536" spans="1:12" x14ac:dyDescent="0.25">
      <c r="A536" s="8"/>
      <c r="E536" s="16"/>
      <c r="F536" s="16"/>
      <c r="G536" s="16"/>
      <c r="I536" s="16"/>
      <c r="J536" s="16"/>
      <c r="K536" s="16"/>
      <c r="L536" s="16"/>
    </row>
    <row r="537" spans="1:12" x14ac:dyDescent="0.25">
      <c r="A537" s="8"/>
      <c r="E537" s="16"/>
      <c r="F537" s="16"/>
      <c r="G537" s="16"/>
      <c r="I537" s="16"/>
      <c r="J537" s="16"/>
      <c r="K537" s="16"/>
      <c r="L537" s="16"/>
    </row>
    <row r="538" spans="1:12" x14ac:dyDescent="0.25">
      <c r="A538" s="8"/>
      <c r="E538" s="16"/>
      <c r="F538" s="16"/>
      <c r="G538" s="16"/>
      <c r="I538" s="16"/>
      <c r="J538" s="16"/>
      <c r="K538" s="16"/>
      <c r="L538" s="16"/>
    </row>
    <row r="539" spans="1:12" x14ac:dyDescent="0.25">
      <c r="A539" s="8"/>
      <c r="E539" s="16"/>
      <c r="F539" s="16"/>
      <c r="G539" s="16"/>
      <c r="I539" s="16"/>
      <c r="J539" s="16"/>
      <c r="K539" s="16"/>
      <c r="L539" s="16"/>
    </row>
    <row r="540" spans="1:12" x14ac:dyDescent="0.25">
      <c r="A540" s="8"/>
      <c r="E540" s="16"/>
      <c r="F540" s="16"/>
      <c r="G540" s="16"/>
      <c r="I540" s="16"/>
      <c r="J540" s="16"/>
      <c r="K540" s="16"/>
      <c r="L540" s="16"/>
    </row>
    <row r="541" spans="1:12" x14ac:dyDescent="0.25">
      <c r="A541" s="8"/>
      <c r="E541" s="16"/>
      <c r="F541" s="16"/>
      <c r="G541" s="16"/>
      <c r="I541" s="16"/>
      <c r="J541" s="16"/>
      <c r="K541" s="16"/>
      <c r="L541" s="16"/>
    </row>
    <row r="542" spans="1:12" x14ac:dyDescent="0.25">
      <c r="A542" s="8"/>
      <c r="E542" s="16"/>
      <c r="F542" s="16"/>
      <c r="G542" s="16"/>
      <c r="I542" s="16"/>
      <c r="J542" s="16"/>
      <c r="K542" s="16"/>
      <c r="L542" s="16"/>
    </row>
    <row r="543" spans="1:12" x14ac:dyDescent="0.25">
      <c r="A543" s="8"/>
      <c r="E543" s="16"/>
      <c r="F543" s="16"/>
      <c r="G543" s="16"/>
      <c r="I543" s="16"/>
      <c r="J543" s="16"/>
      <c r="K543" s="16"/>
      <c r="L543" s="16"/>
    </row>
    <row r="544" spans="1:12" x14ac:dyDescent="0.25">
      <c r="A544" s="8"/>
      <c r="E544" s="16"/>
      <c r="F544" s="16"/>
      <c r="G544" s="16"/>
      <c r="I544" s="16"/>
      <c r="J544" s="16"/>
      <c r="K544" s="16"/>
      <c r="L544" s="16"/>
    </row>
    <row r="545" spans="1:12" x14ac:dyDescent="0.25">
      <c r="A545" s="8"/>
      <c r="E545" s="16"/>
      <c r="F545" s="16"/>
      <c r="G545" s="16"/>
      <c r="I545" s="16"/>
      <c r="J545" s="16"/>
      <c r="K545" s="16"/>
      <c r="L545" s="16"/>
    </row>
    <row r="546" spans="1:12" x14ac:dyDescent="0.25">
      <c r="A546" s="8"/>
      <c r="E546" s="16"/>
      <c r="F546" s="16"/>
      <c r="G546" s="16"/>
      <c r="I546" s="16"/>
      <c r="J546" s="16"/>
      <c r="K546" s="16"/>
      <c r="L546" s="16"/>
    </row>
    <row r="547" spans="1:12" x14ac:dyDescent="0.25">
      <c r="A547" s="8"/>
      <c r="E547" s="16"/>
      <c r="F547" s="16"/>
      <c r="G547" s="16"/>
      <c r="I547" s="16"/>
      <c r="J547" s="16"/>
      <c r="K547" s="16"/>
      <c r="L547" s="16"/>
    </row>
    <row r="548" spans="1:12" x14ac:dyDescent="0.25">
      <c r="A548" s="8"/>
      <c r="E548" s="16"/>
      <c r="F548" s="16"/>
      <c r="G548" s="16"/>
      <c r="I548" s="16"/>
      <c r="J548" s="16"/>
      <c r="K548" s="16"/>
      <c r="L548" s="16"/>
    </row>
    <row r="549" spans="1:12" x14ac:dyDescent="0.25">
      <c r="A549" s="8"/>
      <c r="E549" s="16"/>
      <c r="F549" s="16"/>
      <c r="G549" s="16"/>
      <c r="I549" s="16"/>
      <c r="J549" s="16"/>
      <c r="K549" s="16"/>
      <c r="L549" s="16"/>
    </row>
    <row r="550" spans="1:12" x14ac:dyDescent="0.25">
      <c r="A550" s="8"/>
      <c r="E550" s="16"/>
      <c r="F550" s="16"/>
      <c r="G550" s="16"/>
      <c r="I550" s="16"/>
      <c r="J550" s="16"/>
      <c r="K550" s="16"/>
      <c r="L550" s="16"/>
    </row>
    <row r="551" spans="1:12" x14ac:dyDescent="0.25">
      <c r="A551" s="8"/>
      <c r="E551" s="16"/>
      <c r="F551" s="16"/>
      <c r="G551" s="16"/>
      <c r="I551" s="16"/>
      <c r="J551" s="16"/>
      <c r="K551" s="16"/>
      <c r="L551" s="16"/>
    </row>
    <row r="552" spans="1:12" x14ac:dyDescent="0.25">
      <c r="A552" s="8"/>
      <c r="E552" s="16"/>
      <c r="F552" s="16"/>
      <c r="G552" s="16"/>
      <c r="I552" s="16"/>
      <c r="J552" s="16"/>
      <c r="K552" s="16"/>
      <c r="L552" s="16"/>
    </row>
    <row r="553" spans="1:12" x14ac:dyDescent="0.25">
      <c r="A553" s="8"/>
      <c r="E553" s="16"/>
      <c r="F553" s="16"/>
      <c r="G553" s="16"/>
      <c r="I553" s="16"/>
      <c r="J553" s="16"/>
      <c r="K553" s="16"/>
      <c r="L553" s="16"/>
    </row>
    <row r="554" spans="1:12" x14ac:dyDescent="0.25">
      <c r="A554" s="8"/>
      <c r="E554" s="16"/>
      <c r="F554" s="16"/>
      <c r="G554" s="16"/>
      <c r="I554" s="16"/>
      <c r="J554" s="16"/>
      <c r="K554" s="16"/>
      <c r="L554" s="16"/>
    </row>
    <row r="555" spans="1:12" x14ac:dyDescent="0.25">
      <c r="A555" s="8"/>
      <c r="E555" s="16"/>
      <c r="F555" s="16"/>
      <c r="G555" s="16"/>
      <c r="I555" s="16"/>
      <c r="J555" s="16"/>
      <c r="K555" s="16"/>
      <c r="L555" s="16"/>
    </row>
    <row r="556" spans="1:12" x14ac:dyDescent="0.25">
      <c r="A556" s="8"/>
      <c r="E556" s="16"/>
      <c r="F556" s="16"/>
      <c r="G556" s="16"/>
      <c r="I556" s="16"/>
      <c r="J556" s="16"/>
      <c r="K556" s="16"/>
      <c r="L556" s="16"/>
    </row>
    <row r="557" spans="1:12" x14ac:dyDescent="0.25">
      <c r="A557" s="8"/>
      <c r="E557" s="16"/>
      <c r="F557" s="16"/>
      <c r="G557" s="16"/>
      <c r="I557" s="16"/>
      <c r="J557" s="16"/>
      <c r="K557" s="16"/>
      <c r="L557" s="16"/>
    </row>
    <row r="558" spans="1:12" x14ac:dyDescent="0.25">
      <c r="A558" s="8"/>
      <c r="E558" s="16"/>
      <c r="F558" s="16"/>
      <c r="G558" s="16"/>
      <c r="I558" s="16"/>
      <c r="J558" s="16"/>
      <c r="K558" s="16"/>
      <c r="L558" s="16"/>
    </row>
    <row r="559" spans="1:12" x14ac:dyDescent="0.25">
      <c r="A559" s="8"/>
      <c r="E559" s="16"/>
      <c r="F559" s="16"/>
      <c r="G559" s="16"/>
      <c r="I559" s="16"/>
      <c r="J559" s="16"/>
      <c r="K559" s="16"/>
      <c r="L559" s="16"/>
    </row>
    <row r="560" spans="1:12" x14ac:dyDescent="0.25">
      <c r="A560" s="8"/>
      <c r="E560" s="16"/>
      <c r="F560" s="16"/>
      <c r="G560" s="16"/>
      <c r="I560" s="16"/>
      <c r="J560" s="16"/>
      <c r="K560" s="16"/>
      <c r="L560" s="16"/>
    </row>
    <row r="561" spans="1:12" x14ac:dyDescent="0.25">
      <c r="A561" s="8"/>
      <c r="E561" s="16"/>
      <c r="F561" s="16"/>
      <c r="G561" s="16"/>
      <c r="I561" s="16"/>
      <c r="J561" s="16"/>
      <c r="K561" s="16"/>
      <c r="L561" s="16"/>
    </row>
    <row r="562" spans="1:12" x14ac:dyDescent="0.25">
      <c r="A562" s="8"/>
      <c r="E562" s="16"/>
      <c r="F562" s="16"/>
      <c r="G562" s="16"/>
      <c r="I562" s="16"/>
      <c r="J562" s="16"/>
      <c r="K562" s="16"/>
      <c r="L562" s="16"/>
    </row>
    <row r="563" spans="1:12" x14ac:dyDescent="0.25">
      <c r="A563" s="8"/>
      <c r="E563" s="16"/>
      <c r="F563" s="16"/>
      <c r="G563" s="16"/>
      <c r="I563" s="16"/>
      <c r="J563" s="16"/>
      <c r="K563" s="16"/>
      <c r="L563" s="16"/>
    </row>
    <row r="564" spans="1:12" x14ac:dyDescent="0.25">
      <c r="A564" s="8"/>
      <c r="E564" s="16"/>
      <c r="F564" s="16"/>
      <c r="G564" s="16"/>
      <c r="I564" s="16"/>
      <c r="J564" s="16"/>
      <c r="K564" s="16"/>
      <c r="L564" s="16"/>
    </row>
    <row r="565" spans="1:12" x14ac:dyDescent="0.25">
      <c r="A565" s="8"/>
      <c r="E565" s="16"/>
      <c r="F565" s="16"/>
      <c r="G565" s="16"/>
      <c r="I565" s="16"/>
      <c r="J565" s="16"/>
      <c r="K565" s="16"/>
      <c r="L565" s="16"/>
    </row>
    <row r="566" spans="1:12" x14ac:dyDescent="0.25">
      <c r="A566" s="8"/>
      <c r="E566" s="16"/>
      <c r="F566" s="16"/>
      <c r="G566" s="16"/>
      <c r="I566" s="16"/>
      <c r="J566" s="16"/>
      <c r="K566" s="16"/>
      <c r="L566" s="16"/>
    </row>
    <row r="567" spans="1:12" x14ac:dyDescent="0.25">
      <c r="A567" s="8"/>
      <c r="E567" s="16"/>
      <c r="F567" s="16"/>
      <c r="G567" s="16"/>
      <c r="I567" s="16"/>
      <c r="J567" s="16"/>
      <c r="K567" s="16"/>
      <c r="L567" s="16"/>
    </row>
    <row r="568" spans="1:12" x14ac:dyDescent="0.25">
      <c r="A568" s="8"/>
      <c r="E568" s="16"/>
      <c r="F568" s="16"/>
      <c r="G568" s="16"/>
      <c r="I568" s="16"/>
      <c r="J568" s="16"/>
      <c r="K568" s="16"/>
      <c r="L568" s="16"/>
    </row>
    <row r="569" spans="1:12" x14ac:dyDescent="0.25">
      <c r="A569" s="8"/>
      <c r="E569" s="16"/>
      <c r="F569" s="16"/>
      <c r="G569" s="16"/>
      <c r="I569" s="16"/>
      <c r="J569" s="16"/>
      <c r="K569" s="16"/>
      <c r="L569" s="16"/>
    </row>
    <row r="570" spans="1:12" x14ac:dyDescent="0.25">
      <c r="A570" s="8"/>
      <c r="E570" s="16"/>
      <c r="F570" s="16"/>
      <c r="G570" s="16"/>
      <c r="I570" s="16"/>
      <c r="J570" s="16"/>
      <c r="K570" s="16"/>
      <c r="L570" s="16"/>
    </row>
    <row r="571" spans="1:12" x14ac:dyDescent="0.25">
      <c r="A571" s="8"/>
      <c r="E571" s="16"/>
      <c r="F571" s="16"/>
      <c r="G571" s="16"/>
      <c r="I571" s="16"/>
      <c r="J571" s="16"/>
      <c r="K571" s="16"/>
      <c r="L571" s="16"/>
    </row>
    <row r="572" spans="1:12" x14ac:dyDescent="0.25">
      <c r="A572" s="8"/>
      <c r="E572" s="16"/>
      <c r="F572" s="16"/>
      <c r="G572" s="16"/>
      <c r="I572" s="16"/>
      <c r="J572" s="16"/>
      <c r="K572" s="16"/>
      <c r="L572" s="16"/>
    </row>
    <row r="573" spans="1:12" x14ac:dyDescent="0.25">
      <c r="A573" s="8"/>
      <c r="E573" s="16"/>
      <c r="F573" s="16"/>
      <c r="G573" s="16"/>
      <c r="I573" s="16"/>
      <c r="J573" s="16"/>
      <c r="K573" s="16"/>
      <c r="L573" s="16"/>
    </row>
    <row r="574" spans="1:12" x14ac:dyDescent="0.25">
      <c r="A574" s="8"/>
      <c r="E574" s="16"/>
      <c r="F574" s="16"/>
      <c r="G574" s="16"/>
      <c r="I574" s="16"/>
      <c r="J574" s="16"/>
      <c r="K574" s="16"/>
      <c r="L574" s="16"/>
    </row>
    <row r="575" spans="1:12" x14ac:dyDescent="0.25">
      <c r="A575" s="8"/>
      <c r="E575" s="16"/>
      <c r="F575" s="16"/>
      <c r="G575" s="16"/>
      <c r="I575" s="16"/>
      <c r="J575" s="16"/>
      <c r="K575" s="16"/>
      <c r="L575" s="16"/>
    </row>
    <row r="576" spans="1:12" x14ac:dyDescent="0.25">
      <c r="A576" s="8"/>
      <c r="E576" s="16"/>
      <c r="F576" s="16"/>
      <c r="G576" s="16"/>
      <c r="I576" s="16"/>
      <c r="J576" s="16"/>
      <c r="K576" s="16"/>
      <c r="L576" s="16"/>
    </row>
    <row r="577" spans="1:12" x14ac:dyDescent="0.25">
      <c r="A577" s="8"/>
      <c r="E577" s="16"/>
      <c r="F577" s="16"/>
      <c r="G577" s="16"/>
      <c r="I577" s="16"/>
      <c r="J577" s="16"/>
      <c r="K577" s="16"/>
      <c r="L577" s="16"/>
    </row>
    <row r="578" spans="1:12" x14ac:dyDescent="0.25">
      <c r="A578" s="8"/>
      <c r="E578" s="16"/>
      <c r="F578" s="16"/>
      <c r="G578" s="16"/>
      <c r="I578" s="16"/>
      <c r="J578" s="16"/>
      <c r="K578" s="16"/>
      <c r="L578" s="16"/>
    </row>
    <row r="579" spans="1:12" x14ac:dyDescent="0.25">
      <c r="A579" s="8"/>
      <c r="E579" s="16"/>
      <c r="F579" s="16"/>
      <c r="G579" s="16"/>
      <c r="I579" s="16"/>
      <c r="J579" s="16"/>
      <c r="K579" s="16"/>
      <c r="L579" s="16"/>
    </row>
    <row r="580" spans="1:12" x14ac:dyDescent="0.25">
      <c r="A580" s="8"/>
      <c r="E580" s="16"/>
      <c r="F580" s="16"/>
      <c r="G580" s="16"/>
      <c r="I580" s="16"/>
      <c r="J580" s="16"/>
      <c r="K580" s="16"/>
      <c r="L580" s="16"/>
    </row>
    <row r="581" spans="1:12" x14ac:dyDescent="0.25">
      <c r="A581" s="8"/>
      <c r="E581" s="16"/>
      <c r="F581" s="16"/>
      <c r="G581" s="16"/>
      <c r="I581" s="16"/>
      <c r="J581" s="16"/>
      <c r="K581" s="16"/>
      <c r="L581" s="16"/>
    </row>
    <row r="582" spans="1:12" x14ac:dyDescent="0.25">
      <c r="A582" s="8"/>
      <c r="E582" s="16"/>
      <c r="F582" s="16"/>
      <c r="G582" s="16"/>
      <c r="I582" s="16"/>
      <c r="J582" s="16"/>
      <c r="K582" s="16"/>
      <c r="L582" s="16"/>
    </row>
    <row r="583" spans="1:12" x14ac:dyDescent="0.25">
      <c r="A583" s="8"/>
      <c r="E583" s="16"/>
      <c r="F583" s="16"/>
      <c r="G583" s="16"/>
      <c r="I583" s="16"/>
      <c r="J583" s="16"/>
      <c r="K583" s="16"/>
      <c r="L583" s="16"/>
    </row>
    <row r="584" spans="1:12" x14ac:dyDescent="0.25">
      <c r="A584" s="8"/>
      <c r="E584" s="16"/>
      <c r="F584" s="16"/>
      <c r="G584" s="16"/>
      <c r="I584" s="16"/>
      <c r="J584" s="16"/>
      <c r="K584" s="16"/>
      <c r="L584" s="16"/>
    </row>
    <row r="585" spans="1:12" x14ac:dyDescent="0.25">
      <c r="A585" s="8"/>
      <c r="E585" s="16"/>
      <c r="F585" s="16"/>
      <c r="G585" s="16"/>
      <c r="I585" s="16"/>
      <c r="J585" s="16"/>
      <c r="K585" s="16"/>
      <c r="L585" s="16"/>
    </row>
    <row r="586" spans="1:12" x14ac:dyDescent="0.25">
      <c r="A586" s="8"/>
      <c r="E586" s="16"/>
      <c r="F586" s="16"/>
      <c r="G586" s="16"/>
      <c r="I586" s="16"/>
      <c r="J586" s="16"/>
      <c r="K586" s="16"/>
      <c r="L586" s="16"/>
    </row>
    <row r="587" spans="1:12" x14ac:dyDescent="0.25">
      <c r="A587" s="8"/>
      <c r="E587" s="16"/>
      <c r="F587" s="16"/>
      <c r="G587" s="16"/>
      <c r="I587" s="16"/>
      <c r="J587" s="16"/>
      <c r="K587" s="16"/>
      <c r="L587" s="16"/>
    </row>
    <row r="588" spans="1:12" x14ac:dyDescent="0.25">
      <c r="A588" s="8"/>
      <c r="E588" s="16"/>
      <c r="F588" s="16"/>
      <c r="G588" s="16"/>
      <c r="I588" s="16"/>
      <c r="J588" s="16"/>
      <c r="K588" s="16"/>
      <c r="L588" s="16"/>
    </row>
    <row r="589" spans="1:12" x14ac:dyDescent="0.25">
      <c r="A589" s="8"/>
      <c r="E589" s="16"/>
      <c r="F589" s="16"/>
      <c r="G589" s="16"/>
      <c r="I589" s="16"/>
      <c r="J589" s="16"/>
      <c r="K589" s="16"/>
      <c r="L589" s="16"/>
    </row>
    <row r="590" spans="1:12" x14ac:dyDescent="0.25">
      <c r="A590" s="8"/>
      <c r="E590" s="16"/>
      <c r="F590" s="16"/>
      <c r="G590" s="16"/>
      <c r="I590" s="16"/>
      <c r="J590" s="16"/>
      <c r="K590" s="16"/>
      <c r="L590" s="16"/>
    </row>
    <row r="591" spans="1:12" x14ac:dyDescent="0.25">
      <c r="A591" s="8"/>
      <c r="E591" s="16"/>
      <c r="F591" s="16"/>
      <c r="G591" s="16"/>
      <c r="I591" s="16"/>
      <c r="J591" s="16"/>
      <c r="K591" s="16"/>
      <c r="L591" s="16"/>
    </row>
    <row r="592" spans="1:12" x14ac:dyDescent="0.25">
      <c r="A592" s="8"/>
      <c r="E592" s="16"/>
      <c r="F592" s="16"/>
      <c r="G592" s="16"/>
      <c r="I592" s="16"/>
      <c r="J592" s="16"/>
      <c r="K592" s="16"/>
      <c r="L592" s="16"/>
    </row>
    <row r="593" spans="1:12" x14ac:dyDescent="0.25">
      <c r="A593" s="8"/>
      <c r="E593" s="16"/>
      <c r="F593" s="16"/>
      <c r="G593" s="16"/>
      <c r="I593" s="16"/>
      <c r="J593" s="16"/>
      <c r="K593" s="16"/>
      <c r="L593" s="16"/>
    </row>
    <row r="594" spans="1:12" x14ac:dyDescent="0.25">
      <c r="A594" s="8"/>
      <c r="E594" s="16"/>
      <c r="F594" s="16"/>
      <c r="G594" s="16"/>
      <c r="I594" s="16"/>
      <c r="J594" s="16"/>
      <c r="K594" s="16"/>
      <c r="L594" s="16"/>
    </row>
    <row r="595" spans="1:12" x14ac:dyDescent="0.25">
      <c r="A595" s="8"/>
      <c r="E595" s="16"/>
      <c r="F595" s="16"/>
      <c r="G595" s="16"/>
      <c r="I595" s="16"/>
      <c r="J595" s="16"/>
      <c r="K595" s="16"/>
      <c r="L595" s="16"/>
    </row>
    <row r="596" spans="1:12" x14ac:dyDescent="0.25">
      <c r="A596" s="8"/>
      <c r="E596" s="16"/>
      <c r="F596" s="16"/>
      <c r="G596" s="16"/>
      <c r="I596" s="16"/>
      <c r="J596" s="16"/>
      <c r="K596" s="16"/>
      <c r="L596" s="16"/>
    </row>
    <row r="597" spans="1:12" x14ac:dyDescent="0.25">
      <c r="A597" s="8"/>
      <c r="E597" s="16"/>
      <c r="F597" s="16"/>
      <c r="G597" s="16"/>
      <c r="I597" s="16"/>
      <c r="J597" s="16"/>
      <c r="K597" s="16"/>
      <c r="L597" s="16"/>
    </row>
    <row r="598" spans="1:12" x14ac:dyDescent="0.25">
      <c r="A598" s="8"/>
      <c r="E598" s="16"/>
      <c r="F598" s="16"/>
      <c r="G598" s="16"/>
      <c r="I598" s="16"/>
      <c r="J598" s="16"/>
      <c r="K598" s="16"/>
      <c r="L598" s="16"/>
    </row>
    <row r="599" spans="1:12" x14ac:dyDescent="0.25">
      <c r="A599" s="8"/>
      <c r="E599" s="16"/>
      <c r="F599" s="16"/>
      <c r="G599" s="16"/>
      <c r="I599" s="16"/>
      <c r="J599" s="16"/>
      <c r="K599" s="16"/>
      <c r="L599" s="16"/>
    </row>
    <row r="600" spans="1:12" x14ac:dyDescent="0.25">
      <c r="A600" s="8"/>
      <c r="E600" s="16"/>
      <c r="F600" s="16"/>
      <c r="G600" s="16"/>
      <c r="I600" s="16"/>
      <c r="J600" s="16"/>
      <c r="K600" s="16"/>
      <c r="L600" s="16"/>
    </row>
    <row r="601" spans="1:12" x14ac:dyDescent="0.25">
      <c r="A601" s="8"/>
      <c r="E601" s="16"/>
      <c r="F601" s="16"/>
      <c r="G601" s="16"/>
      <c r="I601" s="16"/>
      <c r="J601" s="16"/>
      <c r="K601" s="16"/>
      <c r="L601" s="16"/>
    </row>
    <row r="602" spans="1:12" x14ac:dyDescent="0.25">
      <c r="A602" s="8"/>
      <c r="E602" s="16"/>
      <c r="F602" s="16"/>
      <c r="G602" s="16"/>
      <c r="I602" s="16"/>
      <c r="J602" s="16"/>
      <c r="K602" s="16"/>
      <c r="L602" s="16"/>
    </row>
    <row r="603" spans="1:12" x14ac:dyDescent="0.25">
      <c r="A603" s="8"/>
      <c r="E603" s="16"/>
      <c r="F603" s="16"/>
      <c r="G603" s="16"/>
      <c r="I603" s="16"/>
      <c r="J603" s="16"/>
      <c r="K603" s="16"/>
      <c r="L603" s="16"/>
    </row>
    <row r="604" spans="1:12" x14ac:dyDescent="0.25">
      <c r="A604" s="8"/>
      <c r="E604" s="16"/>
      <c r="F604" s="16"/>
      <c r="G604" s="16"/>
      <c r="I604" s="16"/>
      <c r="J604" s="16"/>
      <c r="K604" s="16"/>
      <c r="L604" s="16"/>
    </row>
    <row r="605" spans="1:12" x14ac:dyDescent="0.25">
      <c r="A605" s="8"/>
      <c r="E605" s="16"/>
      <c r="F605" s="16"/>
      <c r="G605" s="16"/>
      <c r="I605" s="16"/>
      <c r="J605" s="16"/>
      <c r="K605" s="16"/>
      <c r="L605" s="16"/>
    </row>
    <row r="606" spans="1:12" x14ac:dyDescent="0.25">
      <c r="A606" s="8"/>
      <c r="E606" s="16"/>
      <c r="F606" s="16"/>
      <c r="G606" s="16"/>
      <c r="I606" s="16"/>
      <c r="J606" s="16"/>
      <c r="K606" s="16"/>
      <c r="L606" s="16"/>
    </row>
    <row r="607" spans="1:12" x14ac:dyDescent="0.25">
      <c r="A607" s="8"/>
      <c r="E607" s="16"/>
      <c r="F607" s="16"/>
      <c r="G607" s="16"/>
      <c r="I607" s="16"/>
      <c r="J607" s="16"/>
      <c r="K607" s="16"/>
      <c r="L607" s="16"/>
    </row>
    <row r="608" spans="1:12" x14ac:dyDescent="0.25">
      <c r="A608" s="8"/>
      <c r="E608" s="16"/>
      <c r="F608" s="16"/>
      <c r="G608" s="16"/>
      <c r="I608" s="16"/>
      <c r="J608" s="16"/>
      <c r="K608" s="16"/>
      <c r="L608" s="16"/>
    </row>
    <row r="609" spans="1:12" x14ac:dyDescent="0.25">
      <c r="A609" s="8"/>
      <c r="E609" s="16"/>
      <c r="F609" s="16"/>
      <c r="G609" s="16"/>
      <c r="I609" s="16"/>
      <c r="J609" s="16"/>
      <c r="K609" s="16"/>
      <c r="L609" s="16"/>
    </row>
    <row r="610" spans="1:12" x14ac:dyDescent="0.25">
      <c r="A610" s="8"/>
      <c r="E610" s="16"/>
      <c r="F610" s="16"/>
      <c r="G610" s="16"/>
      <c r="I610" s="16"/>
      <c r="J610" s="16"/>
      <c r="K610" s="16"/>
      <c r="L610" s="16"/>
    </row>
    <row r="611" spans="1:12" x14ac:dyDescent="0.25">
      <c r="A611" s="8"/>
      <c r="E611" s="16"/>
      <c r="F611" s="16"/>
      <c r="G611" s="16"/>
      <c r="I611" s="16"/>
      <c r="J611" s="16"/>
      <c r="K611" s="16"/>
      <c r="L611" s="16"/>
    </row>
    <row r="612" spans="1:12" x14ac:dyDescent="0.25">
      <c r="A612" s="8"/>
      <c r="E612" s="16"/>
      <c r="F612" s="16"/>
      <c r="G612" s="16"/>
      <c r="I612" s="16"/>
      <c r="J612" s="16"/>
      <c r="K612" s="16"/>
      <c r="L612" s="16"/>
    </row>
    <row r="613" spans="1:12" x14ac:dyDescent="0.25">
      <c r="A613" s="8"/>
      <c r="E613" s="16"/>
      <c r="F613" s="16"/>
      <c r="G613" s="16"/>
      <c r="I613" s="16"/>
      <c r="J613" s="16"/>
      <c r="K613" s="16"/>
      <c r="L613" s="16"/>
    </row>
    <row r="614" spans="1:12" x14ac:dyDescent="0.25">
      <c r="A614" s="8"/>
      <c r="E614" s="16"/>
      <c r="F614" s="16"/>
      <c r="G614" s="16"/>
      <c r="I614" s="16"/>
      <c r="J614" s="16"/>
      <c r="K614" s="16"/>
      <c r="L614" s="16"/>
    </row>
    <row r="615" spans="1:12" x14ac:dyDescent="0.25">
      <c r="A615" s="8"/>
      <c r="E615" s="16"/>
      <c r="F615" s="16"/>
      <c r="G615" s="16"/>
      <c r="I615" s="16"/>
      <c r="J615" s="16"/>
      <c r="K615" s="16"/>
      <c r="L615" s="16"/>
    </row>
  </sheetData>
  <mergeCells count="3">
    <mergeCell ref="H2:L2"/>
    <mergeCell ref="H1:L1"/>
    <mergeCell ref="A3:L3"/>
  </mergeCells>
  <pageMargins left="0.55118110236220474" right="0.39370078740157483" top="0.19685039370078741" bottom="0.19685039370078741" header="0.31496062992125984" footer="0.31496062992125984"/>
  <pageSetup paperSize="9" scale="69"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CL354"/>
  <sheetViews>
    <sheetView zoomScale="90" zoomScaleNormal="90" workbookViewId="0">
      <pane xSplit="9" ySplit="5" topLeftCell="J102" activePane="bottomRight" state="frozen"/>
      <selection activeCell="A344" sqref="A344"/>
      <selection pane="topRight" activeCell="A344" sqref="A344"/>
      <selection pane="bottomLeft" activeCell="A344" sqref="A344"/>
      <selection pane="bottomRight" activeCell="A344" sqref="A344"/>
    </sheetView>
  </sheetViews>
  <sheetFormatPr defaultRowHeight="15" x14ac:dyDescent="0.25"/>
  <cols>
    <col min="1" max="1" width="45.140625" style="32" customWidth="1"/>
    <col min="2" max="4" width="4" style="32" hidden="1" customWidth="1"/>
    <col min="5" max="5" width="4.5703125" style="61" hidden="1" customWidth="1"/>
    <col min="6" max="7" width="6.28515625" style="61" customWidth="1"/>
    <col min="8" max="8" width="15.7109375" style="55" customWidth="1"/>
    <col min="9" max="9" width="6.42578125" style="32" customWidth="1"/>
    <col min="10" max="12" width="16.140625" style="42" customWidth="1"/>
    <col min="13" max="13" width="9.28515625" style="32" bestFit="1" customWidth="1"/>
    <col min="14" max="14" width="14.5703125" style="32" customWidth="1"/>
    <col min="15" max="22" width="9.28515625" style="32" bestFit="1" customWidth="1"/>
    <col min="23" max="106" width="9.140625" style="32"/>
    <col min="107" max="107" width="1.42578125" style="32" customWidth="1"/>
    <col min="108" max="108" width="59.5703125" style="32" customWidth="1"/>
    <col min="109" max="109" width="9.140625" style="32" customWidth="1"/>
    <col min="110" max="111" width="3.85546875" style="32" customWidth="1"/>
    <col min="112" max="112" width="10.5703125" style="32" customWidth="1"/>
    <col min="113" max="113" width="3.85546875" style="32" customWidth="1"/>
    <col min="114" max="116" width="14.42578125" style="32" customWidth="1"/>
    <col min="117" max="117" width="4.140625" style="32" customWidth="1"/>
    <col min="118" max="118" width="15" style="32" customWidth="1"/>
    <col min="119" max="120" width="9.140625" style="32" customWidth="1"/>
    <col min="121" max="121" width="11.5703125" style="32" customWidth="1"/>
    <col min="122" max="122" width="18.140625" style="32" customWidth="1"/>
    <col min="123" max="123" width="13.140625" style="32" customWidth="1"/>
    <col min="124" max="124" width="12.28515625" style="32" customWidth="1"/>
    <col min="125" max="362" width="9.140625" style="32"/>
    <col min="363" max="363" width="1.42578125" style="32" customWidth="1"/>
    <col min="364" max="364" width="59.5703125" style="32" customWidth="1"/>
    <col min="365" max="365" width="9.140625" style="32" customWidth="1"/>
    <col min="366" max="367" width="3.85546875" style="32" customWidth="1"/>
    <col min="368" max="368" width="10.5703125" style="32" customWidth="1"/>
    <col min="369" max="369" width="3.85546875" style="32" customWidth="1"/>
    <col min="370" max="372" width="14.42578125" style="32" customWidth="1"/>
    <col min="373" max="373" width="4.140625" style="32" customWidth="1"/>
    <col min="374" max="374" width="15" style="32" customWidth="1"/>
    <col min="375" max="376" width="9.140625" style="32" customWidth="1"/>
    <col min="377" max="377" width="11.5703125" style="32" customWidth="1"/>
    <col min="378" max="378" width="18.140625" style="32" customWidth="1"/>
    <col min="379" max="379" width="13.140625" style="32" customWidth="1"/>
    <col min="380" max="380" width="12.28515625" style="32" customWidth="1"/>
    <col min="381" max="618" width="9.140625" style="32"/>
    <col min="619" max="619" width="1.42578125" style="32" customWidth="1"/>
    <col min="620" max="620" width="59.5703125" style="32" customWidth="1"/>
    <col min="621" max="621" width="9.140625" style="32" customWidth="1"/>
    <col min="622" max="623" width="3.85546875" style="32" customWidth="1"/>
    <col min="624" max="624" width="10.5703125" style="32" customWidth="1"/>
    <col min="625" max="625" width="3.85546875" style="32" customWidth="1"/>
    <col min="626" max="628" width="14.42578125" style="32" customWidth="1"/>
    <col min="629" max="629" width="4.140625" style="32" customWidth="1"/>
    <col min="630" max="630" width="15" style="32" customWidth="1"/>
    <col min="631" max="632" width="9.140625" style="32" customWidth="1"/>
    <col min="633" max="633" width="11.5703125" style="32" customWidth="1"/>
    <col min="634" max="634" width="18.140625" style="32" customWidth="1"/>
    <col min="635" max="635" width="13.140625" style="32" customWidth="1"/>
    <col min="636" max="636" width="12.28515625" style="32" customWidth="1"/>
    <col min="637" max="874" width="9.140625" style="32"/>
    <col min="875" max="875" width="1.42578125" style="32" customWidth="1"/>
    <col min="876" max="876" width="59.5703125" style="32" customWidth="1"/>
    <col min="877" max="877" width="9.140625" style="32" customWidth="1"/>
    <col min="878" max="879" width="3.85546875" style="32" customWidth="1"/>
    <col min="880" max="880" width="10.5703125" style="32" customWidth="1"/>
    <col min="881" max="881" width="3.85546875" style="32" customWidth="1"/>
    <col min="882" max="884" width="14.42578125" style="32" customWidth="1"/>
    <col min="885" max="885" width="4.140625" style="32" customWidth="1"/>
    <col min="886" max="886" width="15" style="32" customWidth="1"/>
    <col min="887" max="888" width="9.140625" style="32" customWidth="1"/>
    <col min="889" max="889" width="11.5703125" style="32" customWidth="1"/>
    <col min="890" max="890" width="18.140625" style="32" customWidth="1"/>
    <col min="891" max="891" width="13.140625" style="32" customWidth="1"/>
    <col min="892" max="892" width="12.28515625" style="32" customWidth="1"/>
    <col min="893" max="1130" width="9.140625" style="32"/>
    <col min="1131" max="1131" width="1.42578125" style="32" customWidth="1"/>
    <col min="1132" max="1132" width="59.5703125" style="32" customWidth="1"/>
    <col min="1133" max="1133" width="9.140625" style="32" customWidth="1"/>
    <col min="1134" max="1135" width="3.85546875" style="32" customWidth="1"/>
    <col min="1136" max="1136" width="10.5703125" style="32" customWidth="1"/>
    <col min="1137" max="1137" width="3.85546875" style="32" customWidth="1"/>
    <col min="1138" max="1140" width="14.42578125" style="32" customWidth="1"/>
    <col min="1141" max="1141" width="4.140625" style="32" customWidth="1"/>
    <col min="1142" max="1142" width="15" style="32" customWidth="1"/>
    <col min="1143" max="1144" width="9.140625" style="32" customWidth="1"/>
    <col min="1145" max="1145" width="11.5703125" style="32" customWidth="1"/>
    <col min="1146" max="1146" width="18.140625" style="32" customWidth="1"/>
    <col min="1147" max="1147" width="13.140625" style="32" customWidth="1"/>
    <col min="1148" max="1148" width="12.28515625" style="32" customWidth="1"/>
    <col min="1149" max="1386" width="9.140625" style="32"/>
    <col min="1387" max="1387" width="1.42578125" style="32" customWidth="1"/>
    <col min="1388" max="1388" width="59.5703125" style="32" customWidth="1"/>
    <col min="1389" max="1389" width="9.140625" style="32" customWidth="1"/>
    <col min="1390" max="1391" width="3.85546875" style="32" customWidth="1"/>
    <col min="1392" max="1392" width="10.5703125" style="32" customWidth="1"/>
    <col min="1393" max="1393" width="3.85546875" style="32" customWidth="1"/>
    <col min="1394" max="1396" width="14.42578125" style="32" customWidth="1"/>
    <col min="1397" max="1397" width="4.140625" style="32" customWidth="1"/>
    <col min="1398" max="1398" width="15" style="32" customWidth="1"/>
    <col min="1399" max="1400" width="9.140625" style="32" customWidth="1"/>
    <col min="1401" max="1401" width="11.5703125" style="32" customWidth="1"/>
    <col min="1402" max="1402" width="18.140625" style="32" customWidth="1"/>
    <col min="1403" max="1403" width="13.140625" style="32" customWidth="1"/>
    <col min="1404" max="1404" width="12.28515625" style="32" customWidth="1"/>
    <col min="1405" max="1642" width="9.140625" style="32"/>
    <col min="1643" max="1643" width="1.42578125" style="32" customWidth="1"/>
    <col min="1644" max="1644" width="59.5703125" style="32" customWidth="1"/>
    <col min="1645" max="1645" width="9.140625" style="32" customWidth="1"/>
    <col min="1646" max="1647" width="3.85546875" style="32" customWidth="1"/>
    <col min="1648" max="1648" width="10.5703125" style="32" customWidth="1"/>
    <col min="1649" max="1649" width="3.85546875" style="32" customWidth="1"/>
    <col min="1650" max="1652" width="14.42578125" style="32" customWidth="1"/>
    <col min="1653" max="1653" width="4.140625" style="32" customWidth="1"/>
    <col min="1654" max="1654" width="15" style="32" customWidth="1"/>
    <col min="1655" max="1656" width="9.140625" style="32" customWidth="1"/>
    <col min="1657" max="1657" width="11.5703125" style="32" customWidth="1"/>
    <col min="1658" max="1658" width="18.140625" style="32" customWidth="1"/>
    <col min="1659" max="1659" width="13.140625" style="32" customWidth="1"/>
    <col min="1660" max="1660" width="12.28515625" style="32" customWidth="1"/>
    <col min="1661" max="1898" width="9.140625" style="32"/>
    <col min="1899" max="1899" width="1.42578125" style="32" customWidth="1"/>
    <col min="1900" max="1900" width="59.5703125" style="32" customWidth="1"/>
    <col min="1901" max="1901" width="9.140625" style="32" customWidth="1"/>
    <col min="1902" max="1903" width="3.85546875" style="32" customWidth="1"/>
    <col min="1904" max="1904" width="10.5703125" style="32" customWidth="1"/>
    <col min="1905" max="1905" width="3.85546875" style="32" customWidth="1"/>
    <col min="1906" max="1908" width="14.42578125" style="32" customWidth="1"/>
    <col min="1909" max="1909" width="4.140625" style="32" customWidth="1"/>
    <col min="1910" max="1910" width="15" style="32" customWidth="1"/>
    <col min="1911" max="1912" width="9.140625" style="32" customWidth="1"/>
    <col min="1913" max="1913" width="11.5703125" style="32" customWidth="1"/>
    <col min="1914" max="1914" width="18.140625" style="32" customWidth="1"/>
    <col min="1915" max="1915" width="13.140625" style="32" customWidth="1"/>
    <col min="1916" max="1916" width="12.28515625" style="32" customWidth="1"/>
    <col min="1917" max="2154" width="9.140625" style="32"/>
    <col min="2155" max="2155" width="1.42578125" style="32" customWidth="1"/>
    <col min="2156" max="2156" width="59.5703125" style="32" customWidth="1"/>
    <col min="2157" max="2157" width="9.140625" style="32" customWidth="1"/>
    <col min="2158" max="2159" width="3.85546875" style="32" customWidth="1"/>
    <col min="2160" max="2160" width="10.5703125" style="32" customWidth="1"/>
    <col min="2161" max="2161" width="3.85546875" style="32" customWidth="1"/>
    <col min="2162" max="2164" width="14.42578125" style="32" customWidth="1"/>
    <col min="2165" max="2165" width="4.140625" style="32" customWidth="1"/>
    <col min="2166" max="2166" width="15" style="32" customWidth="1"/>
    <col min="2167" max="2168" width="9.140625" style="32" customWidth="1"/>
    <col min="2169" max="2169" width="11.5703125" style="32" customWidth="1"/>
    <col min="2170" max="2170" width="18.140625" style="32" customWidth="1"/>
    <col min="2171" max="2171" width="13.140625" style="32" customWidth="1"/>
    <col min="2172" max="2172" width="12.28515625" style="32" customWidth="1"/>
    <col min="2173" max="2410" width="9.140625" style="32"/>
    <col min="2411" max="2411" width="1.42578125" style="32" customWidth="1"/>
    <col min="2412" max="2412" width="59.5703125" style="32" customWidth="1"/>
    <col min="2413" max="2413" width="9.140625" style="32" customWidth="1"/>
    <col min="2414" max="2415" width="3.85546875" style="32" customWidth="1"/>
    <col min="2416" max="2416" width="10.5703125" style="32" customWidth="1"/>
    <col min="2417" max="2417" width="3.85546875" style="32" customWidth="1"/>
    <col min="2418" max="2420" width="14.42578125" style="32" customWidth="1"/>
    <col min="2421" max="2421" width="4.140625" style="32" customWidth="1"/>
    <col min="2422" max="2422" width="15" style="32" customWidth="1"/>
    <col min="2423" max="2424" width="9.140625" style="32" customWidth="1"/>
    <col min="2425" max="2425" width="11.5703125" style="32" customWidth="1"/>
    <col min="2426" max="2426" width="18.140625" style="32" customWidth="1"/>
    <col min="2427" max="2427" width="13.140625" style="32" customWidth="1"/>
    <col min="2428" max="2428" width="12.28515625" style="32" customWidth="1"/>
    <col min="2429" max="2666" width="9.140625" style="32"/>
    <col min="2667" max="2667" width="1.42578125" style="32" customWidth="1"/>
    <col min="2668" max="2668" width="59.5703125" style="32" customWidth="1"/>
    <col min="2669" max="2669" width="9.140625" style="32" customWidth="1"/>
    <col min="2670" max="2671" width="3.85546875" style="32" customWidth="1"/>
    <col min="2672" max="2672" width="10.5703125" style="32" customWidth="1"/>
    <col min="2673" max="2673" width="3.85546875" style="32" customWidth="1"/>
    <col min="2674" max="2676" width="14.42578125" style="32" customWidth="1"/>
    <col min="2677" max="2677" width="4.140625" style="32" customWidth="1"/>
    <col min="2678" max="2678" width="15" style="32" customWidth="1"/>
    <col min="2679" max="2680" width="9.140625" style="32" customWidth="1"/>
    <col min="2681" max="2681" width="11.5703125" style="32" customWidth="1"/>
    <col min="2682" max="2682" width="18.140625" style="32" customWidth="1"/>
    <col min="2683" max="2683" width="13.140625" style="32" customWidth="1"/>
    <col min="2684" max="2684" width="12.28515625" style="32" customWidth="1"/>
    <col min="2685" max="2922" width="9.140625" style="32"/>
    <col min="2923" max="2923" width="1.42578125" style="32" customWidth="1"/>
    <col min="2924" max="2924" width="59.5703125" style="32" customWidth="1"/>
    <col min="2925" max="2925" width="9.140625" style="32" customWidth="1"/>
    <col min="2926" max="2927" width="3.85546875" style="32" customWidth="1"/>
    <col min="2928" max="2928" width="10.5703125" style="32" customWidth="1"/>
    <col min="2929" max="2929" width="3.85546875" style="32" customWidth="1"/>
    <col min="2930" max="2932" width="14.42578125" style="32" customWidth="1"/>
    <col min="2933" max="2933" width="4.140625" style="32" customWidth="1"/>
    <col min="2934" max="2934" width="15" style="32" customWidth="1"/>
    <col min="2935" max="2936" width="9.140625" style="32" customWidth="1"/>
    <col min="2937" max="2937" width="11.5703125" style="32" customWidth="1"/>
    <col min="2938" max="2938" width="18.140625" style="32" customWidth="1"/>
    <col min="2939" max="2939" width="13.140625" style="32" customWidth="1"/>
    <col min="2940" max="2940" width="12.28515625" style="32" customWidth="1"/>
    <col min="2941" max="3178" width="9.140625" style="32"/>
    <col min="3179" max="3179" width="1.42578125" style="32" customWidth="1"/>
    <col min="3180" max="3180" width="59.5703125" style="32" customWidth="1"/>
    <col min="3181" max="3181" width="9.140625" style="32" customWidth="1"/>
    <col min="3182" max="3183" width="3.85546875" style="32" customWidth="1"/>
    <col min="3184" max="3184" width="10.5703125" style="32" customWidth="1"/>
    <col min="3185" max="3185" width="3.85546875" style="32" customWidth="1"/>
    <col min="3186" max="3188" width="14.42578125" style="32" customWidth="1"/>
    <col min="3189" max="3189" width="4.140625" style="32" customWidth="1"/>
    <col min="3190" max="3190" width="15" style="32" customWidth="1"/>
    <col min="3191" max="3192" width="9.140625" style="32" customWidth="1"/>
    <col min="3193" max="3193" width="11.5703125" style="32" customWidth="1"/>
    <col min="3194" max="3194" width="18.140625" style="32" customWidth="1"/>
    <col min="3195" max="3195" width="13.140625" style="32" customWidth="1"/>
    <col min="3196" max="3196" width="12.28515625" style="32" customWidth="1"/>
    <col min="3197" max="3434" width="9.140625" style="32"/>
    <col min="3435" max="3435" width="1.42578125" style="32" customWidth="1"/>
    <col min="3436" max="3436" width="59.5703125" style="32" customWidth="1"/>
    <col min="3437" max="3437" width="9.140625" style="32" customWidth="1"/>
    <col min="3438" max="3439" width="3.85546875" style="32" customWidth="1"/>
    <col min="3440" max="3440" width="10.5703125" style="32" customWidth="1"/>
    <col min="3441" max="3441" width="3.85546875" style="32" customWidth="1"/>
    <col min="3442" max="3444" width="14.42578125" style="32" customWidth="1"/>
    <col min="3445" max="3445" width="4.140625" style="32" customWidth="1"/>
    <col min="3446" max="3446" width="15" style="32" customWidth="1"/>
    <col min="3447" max="3448" width="9.140625" style="32" customWidth="1"/>
    <col min="3449" max="3449" width="11.5703125" style="32" customWidth="1"/>
    <col min="3450" max="3450" width="18.140625" style="32" customWidth="1"/>
    <col min="3451" max="3451" width="13.140625" style="32" customWidth="1"/>
    <col min="3452" max="3452" width="12.28515625" style="32" customWidth="1"/>
    <col min="3453" max="3690" width="9.140625" style="32"/>
    <col min="3691" max="3691" width="1.42578125" style="32" customWidth="1"/>
    <col min="3692" max="3692" width="59.5703125" style="32" customWidth="1"/>
    <col min="3693" max="3693" width="9.140625" style="32" customWidth="1"/>
    <col min="3694" max="3695" width="3.85546875" style="32" customWidth="1"/>
    <col min="3696" max="3696" width="10.5703125" style="32" customWidth="1"/>
    <col min="3697" max="3697" width="3.85546875" style="32" customWidth="1"/>
    <col min="3698" max="3700" width="14.42578125" style="32" customWidth="1"/>
    <col min="3701" max="3701" width="4.140625" style="32" customWidth="1"/>
    <col min="3702" max="3702" width="15" style="32" customWidth="1"/>
    <col min="3703" max="3704" width="9.140625" style="32" customWidth="1"/>
    <col min="3705" max="3705" width="11.5703125" style="32" customWidth="1"/>
    <col min="3706" max="3706" width="18.140625" style="32" customWidth="1"/>
    <col min="3707" max="3707" width="13.140625" style="32" customWidth="1"/>
    <col min="3708" max="3708" width="12.28515625" style="32" customWidth="1"/>
    <col min="3709" max="3946" width="9.140625" style="32"/>
    <col min="3947" max="3947" width="1.42578125" style="32" customWidth="1"/>
    <col min="3948" max="3948" width="59.5703125" style="32" customWidth="1"/>
    <col min="3949" max="3949" width="9.140625" style="32" customWidth="1"/>
    <col min="3950" max="3951" width="3.85546875" style="32" customWidth="1"/>
    <col min="3952" max="3952" width="10.5703125" style="32" customWidth="1"/>
    <col min="3953" max="3953" width="3.85546875" style="32" customWidth="1"/>
    <col min="3954" max="3956" width="14.42578125" style="32" customWidth="1"/>
    <col min="3957" max="3957" width="4.140625" style="32" customWidth="1"/>
    <col min="3958" max="3958" width="15" style="32" customWidth="1"/>
    <col min="3959" max="3960" width="9.140625" style="32" customWidth="1"/>
    <col min="3961" max="3961" width="11.5703125" style="32" customWidth="1"/>
    <col min="3962" max="3962" width="18.140625" style="32" customWidth="1"/>
    <col min="3963" max="3963" width="13.140625" style="32" customWidth="1"/>
    <col min="3964" max="3964" width="12.28515625" style="32" customWidth="1"/>
    <col min="3965" max="4202" width="9.140625" style="32"/>
    <col min="4203" max="4203" width="1.42578125" style="32" customWidth="1"/>
    <col min="4204" max="4204" width="59.5703125" style="32" customWidth="1"/>
    <col min="4205" max="4205" width="9.140625" style="32" customWidth="1"/>
    <col min="4206" max="4207" width="3.85546875" style="32" customWidth="1"/>
    <col min="4208" max="4208" width="10.5703125" style="32" customWidth="1"/>
    <col min="4209" max="4209" width="3.85546875" style="32" customWidth="1"/>
    <col min="4210" max="4212" width="14.42578125" style="32" customWidth="1"/>
    <col min="4213" max="4213" width="4.140625" style="32" customWidth="1"/>
    <col min="4214" max="4214" width="15" style="32" customWidth="1"/>
    <col min="4215" max="4216" width="9.140625" style="32" customWidth="1"/>
    <col min="4217" max="4217" width="11.5703125" style="32" customWidth="1"/>
    <col min="4218" max="4218" width="18.140625" style="32" customWidth="1"/>
    <col min="4219" max="4219" width="13.140625" style="32" customWidth="1"/>
    <col min="4220" max="4220" width="12.28515625" style="32" customWidth="1"/>
    <col min="4221" max="4458" width="9.140625" style="32"/>
    <col min="4459" max="4459" width="1.42578125" style="32" customWidth="1"/>
    <col min="4460" max="4460" width="59.5703125" style="32" customWidth="1"/>
    <col min="4461" max="4461" width="9.140625" style="32" customWidth="1"/>
    <col min="4462" max="4463" width="3.85546875" style="32" customWidth="1"/>
    <col min="4464" max="4464" width="10.5703125" style="32" customWidth="1"/>
    <col min="4465" max="4465" width="3.85546875" style="32" customWidth="1"/>
    <col min="4466" max="4468" width="14.42578125" style="32" customWidth="1"/>
    <col min="4469" max="4469" width="4.140625" style="32" customWidth="1"/>
    <col min="4470" max="4470" width="15" style="32" customWidth="1"/>
    <col min="4471" max="4472" width="9.140625" style="32" customWidth="1"/>
    <col min="4473" max="4473" width="11.5703125" style="32" customWidth="1"/>
    <col min="4474" max="4474" width="18.140625" style="32" customWidth="1"/>
    <col min="4475" max="4475" width="13.140625" style="32" customWidth="1"/>
    <col min="4476" max="4476" width="12.28515625" style="32" customWidth="1"/>
    <col min="4477" max="4714" width="9.140625" style="32"/>
    <col min="4715" max="4715" width="1.42578125" style="32" customWidth="1"/>
    <col min="4716" max="4716" width="59.5703125" style="32" customWidth="1"/>
    <col min="4717" max="4717" width="9.140625" style="32" customWidth="1"/>
    <col min="4718" max="4719" width="3.85546875" style="32" customWidth="1"/>
    <col min="4720" max="4720" width="10.5703125" style="32" customWidth="1"/>
    <col min="4721" max="4721" width="3.85546875" style="32" customWidth="1"/>
    <col min="4722" max="4724" width="14.42578125" style="32" customWidth="1"/>
    <col min="4725" max="4725" width="4.140625" style="32" customWidth="1"/>
    <col min="4726" max="4726" width="15" style="32" customWidth="1"/>
    <col min="4727" max="4728" width="9.140625" style="32" customWidth="1"/>
    <col min="4729" max="4729" width="11.5703125" style="32" customWidth="1"/>
    <col min="4730" max="4730" width="18.140625" style="32" customWidth="1"/>
    <col min="4731" max="4731" width="13.140625" style="32" customWidth="1"/>
    <col min="4732" max="4732" width="12.28515625" style="32" customWidth="1"/>
    <col min="4733" max="4970" width="9.140625" style="32"/>
    <col min="4971" max="4971" width="1.42578125" style="32" customWidth="1"/>
    <col min="4972" max="4972" width="59.5703125" style="32" customWidth="1"/>
    <col min="4973" max="4973" width="9.140625" style="32" customWidth="1"/>
    <col min="4974" max="4975" width="3.85546875" style="32" customWidth="1"/>
    <col min="4976" max="4976" width="10.5703125" style="32" customWidth="1"/>
    <col min="4977" max="4977" width="3.85546875" style="32" customWidth="1"/>
    <col min="4978" max="4980" width="14.42578125" style="32" customWidth="1"/>
    <col min="4981" max="4981" width="4.140625" style="32" customWidth="1"/>
    <col min="4982" max="4982" width="15" style="32" customWidth="1"/>
    <col min="4983" max="4984" width="9.140625" style="32" customWidth="1"/>
    <col min="4985" max="4985" width="11.5703125" style="32" customWidth="1"/>
    <col min="4986" max="4986" width="18.140625" style="32" customWidth="1"/>
    <col min="4987" max="4987" width="13.140625" style="32" customWidth="1"/>
    <col min="4988" max="4988" width="12.28515625" style="32" customWidth="1"/>
    <col min="4989" max="5226" width="9.140625" style="32"/>
    <col min="5227" max="5227" width="1.42578125" style="32" customWidth="1"/>
    <col min="5228" max="5228" width="59.5703125" style="32" customWidth="1"/>
    <col min="5229" max="5229" width="9.140625" style="32" customWidth="1"/>
    <col min="5230" max="5231" width="3.85546875" style="32" customWidth="1"/>
    <col min="5232" max="5232" width="10.5703125" style="32" customWidth="1"/>
    <col min="5233" max="5233" width="3.85546875" style="32" customWidth="1"/>
    <col min="5234" max="5236" width="14.42578125" style="32" customWidth="1"/>
    <col min="5237" max="5237" width="4.140625" style="32" customWidth="1"/>
    <col min="5238" max="5238" width="15" style="32" customWidth="1"/>
    <col min="5239" max="5240" width="9.140625" style="32" customWidth="1"/>
    <col min="5241" max="5241" width="11.5703125" style="32" customWidth="1"/>
    <col min="5242" max="5242" width="18.140625" style="32" customWidth="1"/>
    <col min="5243" max="5243" width="13.140625" style="32" customWidth="1"/>
    <col min="5244" max="5244" width="12.28515625" style="32" customWidth="1"/>
    <col min="5245" max="5482" width="9.140625" style="32"/>
    <col min="5483" max="5483" width="1.42578125" style="32" customWidth="1"/>
    <col min="5484" max="5484" width="59.5703125" style="32" customWidth="1"/>
    <col min="5485" max="5485" width="9.140625" style="32" customWidth="1"/>
    <col min="5486" max="5487" width="3.85546875" style="32" customWidth="1"/>
    <col min="5488" max="5488" width="10.5703125" style="32" customWidth="1"/>
    <col min="5489" max="5489" width="3.85546875" style="32" customWidth="1"/>
    <col min="5490" max="5492" width="14.42578125" style="32" customWidth="1"/>
    <col min="5493" max="5493" width="4.140625" style="32" customWidth="1"/>
    <col min="5494" max="5494" width="15" style="32" customWidth="1"/>
    <col min="5495" max="5496" width="9.140625" style="32" customWidth="1"/>
    <col min="5497" max="5497" width="11.5703125" style="32" customWidth="1"/>
    <col min="5498" max="5498" width="18.140625" style="32" customWidth="1"/>
    <col min="5499" max="5499" width="13.140625" style="32" customWidth="1"/>
    <col min="5500" max="5500" width="12.28515625" style="32" customWidth="1"/>
    <col min="5501" max="5738" width="9.140625" style="32"/>
    <col min="5739" max="5739" width="1.42578125" style="32" customWidth="1"/>
    <col min="5740" max="5740" width="59.5703125" style="32" customWidth="1"/>
    <col min="5741" max="5741" width="9.140625" style="32" customWidth="1"/>
    <col min="5742" max="5743" width="3.85546875" style="32" customWidth="1"/>
    <col min="5744" max="5744" width="10.5703125" style="32" customWidth="1"/>
    <col min="5745" max="5745" width="3.85546875" style="32" customWidth="1"/>
    <col min="5746" max="5748" width="14.42578125" style="32" customWidth="1"/>
    <col min="5749" max="5749" width="4.140625" style="32" customWidth="1"/>
    <col min="5750" max="5750" width="15" style="32" customWidth="1"/>
    <col min="5751" max="5752" width="9.140625" style="32" customWidth="1"/>
    <col min="5753" max="5753" width="11.5703125" style="32" customWidth="1"/>
    <col min="5754" max="5754" width="18.140625" style="32" customWidth="1"/>
    <col min="5755" max="5755" width="13.140625" style="32" customWidth="1"/>
    <col min="5756" max="5756" width="12.28515625" style="32" customWidth="1"/>
    <col min="5757" max="5994" width="9.140625" style="32"/>
    <col min="5995" max="5995" width="1.42578125" style="32" customWidth="1"/>
    <col min="5996" max="5996" width="59.5703125" style="32" customWidth="1"/>
    <col min="5997" max="5997" width="9.140625" style="32" customWidth="1"/>
    <col min="5998" max="5999" width="3.85546875" style="32" customWidth="1"/>
    <col min="6000" max="6000" width="10.5703125" style="32" customWidth="1"/>
    <col min="6001" max="6001" width="3.85546875" style="32" customWidth="1"/>
    <col min="6002" max="6004" width="14.42578125" style="32" customWidth="1"/>
    <col min="6005" max="6005" width="4.140625" style="32" customWidth="1"/>
    <col min="6006" max="6006" width="15" style="32" customWidth="1"/>
    <col min="6007" max="6008" width="9.140625" style="32" customWidth="1"/>
    <col min="6009" max="6009" width="11.5703125" style="32" customWidth="1"/>
    <col min="6010" max="6010" width="18.140625" style="32" customWidth="1"/>
    <col min="6011" max="6011" width="13.140625" style="32" customWidth="1"/>
    <col min="6012" max="6012" width="12.28515625" style="32" customWidth="1"/>
    <col min="6013" max="6250" width="9.140625" style="32"/>
    <col min="6251" max="6251" width="1.42578125" style="32" customWidth="1"/>
    <col min="6252" max="6252" width="59.5703125" style="32" customWidth="1"/>
    <col min="6253" max="6253" width="9.140625" style="32" customWidth="1"/>
    <col min="6254" max="6255" width="3.85546875" style="32" customWidth="1"/>
    <col min="6256" max="6256" width="10.5703125" style="32" customWidth="1"/>
    <col min="6257" max="6257" width="3.85546875" style="32" customWidth="1"/>
    <col min="6258" max="6260" width="14.42578125" style="32" customWidth="1"/>
    <col min="6261" max="6261" width="4.140625" style="32" customWidth="1"/>
    <col min="6262" max="6262" width="15" style="32" customWidth="1"/>
    <col min="6263" max="6264" width="9.140625" style="32" customWidth="1"/>
    <col min="6265" max="6265" width="11.5703125" style="32" customWidth="1"/>
    <col min="6266" max="6266" width="18.140625" style="32" customWidth="1"/>
    <col min="6267" max="6267" width="13.140625" style="32" customWidth="1"/>
    <col min="6268" max="6268" width="12.28515625" style="32" customWidth="1"/>
    <col min="6269" max="6506" width="9.140625" style="32"/>
    <col min="6507" max="6507" width="1.42578125" style="32" customWidth="1"/>
    <col min="6508" max="6508" width="59.5703125" style="32" customWidth="1"/>
    <col min="6509" max="6509" width="9.140625" style="32" customWidth="1"/>
    <col min="6510" max="6511" width="3.85546875" style="32" customWidth="1"/>
    <col min="6512" max="6512" width="10.5703125" style="32" customWidth="1"/>
    <col min="6513" max="6513" width="3.85546875" style="32" customWidth="1"/>
    <col min="6514" max="6516" width="14.42578125" style="32" customWidth="1"/>
    <col min="6517" max="6517" width="4.140625" style="32" customWidth="1"/>
    <col min="6518" max="6518" width="15" style="32" customWidth="1"/>
    <col min="6519" max="6520" width="9.140625" style="32" customWidth="1"/>
    <col min="6521" max="6521" width="11.5703125" style="32" customWidth="1"/>
    <col min="6522" max="6522" width="18.140625" style="32" customWidth="1"/>
    <col min="6523" max="6523" width="13.140625" style="32" customWidth="1"/>
    <col min="6524" max="6524" width="12.28515625" style="32" customWidth="1"/>
    <col min="6525" max="6762" width="9.140625" style="32"/>
    <col min="6763" max="6763" width="1.42578125" style="32" customWidth="1"/>
    <col min="6764" max="6764" width="59.5703125" style="32" customWidth="1"/>
    <col min="6765" max="6765" width="9.140625" style="32" customWidth="1"/>
    <col min="6766" max="6767" width="3.85546875" style="32" customWidth="1"/>
    <col min="6768" max="6768" width="10.5703125" style="32" customWidth="1"/>
    <col min="6769" max="6769" width="3.85546875" style="32" customWidth="1"/>
    <col min="6770" max="6772" width="14.42578125" style="32" customWidth="1"/>
    <col min="6773" max="6773" width="4.140625" style="32" customWidth="1"/>
    <col min="6774" max="6774" width="15" style="32" customWidth="1"/>
    <col min="6775" max="6776" width="9.140625" style="32" customWidth="1"/>
    <col min="6777" max="6777" width="11.5703125" style="32" customWidth="1"/>
    <col min="6778" max="6778" width="18.140625" style="32" customWidth="1"/>
    <col min="6779" max="6779" width="13.140625" style="32" customWidth="1"/>
    <col min="6780" max="6780" width="12.28515625" style="32" customWidth="1"/>
    <col min="6781" max="7018" width="9.140625" style="32"/>
    <col min="7019" max="7019" width="1.42578125" style="32" customWidth="1"/>
    <col min="7020" max="7020" width="59.5703125" style="32" customWidth="1"/>
    <col min="7021" max="7021" width="9.140625" style="32" customWidth="1"/>
    <col min="7022" max="7023" width="3.85546875" style="32" customWidth="1"/>
    <col min="7024" max="7024" width="10.5703125" style="32" customWidth="1"/>
    <col min="7025" max="7025" width="3.85546875" style="32" customWidth="1"/>
    <col min="7026" max="7028" width="14.42578125" style="32" customWidth="1"/>
    <col min="7029" max="7029" width="4.140625" style="32" customWidth="1"/>
    <col min="7030" max="7030" width="15" style="32" customWidth="1"/>
    <col min="7031" max="7032" width="9.140625" style="32" customWidth="1"/>
    <col min="7033" max="7033" width="11.5703125" style="32" customWidth="1"/>
    <col min="7034" max="7034" width="18.140625" style="32" customWidth="1"/>
    <col min="7035" max="7035" width="13.140625" style="32" customWidth="1"/>
    <col min="7036" max="7036" width="12.28515625" style="32" customWidth="1"/>
    <col min="7037" max="7274" width="9.140625" style="32"/>
    <col min="7275" max="7275" width="1.42578125" style="32" customWidth="1"/>
    <col min="7276" max="7276" width="59.5703125" style="32" customWidth="1"/>
    <col min="7277" max="7277" width="9.140625" style="32" customWidth="1"/>
    <col min="7278" max="7279" width="3.85546875" style="32" customWidth="1"/>
    <col min="7280" max="7280" width="10.5703125" style="32" customWidth="1"/>
    <col min="7281" max="7281" width="3.85546875" style="32" customWidth="1"/>
    <col min="7282" max="7284" width="14.42578125" style="32" customWidth="1"/>
    <col min="7285" max="7285" width="4.140625" style="32" customWidth="1"/>
    <col min="7286" max="7286" width="15" style="32" customWidth="1"/>
    <col min="7287" max="7288" width="9.140625" style="32" customWidth="1"/>
    <col min="7289" max="7289" width="11.5703125" style="32" customWidth="1"/>
    <col min="7290" max="7290" width="18.140625" style="32" customWidth="1"/>
    <col min="7291" max="7291" width="13.140625" style="32" customWidth="1"/>
    <col min="7292" max="7292" width="12.28515625" style="32" customWidth="1"/>
    <col min="7293" max="7530" width="9.140625" style="32"/>
    <col min="7531" max="7531" width="1.42578125" style="32" customWidth="1"/>
    <col min="7532" max="7532" width="59.5703125" style="32" customWidth="1"/>
    <col min="7533" max="7533" width="9.140625" style="32" customWidth="1"/>
    <col min="7534" max="7535" width="3.85546875" style="32" customWidth="1"/>
    <col min="7536" max="7536" width="10.5703125" style="32" customWidth="1"/>
    <col min="7537" max="7537" width="3.85546875" style="32" customWidth="1"/>
    <col min="7538" max="7540" width="14.42578125" style="32" customWidth="1"/>
    <col min="7541" max="7541" width="4.140625" style="32" customWidth="1"/>
    <col min="7542" max="7542" width="15" style="32" customWidth="1"/>
    <col min="7543" max="7544" width="9.140625" style="32" customWidth="1"/>
    <col min="7545" max="7545" width="11.5703125" style="32" customWidth="1"/>
    <col min="7546" max="7546" width="18.140625" style="32" customWidth="1"/>
    <col min="7547" max="7547" width="13.140625" style="32" customWidth="1"/>
    <col min="7548" max="7548" width="12.28515625" style="32" customWidth="1"/>
    <col min="7549" max="7786" width="9.140625" style="32"/>
    <col min="7787" max="7787" width="1.42578125" style="32" customWidth="1"/>
    <col min="7788" max="7788" width="59.5703125" style="32" customWidth="1"/>
    <col min="7789" max="7789" width="9.140625" style="32" customWidth="1"/>
    <col min="7790" max="7791" width="3.85546875" style="32" customWidth="1"/>
    <col min="7792" max="7792" width="10.5703125" style="32" customWidth="1"/>
    <col min="7793" max="7793" width="3.85546875" style="32" customWidth="1"/>
    <col min="7794" max="7796" width="14.42578125" style="32" customWidth="1"/>
    <col min="7797" max="7797" width="4.140625" style="32" customWidth="1"/>
    <col min="7798" max="7798" width="15" style="32" customWidth="1"/>
    <col min="7799" max="7800" width="9.140625" style="32" customWidth="1"/>
    <col min="7801" max="7801" width="11.5703125" style="32" customWidth="1"/>
    <col min="7802" max="7802" width="18.140625" style="32" customWidth="1"/>
    <col min="7803" max="7803" width="13.140625" style="32" customWidth="1"/>
    <col min="7804" max="7804" width="12.28515625" style="32" customWidth="1"/>
    <col min="7805" max="8042" width="9.140625" style="32"/>
    <col min="8043" max="8043" width="1.42578125" style="32" customWidth="1"/>
    <col min="8044" max="8044" width="59.5703125" style="32" customWidth="1"/>
    <col min="8045" max="8045" width="9.140625" style="32" customWidth="1"/>
    <col min="8046" max="8047" width="3.85546875" style="32" customWidth="1"/>
    <col min="8048" max="8048" width="10.5703125" style="32" customWidth="1"/>
    <col min="8049" max="8049" width="3.85546875" style="32" customWidth="1"/>
    <col min="8050" max="8052" width="14.42578125" style="32" customWidth="1"/>
    <col min="8053" max="8053" width="4.140625" style="32" customWidth="1"/>
    <col min="8054" max="8054" width="15" style="32" customWidth="1"/>
    <col min="8055" max="8056" width="9.140625" style="32" customWidth="1"/>
    <col min="8057" max="8057" width="11.5703125" style="32" customWidth="1"/>
    <col min="8058" max="8058" width="18.140625" style="32" customWidth="1"/>
    <col min="8059" max="8059" width="13.140625" style="32" customWidth="1"/>
    <col min="8060" max="8060" width="12.28515625" style="32" customWidth="1"/>
    <col min="8061" max="8298" width="9.140625" style="32"/>
    <col min="8299" max="8299" width="1.42578125" style="32" customWidth="1"/>
    <col min="8300" max="8300" width="59.5703125" style="32" customWidth="1"/>
    <col min="8301" max="8301" width="9.140625" style="32" customWidth="1"/>
    <col min="8302" max="8303" width="3.85546875" style="32" customWidth="1"/>
    <col min="8304" max="8304" width="10.5703125" style="32" customWidth="1"/>
    <col min="8305" max="8305" width="3.85546875" style="32" customWidth="1"/>
    <col min="8306" max="8308" width="14.42578125" style="32" customWidth="1"/>
    <col min="8309" max="8309" width="4.140625" style="32" customWidth="1"/>
    <col min="8310" max="8310" width="15" style="32" customWidth="1"/>
    <col min="8311" max="8312" width="9.140625" style="32" customWidth="1"/>
    <col min="8313" max="8313" width="11.5703125" style="32" customWidth="1"/>
    <col min="8314" max="8314" width="18.140625" style="32" customWidth="1"/>
    <col min="8315" max="8315" width="13.140625" style="32" customWidth="1"/>
    <col min="8316" max="8316" width="12.28515625" style="32" customWidth="1"/>
    <col min="8317" max="8554" width="9.140625" style="32"/>
    <col min="8555" max="8555" width="1.42578125" style="32" customWidth="1"/>
    <col min="8556" max="8556" width="59.5703125" style="32" customWidth="1"/>
    <col min="8557" max="8557" width="9.140625" style="32" customWidth="1"/>
    <col min="8558" max="8559" width="3.85546875" style="32" customWidth="1"/>
    <col min="8560" max="8560" width="10.5703125" style="32" customWidth="1"/>
    <col min="8561" max="8561" width="3.85546875" style="32" customWidth="1"/>
    <col min="8562" max="8564" width="14.42578125" style="32" customWidth="1"/>
    <col min="8565" max="8565" width="4.140625" style="32" customWidth="1"/>
    <col min="8566" max="8566" width="15" style="32" customWidth="1"/>
    <col min="8567" max="8568" width="9.140625" style="32" customWidth="1"/>
    <col min="8569" max="8569" width="11.5703125" style="32" customWidth="1"/>
    <col min="8570" max="8570" width="18.140625" style="32" customWidth="1"/>
    <col min="8571" max="8571" width="13.140625" style="32" customWidth="1"/>
    <col min="8572" max="8572" width="12.28515625" style="32" customWidth="1"/>
    <col min="8573" max="8810" width="9.140625" style="32"/>
    <col min="8811" max="8811" width="1.42578125" style="32" customWidth="1"/>
    <col min="8812" max="8812" width="59.5703125" style="32" customWidth="1"/>
    <col min="8813" max="8813" width="9.140625" style="32" customWidth="1"/>
    <col min="8814" max="8815" width="3.85546875" style="32" customWidth="1"/>
    <col min="8816" max="8816" width="10.5703125" style="32" customWidth="1"/>
    <col min="8817" max="8817" width="3.85546875" style="32" customWidth="1"/>
    <col min="8818" max="8820" width="14.42578125" style="32" customWidth="1"/>
    <col min="8821" max="8821" width="4.140625" style="32" customWidth="1"/>
    <col min="8822" max="8822" width="15" style="32" customWidth="1"/>
    <col min="8823" max="8824" width="9.140625" style="32" customWidth="1"/>
    <col min="8825" max="8825" width="11.5703125" style="32" customWidth="1"/>
    <col min="8826" max="8826" width="18.140625" style="32" customWidth="1"/>
    <col min="8827" max="8827" width="13.140625" style="32" customWidth="1"/>
    <col min="8828" max="8828" width="12.28515625" style="32" customWidth="1"/>
    <col min="8829" max="9066" width="9.140625" style="32"/>
    <col min="9067" max="9067" width="1.42578125" style="32" customWidth="1"/>
    <col min="9068" max="9068" width="59.5703125" style="32" customWidth="1"/>
    <col min="9069" max="9069" width="9.140625" style="32" customWidth="1"/>
    <col min="9070" max="9071" width="3.85546875" style="32" customWidth="1"/>
    <col min="9072" max="9072" width="10.5703125" style="32" customWidth="1"/>
    <col min="9073" max="9073" width="3.85546875" style="32" customWidth="1"/>
    <col min="9074" max="9076" width="14.42578125" style="32" customWidth="1"/>
    <col min="9077" max="9077" width="4.140625" style="32" customWidth="1"/>
    <col min="9078" max="9078" width="15" style="32" customWidth="1"/>
    <col min="9079" max="9080" width="9.140625" style="32" customWidth="1"/>
    <col min="9081" max="9081" width="11.5703125" style="32" customWidth="1"/>
    <col min="9082" max="9082" width="18.140625" style="32" customWidth="1"/>
    <col min="9083" max="9083" width="13.140625" style="32" customWidth="1"/>
    <col min="9084" max="9084" width="12.28515625" style="32" customWidth="1"/>
    <col min="9085" max="9322" width="9.140625" style="32"/>
    <col min="9323" max="9323" width="1.42578125" style="32" customWidth="1"/>
    <col min="9324" max="9324" width="59.5703125" style="32" customWidth="1"/>
    <col min="9325" max="9325" width="9.140625" style="32" customWidth="1"/>
    <col min="9326" max="9327" width="3.85546875" style="32" customWidth="1"/>
    <col min="9328" max="9328" width="10.5703125" style="32" customWidth="1"/>
    <col min="9329" max="9329" width="3.85546875" style="32" customWidth="1"/>
    <col min="9330" max="9332" width="14.42578125" style="32" customWidth="1"/>
    <col min="9333" max="9333" width="4.140625" style="32" customWidth="1"/>
    <col min="9334" max="9334" width="15" style="32" customWidth="1"/>
    <col min="9335" max="9336" width="9.140625" style="32" customWidth="1"/>
    <col min="9337" max="9337" width="11.5703125" style="32" customWidth="1"/>
    <col min="9338" max="9338" width="18.140625" style="32" customWidth="1"/>
    <col min="9339" max="9339" width="13.140625" style="32" customWidth="1"/>
    <col min="9340" max="9340" width="12.28515625" style="32" customWidth="1"/>
    <col min="9341" max="9578" width="9.140625" style="32"/>
    <col min="9579" max="9579" width="1.42578125" style="32" customWidth="1"/>
    <col min="9580" max="9580" width="59.5703125" style="32" customWidth="1"/>
    <col min="9581" max="9581" width="9.140625" style="32" customWidth="1"/>
    <col min="9582" max="9583" width="3.85546875" style="32" customWidth="1"/>
    <col min="9584" max="9584" width="10.5703125" style="32" customWidth="1"/>
    <col min="9585" max="9585" width="3.85546875" style="32" customWidth="1"/>
    <col min="9586" max="9588" width="14.42578125" style="32" customWidth="1"/>
    <col min="9589" max="9589" width="4.140625" style="32" customWidth="1"/>
    <col min="9590" max="9590" width="15" style="32" customWidth="1"/>
    <col min="9591" max="9592" width="9.140625" style="32" customWidth="1"/>
    <col min="9593" max="9593" width="11.5703125" style="32" customWidth="1"/>
    <col min="9594" max="9594" width="18.140625" style="32" customWidth="1"/>
    <col min="9595" max="9595" width="13.140625" style="32" customWidth="1"/>
    <col min="9596" max="9596" width="12.28515625" style="32" customWidth="1"/>
    <col min="9597" max="9834" width="9.140625" style="32"/>
    <col min="9835" max="9835" width="1.42578125" style="32" customWidth="1"/>
    <col min="9836" max="9836" width="59.5703125" style="32" customWidth="1"/>
    <col min="9837" max="9837" width="9.140625" style="32" customWidth="1"/>
    <col min="9838" max="9839" width="3.85546875" style="32" customWidth="1"/>
    <col min="9840" max="9840" width="10.5703125" style="32" customWidth="1"/>
    <col min="9841" max="9841" width="3.85546875" style="32" customWidth="1"/>
    <col min="9842" max="9844" width="14.42578125" style="32" customWidth="1"/>
    <col min="9845" max="9845" width="4.140625" style="32" customWidth="1"/>
    <col min="9846" max="9846" width="15" style="32" customWidth="1"/>
    <col min="9847" max="9848" width="9.140625" style="32" customWidth="1"/>
    <col min="9849" max="9849" width="11.5703125" style="32" customWidth="1"/>
    <col min="9850" max="9850" width="18.140625" style="32" customWidth="1"/>
    <col min="9851" max="9851" width="13.140625" style="32" customWidth="1"/>
    <col min="9852" max="9852" width="12.28515625" style="32" customWidth="1"/>
    <col min="9853" max="10090" width="9.140625" style="32"/>
    <col min="10091" max="10091" width="1.42578125" style="32" customWidth="1"/>
    <col min="10092" max="10092" width="59.5703125" style="32" customWidth="1"/>
    <col min="10093" max="10093" width="9.140625" style="32" customWidth="1"/>
    <col min="10094" max="10095" width="3.85546875" style="32" customWidth="1"/>
    <col min="10096" max="10096" width="10.5703125" style="32" customWidth="1"/>
    <col min="10097" max="10097" width="3.85546875" style="32" customWidth="1"/>
    <col min="10098" max="10100" width="14.42578125" style="32" customWidth="1"/>
    <col min="10101" max="10101" width="4.140625" style="32" customWidth="1"/>
    <col min="10102" max="10102" width="15" style="32" customWidth="1"/>
    <col min="10103" max="10104" width="9.140625" style="32" customWidth="1"/>
    <col min="10105" max="10105" width="11.5703125" style="32" customWidth="1"/>
    <col min="10106" max="10106" width="18.140625" style="32" customWidth="1"/>
    <col min="10107" max="10107" width="13.140625" style="32" customWidth="1"/>
    <col min="10108" max="10108" width="12.28515625" style="32" customWidth="1"/>
    <col min="10109" max="10346" width="9.140625" style="32"/>
    <col min="10347" max="10347" width="1.42578125" style="32" customWidth="1"/>
    <col min="10348" max="10348" width="59.5703125" style="32" customWidth="1"/>
    <col min="10349" max="10349" width="9.140625" style="32" customWidth="1"/>
    <col min="10350" max="10351" width="3.85546875" style="32" customWidth="1"/>
    <col min="10352" max="10352" width="10.5703125" style="32" customWidth="1"/>
    <col min="10353" max="10353" width="3.85546875" style="32" customWidth="1"/>
    <col min="10354" max="10356" width="14.42578125" style="32" customWidth="1"/>
    <col min="10357" max="10357" width="4.140625" style="32" customWidth="1"/>
    <col min="10358" max="10358" width="15" style="32" customWidth="1"/>
    <col min="10359" max="10360" width="9.140625" style="32" customWidth="1"/>
    <col min="10361" max="10361" width="11.5703125" style="32" customWidth="1"/>
    <col min="10362" max="10362" width="18.140625" style="32" customWidth="1"/>
    <col min="10363" max="10363" width="13.140625" style="32" customWidth="1"/>
    <col min="10364" max="10364" width="12.28515625" style="32" customWidth="1"/>
    <col min="10365" max="10602" width="9.140625" style="32"/>
    <col min="10603" max="10603" width="1.42578125" style="32" customWidth="1"/>
    <col min="10604" max="10604" width="59.5703125" style="32" customWidth="1"/>
    <col min="10605" max="10605" width="9.140625" style="32" customWidth="1"/>
    <col min="10606" max="10607" width="3.85546875" style="32" customWidth="1"/>
    <col min="10608" max="10608" width="10.5703125" style="32" customWidth="1"/>
    <col min="10609" max="10609" width="3.85546875" style="32" customWidth="1"/>
    <col min="10610" max="10612" width="14.42578125" style="32" customWidth="1"/>
    <col min="10613" max="10613" width="4.140625" style="32" customWidth="1"/>
    <col min="10614" max="10614" width="15" style="32" customWidth="1"/>
    <col min="10615" max="10616" width="9.140625" style="32" customWidth="1"/>
    <col min="10617" max="10617" width="11.5703125" style="32" customWidth="1"/>
    <col min="10618" max="10618" width="18.140625" style="32" customWidth="1"/>
    <col min="10619" max="10619" width="13.140625" style="32" customWidth="1"/>
    <col min="10620" max="10620" width="12.28515625" style="32" customWidth="1"/>
    <col min="10621" max="10858" width="9.140625" style="32"/>
    <col min="10859" max="10859" width="1.42578125" style="32" customWidth="1"/>
    <col min="10860" max="10860" width="59.5703125" style="32" customWidth="1"/>
    <col min="10861" max="10861" width="9.140625" style="32" customWidth="1"/>
    <col min="10862" max="10863" width="3.85546875" style="32" customWidth="1"/>
    <col min="10864" max="10864" width="10.5703125" style="32" customWidth="1"/>
    <col min="10865" max="10865" width="3.85546875" style="32" customWidth="1"/>
    <col min="10866" max="10868" width="14.42578125" style="32" customWidth="1"/>
    <col min="10869" max="10869" width="4.140625" style="32" customWidth="1"/>
    <col min="10870" max="10870" width="15" style="32" customWidth="1"/>
    <col min="10871" max="10872" width="9.140625" style="32" customWidth="1"/>
    <col min="10873" max="10873" width="11.5703125" style="32" customWidth="1"/>
    <col min="10874" max="10874" width="18.140625" style="32" customWidth="1"/>
    <col min="10875" max="10875" width="13.140625" style="32" customWidth="1"/>
    <col min="10876" max="10876" width="12.28515625" style="32" customWidth="1"/>
    <col min="10877" max="11114" width="9.140625" style="32"/>
    <col min="11115" max="11115" width="1.42578125" style="32" customWidth="1"/>
    <col min="11116" max="11116" width="59.5703125" style="32" customWidth="1"/>
    <col min="11117" max="11117" width="9.140625" style="32" customWidth="1"/>
    <col min="11118" max="11119" width="3.85546875" style="32" customWidth="1"/>
    <col min="11120" max="11120" width="10.5703125" style="32" customWidth="1"/>
    <col min="11121" max="11121" width="3.85546875" style="32" customWidth="1"/>
    <col min="11122" max="11124" width="14.42578125" style="32" customWidth="1"/>
    <col min="11125" max="11125" width="4.140625" style="32" customWidth="1"/>
    <col min="11126" max="11126" width="15" style="32" customWidth="1"/>
    <col min="11127" max="11128" width="9.140625" style="32" customWidth="1"/>
    <col min="11129" max="11129" width="11.5703125" style="32" customWidth="1"/>
    <col min="11130" max="11130" width="18.140625" style="32" customWidth="1"/>
    <col min="11131" max="11131" width="13.140625" style="32" customWidth="1"/>
    <col min="11132" max="11132" width="12.28515625" style="32" customWidth="1"/>
    <col min="11133" max="11370" width="9.140625" style="32"/>
    <col min="11371" max="11371" width="1.42578125" style="32" customWidth="1"/>
    <col min="11372" max="11372" width="59.5703125" style="32" customWidth="1"/>
    <col min="11373" max="11373" width="9.140625" style="32" customWidth="1"/>
    <col min="11374" max="11375" width="3.85546875" style="32" customWidth="1"/>
    <col min="11376" max="11376" width="10.5703125" style="32" customWidth="1"/>
    <col min="11377" max="11377" width="3.85546875" style="32" customWidth="1"/>
    <col min="11378" max="11380" width="14.42578125" style="32" customWidth="1"/>
    <col min="11381" max="11381" width="4.140625" style="32" customWidth="1"/>
    <col min="11382" max="11382" width="15" style="32" customWidth="1"/>
    <col min="11383" max="11384" width="9.140625" style="32" customWidth="1"/>
    <col min="11385" max="11385" width="11.5703125" style="32" customWidth="1"/>
    <col min="11386" max="11386" width="18.140625" style="32" customWidth="1"/>
    <col min="11387" max="11387" width="13.140625" style="32" customWidth="1"/>
    <col min="11388" max="11388" width="12.28515625" style="32" customWidth="1"/>
    <col min="11389" max="11626" width="9.140625" style="32"/>
    <col min="11627" max="11627" width="1.42578125" style="32" customWidth="1"/>
    <col min="11628" max="11628" width="59.5703125" style="32" customWidth="1"/>
    <col min="11629" max="11629" width="9.140625" style="32" customWidth="1"/>
    <col min="11630" max="11631" width="3.85546875" style="32" customWidth="1"/>
    <col min="11632" max="11632" width="10.5703125" style="32" customWidth="1"/>
    <col min="11633" max="11633" width="3.85546875" style="32" customWidth="1"/>
    <col min="11634" max="11636" width="14.42578125" style="32" customWidth="1"/>
    <col min="11637" max="11637" width="4.140625" style="32" customWidth="1"/>
    <col min="11638" max="11638" width="15" style="32" customWidth="1"/>
    <col min="11639" max="11640" width="9.140625" style="32" customWidth="1"/>
    <col min="11641" max="11641" width="11.5703125" style="32" customWidth="1"/>
    <col min="11642" max="11642" width="18.140625" style="32" customWidth="1"/>
    <col min="11643" max="11643" width="13.140625" style="32" customWidth="1"/>
    <col min="11644" max="11644" width="12.28515625" style="32" customWidth="1"/>
    <col min="11645" max="11882" width="9.140625" style="32"/>
    <col min="11883" max="11883" width="1.42578125" style="32" customWidth="1"/>
    <col min="11884" max="11884" width="59.5703125" style="32" customWidth="1"/>
    <col min="11885" max="11885" width="9.140625" style="32" customWidth="1"/>
    <col min="11886" max="11887" width="3.85546875" style="32" customWidth="1"/>
    <col min="11888" max="11888" width="10.5703125" style="32" customWidth="1"/>
    <col min="11889" max="11889" width="3.85546875" style="32" customWidth="1"/>
    <col min="11890" max="11892" width="14.42578125" style="32" customWidth="1"/>
    <col min="11893" max="11893" width="4.140625" style="32" customWidth="1"/>
    <col min="11894" max="11894" width="15" style="32" customWidth="1"/>
    <col min="11895" max="11896" width="9.140625" style="32" customWidth="1"/>
    <col min="11897" max="11897" width="11.5703125" style="32" customWidth="1"/>
    <col min="11898" max="11898" width="18.140625" style="32" customWidth="1"/>
    <col min="11899" max="11899" width="13.140625" style="32" customWidth="1"/>
    <col min="11900" max="11900" width="12.28515625" style="32" customWidth="1"/>
    <col min="11901" max="12138" width="9.140625" style="32"/>
    <col min="12139" max="12139" width="1.42578125" style="32" customWidth="1"/>
    <col min="12140" max="12140" width="59.5703125" style="32" customWidth="1"/>
    <col min="12141" max="12141" width="9.140625" style="32" customWidth="1"/>
    <col min="12142" max="12143" width="3.85546875" style="32" customWidth="1"/>
    <col min="12144" max="12144" width="10.5703125" style="32" customWidth="1"/>
    <col min="12145" max="12145" width="3.85546875" style="32" customWidth="1"/>
    <col min="12146" max="12148" width="14.42578125" style="32" customWidth="1"/>
    <col min="12149" max="12149" width="4.140625" style="32" customWidth="1"/>
    <col min="12150" max="12150" width="15" style="32" customWidth="1"/>
    <col min="12151" max="12152" width="9.140625" style="32" customWidth="1"/>
    <col min="12153" max="12153" width="11.5703125" style="32" customWidth="1"/>
    <col min="12154" max="12154" width="18.140625" style="32" customWidth="1"/>
    <col min="12155" max="12155" width="13.140625" style="32" customWidth="1"/>
    <col min="12156" max="12156" width="12.28515625" style="32" customWidth="1"/>
    <col min="12157" max="12394" width="9.140625" style="32"/>
    <col min="12395" max="12395" width="1.42578125" style="32" customWidth="1"/>
    <col min="12396" max="12396" width="59.5703125" style="32" customWidth="1"/>
    <col min="12397" max="12397" width="9.140625" style="32" customWidth="1"/>
    <col min="12398" max="12399" width="3.85546875" style="32" customWidth="1"/>
    <col min="12400" max="12400" width="10.5703125" style="32" customWidth="1"/>
    <col min="12401" max="12401" width="3.85546875" style="32" customWidth="1"/>
    <col min="12402" max="12404" width="14.42578125" style="32" customWidth="1"/>
    <col min="12405" max="12405" width="4.140625" style="32" customWidth="1"/>
    <col min="12406" max="12406" width="15" style="32" customWidth="1"/>
    <col min="12407" max="12408" width="9.140625" style="32" customWidth="1"/>
    <col min="12409" max="12409" width="11.5703125" style="32" customWidth="1"/>
    <col min="12410" max="12410" width="18.140625" style="32" customWidth="1"/>
    <col min="12411" max="12411" width="13.140625" style="32" customWidth="1"/>
    <col min="12412" max="12412" width="12.28515625" style="32" customWidth="1"/>
    <col min="12413" max="12650" width="9.140625" style="32"/>
    <col min="12651" max="12651" width="1.42578125" style="32" customWidth="1"/>
    <col min="12652" max="12652" width="59.5703125" style="32" customWidth="1"/>
    <col min="12653" max="12653" width="9.140625" style="32" customWidth="1"/>
    <col min="12654" max="12655" width="3.85546875" style="32" customWidth="1"/>
    <col min="12656" max="12656" width="10.5703125" style="32" customWidth="1"/>
    <col min="12657" max="12657" width="3.85546875" style="32" customWidth="1"/>
    <col min="12658" max="12660" width="14.42578125" style="32" customWidth="1"/>
    <col min="12661" max="12661" width="4.140625" style="32" customWidth="1"/>
    <col min="12662" max="12662" width="15" style="32" customWidth="1"/>
    <col min="12663" max="12664" width="9.140625" style="32" customWidth="1"/>
    <col min="12665" max="12665" width="11.5703125" style="32" customWidth="1"/>
    <col min="12666" max="12666" width="18.140625" style="32" customWidth="1"/>
    <col min="12667" max="12667" width="13.140625" style="32" customWidth="1"/>
    <col min="12668" max="12668" width="12.28515625" style="32" customWidth="1"/>
    <col min="12669" max="12906" width="9.140625" style="32"/>
    <col min="12907" max="12907" width="1.42578125" style="32" customWidth="1"/>
    <col min="12908" max="12908" width="59.5703125" style="32" customWidth="1"/>
    <col min="12909" max="12909" width="9.140625" style="32" customWidth="1"/>
    <col min="12910" max="12911" width="3.85546875" style="32" customWidth="1"/>
    <col min="12912" max="12912" width="10.5703125" style="32" customWidth="1"/>
    <col min="12913" max="12913" width="3.85546875" style="32" customWidth="1"/>
    <col min="12914" max="12916" width="14.42578125" style="32" customWidth="1"/>
    <col min="12917" max="12917" width="4.140625" style="32" customWidth="1"/>
    <col min="12918" max="12918" width="15" style="32" customWidth="1"/>
    <col min="12919" max="12920" width="9.140625" style="32" customWidth="1"/>
    <col min="12921" max="12921" width="11.5703125" style="32" customWidth="1"/>
    <col min="12922" max="12922" width="18.140625" style="32" customWidth="1"/>
    <col min="12923" max="12923" width="13.140625" style="32" customWidth="1"/>
    <col min="12924" max="12924" width="12.28515625" style="32" customWidth="1"/>
    <col min="12925" max="13162" width="9.140625" style="32"/>
    <col min="13163" max="13163" width="1.42578125" style="32" customWidth="1"/>
    <col min="13164" max="13164" width="59.5703125" style="32" customWidth="1"/>
    <col min="13165" max="13165" width="9.140625" style="32" customWidth="1"/>
    <col min="13166" max="13167" width="3.85546875" style="32" customWidth="1"/>
    <col min="13168" max="13168" width="10.5703125" style="32" customWidth="1"/>
    <col min="13169" max="13169" width="3.85546875" style="32" customWidth="1"/>
    <col min="13170" max="13172" width="14.42578125" style="32" customWidth="1"/>
    <col min="13173" max="13173" width="4.140625" style="32" customWidth="1"/>
    <col min="13174" max="13174" width="15" style="32" customWidth="1"/>
    <col min="13175" max="13176" width="9.140625" style="32" customWidth="1"/>
    <col min="13177" max="13177" width="11.5703125" style="32" customWidth="1"/>
    <col min="13178" max="13178" width="18.140625" style="32" customWidth="1"/>
    <col min="13179" max="13179" width="13.140625" style="32" customWidth="1"/>
    <col min="13180" max="13180" width="12.28515625" style="32" customWidth="1"/>
    <col min="13181" max="13418" width="9.140625" style="32"/>
    <col min="13419" max="13419" width="1.42578125" style="32" customWidth="1"/>
    <col min="13420" max="13420" width="59.5703125" style="32" customWidth="1"/>
    <col min="13421" max="13421" width="9.140625" style="32" customWidth="1"/>
    <col min="13422" max="13423" width="3.85546875" style="32" customWidth="1"/>
    <col min="13424" max="13424" width="10.5703125" style="32" customWidth="1"/>
    <col min="13425" max="13425" width="3.85546875" style="32" customWidth="1"/>
    <col min="13426" max="13428" width="14.42578125" style="32" customWidth="1"/>
    <col min="13429" max="13429" width="4.140625" style="32" customWidth="1"/>
    <col min="13430" max="13430" width="15" style="32" customWidth="1"/>
    <col min="13431" max="13432" width="9.140625" style="32" customWidth="1"/>
    <col min="13433" max="13433" width="11.5703125" style="32" customWidth="1"/>
    <col min="13434" max="13434" width="18.140625" style="32" customWidth="1"/>
    <col min="13435" max="13435" width="13.140625" style="32" customWidth="1"/>
    <col min="13436" max="13436" width="12.28515625" style="32" customWidth="1"/>
    <col min="13437" max="13674" width="9.140625" style="32"/>
    <col min="13675" max="13675" width="1.42578125" style="32" customWidth="1"/>
    <col min="13676" max="13676" width="59.5703125" style="32" customWidth="1"/>
    <col min="13677" max="13677" width="9.140625" style="32" customWidth="1"/>
    <col min="13678" max="13679" width="3.85546875" style="32" customWidth="1"/>
    <col min="13680" max="13680" width="10.5703125" style="32" customWidth="1"/>
    <col min="13681" max="13681" width="3.85546875" style="32" customWidth="1"/>
    <col min="13682" max="13684" width="14.42578125" style="32" customWidth="1"/>
    <col min="13685" max="13685" width="4.140625" style="32" customWidth="1"/>
    <col min="13686" max="13686" width="15" style="32" customWidth="1"/>
    <col min="13687" max="13688" width="9.140625" style="32" customWidth="1"/>
    <col min="13689" max="13689" width="11.5703125" style="32" customWidth="1"/>
    <col min="13690" max="13690" width="18.140625" style="32" customWidth="1"/>
    <col min="13691" max="13691" width="13.140625" style="32" customWidth="1"/>
    <col min="13692" max="13692" width="12.28515625" style="32" customWidth="1"/>
    <col min="13693" max="13930" width="9.140625" style="32"/>
    <col min="13931" max="13931" width="1.42578125" style="32" customWidth="1"/>
    <col min="13932" max="13932" width="59.5703125" style="32" customWidth="1"/>
    <col min="13933" max="13933" width="9.140625" style="32" customWidth="1"/>
    <col min="13934" max="13935" width="3.85546875" style="32" customWidth="1"/>
    <col min="13936" max="13936" width="10.5703125" style="32" customWidth="1"/>
    <col min="13937" max="13937" width="3.85546875" style="32" customWidth="1"/>
    <col min="13938" max="13940" width="14.42578125" style="32" customWidth="1"/>
    <col min="13941" max="13941" width="4.140625" style="32" customWidth="1"/>
    <col min="13942" max="13942" width="15" style="32" customWidth="1"/>
    <col min="13943" max="13944" width="9.140625" style="32" customWidth="1"/>
    <col min="13945" max="13945" width="11.5703125" style="32" customWidth="1"/>
    <col min="13946" max="13946" width="18.140625" style="32" customWidth="1"/>
    <col min="13947" max="13947" width="13.140625" style="32" customWidth="1"/>
    <col min="13948" max="13948" width="12.28515625" style="32" customWidth="1"/>
    <col min="13949" max="14186" width="9.140625" style="32"/>
    <col min="14187" max="14187" width="1.42578125" style="32" customWidth="1"/>
    <col min="14188" max="14188" width="59.5703125" style="32" customWidth="1"/>
    <col min="14189" max="14189" width="9.140625" style="32" customWidth="1"/>
    <col min="14190" max="14191" width="3.85546875" style="32" customWidth="1"/>
    <col min="14192" max="14192" width="10.5703125" style="32" customWidth="1"/>
    <col min="14193" max="14193" width="3.85546875" style="32" customWidth="1"/>
    <col min="14194" max="14196" width="14.42578125" style="32" customWidth="1"/>
    <col min="14197" max="14197" width="4.140625" style="32" customWidth="1"/>
    <col min="14198" max="14198" width="15" style="32" customWidth="1"/>
    <col min="14199" max="14200" width="9.140625" style="32" customWidth="1"/>
    <col min="14201" max="14201" width="11.5703125" style="32" customWidth="1"/>
    <col min="14202" max="14202" width="18.140625" style="32" customWidth="1"/>
    <col min="14203" max="14203" width="13.140625" style="32" customWidth="1"/>
    <col min="14204" max="14204" width="12.28515625" style="32" customWidth="1"/>
    <col min="14205" max="14442" width="9.140625" style="32"/>
    <col min="14443" max="14443" width="1.42578125" style="32" customWidth="1"/>
    <col min="14444" max="14444" width="59.5703125" style="32" customWidth="1"/>
    <col min="14445" max="14445" width="9.140625" style="32" customWidth="1"/>
    <col min="14446" max="14447" width="3.85546875" style="32" customWidth="1"/>
    <col min="14448" max="14448" width="10.5703125" style="32" customWidth="1"/>
    <col min="14449" max="14449" width="3.85546875" style="32" customWidth="1"/>
    <col min="14450" max="14452" width="14.42578125" style="32" customWidth="1"/>
    <col min="14453" max="14453" width="4.140625" style="32" customWidth="1"/>
    <col min="14454" max="14454" width="15" style="32" customWidth="1"/>
    <col min="14455" max="14456" width="9.140625" style="32" customWidth="1"/>
    <col min="14457" max="14457" width="11.5703125" style="32" customWidth="1"/>
    <col min="14458" max="14458" width="18.140625" style="32" customWidth="1"/>
    <col min="14459" max="14459" width="13.140625" style="32" customWidth="1"/>
    <col min="14460" max="14460" width="12.28515625" style="32" customWidth="1"/>
    <col min="14461" max="14698" width="9.140625" style="32"/>
    <col min="14699" max="14699" width="1.42578125" style="32" customWidth="1"/>
    <col min="14700" max="14700" width="59.5703125" style="32" customWidth="1"/>
    <col min="14701" max="14701" width="9.140625" style="32" customWidth="1"/>
    <col min="14702" max="14703" width="3.85546875" style="32" customWidth="1"/>
    <col min="14704" max="14704" width="10.5703125" style="32" customWidth="1"/>
    <col min="14705" max="14705" width="3.85546875" style="32" customWidth="1"/>
    <col min="14706" max="14708" width="14.42578125" style="32" customWidth="1"/>
    <col min="14709" max="14709" width="4.140625" style="32" customWidth="1"/>
    <col min="14710" max="14710" width="15" style="32" customWidth="1"/>
    <col min="14711" max="14712" width="9.140625" style="32" customWidth="1"/>
    <col min="14713" max="14713" width="11.5703125" style="32" customWidth="1"/>
    <col min="14714" max="14714" width="18.140625" style="32" customWidth="1"/>
    <col min="14715" max="14715" width="13.140625" style="32" customWidth="1"/>
    <col min="14716" max="14716" width="12.28515625" style="32" customWidth="1"/>
    <col min="14717" max="14954" width="9.140625" style="32"/>
    <col min="14955" max="14955" width="1.42578125" style="32" customWidth="1"/>
    <col min="14956" max="14956" width="59.5703125" style="32" customWidth="1"/>
    <col min="14957" max="14957" width="9.140625" style="32" customWidth="1"/>
    <col min="14958" max="14959" width="3.85546875" style="32" customWidth="1"/>
    <col min="14960" max="14960" width="10.5703125" style="32" customWidth="1"/>
    <col min="14961" max="14961" width="3.85546875" style="32" customWidth="1"/>
    <col min="14962" max="14964" width="14.42578125" style="32" customWidth="1"/>
    <col min="14965" max="14965" width="4.140625" style="32" customWidth="1"/>
    <col min="14966" max="14966" width="15" style="32" customWidth="1"/>
    <col min="14967" max="14968" width="9.140625" style="32" customWidth="1"/>
    <col min="14969" max="14969" width="11.5703125" style="32" customWidth="1"/>
    <col min="14970" max="14970" width="18.140625" style="32" customWidth="1"/>
    <col min="14971" max="14971" width="13.140625" style="32" customWidth="1"/>
    <col min="14972" max="14972" width="12.28515625" style="32" customWidth="1"/>
    <col min="14973" max="15210" width="9.140625" style="32"/>
    <col min="15211" max="15211" width="1.42578125" style="32" customWidth="1"/>
    <col min="15212" max="15212" width="59.5703125" style="32" customWidth="1"/>
    <col min="15213" max="15213" width="9.140625" style="32" customWidth="1"/>
    <col min="15214" max="15215" width="3.85546875" style="32" customWidth="1"/>
    <col min="15216" max="15216" width="10.5703125" style="32" customWidth="1"/>
    <col min="15217" max="15217" width="3.85546875" style="32" customWidth="1"/>
    <col min="15218" max="15220" width="14.42578125" style="32" customWidth="1"/>
    <col min="15221" max="15221" width="4.140625" style="32" customWidth="1"/>
    <col min="15222" max="15222" width="15" style="32" customWidth="1"/>
    <col min="15223" max="15224" width="9.140625" style="32" customWidth="1"/>
    <col min="15225" max="15225" width="11.5703125" style="32" customWidth="1"/>
    <col min="15226" max="15226" width="18.140625" style="32" customWidth="1"/>
    <col min="15227" max="15227" width="13.140625" style="32" customWidth="1"/>
    <col min="15228" max="15228" width="12.28515625" style="32" customWidth="1"/>
    <col min="15229" max="15466" width="9.140625" style="32"/>
    <col min="15467" max="15467" width="1.42578125" style="32" customWidth="1"/>
    <col min="15468" max="15468" width="59.5703125" style="32" customWidth="1"/>
    <col min="15469" max="15469" width="9.140625" style="32" customWidth="1"/>
    <col min="15470" max="15471" width="3.85546875" style="32" customWidth="1"/>
    <col min="15472" max="15472" width="10.5703125" style="32" customWidth="1"/>
    <col min="15473" max="15473" width="3.85546875" style="32" customWidth="1"/>
    <col min="15474" max="15476" width="14.42578125" style="32" customWidth="1"/>
    <col min="15477" max="15477" width="4.140625" style="32" customWidth="1"/>
    <col min="15478" max="15478" width="15" style="32" customWidth="1"/>
    <col min="15479" max="15480" width="9.140625" style="32" customWidth="1"/>
    <col min="15481" max="15481" width="11.5703125" style="32" customWidth="1"/>
    <col min="15482" max="15482" width="18.140625" style="32" customWidth="1"/>
    <col min="15483" max="15483" width="13.140625" style="32" customWidth="1"/>
    <col min="15484" max="15484" width="12.28515625" style="32" customWidth="1"/>
    <col min="15485" max="15722" width="9.140625" style="32"/>
    <col min="15723" max="15723" width="1.42578125" style="32" customWidth="1"/>
    <col min="15724" max="15724" width="59.5703125" style="32" customWidth="1"/>
    <col min="15725" max="15725" width="9.140625" style="32" customWidth="1"/>
    <col min="15726" max="15727" width="3.85546875" style="32" customWidth="1"/>
    <col min="15728" max="15728" width="10.5703125" style="32" customWidth="1"/>
    <col min="15729" max="15729" width="3.85546875" style="32" customWidth="1"/>
    <col min="15730" max="15732" width="14.42578125" style="32" customWidth="1"/>
    <col min="15733" max="15733" width="4.140625" style="32" customWidth="1"/>
    <col min="15734" max="15734" width="15" style="32" customWidth="1"/>
    <col min="15735" max="15736" width="9.140625" style="32" customWidth="1"/>
    <col min="15737" max="15737" width="11.5703125" style="32" customWidth="1"/>
    <col min="15738" max="15738" width="18.140625" style="32" customWidth="1"/>
    <col min="15739" max="15739" width="13.140625" style="32" customWidth="1"/>
    <col min="15740" max="15740" width="12.28515625" style="32" customWidth="1"/>
    <col min="15741" max="15978" width="9.140625" style="32"/>
    <col min="15979" max="15979" width="1.42578125" style="32" customWidth="1"/>
    <col min="15980" max="15980" width="59.5703125" style="32" customWidth="1"/>
    <col min="15981" max="15981" width="9.140625" style="32" customWidth="1"/>
    <col min="15982" max="15983" width="3.85546875" style="32" customWidth="1"/>
    <col min="15984" max="15984" width="10.5703125" style="32" customWidth="1"/>
    <col min="15985" max="15985" width="3.85546875" style="32" customWidth="1"/>
    <col min="15986" max="15988" width="14.42578125" style="32" customWidth="1"/>
    <col min="15989" max="15989" width="4.140625" style="32" customWidth="1"/>
    <col min="15990" max="15990" width="15" style="32" customWidth="1"/>
    <col min="15991" max="15992" width="9.140625" style="32" customWidth="1"/>
    <col min="15993" max="15993" width="11.5703125" style="32" customWidth="1"/>
    <col min="15994" max="15994" width="18.140625" style="32" customWidth="1"/>
    <col min="15995" max="15995" width="13.140625" style="32" customWidth="1"/>
    <col min="15996" max="15996" width="12.28515625" style="32" customWidth="1"/>
    <col min="15997" max="16384" width="9.140625" style="32"/>
  </cols>
  <sheetData>
    <row r="1" spans="1:12" s="57" customFormat="1" ht="16.5" customHeight="1" x14ac:dyDescent="0.25">
      <c r="A1" s="32"/>
      <c r="E1" s="58"/>
      <c r="F1" s="58"/>
      <c r="G1" s="52"/>
      <c r="H1" s="85" t="s">
        <v>356</v>
      </c>
      <c r="I1" s="85"/>
      <c r="J1" s="85"/>
      <c r="K1" s="85"/>
      <c r="L1" s="85"/>
    </row>
    <row r="2" spans="1:12" s="57" customFormat="1" ht="48" customHeight="1" x14ac:dyDescent="0.25">
      <c r="A2" s="32"/>
      <c r="E2" s="58"/>
      <c r="F2" s="58"/>
      <c r="G2" s="39"/>
      <c r="H2" s="85" t="s">
        <v>407</v>
      </c>
      <c r="I2" s="85"/>
      <c r="J2" s="85"/>
      <c r="K2" s="85"/>
      <c r="L2" s="85"/>
    </row>
    <row r="3" spans="1:12" ht="47.25" customHeight="1" x14ac:dyDescent="0.25">
      <c r="A3" s="88" t="s">
        <v>409</v>
      </c>
      <c r="B3" s="88"/>
      <c r="C3" s="88"/>
      <c r="D3" s="88"/>
      <c r="E3" s="88"/>
      <c r="F3" s="88"/>
      <c r="G3" s="88"/>
      <c r="H3" s="88"/>
      <c r="I3" s="88"/>
      <c r="J3" s="88"/>
      <c r="K3" s="88"/>
      <c r="L3" s="88"/>
    </row>
    <row r="4" spans="1:12" s="59" customFormat="1" ht="18" customHeight="1" x14ac:dyDescent="0.25">
      <c r="E4" s="48"/>
      <c r="F4" s="48"/>
      <c r="G4" s="48"/>
      <c r="H4" s="60"/>
      <c r="J4" s="42"/>
      <c r="K4" s="42"/>
      <c r="L4" s="64" t="s">
        <v>210</v>
      </c>
    </row>
    <row r="5" spans="1:12" x14ac:dyDescent="0.25">
      <c r="A5" s="51" t="s">
        <v>0</v>
      </c>
      <c r="B5" s="51"/>
      <c r="C5" s="51"/>
      <c r="D5" s="51"/>
      <c r="E5" s="51" t="s">
        <v>1</v>
      </c>
      <c r="F5" s="3" t="s">
        <v>2</v>
      </c>
      <c r="G5" s="3" t="s">
        <v>3</v>
      </c>
      <c r="H5" s="4" t="s">
        <v>4</v>
      </c>
      <c r="I5" s="3" t="s">
        <v>5</v>
      </c>
      <c r="J5" s="83" t="s">
        <v>354</v>
      </c>
      <c r="K5" s="83" t="s">
        <v>389</v>
      </c>
      <c r="L5" s="83" t="s">
        <v>413</v>
      </c>
    </row>
    <row r="6" spans="1:12" x14ac:dyDescent="0.25">
      <c r="A6" s="51">
        <v>1</v>
      </c>
      <c r="B6" s="51"/>
      <c r="C6" s="51"/>
      <c r="D6" s="51"/>
      <c r="E6" s="51"/>
      <c r="F6" s="3" t="s">
        <v>400</v>
      </c>
      <c r="G6" s="3" t="s">
        <v>401</v>
      </c>
      <c r="H6" s="4" t="s">
        <v>398</v>
      </c>
      <c r="I6" s="3" t="s">
        <v>385</v>
      </c>
      <c r="J6" s="83">
        <v>6</v>
      </c>
      <c r="K6" s="83">
        <v>7</v>
      </c>
      <c r="L6" s="83">
        <v>8</v>
      </c>
    </row>
    <row r="7" spans="1:12" s="17" customFormat="1" x14ac:dyDescent="0.25">
      <c r="A7" s="82" t="s">
        <v>10</v>
      </c>
      <c r="B7" s="84"/>
      <c r="C7" s="84"/>
      <c r="D7" s="84"/>
      <c r="E7" s="51">
        <v>854</v>
      </c>
      <c r="F7" s="3" t="s">
        <v>11</v>
      </c>
      <c r="G7" s="3"/>
      <c r="H7" s="4"/>
      <c r="I7" s="3"/>
      <c r="J7" s="10">
        <f>J8+J14+J72+J76+J94+J98</f>
        <v>49661249</v>
      </c>
      <c r="K7" s="10">
        <f t="shared" ref="K7:L7" si="0">K8+K14+K72+K76+K94+K98</f>
        <v>53963834.539999999</v>
      </c>
      <c r="L7" s="10">
        <f t="shared" si="0"/>
        <v>59727710.539999999</v>
      </c>
    </row>
    <row r="8" spans="1:12" ht="60" x14ac:dyDescent="0.25">
      <c r="A8" s="82" t="s">
        <v>134</v>
      </c>
      <c r="B8" s="84"/>
      <c r="C8" s="84"/>
      <c r="D8" s="84"/>
      <c r="E8" s="51">
        <v>854</v>
      </c>
      <c r="F8" s="3" t="s">
        <v>11</v>
      </c>
      <c r="G8" s="3" t="s">
        <v>43</v>
      </c>
      <c r="H8" s="4"/>
      <c r="I8" s="3"/>
      <c r="J8" s="10">
        <f t="shared" ref="J8:L8" si="1">J9</f>
        <v>517700</v>
      </c>
      <c r="K8" s="10">
        <f t="shared" si="1"/>
        <v>517700</v>
      </c>
      <c r="L8" s="10">
        <f t="shared" si="1"/>
        <v>517700</v>
      </c>
    </row>
    <row r="9" spans="1:12" ht="45" x14ac:dyDescent="0.25">
      <c r="A9" s="82" t="s">
        <v>19</v>
      </c>
      <c r="B9" s="51"/>
      <c r="C9" s="51"/>
      <c r="D9" s="51"/>
      <c r="E9" s="51">
        <v>854</v>
      </c>
      <c r="F9" s="3" t="s">
        <v>16</v>
      </c>
      <c r="G9" s="3" t="s">
        <v>43</v>
      </c>
      <c r="H9" s="4" t="s">
        <v>135</v>
      </c>
      <c r="I9" s="3"/>
      <c r="J9" s="10">
        <f t="shared" ref="J9:L9" si="2">J10+J12</f>
        <v>517700</v>
      </c>
      <c r="K9" s="10">
        <f t="shared" si="2"/>
        <v>517700</v>
      </c>
      <c r="L9" s="10">
        <f t="shared" si="2"/>
        <v>517700</v>
      </c>
    </row>
    <row r="10" spans="1:12" ht="90" x14ac:dyDescent="0.25">
      <c r="A10" s="82" t="s">
        <v>15</v>
      </c>
      <c r="B10" s="51"/>
      <c r="C10" s="51"/>
      <c r="D10" s="51"/>
      <c r="E10" s="51">
        <v>854</v>
      </c>
      <c r="F10" s="3" t="s">
        <v>11</v>
      </c>
      <c r="G10" s="3" t="s">
        <v>43</v>
      </c>
      <c r="H10" s="4" t="s">
        <v>135</v>
      </c>
      <c r="I10" s="3" t="s">
        <v>17</v>
      </c>
      <c r="J10" s="10">
        <f t="shared" ref="J10:L10" si="3">J11</f>
        <v>466100</v>
      </c>
      <c r="K10" s="10">
        <f t="shared" si="3"/>
        <v>466100</v>
      </c>
      <c r="L10" s="10">
        <f t="shared" si="3"/>
        <v>466100</v>
      </c>
    </row>
    <row r="11" spans="1:12" ht="30" x14ac:dyDescent="0.25">
      <c r="A11" s="82" t="s">
        <v>8</v>
      </c>
      <c r="B11" s="51"/>
      <c r="C11" s="51"/>
      <c r="D11" s="51"/>
      <c r="E11" s="51">
        <v>854</v>
      </c>
      <c r="F11" s="3" t="s">
        <v>11</v>
      </c>
      <c r="G11" s="3" t="s">
        <v>43</v>
      </c>
      <c r="H11" s="4" t="s">
        <v>135</v>
      </c>
      <c r="I11" s="3" t="s">
        <v>18</v>
      </c>
      <c r="J11" s="10">
        <f>'3.ВС'!J353</f>
        <v>466100</v>
      </c>
      <c r="K11" s="10">
        <f>'3.ВС'!K353</f>
        <v>466100</v>
      </c>
      <c r="L11" s="10">
        <f>'3.ВС'!L353</f>
        <v>466100</v>
      </c>
    </row>
    <row r="12" spans="1:12" ht="45" x14ac:dyDescent="0.25">
      <c r="A12" s="84" t="s">
        <v>20</v>
      </c>
      <c r="B12" s="51"/>
      <c r="C12" s="51"/>
      <c r="D12" s="51"/>
      <c r="E12" s="51">
        <v>854</v>
      </c>
      <c r="F12" s="3" t="s">
        <v>11</v>
      </c>
      <c r="G12" s="3" t="s">
        <v>43</v>
      </c>
      <c r="H12" s="4" t="s">
        <v>135</v>
      </c>
      <c r="I12" s="3" t="s">
        <v>21</v>
      </c>
      <c r="J12" s="10">
        <f t="shared" ref="J12:L12" si="4">J13</f>
        <v>51600</v>
      </c>
      <c r="K12" s="10">
        <f t="shared" si="4"/>
        <v>51600</v>
      </c>
      <c r="L12" s="10">
        <f t="shared" si="4"/>
        <v>51600</v>
      </c>
    </row>
    <row r="13" spans="1:12" ht="45" x14ac:dyDescent="0.25">
      <c r="A13" s="84" t="s">
        <v>9</v>
      </c>
      <c r="B13" s="51"/>
      <c r="C13" s="51"/>
      <c r="D13" s="51"/>
      <c r="E13" s="51">
        <v>854</v>
      </c>
      <c r="F13" s="3" t="s">
        <v>11</v>
      </c>
      <c r="G13" s="3" t="s">
        <v>43</v>
      </c>
      <c r="H13" s="4" t="s">
        <v>135</v>
      </c>
      <c r="I13" s="3" t="s">
        <v>22</v>
      </c>
      <c r="J13" s="10">
        <f>'3.ВС'!J355</f>
        <v>51600</v>
      </c>
      <c r="K13" s="10">
        <f>'3.ВС'!K355</f>
        <v>51600</v>
      </c>
      <c r="L13" s="10">
        <f>'3.ВС'!L355</f>
        <v>51600</v>
      </c>
    </row>
    <row r="14" spans="1:12" ht="60" x14ac:dyDescent="0.25">
      <c r="A14" s="82" t="s">
        <v>12</v>
      </c>
      <c r="B14" s="84"/>
      <c r="C14" s="84"/>
      <c r="D14" s="84"/>
      <c r="E14" s="51">
        <v>851</v>
      </c>
      <c r="F14" s="3" t="s">
        <v>11</v>
      </c>
      <c r="G14" s="3" t="s">
        <v>13</v>
      </c>
      <c r="H14" s="4"/>
      <c r="I14" s="3"/>
      <c r="J14" s="10">
        <f>J15+J20+J25+J28+J33+J38+J41+J57+J48+J51+J54+J60+J63+J66+J69</f>
        <v>33803999</v>
      </c>
      <c r="K14" s="10">
        <f t="shared" ref="K14:L14" si="5">K15+K20+K25+K28+K33+K38+K41+K57+K48+K51+K54+K60+K63+K66+K69</f>
        <v>33525999</v>
      </c>
      <c r="L14" s="10">
        <f t="shared" si="5"/>
        <v>33525999</v>
      </c>
    </row>
    <row r="15" spans="1:12" ht="183" customHeight="1" x14ac:dyDescent="0.25">
      <c r="A15" s="84" t="s">
        <v>347</v>
      </c>
      <c r="B15" s="51"/>
      <c r="C15" s="51"/>
      <c r="D15" s="51"/>
      <c r="E15" s="4">
        <v>851</v>
      </c>
      <c r="F15" s="3" t="s">
        <v>11</v>
      </c>
      <c r="G15" s="3" t="s">
        <v>13</v>
      </c>
      <c r="H15" s="4" t="s">
        <v>341</v>
      </c>
      <c r="I15" s="3"/>
      <c r="J15" s="10">
        <f t="shared" ref="J15:L15" si="6">J16+J18</f>
        <v>641307</v>
      </c>
      <c r="K15" s="10">
        <f t="shared" si="6"/>
        <v>641307</v>
      </c>
      <c r="L15" s="10">
        <f t="shared" si="6"/>
        <v>641307</v>
      </c>
    </row>
    <row r="16" spans="1:12" ht="90" x14ac:dyDescent="0.25">
      <c r="A16" s="84" t="s">
        <v>15</v>
      </c>
      <c r="B16" s="51"/>
      <c r="C16" s="51"/>
      <c r="D16" s="51"/>
      <c r="E16" s="4">
        <v>851</v>
      </c>
      <c r="F16" s="3" t="s">
        <v>11</v>
      </c>
      <c r="G16" s="3" t="s">
        <v>13</v>
      </c>
      <c r="H16" s="4" t="s">
        <v>341</v>
      </c>
      <c r="I16" s="3" t="s">
        <v>17</v>
      </c>
      <c r="J16" s="10">
        <f t="shared" ref="J16:L16" si="7">J17</f>
        <v>576300</v>
      </c>
      <c r="K16" s="10">
        <f t="shared" si="7"/>
        <v>576300</v>
      </c>
      <c r="L16" s="10">
        <f t="shared" si="7"/>
        <v>576300</v>
      </c>
    </row>
    <row r="17" spans="1:12" ht="30" x14ac:dyDescent="0.25">
      <c r="A17" s="84" t="s">
        <v>242</v>
      </c>
      <c r="B17" s="51"/>
      <c r="C17" s="51"/>
      <c r="D17" s="51"/>
      <c r="E17" s="4">
        <v>851</v>
      </c>
      <c r="F17" s="3" t="s">
        <v>11</v>
      </c>
      <c r="G17" s="3" t="s">
        <v>13</v>
      </c>
      <c r="H17" s="4" t="s">
        <v>341</v>
      </c>
      <c r="I17" s="3" t="s">
        <v>18</v>
      </c>
      <c r="J17" s="10">
        <f>'3.ВС'!J12</f>
        <v>576300</v>
      </c>
      <c r="K17" s="10">
        <f>'3.ВС'!K12</f>
        <v>576300</v>
      </c>
      <c r="L17" s="10">
        <f>'3.ВС'!L12</f>
        <v>576300</v>
      </c>
    </row>
    <row r="18" spans="1:12" ht="45" x14ac:dyDescent="0.25">
      <c r="A18" s="84" t="s">
        <v>20</v>
      </c>
      <c r="B18" s="51"/>
      <c r="C18" s="51"/>
      <c r="D18" s="51"/>
      <c r="E18" s="4">
        <v>851</v>
      </c>
      <c r="F18" s="3" t="s">
        <v>11</v>
      </c>
      <c r="G18" s="3" t="s">
        <v>13</v>
      </c>
      <c r="H18" s="4" t="s">
        <v>341</v>
      </c>
      <c r="I18" s="3" t="s">
        <v>21</v>
      </c>
      <c r="J18" s="10">
        <f t="shared" ref="J18:L18" si="8">J19</f>
        <v>65007</v>
      </c>
      <c r="K18" s="10">
        <f t="shared" si="8"/>
        <v>65007</v>
      </c>
      <c r="L18" s="10">
        <f t="shared" si="8"/>
        <v>65007</v>
      </c>
    </row>
    <row r="19" spans="1:12" ht="45" x14ac:dyDescent="0.25">
      <c r="A19" s="84" t="s">
        <v>9</v>
      </c>
      <c r="B19" s="51"/>
      <c r="C19" s="51"/>
      <c r="D19" s="51"/>
      <c r="E19" s="4">
        <v>851</v>
      </c>
      <c r="F19" s="3" t="s">
        <v>11</v>
      </c>
      <c r="G19" s="3" t="s">
        <v>13</v>
      </c>
      <c r="H19" s="4" t="s">
        <v>341</v>
      </c>
      <c r="I19" s="3" t="s">
        <v>22</v>
      </c>
      <c r="J19" s="10">
        <f>'3.ВС'!J14</f>
        <v>65007</v>
      </c>
      <c r="K19" s="10">
        <f>'3.ВС'!K14</f>
        <v>65007</v>
      </c>
      <c r="L19" s="10">
        <f>'3.ВС'!L14</f>
        <v>65007</v>
      </c>
    </row>
    <row r="20" spans="1:12" ht="165" customHeight="1" x14ac:dyDescent="0.25">
      <c r="A20" s="84" t="s">
        <v>348</v>
      </c>
      <c r="B20" s="51"/>
      <c r="C20" s="51"/>
      <c r="D20" s="51"/>
      <c r="E20" s="4">
        <v>851</v>
      </c>
      <c r="F20" s="3" t="s">
        <v>11</v>
      </c>
      <c r="G20" s="3" t="s">
        <v>13</v>
      </c>
      <c r="H20" s="4" t="s">
        <v>342</v>
      </c>
      <c r="I20" s="3"/>
      <c r="J20" s="10">
        <f t="shared" ref="J20:L20" si="9">J21+J23</f>
        <v>641307</v>
      </c>
      <c r="K20" s="10">
        <f t="shared" si="9"/>
        <v>641307</v>
      </c>
      <c r="L20" s="10">
        <f t="shared" si="9"/>
        <v>641307</v>
      </c>
    </row>
    <row r="21" spans="1:12" ht="90" x14ac:dyDescent="0.25">
      <c r="A21" s="84" t="s">
        <v>15</v>
      </c>
      <c r="B21" s="51"/>
      <c r="C21" s="51"/>
      <c r="D21" s="51"/>
      <c r="E21" s="4">
        <v>851</v>
      </c>
      <c r="F21" s="3" t="s">
        <v>11</v>
      </c>
      <c r="G21" s="3" t="s">
        <v>13</v>
      </c>
      <c r="H21" s="4" t="s">
        <v>342</v>
      </c>
      <c r="I21" s="3" t="s">
        <v>17</v>
      </c>
      <c r="J21" s="10">
        <f t="shared" ref="J21:L21" si="10">J22</f>
        <v>541700</v>
      </c>
      <c r="K21" s="10">
        <f t="shared" si="10"/>
        <v>541700</v>
      </c>
      <c r="L21" s="10">
        <f t="shared" si="10"/>
        <v>541700</v>
      </c>
    </row>
    <row r="22" spans="1:12" ht="30" x14ac:dyDescent="0.25">
      <c r="A22" s="84" t="s">
        <v>242</v>
      </c>
      <c r="B22" s="51"/>
      <c r="C22" s="51"/>
      <c r="D22" s="51"/>
      <c r="E22" s="4">
        <v>851</v>
      </c>
      <c r="F22" s="3" t="s">
        <v>11</v>
      </c>
      <c r="G22" s="3" t="s">
        <v>13</v>
      </c>
      <c r="H22" s="4" t="s">
        <v>342</v>
      </c>
      <c r="I22" s="3" t="s">
        <v>18</v>
      </c>
      <c r="J22" s="10">
        <f>'3.ВС'!J17</f>
        <v>541700</v>
      </c>
      <c r="K22" s="10">
        <f>'3.ВС'!K17</f>
        <v>541700</v>
      </c>
      <c r="L22" s="10">
        <f>'3.ВС'!L17</f>
        <v>541700</v>
      </c>
    </row>
    <row r="23" spans="1:12" ht="45" x14ac:dyDescent="0.25">
      <c r="A23" s="84" t="s">
        <v>20</v>
      </c>
      <c r="B23" s="51"/>
      <c r="C23" s="51"/>
      <c r="D23" s="51"/>
      <c r="E23" s="4">
        <v>851</v>
      </c>
      <c r="F23" s="3" t="s">
        <v>11</v>
      </c>
      <c r="G23" s="3" t="s">
        <v>13</v>
      </c>
      <c r="H23" s="4" t="s">
        <v>342</v>
      </c>
      <c r="I23" s="3" t="s">
        <v>21</v>
      </c>
      <c r="J23" s="10">
        <f t="shared" ref="J23:L23" si="11">J24</f>
        <v>99607</v>
      </c>
      <c r="K23" s="10">
        <f t="shared" si="11"/>
        <v>99607</v>
      </c>
      <c r="L23" s="10">
        <f t="shared" si="11"/>
        <v>99607</v>
      </c>
    </row>
    <row r="24" spans="1:12" ht="45" x14ac:dyDescent="0.25">
      <c r="A24" s="84" t="s">
        <v>9</v>
      </c>
      <c r="B24" s="51"/>
      <c r="C24" s="51"/>
      <c r="D24" s="51"/>
      <c r="E24" s="4">
        <v>851</v>
      </c>
      <c r="F24" s="3" t="s">
        <v>11</v>
      </c>
      <c r="G24" s="3" t="s">
        <v>13</v>
      </c>
      <c r="H24" s="4" t="s">
        <v>342</v>
      </c>
      <c r="I24" s="3" t="s">
        <v>22</v>
      </c>
      <c r="J24" s="10">
        <f>'3.ВС'!J19</f>
        <v>99607</v>
      </c>
      <c r="K24" s="10">
        <f>'3.ВС'!K19</f>
        <v>99607</v>
      </c>
      <c r="L24" s="10">
        <f>'3.ВС'!L19</f>
        <v>99607</v>
      </c>
    </row>
    <row r="25" spans="1:12" ht="196.5" customHeight="1" x14ac:dyDescent="0.25">
      <c r="A25" s="84" t="s">
        <v>349</v>
      </c>
      <c r="B25" s="51"/>
      <c r="C25" s="51"/>
      <c r="D25" s="51"/>
      <c r="E25" s="4">
        <v>851</v>
      </c>
      <c r="F25" s="3" t="s">
        <v>11</v>
      </c>
      <c r="G25" s="3" t="s">
        <v>13</v>
      </c>
      <c r="H25" s="4" t="s">
        <v>343</v>
      </c>
      <c r="I25" s="3"/>
      <c r="J25" s="10">
        <f>J26</f>
        <v>400</v>
      </c>
      <c r="K25" s="10">
        <f t="shared" ref="K25:L25" si="12">K26</f>
        <v>400</v>
      </c>
      <c r="L25" s="10">
        <f t="shared" si="12"/>
        <v>400</v>
      </c>
    </row>
    <row r="26" spans="1:12" ht="45" x14ac:dyDescent="0.25">
      <c r="A26" s="84" t="s">
        <v>20</v>
      </c>
      <c r="B26" s="51"/>
      <c r="C26" s="51"/>
      <c r="D26" s="51"/>
      <c r="E26" s="4">
        <v>851</v>
      </c>
      <c r="F26" s="3" t="s">
        <v>11</v>
      </c>
      <c r="G26" s="3" t="s">
        <v>13</v>
      </c>
      <c r="H26" s="4" t="s">
        <v>343</v>
      </c>
      <c r="I26" s="3" t="s">
        <v>21</v>
      </c>
      <c r="J26" s="10">
        <f t="shared" ref="J26:L26" si="13">J27</f>
        <v>400</v>
      </c>
      <c r="K26" s="10">
        <f t="shared" si="13"/>
        <v>400</v>
      </c>
      <c r="L26" s="10">
        <f t="shared" si="13"/>
        <v>400</v>
      </c>
    </row>
    <row r="27" spans="1:12" ht="45" x14ac:dyDescent="0.25">
      <c r="A27" s="84" t="s">
        <v>9</v>
      </c>
      <c r="B27" s="51"/>
      <c r="C27" s="51"/>
      <c r="D27" s="51"/>
      <c r="E27" s="4">
        <v>851</v>
      </c>
      <c r="F27" s="3" t="s">
        <v>11</v>
      </c>
      <c r="G27" s="3" t="s">
        <v>13</v>
      </c>
      <c r="H27" s="4" t="s">
        <v>343</v>
      </c>
      <c r="I27" s="3" t="s">
        <v>22</v>
      </c>
      <c r="J27" s="10">
        <f>'3.ВС'!J22</f>
        <v>400</v>
      </c>
      <c r="K27" s="10">
        <f>'3.ВС'!K22</f>
        <v>400</v>
      </c>
      <c r="L27" s="10">
        <f>'3.ВС'!L22</f>
        <v>400</v>
      </c>
    </row>
    <row r="28" spans="1:12" ht="75" customHeight="1" x14ac:dyDescent="0.25">
      <c r="A28" s="84" t="s">
        <v>364</v>
      </c>
      <c r="B28" s="84"/>
      <c r="C28" s="84"/>
      <c r="D28" s="84"/>
      <c r="E28" s="4">
        <v>851</v>
      </c>
      <c r="F28" s="3" t="s">
        <v>11</v>
      </c>
      <c r="G28" s="3" t="s">
        <v>13</v>
      </c>
      <c r="H28" s="4" t="s">
        <v>363</v>
      </c>
      <c r="I28" s="4"/>
      <c r="J28" s="10">
        <f t="shared" ref="J28:L28" si="14">J29+J31</f>
        <v>64131</v>
      </c>
      <c r="K28" s="10">
        <f t="shared" si="14"/>
        <v>64131</v>
      </c>
      <c r="L28" s="10">
        <f t="shared" si="14"/>
        <v>64131</v>
      </c>
    </row>
    <row r="29" spans="1:12" ht="90" x14ac:dyDescent="0.25">
      <c r="A29" s="84" t="s">
        <v>15</v>
      </c>
      <c r="B29" s="84"/>
      <c r="C29" s="84"/>
      <c r="D29" s="84"/>
      <c r="E29" s="4">
        <v>851</v>
      </c>
      <c r="F29" s="3" t="s">
        <v>11</v>
      </c>
      <c r="G29" s="3" t="s">
        <v>13</v>
      </c>
      <c r="H29" s="4" t="s">
        <v>363</v>
      </c>
      <c r="I29" s="3" t="s">
        <v>17</v>
      </c>
      <c r="J29" s="10">
        <f t="shared" ref="J29:L29" si="15">J30</f>
        <v>42900</v>
      </c>
      <c r="K29" s="10">
        <f t="shared" si="15"/>
        <v>42900</v>
      </c>
      <c r="L29" s="10">
        <f t="shared" si="15"/>
        <v>42900</v>
      </c>
    </row>
    <row r="30" spans="1:12" ht="30" x14ac:dyDescent="0.25">
      <c r="A30" s="84" t="s">
        <v>242</v>
      </c>
      <c r="B30" s="82"/>
      <c r="C30" s="82"/>
      <c r="D30" s="82"/>
      <c r="E30" s="4">
        <v>851</v>
      </c>
      <c r="F30" s="3" t="s">
        <v>11</v>
      </c>
      <c r="G30" s="3" t="s">
        <v>13</v>
      </c>
      <c r="H30" s="4" t="s">
        <v>363</v>
      </c>
      <c r="I30" s="3" t="s">
        <v>18</v>
      </c>
      <c r="J30" s="10">
        <f>'3.ВС'!J25</f>
        <v>42900</v>
      </c>
      <c r="K30" s="10">
        <f>'3.ВС'!K25</f>
        <v>42900</v>
      </c>
      <c r="L30" s="10">
        <f>'3.ВС'!L25</f>
        <v>42900</v>
      </c>
    </row>
    <row r="31" spans="1:12" ht="45" x14ac:dyDescent="0.25">
      <c r="A31" s="84" t="s">
        <v>20</v>
      </c>
      <c r="B31" s="82"/>
      <c r="C31" s="82"/>
      <c r="D31" s="82"/>
      <c r="E31" s="4">
        <v>851</v>
      </c>
      <c r="F31" s="3" t="s">
        <v>11</v>
      </c>
      <c r="G31" s="3" t="s">
        <v>13</v>
      </c>
      <c r="H31" s="4" t="s">
        <v>363</v>
      </c>
      <c r="I31" s="3" t="s">
        <v>21</v>
      </c>
      <c r="J31" s="10">
        <f t="shared" ref="J31:L31" si="16">J32</f>
        <v>21231</v>
      </c>
      <c r="K31" s="10">
        <f t="shared" si="16"/>
        <v>21231</v>
      </c>
      <c r="L31" s="10">
        <f t="shared" si="16"/>
        <v>21231</v>
      </c>
    </row>
    <row r="32" spans="1:12" ht="45" x14ac:dyDescent="0.25">
      <c r="A32" s="84" t="s">
        <v>9</v>
      </c>
      <c r="B32" s="84"/>
      <c r="C32" s="84"/>
      <c r="D32" s="84"/>
      <c r="E32" s="4">
        <v>851</v>
      </c>
      <c r="F32" s="3" t="s">
        <v>11</v>
      </c>
      <c r="G32" s="3" t="s">
        <v>13</v>
      </c>
      <c r="H32" s="4" t="s">
        <v>363</v>
      </c>
      <c r="I32" s="3" t="s">
        <v>22</v>
      </c>
      <c r="J32" s="10">
        <f>'3.ВС'!J27</f>
        <v>21231</v>
      </c>
      <c r="K32" s="10">
        <f>'3.ВС'!K27</f>
        <v>21231</v>
      </c>
      <c r="L32" s="10">
        <f>'3.ВС'!L27</f>
        <v>21231</v>
      </c>
    </row>
    <row r="33" spans="1:12" ht="60" x14ac:dyDescent="0.25">
      <c r="A33" s="82" t="s">
        <v>61</v>
      </c>
      <c r="B33" s="84"/>
      <c r="C33" s="84"/>
      <c r="D33" s="84"/>
      <c r="E33" s="51">
        <v>851</v>
      </c>
      <c r="F33" s="3" t="s">
        <v>11</v>
      </c>
      <c r="G33" s="3" t="s">
        <v>13</v>
      </c>
      <c r="H33" s="4" t="s">
        <v>281</v>
      </c>
      <c r="I33" s="4"/>
      <c r="J33" s="10">
        <f t="shared" ref="J33:L33" si="17">J34+J36</f>
        <v>320654</v>
      </c>
      <c r="K33" s="10">
        <f t="shared" si="17"/>
        <v>320654</v>
      </c>
      <c r="L33" s="10">
        <f t="shared" si="17"/>
        <v>320654</v>
      </c>
    </row>
    <row r="34" spans="1:12" ht="90" x14ac:dyDescent="0.25">
      <c r="A34" s="82" t="s">
        <v>15</v>
      </c>
      <c r="B34" s="84"/>
      <c r="C34" s="84"/>
      <c r="D34" s="84"/>
      <c r="E34" s="51">
        <v>851</v>
      </c>
      <c r="F34" s="3" t="s">
        <v>11</v>
      </c>
      <c r="G34" s="3" t="s">
        <v>13</v>
      </c>
      <c r="H34" s="4" t="s">
        <v>281</v>
      </c>
      <c r="I34" s="3" t="s">
        <v>17</v>
      </c>
      <c r="J34" s="10">
        <f t="shared" ref="J34:L34" si="18">J35</f>
        <v>225200</v>
      </c>
      <c r="K34" s="10">
        <f t="shared" si="18"/>
        <v>225200</v>
      </c>
      <c r="L34" s="10">
        <f t="shared" si="18"/>
        <v>225200</v>
      </c>
    </row>
    <row r="35" spans="1:12" ht="30" x14ac:dyDescent="0.25">
      <c r="A35" s="82" t="s">
        <v>8</v>
      </c>
      <c r="B35" s="82"/>
      <c r="C35" s="82"/>
      <c r="D35" s="82"/>
      <c r="E35" s="51">
        <v>851</v>
      </c>
      <c r="F35" s="3" t="s">
        <v>11</v>
      </c>
      <c r="G35" s="3" t="s">
        <v>13</v>
      </c>
      <c r="H35" s="4" t="s">
        <v>281</v>
      </c>
      <c r="I35" s="3" t="s">
        <v>18</v>
      </c>
      <c r="J35" s="10">
        <f>'3.ВС'!J30</f>
        <v>225200</v>
      </c>
      <c r="K35" s="10">
        <f>'3.ВС'!K30</f>
        <v>225200</v>
      </c>
      <c r="L35" s="10">
        <f>'3.ВС'!L30</f>
        <v>225200</v>
      </c>
    </row>
    <row r="36" spans="1:12" ht="45" x14ac:dyDescent="0.25">
      <c r="A36" s="84" t="s">
        <v>20</v>
      </c>
      <c r="B36" s="82"/>
      <c r="C36" s="82"/>
      <c r="D36" s="82"/>
      <c r="E36" s="51">
        <v>851</v>
      </c>
      <c r="F36" s="3" t="s">
        <v>11</v>
      </c>
      <c r="G36" s="3" t="s">
        <v>13</v>
      </c>
      <c r="H36" s="4" t="s">
        <v>281</v>
      </c>
      <c r="I36" s="3" t="s">
        <v>21</v>
      </c>
      <c r="J36" s="10">
        <f t="shared" ref="J36:L36" si="19">J37</f>
        <v>95454</v>
      </c>
      <c r="K36" s="10">
        <f t="shared" si="19"/>
        <v>95454</v>
      </c>
      <c r="L36" s="10">
        <f t="shared" si="19"/>
        <v>95454</v>
      </c>
    </row>
    <row r="37" spans="1:12" ht="45" x14ac:dyDescent="0.25">
      <c r="A37" s="84" t="s">
        <v>9</v>
      </c>
      <c r="B37" s="84"/>
      <c r="C37" s="84"/>
      <c r="D37" s="84"/>
      <c r="E37" s="51">
        <v>851</v>
      </c>
      <c r="F37" s="3" t="s">
        <v>11</v>
      </c>
      <c r="G37" s="3" t="s">
        <v>13</v>
      </c>
      <c r="H37" s="4" t="s">
        <v>281</v>
      </c>
      <c r="I37" s="3" t="s">
        <v>22</v>
      </c>
      <c r="J37" s="10">
        <f>'3.ВС'!J32</f>
        <v>95454</v>
      </c>
      <c r="K37" s="10">
        <f>'3.ВС'!K32</f>
        <v>95454</v>
      </c>
      <c r="L37" s="10">
        <f>'3.ВС'!L32</f>
        <v>95454</v>
      </c>
    </row>
    <row r="38" spans="1:12" ht="60" x14ac:dyDescent="0.25">
      <c r="A38" s="82" t="s">
        <v>14</v>
      </c>
      <c r="B38" s="84"/>
      <c r="C38" s="84"/>
      <c r="D38" s="84"/>
      <c r="E38" s="51">
        <v>851</v>
      </c>
      <c r="F38" s="3" t="s">
        <v>11</v>
      </c>
      <c r="G38" s="3" t="s">
        <v>13</v>
      </c>
      <c r="H38" s="4" t="s">
        <v>266</v>
      </c>
      <c r="I38" s="3"/>
      <c r="J38" s="10">
        <f t="shared" ref="J38:L39" si="20">J39</f>
        <v>1985000</v>
      </c>
      <c r="K38" s="10">
        <f t="shared" si="20"/>
        <v>1985000</v>
      </c>
      <c r="L38" s="10">
        <f t="shared" si="20"/>
        <v>1985000</v>
      </c>
    </row>
    <row r="39" spans="1:12" ht="90" x14ac:dyDescent="0.25">
      <c r="A39" s="82" t="s">
        <v>15</v>
      </c>
      <c r="B39" s="84"/>
      <c r="C39" s="84"/>
      <c r="D39" s="84"/>
      <c r="E39" s="51">
        <v>851</v>
      </c>
      <c r="F39" s="3" t="s">
        <v>16</v>
      </c>
      <c r="G39" s="3" t="s">
        <v>13</v>
      </c>
      <c r="H39" s="4" t="s">
        <v>266</v>
      </c>
      <c r="I39" s="3" t="s">
        <v>17</v>
      </c>
      <c r="J39" s="10">
        <f t="shared" si="20"/>
        <v>1985000</v>
      </c>
      <c r="K39" s="10">
        <f t="shared" si="20"/>
        <v>1985000</v>
      </c>
      <c r="L39" s="10">
        <f t="shared" si="20"/>
        <v>1985000</v>
      </c>
    </row>
    <row r="40" spans="1:12" ht="30" x14ac:dyDescent="0.25">
      <c r="A40" s="82" t="s">
        <v>8</v>
      </c>
      <c r="B40" s="82"/>
      <c r="C40" s="82"/>
      <c r="D40" s="82"/>
      <c r="E40" s="51">
        <v>851</v>
      </c>
      <c r="F40" s="3" t="s">
        <v>11</v>
      </c>
      <c r="G40" s="3" t="s">
        <v>13</v>
      </c>
      <c r="H40" s="4" t="s">
        <v>266</v>
      </c>
      <c r="I40" s="3" t="s">
        <v>18</v>
      </c>
      <c r="J40" s="10">
        <f>'3.ВС'!J35</f>
        <v>1985000</v>
      </c>
      <c r="K40" s="10">
        <f>'3.ВС'!K35</f>
        <v>1985000</v>
      </c>
      <c r="L40" s="10">
        <f>'3.ВС'!L35</f>
        <v>1985000</v>
      </c>
    </row>
    <row r="41" spans="1:12" ht="45" x14ac:dyDescent="0.25">
      <c r="A41" s="82" t="s">
        <v>19</v>
      </c>
      <c r="B41" s="82"/>
      <c r="C41" s="51"/>
      <c r="D41" s="51"/>
      <c r="E41" s="51">
        <v>851</v>
      </c>
      <c r="F41" s="3" t="s">
        <v>16</v>
      </c>
      <c r="G41" s="3" t="s">
        <v>13</v>
      </c>
      <c r="H41" s="4" t="s">
        <v>267</v>
      </c>
      <c r="I41" s="3"/>
      <c r="J41" s="10">
        <f t="shared" ref="J41:L41" si="21">J42+J44+J46</f>
        <v>29866800</v>
      </c>
      <c r="K41" s="10">
        <f t="shared" si="21"/>
        <v>29866800</v>
      </c>
      <c r="L41" s="10">
        <f t="shared" si="21"/>
        <v>29866800</v>
      </c>
    </row>
    <row r="42" spans="1:12" ht="90" x14ac:dyDescent="0.25">
      <c r="A42" s="82" t="s">
        <v>15</v>
      </c>
      <c r="B42" s="51"/>
      <c r="C42" s="51"/>
      <c r="D42" s="51"/>
      <c r="E42" s="51">
        <v>851</v>
      </c>
      <c r="F42" s="3" t="s">
        <v>11</v>
      </c>
      <c r="G42" s="3" t="s">
        <v>13</v>
      </c>
      <c r="H42" s="4" t="s">
        <v>267</v>
      </c>
      <c r="I42" s="3" t="s">
        <v>17</v>
      </c>
      <c r="J42" s="10">
        <f t="shared" ref="J42:L42" si="22">J43</f>
        <v>25175100</v>
      </c>
      <c r="K42" s="10">
        <f t="shared" si="22"/>
        <v>25175100</v>
      </c>
      <c r="L42" s="10">
        <f t="shared" si="22"/>
        <v>25175100</v>
      </c>
    </row>
    <row r="43" spans="1:12" ht="30" x14ac:dyDescent="0.25">
      <c r="A43" s="82" t="s">
        <v>8</v>
      </c>
      <c r="B43" s="51"/>
      <c r="C43" s="51"/>
      <c r="D43" s="51"/>
      <c r="E43" s="51">
        <v>851</v>
      </c>
      <c r="F43" s="3" t="s">
        <v>11</v>
      </c>
      <c r="G43" s="3" t="s">
        <v>13</v>
      </c>
      <c r="H43" s="4" t="s">
        <v>267</v>
      </c>
      <c r="I43" s="3" t="s">
        <v>18</v>
      </c>
      <c r="J43" s="10">
        <f>'3.ВС'!J38</f>
        <v>25175100</v>
      </c>
      <c r="K43" s="10">
        <f>'3.ВС'!K38</f>
        <v>25175100</v>
      </c>
      <c r="L43" s="10">
        <f>'3.ВС'!L38</f>
        <v>25175100</v>
      </c>
    </row>
    <row r="44" spans="1:12" ht="45" x14ac:dyDescent="0.25">
      <c r="A44" s="84" t="s">
        <v>20</v>
      </c>
      <c r="B44" s="51"/>
      <c r="C44" s="51"/>
      <c r="D44" s="51"/>
      <c r="E44" s="51">
        <v>851</v>
      </c>
      <c r="F44" s="3" t="s">
        <v>11</v>
      </c>
      <c r="G44" s="3" t="s">
        <v>13</v>
      </c>
      <c r="H44" s="4" t="s">
        <v>267</v>
      </c>
      <c r="I44" s="3" t="s">
        <v>21</v>
      </c>
      <c r="J44" s="10">
        <f t="shared" ref="J44:L44" si="23">J45</f>
        <v>4593400</v>
      </c>
      <c r="K44" s="10">
        <f t="shared" si="23"/>
        <v>4593400</v>
      </c>
      <c r="L44" s="10">
        <f t="shared" si="23"/>
        <v>4593400</v>
      </c>
    </row>
    <row r="45" spans="1:12" ht="45" x14ac:dyDescent="0.25">
      <c r="A45" s="84" t="s">
        <v>9</v>
      </c>
      <c r="B45" s="51"/>
      <c r="C45" s="51"/>
      <c r="D45" s="51"/>
      <c r="E45" s="51">
        <v>851</v>
      </c>
      <c r="F45" s="3" t="s">
        <v>11</v>
      </c>
      <c r="G45" s="3" t="s">
        <v>13</v>
      </c>
      <c r="H45" s="4" t="s">
        <v>267</v>
      </c>
      <c r="I45" s="3" t="s">
        <v>22</v>
      </c>
      <c r="J45" s="10">
        <f>'3.ВС'!J40</f>
        <v>4593400</v>
      </c>
      <c r="K45" s="10">
        <f>'3.ВС'!K40</f>
        <v>4593400</v>
      </c>
      <c r="L45" s="10">
        <f>'3.ВС'!L40</f>
        <v>4593400</v>
      </c>
    </row>
    <row r="46" spans="1:12" x14ac:dyDescent="0.25">
      <c r="A46" s="84" t="s">
        <v>23</v>
      </c>
      <c r="B46" s="51"/>
      <c r="C46" s="51"/>
      <c r="D46" s="51"/>
      <c r="E46" s="51">
        <v>851</v>
      </c>
      <c r="F46" s="3" t="s">
        <v>11</v>
      </c>
      <c r="G46" s="3" t="s">
        <v>13</v>
      </c>
      <c r="H46" s="4" t="s">
        <v>267</v>
      </c>
      <c r="I46" s="3" t="s">
        <v>24</v>
      </c>
      <c r="J46" s="10">
        <f t="shared" ref="J46:L46" si="24">J47</f>
        <v>98300</v>
      </c>
      <c r="K46" s="10">
        <f t="shared" si="24"/>
        <v>98300</v>
      </c>
      <c r="L46" s="10">
        <f t="shared" si="24"/>
        <v>98300</v>
      </c>
    </row>
    <row r="47" spans="1:12" x14ac:dyDescent="0.25">
      <c r="A47" s="84" t="s">
        <v>25</v>
      </c>
      <c r="B47" s="51"/>
      <c r="C47" s="51"/>
      <c r="D47" s="51"/>
      <c r="E47" s="51">
        <v>851</v>
      </c>
      <c r="F47" s="3" t="s">
        <v>11</v>
      </c>
      <c r="G47" s="3" t="s">
        <v>13</v>
      </c>
      <c r="H47" s="4" t="s">
        <v>267</v>
      </c>
      <c r="I47" s="3" t="s">
        <v>26</v>
      </c>
      <c r="J47" s="10">
        <f>'3.ВС'!J42</f>
        <v>98300</v>
      </c>
      <c r="K47" s="10">
        <f>'3.ВС'!K42</f>
        <v>98300</v>
      </c>
      <c r="L47" s="10">
        <f>'3.ВС'!L42</f>
        <v>98300</v>
      </c>
    </row>
    <row r="48" spans="1:12" ht="30" x14ac:dyDescent="0.25">
      <c r="A48" s="82" t="s">
        <v>339</v>
      </c>
      <c r="B48" s="82"/>
      <c r="C48" s="84"/>
      <c r="D48" s="84"/>
      <c r="E48" s="51">
        <v>851</v>
      </c>
      <c r="F48" s="3" t="s">
        <v>11</v>
      </c>
      <c r="G48" s="3" t="s">
        <v>13</v>
      </c>
      <c r="H48" s="4" t="s">
        <v>268</v>
      </c>
      <c r="I48" s="3"/>
      <c r="J48" s="10">
        <f t="shared" ref="J48:L49" si="25">J49</f>
        <v>100000</v>
      </c>
      <c r="K48" s="10">
        <f t="shared" si="25"/>
        <v>0</v>
      </c>
      <c r="L48" s="10">
        <f t="shared" si="25"/>
        <v>0</v>
      </c>
    </row>
    <row r="49" spans="1:12" ht="45" x14ac:dyDescent="0.25">
      <c r="A49" s="84" t="s">
        <v>20</v>
      </c>
      <c r="B49" s="84"/>
      <c r="C49" s="84"/>
      <c r="D49" s="84"/>
      <c r="E49" s="51">
        <v>851</v>
      </c>
      <c r="F49" s="3" t="s">
        <v>11</v>
      </c>
      <c r="G49" s="3" t="s">
        <v>13</v>
      </c>
      <c r="H49" s="4" t="s">
        <v>268</v>
      </c>
      <c r="I49" s="3" t="s">
        <v>21</v>
      </c>
      <c r="J49" s="10">
        <f t="shared" si="25"/>
        <v>100000</v>
      </c>
      <c r="K49" s="10">
        <f t="shared" si="25"/>
        <v>0</v>
      </c>
      <c r="L49" s="10">
        <f t="shared" si="25"/>
        <v>0</v>
      </c>
    </row>
    <row r="50" spans="1:12" ht="45" x14ac:dyDescent="0.25">
      <c r="A50" s="84" t="s">
        <v>9</v>
      </c>
      <c r="B50" s="84"/>
      <c r="C50" s="84"/>
      <c r="D50" s="84"/>
      <c r="E50" s="51">
        <v>851</v>
      </c>
      <c r="F50" s="3" t="s">
        <v>11</v>
      </c>
      <c r="G50" s="3" t="s">
        <v>13</v>
      </c>
      <c r="H50" s="4" t="s">
        <v>268</v>
      </c>
      <c r="I50" s="3" t="s">
        <v>22</v>
      </c>
      <c r="J50" s="10">
        <f>'3.ВС'!J45</f>
        <v>100000</v>
      </c>
      <c r="K50" s="10">
        <f>'3.ВС'!K45</f>
        <v>0</v>
      </c>
      <c r="L50" s="10">
        <f>'3.ВС'!L45</f>
        <v>0</v>
      </c>
    </row>
    <row r="51" spans="1:12" ht="45" x14ac:dyDescent="0.25">
      <c r="A51" s="82" t="s">
        <v>262</v>
      </c>
      <c r="B51" s="82"/>
      <c r="C51" s="82"/>
      <c r="D51" s="82"/>
      <c r="E51" s="51">
        <v>851</v>
      </c>
      <c r="F51" s="3" t="s">
        <v>11</v>
      </c>
      <c r="G51" s="3" t="s">
        <v>13</v>
      </c>
      <c r="H51" s="4" t="s">
        <v>269</v>
      </c>
      <c r="I51" s="3"/>
      <c r="J51" s="10">
        <f t="shared" ref="J51:L52" si="26">J52</f>
        <v>100000</v>
      </c>
      <c r="K51" s="10">
        <f t="shared" si="26"/>
        <v>0</v>
      </c>
      <c r="L51" s="10">
        <f t="shared" si="26"/>
        <v>0</v>
      </c>
    </row>
    <row r="52" spans="1:12" ht="45" x14ac:dyDescent="0.25">
      <c r="A52" s="84" t="s">
        <v>20</v>
      </c>
      <c r="B52" s="84"/>
      <c r="C52" s="84"/>
      <c r="D52" s="84"/>
      <c r="E52" s="51">
        <v>851</v>
      </c>
      <c r="F52" s="3" t="s">
        <v>11</v>
      </c>
      <c r="G52" s="3" t="s">
        <v>13</v>
      </c>
      <c r="H52" s="4" t="s">
        <v>269</v>
      </c>
      <c r="I52" s="3" t="s">
        <v>21</v>
      </c>
      <c r="J52" s="10">
        <f t="shared" si="26"/>
        <v>100000</v>
      </c>
      <c r="K52" s="10">
        <f t="shared" si="26"/>
        <v>0</v>
      </c>
      <c r="L52" s="10">
        <f t="shared" si="26"/>
        <v>0</v>
      </c>
    </row>
    <row r="53" spans="1:12" ht="45" x14ac:dyDescent="0.25">
      <c r="A53" s="84" t="s">
        <v>9</v>
      </c>
      <c r="B53" s="84"/>
      <c r="C53" s="84"/>
      <c r="D53" s="84"/>
      <c r="E53" s="51">
        <v>851</v>
      </c>
      <c r="F53" s="3" t="s">
        <v>11</v>
      </c>
      <c r="G53" s="3" t="s">
        <v>13</v>
      </c>
      <c r="H53" s="4" t="s">
        <v>269</v>
      </c>
      <c r="I53" s="3" t="s">
        <v>22</v>
      </c>
      <c r="J53" s="10">
        <f>'3.ВС'!J48</f>
        <v>100000</v>
      </c>
      <c r="K53" s="10">
        <f>'3.ВС'!K48</f>
        <v>0</v>
      </c>
      <c r="L53" s="10">
        <f>'3.ВС'!L48</f>
        <v>0</v>
      </c>
    </row>
    <row r="54" spans="1:12" ht="30" x14ac:dyDescent="0.25">
      <c r="A54" s="82" t="s">
        <v>28</v>
      </c>
      <c r="B54" s="82"/>
      <c r="C54" s="84"/>
      <c r="D54" s="84"/>
      <c r="E54" s="51">
        <v>851</v>
      </c>
      <c r="F54" s="3" t="s">
        <v>11</v>
      </c>
      <c r="G54" s="3" t="s">
        <v>13</v>
      </c>
      <c r="H54" s="4" t="s">
        <v>270</v>
      </c>
      <c r="I54" s="3"/>
      <c r="J54" s="10">
        <f t="shared" ref="J54:L55" si="27">J55</f>
        <v>78000</v>
      </c>
      <c r="K54" s="10">
        <f t="shared" si="27"/>
        <v>0</v>
      </c>
      <c r="L54" s="10">
        <f t="shared" si="27"/>
        <v>0</v>
      </c>
    </row>
    <row r="55" spans="1:12" x14ac:dyDescent="0.25">
      <c r="A55" s="84" t="s">
        <v>23</v>
      </c>
      <c r="B55" s="84"/>
      <c r="C55" s="84"/>
      <c r="D55" s="84"/>
      <c r="E55" s="51">
        <v>851</v>
      </c>
      <c r="F55" s="3" t="s">
        <v>11</v>
      </c>
      <c r="G55" s="3" t="s">
        <v>13</v>
      </c>
      <c r="H55" s="4" t="s">
        <v>270</v>
      </c>
      <c r="I55" s="3" t="s">
        <v>24</v>
      </c>
      <c r="J55" s="10">
        <f t="shared" si="27"/>
        <v>78000</v>
      </c>
      <c r="K55" s="10">
        <f t="shared" si="27"/>
        <v>0</v>
      </c>
      <c r="L55" s="10">
        <f t="shared" si="27"/>
        <v>0</v>
      </c>
    </row>
    <row r="56" spans="1:12" x14ac:dyDescent="0.25">
      <c r="A56" s="84" t="s">
        <v>25</v>
      </c>
      <c r="B56" s="84"/>
      <c r="C56" s="84"/>
      <c r="D56" s="84"/>
      <c r="E56" s="51">
        <v>851</v>
      </c>
      <c r="F56" s="3" t="s">
        <v>11</v>
      </c>
      <c r="G56" s="3" t="s">
        <v>13</v>
      </c>
      <c r="H56" s="4" t="s">
        <v>270</v>
      </c>
      <c r="I56" s="3" t="s">
        <v>26</v>
      </c>
      <c r="J56" s="10">
        <f>'3.ВС'!J51</f>
        <v>78000</v>
      </c>
      <c r="K56" s="10">
        <f>'3.ВС'!K51</f>
        <v>0</v>
      </c>
      <c r="L56" s="10">
        <f>'3.ВС'!L51</f>
        <v>0</v>
      </c>
    </row>
    <row r="57" spans="1:12" ht="75" x14ac:dyDescent="0.25">
      <c r="A57" s="82" t="s">
        <v>27</v>
      </c>
      <c r="B57" s="82"/>
      <c r="C57" s="84"/>
      <c r="D57" s="84"/>
      <c r="E57" s="51">
        <v>851</v>
      </c>
      <c r="F57" s="3" t="s">
        <v>11</v>
      </c>
      <c r="G57" s="3" t="s">
        <v>13</v>
      </c>
      <c r="H57" s="4" t="s">
        <v>271</v>
      </c>
      <c r="I57" s="3"/>
      <c r="J57" s="10">
        <f t="shared" ref="J57:L58" si="28">J58</f>
        <v>2500</v>
      </c>
      <c r="K57" s="10">
        <f t="shared" si="28"/>
        <v>2500</v>
      </c>
      <c r="L57" s="10">
        <f t="shared" si="28"/>
        <v>2500</v>
      </c>
    </row>
    <row r="58" spans="1:12" ht="45" x14ac:dyDescent="0.25">
      <c r="A58" s="84" t="s">
        <v>20</v>
      </c>
      <c r="B58" s="82"/>
      <c r="C58" s="82"/>
      <c r="D58" s="82"/>
      <c r="E58" s="51">
        <v>851</v>
      </c>
      <c r="F58" s="3" t="s">
        <v>11</v>
      </c>
      <c r="G58" s="3" t="s">
        <v>13</v>
      </c>
      <c r="H58" s="4" t="s">
        <v>271</v>
      </c>
      <c r="I58" s="3" t="s">
        <v>21</v>
      </c>
      <c r="J58" s="10">
        <f t="shared" si="28"/>
        <v>2500</v>
      </c>
      <c r="K58" s="10">
        <f t="shared" si="28"/>
        <v>2500</v>
      </c>
      <c r="L58" s="10">
        <f t="shared" si="28"/>
        <v>2500</v>
      </c>
    </row>
    <row r="59" spans="1:12" ht="45" x14ac:dyDescent="0.25">
      <c r="A59" s="84" t="s">
        <v>9</v>
      </c>
      <c r="B59" s="84"/>
      <c r="C59" s="84"/>
      <c r="D59" s="84"/>
      <c r="E59" s="51">
        <v>851</v>
      </c>
      <c r="F59" s="3" t="s">
        <v>11</v>
      </c>
      <c r="G59" s="3" t="s">
        <v>13</v>
      </c>
      <c r="H59" s="4" t="s">
        <v>271</v>
      </c>
      <c r="I59" s="3" t="s">
        <v>22</v>
      </c>
      <c r="J59" s="10">
        <f>'3.ВС'!J54</f>
        <v>2500</v>
      </c>
      <c r="K59" s="10">
        <f>'3.ВС'!K54</f>
        <v>2500</v>
      </c>
      <c r="L59" s="10">
        <f>'3.ВС'!L54</f>
        <v>2500</v>
      </c>
    </row>
    <row r="60" spans="1:12" ht="63.75" x14ac:dyDescent="0.25">
      <c r="A60" s="25" t="s">
        <v>372</v>
      </c>
      <c r="B60" s="82"/>
      <c r="C60" s="84"/>
      <c r="D60" s="84"/>
      <c r="E60" s="24">
        <v>851</v>
      </c>
      <c r="F60" s="3" t="s">
        <v>11</v>
      </c>
      <c r="G60" s="3" t="s">
        <v>13</v>
      </c>
      <c r="H60" s="4" t="s">
        <v>373</v>
      </c>
      <c r="I60" s="3"/>
      <c r="J60" s="10">
        <f t="shared" ref="J60:L70" si="29">J61</f>
        <v>600</v>
      </c>
      <c r="K60" s="10">
        <f t="shared" si="29"/>
        <v>600</v>
      </c>
      <c r="L60" s="10">
        <f t="shared" si="29"/>
        <v>600</v>
      </c>
    </row>
    <row r="61" spans="1:12" ht="45" x14ac:dyDescent="0.25">
      <c r="A61" s="84" t="s">
        <v>20</v>
      </c>
      <c r="B61" s="82"/>
      <c r="C61" s="82"/>
      <c r="D61" s="82"/>
      <c r="E61" s="24">
        <v>851</v>
      </c>
      <c r="F61" s="3" t="s">
        <v>11</v>
      </c>
      <c r="G61" s="3" t="s">
        <v>13</v>
      </c>
      <c r="H61" s="4" t="s">
        <v>373</v>
      </c>
      <c r="I61" s="3" t="s">
        <v>21</v>
      </c>
      <c r="J61" s="10">
        <f t="shared" si="29"/>
        <v>600</v>
      </c>
      <c r="K61" s="10">
        <f t="shared" si="29"/>
        <v>600</v>
      </c>
      <c r="L61" s="10">
        <f t="shared" si="29"/>
        <v>600</v>
      </c>
    </row>
    <row r="62" spans="1:12" ht="45" x14ac:dyDescent="0.25">
      <c r="A62" s="84" t="s">
        <v>9</v>
      </c>
      <c r="B62" s="84"/>
      <c r="C62" s="84"/>
      <c r="D62" s="84"/>
      <c r="E62" s="24">
        <v>851</v>
      </c>
      <c r="F62" s="3" t="s">
        <v>11</v>
      </c>
      <c r="G62" s="3" t="s">
        <v>13</v>
      </c>
      <c r="H62" s="4" t="s">
        <v>373</v>
      </c>
      <c r="I62" s="3" t="s">
        <v>22</v>
      </c>
      <c r="J62" s="10">
        <f>'3.ВС'!J57</f>
        <v>600</v>
      </c>
      <c r="K62" s="10">
        <f>'3.ВС'!K57</f>
        <v>600</v>
      </c>
      <c r="L62" s="10">
        <f>'3.ВС'!L57</f>
        <v>600</v>
      </c>
    </row>
    <row r="63" spans="1:12" ht="63.75" x14ac:dyDescent="0.25">
      <c r="A63" s="25" t="s">
        <v>374</v>
      </c>
      <c r="B63" s="82"/>
      <c r="C63" s="84"/>
      <c r="D63" s="84"/>
      <c r="E63" s="24">
        <v>851</v>
      </c>
      <c r="F63" s="3" t="s">
        <v>11</v>
      </c>
      <c r="G63" s="3" t="s">
        <v>13</v>
      </c>
      <c r="H63" s="4" t="s">
        <v>375</v>
      </c>
      <c r="I63" s="3"/>
      <c r="J63" s="10">
        <f t="shared" si="29"/>
        <v>600</v>
      </c>
      <c r="K63" s="10">
        <f t="shared" si="29"/>
        <v>600</v>
      </c>
      <c r="L63" s="10">
        <f t="shared" si="29"/>
        <v>600</v>
      </c>
    </row>
    <row r="64" spans="1:12" ht="45" x14ac:dyDescent="0.25">
      <c r="A64" s="84" t="s">
        <v>20</v>
      </c>
      <c r="B64" s="82"/>
      <c r="C64" s="82"/>
      <c r="D64" s="82"/>
      <c r="E64" s="24">
        <v>851</v>
      </c>
      <c r="F64" s="3" t="s">
        <v>11</v>
      </c>
      <c r="G64" s="3" t="s">
        <v>13</v>
      </c>
      <c r="H64" s="4" t="s">
        <v>375</v>
      </c>
      <c r="I64" s="3" t="s">
        <v>21</v>
      </c>
      <c r="J64" s="10">
        <f t="shared" si="29"/>
        <v>600</v>
      </c>
      <c r="K64" s="10">
        <f t="shared" si="29"/>
        <v>600</v>
      </c>
      <c r="L64" s="10">
        <f t="shared" si="29"/>
        <v>600</v>
      </c>
    </row>
    <row r="65" spans="1:12" ht="45" x14ac:dyDescent="0.25">
      <c r="A65" s="84" t="s">
        <v>9</v>
      </c>
      <c r="B65" s="84"/>
      <c r="C65" s="84"/>
      <c r="D65" s="84"/>
      <c r="E65" s="24">
        <v>851</v>
      </c>
      <c r="F65" s="3" t="s">
        <v>11</v>
      </c>
      <c r="G65" s="3" t="s">
        <v>13</v>
      </c>
      <c r="H65" s="4" t="s">
        <v>375</v>
      </c>
      <c r="I65" s="3" t="s">
        <v>22</v>
      </c>
      <c r="J65" s="10">
        <f>'3.ВС'!J60</f>
        <v>600</v>
      </c>
      <c r="K65" s="10">
        <f>'3.ВС'!K60</f>
        <v>600</v>
      </c>
      <c r="L65" s="10">
        <f>'3.ВС'!L60</f>
        <v>600</v>
      </c>
    </row>
    <row r="66" spans="1:12" ht="89.25" x14ac:dyDescent="0.25">
      <c r="A66" s="25" t="s">
        <v>376</v>
      </c>
      <c r="B66" s="82"/>
      <c r="C66" s="84"/>
      <c r="D66" s="84"/>
      <c r="E66" s="24">
        <v>851</v>
      </c>
      <c r="F66" s="3" t="s">
        <v>11</v>
      </c>
      <c r="G66" s="3" t="s">
        <v>13</v>
      </c>
      <c r="H66" s="4" t="s">
        <v>377</v>
      </c>
      <c r="I66" s="3"/>
      <c r="J66" s="10">
        <f t="shared" si="29"/>
        <v>600</v>
      </c>
      <c r="K66" s="10">
        <f t="shared" si="29"/>
        <v>600</v>
      </c>
      <c r="L66" s="10">
        <f t="shared" si="29"/>
        <v>600</v>
      </c>
    </row>
    <row r="67" spans="1:12" ht="45" x14ac:dyDescent="0.25">
      <c r="A67" s="84" t="s">
        <v>20</v>
      </c>
      <c r="B67" s="82"/>
      <c r="C67" s="82"/>
      <c r="D67" s="82"/>
      <c r="E67" s="24">
        <v>851</v>
      </c>
      <c r="F67" s="3" t="s">
        <v>11</v>
      </c>
      <c r="G67" s="3" t="s">
        <v>13</v>
      </c>
      <c r="H67" s="4" t="s">
        <v>377</v>
      </c>
      <c r="I67" s="3" t="s">
        <v>21</v>
      </c>
      <c r="J67" s="10">
        <f t="shared" si="29"/>
        <v>600</v>
      </c>
      <c r="K67" s="10">
        <f t="shared" si="29"/>
        <v>600</v>
      </c>
      <c r="L67" s="10">
        <f t="shared" si="29"/>
        <v>600</v>
      </c>
    </row>
    <row r="68" spans="1:12" ht="45" x14ac:dyDescent="0.25">
      <c r="A68" s="84" t="s">
        <v>9</v>
      </c>
      <c r="B68" s="84"/>
      <c r="C68" s="84"/>
      <c r="D68" s="84"/>
      <c r="E68" s="24">
        <v>851</v>
      </c>
      <c r="F68" s="3" t="s">
        <v>11</v>
      </c>
      <c r="G68" s="3" t="s">
        <v>13</v>
      </c>
      <c r="H68" s="4" t="s">
        <v>377</v>
      </c>
      <c r="I68" s="3" t="s">
        <v>22</v>
      </c>
      <c r="J68" s="10">
        <f>'3.ВС'!J63</f>
        <v>600</v>
      </c>
      <c r="K68" s="10">
        <f>'3.ВС'!K63</f>
        <v>600</v>
      </c>
      <c r="L68" s="10">
        <f>'3.ВС'!L63</f>
        <v>600</v>
      </c>
    </row>
    <row r="69" spans="1:12" ht="63.75" x14ac:dyDescent="0.25">
      <c r="A69" s="25" t="s">
        <v>378</v>
      </c>
      <c r="B69" s="82"/>
      <c r="C69" s="84"/>
      <c r="D69" s="84"/>
      <c r="E69" s="24">
        <v>851</v>
      </c>
      <c r="F69" s="3" t="s">
        <v>11</v>
      </c>
      <c r="G69" s="3" t="s">
        <v>13</v>
      </c>
      <c r="H69" s="4" t="s">
        <v>379</v>
      </c>
      <c r="I69" s="3"/>
      <c r="J69" s="10">
        <f t="shared" si="29"/>
        <v>2100</v>
      </c>
      <c r="K69" s="10">
        <f t="shared" si="29"/>
        <v>2100</v>
      </c>
      <c r="L69" s="10">
        <f t="shared" si="29"/>
        <v>2100</v>
      </c>
    </row>
    <row r="70" spans="1:12" ht="45" x14ac:dyDescent="0.25">
      <c r="A70" s="84" t="s">
        <v>20</v>
      </c>
      <c r="B70" s="82"/>
      <c r="C70" s="82"/>
      <c r="D70" s="82"/>
      <c r="E70" s="24">
        <v>851</v>
      </c>
      <c r="F70" s="3" t="s">
        <v>11</v>
      </c>
      <c r="G70" s="3" t="s">
        <v>13</v>
      </c>
      <c r="H70" s="4" t="s">
        <v>379</v>
      </c>
      <c r="I70" s="3" t="s">
        <v>21</v>
      </c>
      <c r="J70" s="10">
        <f t="shared" si="29"/>
        <v>2100</v>
      </c>
      <c r="K70" s="10">
        <f t="shared" si="29"/>
        <v>2100</v>
      </c>
      <c r="L70" s="10">
        <f t="shared" si="29"/>
        <v>2100</v>
      </c>
    </row>
    <row r="71" spans="1:12" ht="45" x14ac:dyDescent="0.25">
      <c r="A71" s="84" t="s">
        <v>9</v>
      </c>
      <c r="B71" s="84"/>
      <c r="C71" s="84"/>
      <c r="D71" s="84"/>
      <c r="E71" s="24">
        <v>851</v>
      </c>
      <c r="F71" s="3" t="s">
        <v>11</v>
      </c>
      <c r="G71" s="3" t="s">
        <v>13</v>
      </c>
      <c r="H71" s="4" t="s">
        <v>379</v>
      </c>
      <c r="I71" s="3" t="s">
        <v>22</v>
      </c>
      <c r="J71" s="10">
        <f>'3.ВС'!J66</f>
        <v>2100</v>
      </c>
      <c r="K71" s="10">
        <f>'3.ВС'!K66</f>
        <v>2100</v>
      </c>
      <c r="L71" s="10">
        <f>'3.ВС'!L66</f>
        <v>2100</v>
      </c>
    </row>
    <row r="72" spans="1:12" x14ac:dyDescent="0.25">
      <c r="A72" s="82" t="s">
        <v>29</v>
      </c>
      <c r="B72" s="84"/>
      <c r="C72" s="84"/>
      <c r="D72" s="84"/>
      <c r="E72" s="51">
        <v>851</v>
      </c>
      <c r="F72" s="3" t="s">
        <v>11</v>
      </c>
      <c r="G72" s="3" t="s">
        <v>30</v>
      </c>
      <c r="H72" s="4"/>
      <c r="I72" s="3"/>
      <c r="J72" s="10">
        <f t="shared" ref="J72:L74" si="30">J73</f>
        <v>4850</v>
      </c>
      <c r="K72" s="10">
        <f t="shared" si="30"/>
        <v>41515</v>
      </c>
      <c r="L72" s="10">
        <f t="shared" si="30"/>
        <v>4635</v>
      </c>
    </row>
    <row r="73" spans="1:12" ht="60" x14ac:dyDescent="0.25">
      <c r="A73" s="82" t="s">
        <v>31</v>
      </c>
      <c r="B73" s="84"/>
      <c r="C73" s="84"/>
      <c r="D73" s="84"/>
      <c r="E73" s="51">
        <v>851</v>
      </c>
      <c r="F73" s="3" t="s">
        <v>11</v>
      </c>
      <c r="G73" s="3" t="s">
        <v>30</v>
      </c>
      <c r="H73" s="4" t="s">
        <v>272</v>
      </c>
      <c r="I73" s="3"/>
      <c r="J73" s="10">
        <f t="shared" si="30"/>
        <v>4850</v>
      </c>
      <c r="K73" s="10">
        <f t="shared" si="30"/>
        <v>41515</v>
      </c>
      <c r="L73" s="10">
        <f t="shared" si="30"/>
        <v>4635</v>
      </c>
    </row>
    <row r="74" spans="1:12" ht="45" x14ac:dyDescent="0.25">
      <c r="A74" s="84" t="s">
        <v>20</v>
      </c>
      <c r="B74" s="82"/>
      <c r="C74" s="82"/>
      <c r="D74" s="82"/>
      <c r="E74" s="51">
        <v>851</v>
      </c>
      <c r="F74" s="3" t="s">
        <v>11</v>
      </c>
      <c r="G74" s="3" t="s">
        <v>30</v>
      </c>
      <c r="H74" s="4" t="s">
        <v>272</v>
      </c>
      <c r="I74" s="3" t="s">
        <v>21</v>
      </c>
      <c r="J74" s="10">
        <f t="shared" si="30"/>
        <v>4850</v>
      </c>
      <c r="K74" s="10">
        <f t="shared" si="30"/>
        <v>41515</v>
      </c>
      <c r="L74" s="10">
        <f t="shared" si="30"/>
        <v>4635</v>
      </c>
    </row>
    <row r="75" spans="1:12" ht="45" x14ac:dyDescent="0.25">
      <c r="A75" s="84" t="s">
        <v>9</v>
      </c>
      <c r="B75" s="84"/>
      <c r="C75" s="84"/>
      <c r="D75" s="84"/>
      <c r="E75" s="51">
        <v>851</v>
      </c>
      <c r="F75" s="3" t="s">
        <v>11</v>
      </c>
      <c r="G75" s="3" t="s">
        <v>30</v>
      </c>
      <c r="H75" s="4" t="s">
        <v>272</v>
      </c>
      <c r="I75" s="3" t="s">
        <v>22</v>
      </c>
      <c r="J75" s="10">
        <f>'3.ВС'!J70</f>
        <v>4850</v>
      </c>
      <c r="K75" s="10">
        <f>'3.ВС'!K70</f>
        <v>41515</v>
      </c>
      <c r="L75" s="10">
        <f>'3.ВС'!L70</f>
        <v>4635</v>
      </c>
    </row>
    <row r="76" spans="1:12" ht="45" x14ac:dyDescent="0.25">
      <c r="A76" s="82" t="s">
        <v>122</v>
      </c>
      <c r="B76" s="84"/>
      <c r="C76" s="84"/>
      <c r="D76" s="84"/>
      <c r="E76" s="5">
        <v>853</v>
      </c>
      <c r="F76" s="3" t="s">
        <v>11</v>
      </c>
      <c r="G76" s="3" t="s">
        <v>97</v>
      </c>
      <c r="H76" s="4"/>
      <c r="I76" s="3"/>
      <c r="J76" s="10">
        <f>J77+J82+J85+J88+J91</f>
        <v>9346600</v>
      </c>
      <c r="K76" s="10">
        <f t="shared" ref="K76:L76" si="31">K77+K82+K85+K88+K91</f>
        <v>9346600</v>
      </c>
      <c r="L76" s="10">
        <f t="shared" si="31"/>
        <v>9346600</v>
      </c>
    </row>
    <row r="77" spans="1:12" ht="45" x14ac:dyDescent="0.25">
      <c r="A77" s="82" t="s">
        <v>19</v>
      </c>
      <c r="B77" s="51"/>
      <c r="C77" s="51"/>
      <c r="D77" s="51"/>
      <c r="E77" s="5">
        <v>853</v>
      </c>
      <c r="F77" s="3" t="s">
        <v>16</v>
      </c>
      <c r="G77" s="3" t="s">
        <v>97</v>
      </c>
      <c r="H77" s="4" t="s">
        <v>318</v>
      </c>
      <c r="I77" s="3"/>
      <c r="J77" s="10">
        <f t="shared" ref="J77:L77" si="32">J78+J80</f>
        <v>8300100</v>
      </c>
      <c r="K77" s="10">
        <f t="shared" si="32"/>
        <v>8300100</v>
      </c>
      <c r="L77" s="10">
        <f t="shared" si="32"/>
        <v>8300100</v>
      </c>
    </row>
    <row r="78" spans="1:12" ht="90" x14ac:dyDescent="0.25">
      <c r="A78" s="82" t="s">
        <v>15</v>
      </c>
      <c r="B78" s="51"/>
      <c r="C78" s="51"/>
      <c r="D78" s="51"/>
      <c r="E78" s="5">
        <v>853</v>
      </c>
      <c r="F78" s="3" t="s">
        <v>11</v>
      </c>
      <c r="G78" s="3" t="s">
        <v>97</v>
      </c>
      <c r="H78" s="4" t="s">
        <v>318</v>
      </c>
      <c r="I78" s="3" t="s">
        <v>17</v>
      </c>
      <c r="J78" s="10">
        <f t="shared" ref="J78:L78" si="33">J79</f>
        <v>8042800</v>
      </c>
      <c r="K78" s="10">
        <f t="shared" si="33"/>
        <v>8042800</v>
      </c>
      <c r="L78" s="10">
        <f t="shared" si="33"/>
        <v>8042800</v>
      </c>
    </row>
    <row r="79" spans="1:12" ht="30" x14ac:dyDescent="0.25">
      <c r="A79" s="82" t="s">
        <v>8</v>
      </c>
      <c r="B79" s="51"/>
      <c r="C79" s="51"/>
      <c r="D79" s="51"/>
      <c r="E79" s="5">
        <v>853</v>
      </c>
      <c r="F79" s="3" t="s">
        <v>11</v>
      </c>
      <c r="G79" s="3" t="s">
        <v>97</v>
      </c>
      <c r="H79" s="4" t="s">
        <v>318</v>
      </c>
      <c r="I79" s="3" t="s">
        <v>18</v>
      </c>
      <c r="J79" s="10">
        <f>'3.ВС'!J325</f>
        <v>8042800</v>
      </c>
      <c r="K79" s="10">
        <f>'3.ВС'!K325</f>
        <v>8042800</v>
      </c>
      <c r="L79" s="10">
        <f>'3.ВС'!L325</f>
        <v>8042800</v>
      </c>
    </row>
    <row r="80" spans="1:12" ht="45" x14ac:dyDescent="0.25">
      <c r="A80" s="84" t="s">
        <v>20</v>
      </c>
      <c r="B80" s="51"/>
      <c r="C80" s="51"/>
      <c r="D80" s="51"/>
      <c r="E80" s="5">
        <v>853</v>
      </c>
      <c r="F80" s="3" t="s">
        <v>11</v>
      </c>
      <c r="G80" s="3" t="s">
        <v>97</v>
      </c>
      <c r="H80" s="4" t="s">
        <v>318</v>
      </c>
      <c r="I80" s="3" t="s">
        <v>21</v>
      </c>
      <c r="J80" s="10">
        <f t="shared" ref="J80:L80" si="34">J81</f>
        <v>257300</v>
      </c>
      <c r="K80" s="10">
        <f t="shared" si="34"/>
        <v>257300</v>
      </c>
      <c r="L80" s="10">
        <f t="shared" si="34"/>
        <v>257300</v>
      </c>
    </row>
    <row r="81" spans="1:12" ht="45" x14ac:dyDescent="0.25">
      <c r="A81" s="84" t="s">
        <v>9</v>
      </c>
      <c r="B81" s="51"/>
      <c r="C81" s="51"/>
      <c r="D81" s="51"/>
      <c r="E81" s="5">
        <v>853</v>
      </c>
      <c r="F81" s="3" t="s">
        <v>11</v>
      </c>
      <c r="G81" s="3" t="s">
        <v>97</v>
      </c>
      <c r="H81" s="4" t="s">
        <v>318</v>
      </c>
      <c r="I81" s="3" t="s">
        <v>22</v>
      </c>
      <c r="J81" s="10">
        <f>'3.ВС'!J327</f>
        <v>257300</v>
      </c>
      <c r="K81" s="10">
        <f>'3.ВС'!K327</f>
        <v>257300</v>
      </c>
      <c r="L81" s="10">
        <f>'3.ВС'!L327</f>
        <v>257300</v>
      </c>
    </row>
    <row r="82" spans="1:12" ht="90" x14ac:dyDescent="0.25">
      <c r="A82" s="84" t="s">
        <v>226</v>
      </c>
      <c r="B82" s="51"/>
      <c r="C82" s="51"/>
      <c r="D82" s="51"/>
      <c r="E82" s="5"/>
      <c r="F82" s="3" t="s">
        <v>11</v>
      </c>
      <c r="G82" s="3" t="s">
        <v>97</v>
      </c>
      <c r="H82" s="4" t="s">
        <v>319</v>
      </c>
      <c r="I82" s="3"/>
      <c r="J82" s="10">
        <f t="shared" ref="J82:L83" si="35">J83</f>
        <v>2400</v>
      </c>
      <c r="K82" s="10">
        <f t="shared" si="35"/>
        <v>2400</v>
      </c>
      <c r="L82" s="10">
        <f t="shared" si="35"/>
        <v>2400</v>
      </c>
    </row>
    <row r="83" spans="1:12" ht="45" x14ac:dyDescent="0.25">
      <c r="A83" s="84" t="s">
        <v>20</v>
      </c>
      <c r="B83" s="51"/>
      <c r="C83" s="51"/>
      <c r="D83" s="51"/>
      <c r="E83" s="5"/>
      <c r="F83" s="3" t="s">
        <v>11</v>
      </c>
      <c r="G83" s="3" t="s">
        <v>97</v>
      </c>
      <c r="H83" s="4" t="s">
        <v>319</v>
      </c>
      <c r="I83" s="3" t="s">
        <v>21</v>
      </c>
      <c r="J83" s="10">
        <f t="shared" si="35"/>
        <v>2400</v>
      </c>
      <c r="K83" s="10">
        <f t="shared" si="35"/>
        <v>2400</v>
      </c>
      <c r="L83" s="10">
        <f t="shared" si="35"/>
        <v>2400</v>
      </c>
    </row>
    <row r="84" spans="1:12" ht="45" x14ac:dyDescent="0.25">
      <c r="A84" s="84" t="s">
        <v>9</v>
      </c>
      <c r="B84" s="51"/>
      <c r="C84" s="51"/>
      <c r="D84" s="51"/>
      <c r="E84" s="5"/>
      <c r="F84" s="3" t="s">
        <v>11</v>
      </c>
      <c r="G84" s="3" t="s">
        <v>97</v>
      </c>
      <c r="H84" s="4" t="s">
        <v>319</v>
      </c>
      <c r="I84" s="3" t="s">
        <v>22</v>
      </c>
      <c r="J84" s="10">
        <f>'3.ВС'!J330</f>
        <v>2400</v>
      </c>
      <c r="K84" s="10">
        <f>'3.ВС'!K330</f>
        <v>2400</v>
      </c>
      <c r="L84" s="10">
        <f>'3.ВС'!L330</f>
        <v>2400</v>
      </c>
    </row>
    <row r="85" spans="1:12" ht="45" x14ac:dyDescent="0.25">
      <c r="A85" s="82" t="s">
        <v>19</v>
      </c>
      <c r="B85" s="84"/>
      <c r="C85" s="84"/>
      <c r="D85" s="84"/>
      <c r="E85" s="51">
        <v>857</v>
      </c>
      <c r="F85" s="3" t="s">
        <v>11</v>
      </c>
      <c r="G85" s="3" t="s">
        <v>97</v>
      </c>
      <c r="H85" s="4" t="s">
        <v>135</v>
      </c>
      <c r="I85" s="3"/>
      <c r="J85" s="10">
        <f t="shared" ref="J85:L86" si="36">J86</f>
        <v>4500</v>
      </c>
      <c r="K85" s="10">
        <f t="shared" si="36"/>
        <v>4500</v>
      </c>
      <c r="L85" s="10">
        <f t="shared" si="36"/>
        <v>4500</v>
      </c>
    </row>
    <row r="86" spans="1:12" ht="45" x14ac:dyDescent="0.25">
      <c r="A86" s="84" t="s">
        <v>20</v>
      </c>
      <c r="B86" s="82"/>
      <c r="C86" s="82"/>
      <c r="D86" s="3" t="s">
        <v>11</v>
      </c>
      <c r="E86" s="51">
        <v>857</v>
      </c>
      <c r="F86" s="3" t="s">
        <v>11</v>
      </c>
      <c r="G86" s="3" t="s">
        <v>97</v>
      </c>
      <c r="H86" s="4" t="s">
        <v>135</v>
      </c>
      <c r="I86" s="3" t="s">
        <v>21</v>
      </c>
      <c r="J86" s="10">
        <f t="shared" si="36"/>
        <v>4500</v>
      </c>
      <c r="K86" s="10">
        <f t="shared" si="36"/>
        <v>4500</v>
      </c>
      <c r="L86" s="10">
        <f t="shared" si="36"/>
        <v>4500</v>
      </c>
    </row>
    <row r="87" spans="1:12" ht="45" x14ac:dyDescent="0.25">
      <c r="A87" s="84" t="s">
        <v>9</v>
      </c>
      <c r="B87" s="84"/>
      <c r="C87" s="84"/>
      <c r="D87" s="3" t="s">
        <v>11</v>
      </c>
      <c r="E87" s="51">
        <v>857</v>
      </c>
      <c r="F87" s="3" t="s">
        <v>11</v>
      </c>
      <c r="G87" s="3" t="s">
        <v>97</v>
      </c>
      <c r="H87" s="4" t="s">
        <v>135</v>
      </c>
      <c r="I87" s="3" t="s">
        <v>22</v>
      </c>
      <c r="J87" s="10">
        <f>'3.ВС'!J361</f>
        <v>4500</v>
      </c>
      <c r="K87" s="10">
        <f>'3.ВС'!K361</f>
        <v>4500</v>
      </c>
      <c r="L87" s="10">
        <f>'3.ВС'!L361</f>
        <v>4500</v>
      </c>
    </row>
    <row r="88" spans="1:12" ht="45" x14ac:dyDescent="0.25">
      <c r="A88" s="82" t="s">
        <v>137</v>
      </c>
      <c r="B88" s="84"/>
      <c r="C88" s="84"/>
      <c r="D88" s="84"/>
      <c r="E88" s="51">
        <v>857</v>
      </c>
      <c r="F88" s="3" t="s">
        <v>11</v>
      </c>
      <c r="G88" s="3" t="s">
        <v>97</v>
      </c>
      <c r="H88" s="4" t="s">
        <v>138</v>
      </c>
      <c r="I88" s="3"/>
      <c r="J88" s="10">
        <f t="shared" ref="J88:L89" si="37">J89</f>
        <v>1021600</v>
      </c>
      <c r="K88" s="10">
        <f t="shared" si="37"/>
        <v>1021600</v>
      </c>
      <c r="L88" s="10">
        <f t="shared" si="37"/>
        <v>1021600</v>
      </c>
    </row>
    <row r="89" spans="1:12" ht="90" x14ac:dyDescent="0.25">
      <c r="A89" s="82" t="s">
        <v>15</v>
      </c>
      <c r="B89" s="84"/>
      <c r="C89" s="84"/>
      <c r="D89" s="84"/>
      <c r="E89" s="51">
        <v>857</v>
      </c>
      <c r="F89" s="3" t="s">
        <v>16</v>
      </c>
      <c r="G89" s="3" t="s">
        <v>97</v>
      </c>
      <c r="H89" s="4" t="s">
        <v>138</v>
      </c>
      <c r="I89" s="3" t="s">
        <v>17</v>
      </c>
      <c r="J89" s="10">
        <f t="shared" si="37"/>
        <v>1021600</v>
      </c>
      <c r="K89" s="10">
        <f t="shared" si="37"/>
        <v>1021600</v>
      </c>
      <c r="L89" s="10">
        <f t="shared" si="37"/>
        <v>1021600</v>
      </c>
    </row>
    <row r="90" spans="1:12" ht="30" x14ac:dyDescent="0.25">
      <c r="A90" s="82" t="s">
        <v>8</v>
      </c>
      <c r="B90" s="82"/>
      <c r="C90" s="82"/>
      <c r="D90" s="82"/>
      <c r="E90" s="51">
        <v>857</v>
      </c>
      <c r="F90" s="3" t="s">
        <v>11</v>
      </c>
      <c r="G90" s="3" t="s">
        <v>97</v>
      </c>
      <c r="H90" s="4" t="s">
        <v>138</v>
      </c>
      <c r="I90" s="3" t="s">
        <v>18</v>
      </c>
      <c r="J90" s="10">
        <f>'3.ВС'!J364</f>
        <v>1021600</v>
      </c>
      <c r="K90" s="10">
        <f>'3.ВС'!K364</f>
        <v>1021600</v>
      </c>
      <c r="L90" s="10">
        <f>'3.ВС'!L364</f>
        <v>1021600</v>
      </c>
    </row>
    <row r="91" spans="1:12" ht="90" x14ac:dyDescent="0.25">
      <c r="A91" s="82" t="s">
        <v>139</v>
      </c>
      <c r="B91" s="84"/>
      <c r="C91" s="84"/>
      <c r="D91" s="3" t="s">
        <v>11</v>
      </c>
      <c r="E91" s="51">
        <v>857</v>
      </c>
      <c r="F91" s="3" t="s">
        <v>16</v>
      </c>
      <c r="G91" s="3" t="s">
        <v>97</v>
      </c>
      <c r="H91" s="4" t="s">
        <v>140</v>
      </c>
      <c r="I91" s="3"/>
      <c r="J91" s="10">
        <f t="shared" ref="J91:L92" si="38">J92</f>
        <v>18000</v>
      </c>
      <c r="K91" s="10">
        <f t="shared" si="38"/>
        <v>18000</v>
      </c>
      <c r="L91" s="10">
        <f t="shared" si="38"/>
        <v>18000</v>
      </c>
    </row>
    <row r="92" spans="1:12" ht="45" x14ac:dyDescent="0.25">
      <c r="A92" s="84" t="s">
        <v>20</v>
      </c>
      <c r="B92" s="82"/>
      <c r="C92" s="82"/>
      <c r="D92" s="3" t="s">
        <v>11</v>
      </c>
      <c r="E92" s="51">
        <v>857</v>
      </c>
      <c r="F92" s="3" t="s">
        <v>11</v>
      </c>
      <c r="G92" s="3" t="s">
        <v>97</v>
      </c>
      <c r="H92" s="4" t="s">
        <v>140</v>
      </c>
      <c r="I92" s="3" t="s">
        <v>21</v>
      </c>
      <c r="J92" s="10">
        <f t="shared" si="38"/>
        <v>18000</v>
      </c>
      <c r="K92" s="10">
        <f t="shared" si="38"/>
        <v>18000</v>
      </c>
      <c r="L92" s="10">
        <f t="shared" si="38"/>
        <v>18000</v>
      </c>
    </row>
    <row r="93" spans="1:12" ht="45" x14ac:dyDescent="0.25">
      <c r="A93" s="84" t="s">
        <v>9</v>
      </c>
      <c r="B93" s="84"/>
      <c r="C93" s="84"/>
      <c r="D93" s="3" t="s">
        <v>11</v>
      </c>
      <c r="E93" s="51">
        <v>857</v>
      </c>
      <c r="F93" s="3" t="s">
        <v>11</v>
      </c>
      <c r="G93" s="3" t="s">
        <v>97</v>
      </c>
      <c r="H93" s="4" t="s">
        <v>140</v>
      </c>
      <c r="I93" s="3" t="s">
        <v>22</v>
      </c>
      <c r="J93" s="10">
        <f>'3.ВС'!J367</f>
        <v>18000</v>
      </c>
      <c r="K93" s="10">
        <f>'3.ВС'!K367</f>
        <v>18000</v>
      </c>
      <c r="L93" s="10">
        <f>'3.ВС'!L367</f>
        <v>18000</v>
      </c>
    </row>
    <row r="94" spans="1:12" x14ac:dyDescent="0.25">
      <c r="A94" s="82" t="s">
        <v>123</v>
      </c>
      <c r="B94" s="84"/>
      <c r="C94" s="84"/>
      <c r="D94" s="84"/>
      <c r="E94" s="5">
        <v>853</v>
      </c>
      <c r="F94" s="3" t="s">
        <v>11</v>
      </c>
      <c r="G94" s="3" t="s">
        <v>101</v>
      </c>
      <c r="H94" s="4"/>
      <c r="I94" s="3"/>
      <c r="J94" s="10">
        <f t="shared" ref="J94:L96" si="39">J95</f>
        <v>1000000</v>
      </c>
      <c r="K94" s="10">
        <f t="shared" si="39"/>
        <v>0</v>
      </c>
      <c r="L94" s="10">
        <f t="shared" si="39"/>
        <v>0</v>
      </c>
    </row>
    <row r="95" spans="1:12" x14ac:dyDescent="0.25">
      <c r="A95" s="82" t="s">
        <v>94</v>
      </c>
      <c r="B95" s="84"/>
      <c r="C95" s="84"/>
      <c r="D95" s="84"/>
      <c r="E95" s="5">
        <v>853</v>
      </c>
      <c r="F95" s="3" t="s">
        <v>11</v>
      </c>
      <c r="G95" s="3" t="s">
        <v>101</v>
      </c>
      <c r="H95" s="4" t="s">
        <v>206</v>
      </c>
      <c r="I95" s="3"/>
      <c r="J95" s="10">
        <f t="shared" si="39"/>
        <v>1000000</v>
      </c>
      <c r="K95" s="10">
        <f t="shared" si="39"/>
        <v>0</v>
      </c>
      <c r="L95" s="10">
        <f t="shared" si="39"/>
        <v>0</v>
      </c>
    </row>
    <row r="96" spans="1:12" x14ac:dyDescent="0.25">
      <c r="A96" s="84" t="s">
        <v>23</v>
      </c>
      <c r="B96" s="84"/>
      <c r="C96" s="84"/>
      <c r="D96" s="84"/>
      <c r="E96" s="5">
        <v>853</v>
      </c>
      <c r="F96" s="3" t="s">
        <v>11</v>
      </c>
      <c r="G96" s="3" t="s">
        <v>101</v>
      </c>
      <c r="H96" s="4" t="s">
        <v>206</v>
      </c>
      <c r="I96" s="3" t="s">
        <v>24</v>
      </c>
      <c r="J96" s="10">
        <f t="shared" si="39"/>
        <v>1000000</v>
      </c>
      <c r="K96" s="10">
        <f t="shared" si="39"/>
        <v>0</v>
      </c>
      <c r="L96" s="10">
        <f t="shared" si="39"/>
        <v>0</v>
      </c>
    </row>
    <row r="97" spans="1:12" x14ac:dyDescent="0.25">
      <c r="A97" s="82" t="s">
        <v>124</v>
      </c>
      <c r="B97" s="82"/>
      <c r="C97" s="82"/>
      <c r="D97" s="82"/>
      <c r="E97" s="5">
        <v>853</v>
      </c>
      <c r="F97" s="3" t="s">
        <v>11</v>
      </c>
      <c r="G97" s="3" t="s">
        <v>101</v>
      </c>
      <c r="H97" s="4" t="s">
        <v>206</v>
      </c>
      <c r="I97" s="3" t="s">
        <v>125</v>
      </c>
      <c r="J97" s="10">
        <f>'3.ВС'!J334</f>
        <v>1000000</v>
      </c>
      <c r="K97" s="10">
        <f>'3.ВС'!K334</f>
        <v>0</v>
      </c>
      <c r="L97" s="10">
        <f>'3.ВС'!L334</f>
        <v>0</v>
      </c>
    </row>
    <row r="98" spans="1:12" x14ac:dyDescent="0.25">
      <c r="A98" s="82" t="s">
        <v>32</v>
      </c>
      <c r="B98" s="84"/>
      <c r="C98" s="84"/>
      <c r="D98" s="84"/>
      <c r="E98" s="51">
        <v>851</v>
      </c>
      <c r="F98" s="3" t="s">
        <v>11</v>
      </c>
      <c r="G98" s="3" t="s">
        <v>33</v>
      </c>
      <c r="H98" s="4"/>
      <c r="I98" s="3"/>
      <c r="J98" s="10">
        <f t="shared" ref="J98:L98" si="40">J105+J102+J99+J108+J111</f>
        <v>4988100</v>
      </c>
      <c r="K98" s="10">
        <f t="shared" si="40"/>
        <v>10532020.539999999</v>
      </c>
      <c r="L98" s="10">
        <f t="shared" si="40"/>
        <v>16332776.539999999</v>
      </c>
    </row>
    <row r="99" spans="1:12" ht="45" x14ac:dyDescent="0.25">
      <c r="A99" s="84" t="s">
        <v>370</v>
      </c>
      <c r="B99" s="84"/>
      <c r="C99" s="84"/>
      <c r="D99" s="84"/>
      <c r="E99" s="24" t="s">
        <v>240</v>
      </c>
      <c r="F99" s="3" t="s">
        <v>11</v>
      </c>
      <c r="G99" s="3" t="s">
        <v>33</v>
      </c>
      <c r="H99" s="4" t="s">
        <v>384</v>
      </c>
      <c r="I99" s="3"/>
      <c r="J99" s="10">
        <f t="shared" ref="J99:L100" si="41">J100</f>
        <v>310200</v>
      </c>
      <c r="K99" s="10">
        <f t="shared" si="41"/>
        <v>310200</v>
      </c>
      <c r="L99" s="10">
        <f t="shared" si="41"/>
        <v>310200</v>
      </c>
    </row>
    <row r="100" spans="1:12" ht="45" x14ac:dyDescent="0.25">
      <c r="A100" s="84" t="s">
        <v>20</v>
      </c>
      <c r="B100" s="84"/>
      <c r="C100" s="84"/>
      <c r="D100" s="84"/>
      <c r="E100" s="24">
        <v>851</v>
      </c>
      <c r="F100" s="3" t="s">
        <v>11</v>
      </c>
      <c r="G100" s="3" t="s">
        <v>33</v>
      </c>
      <c r="H100" s="4" t="s">
        <v>384</v>
      </c>
      <c r="I100" s="3" t="s">
        <v>21</v>
      </c>
      <c r="J100" s="10">
        <f t="shared" si="41"/>
        <v>310200</v>
      </c>
      <c r="K100" s="10">
        <f t="shared" si="41"/>
        <v>310200</v>
      </c>
      <c r="L100" s="10">
        <f t="shared" si="41"/>
        <v>310200</v>
      </c>
    </row>
    <row r="101" spans="1:12" ht="45" x14ac:dyDescent="0.25">
      <c r="A101" s="84" t="s">
        <v>9</v>
      </c>
      <c r="B101" s="84"/>
      <c r="C101" s="84"/>
      <c r="D101" s="84"/>
      <c r="E101" s="24">
        <v>851</v>
      </c>
      <c r="F101" s="3" t="s">
        <v>11</v>
      </c>
      <c r="G101" s="3" t="s">
        <v>33</v>
      </c>
      <c r="H101" s="4" t="s">
        <v>384</v>
      </c>
      <c r="I101" s="3" t="s">
        <v>22</v>
      </c>
      <c r="J101" s="10">
        <f>'3.ВС'!J80</f>
        <v>310200</v>
      </c>
      <c r="K101" s="10">
        <f>'3.ВС'!K80</f>
        <v>310200</v>
      </c>
      <c r="L101" s="10">
        <f>'3.ВС'!L80</f>
        <v>310200</v>
      </c>
    </row>
    <row r="102" spans="1:12" ht="30" x14ac:dyDescent="0.25">
      <c r="A102" s="82" t="s">
        <v>218</v>
      </c>
      <c r="B102" s="84"/>
      <c r="C102" s="84"/>
      <c r="D102" s="84"/>
      <c r="E102" s="51">
        <v>851</v>
      </c>
      <c r="F102" s="3" t="s">
        <v>11</v>
      </c>
      <c r="G102" s="4" t="s">
        <v>33</v>
      </c>
      <c r="H102" s="4" t="s">
        <v>273</v>
      </c>
      <c r="I102" s="3"/>
      <c r="J102" s="10">
        <f t="shared" ref="J102:L103" si="42">J103</f>
        <v>35500</v>
      </c>
      <c r="K102" s="10">
        <f t="shared" si="42"/>
        <v>0</v>
      </c>
      <c r="L102" s="10">
        <f t="shared" si="42"/>
        <v>0</v>
      </c>
    </row>
    <row r="103" spans="1:12" ht="45" x14ac:dyDescent="0.25">
      <c r="A103" s="84" t="s">
        <v>20</v>
      </c>
      <c r="B103" s="82"/>
      <c r="C103" s="82"/>
      <c r="D103" s="82"/>
      <c r="E103" s="51">
        <v>851</v>
      </c>
      <c r="F103" s="3" t="s">
        <v>11</v>
      </c>
      <c r="G103" s="4" t="s">
        <v>33</v>
      </c>
      <c r="H103" s="4" t="s">
        <v>273</v>
      </c>
      <c r="I103" s="3" t="s">
        <v>21</v>
      </c>
      <c r="J103" s="10">
        <f t="shared" si="42"/>
        <v>35500</v>
      </c>
      <c r="K103" s="10">
        <f t="shared" si="42"/>
        <v>0</v>
      </c>
      <c r="L103" s="10">
        <f t="shared" si="42"/>
        <v>0</v>
      </c>
    </row>
    <row r="104" spans="1:12" ht="45" x14ac:dyDescent="0.25">
      <c r="A104" s="84" t="s">
        <v>9</v>
      </c>
      <c r="B104" s="84"/>
      <c r="C104" s="84"/>
      <c r="D104" s="84"/>
      <c r="E104" s="51">
        <v>851</v>
      </c>
      <c r="F104" s="3" t="s">
        <v>11</v>
      </c>
      <c r="G104" s="4" t="s">
        <v>33</v>
      </c>
      <c r="H104" s="4" t="s">
        <v>273</v>
      </c>
      <c r="I104" s="3" t="s">
        <v>22</v>
      </c>
      <c r="J104" s="10">
        <f>'3.ВС'!J74</f>
        <v>35500</v>
      </c>
      <c r="K104" s="10">
        <f>'3.ВС'!K74</f>
        <v>0</v>
      </c>
      <c r="L104" s="10">
        <f>'3.ВС'!L74</f>
        <v>0</v>
      </c>
    </row>
    <row r="105" spans="1:12" ht="45" x14ac:dyDescent="0.25">
      <c r="A105" s="82" t="s">
        <v>36</v>
      </c>
      <c r="B105" s="84"/>
      <c r="C105" s="84"/>
      <c r="D105" s="84"/>
      <c r="E105" s="51">
        <v>851</v>
      </c>
      <c r="F105" s="3" t="s">
        <v>16</v>
      </c>
      <c r="G105" s="4" t="s">
        <v>33</v>
      </c>
      <c r="H105" s="4" t="s">
        <v>334</v>
      </c>
      <c r="I105" s="3"/>
      <c r="J105" s="10">
        <f t="shared" ref="J105:L106" si="43">J106</f>
        <v>552500</v>
      </c>
      <c r="K105" s="10">
        <f t="shared" si="43"/>
        <v>0</v>
      </c>
      <c r="L105" s="10">
        <f t="shared" si="43"/>
        <v>0</v>
      </c>
    </row>
    <row r="106" spans="1:12" ht="45" x14ac:dyDescent="0.25">
      <c r="A106" s="84" t="s">
        <v>20</v>
      </c>
      <c r="B106" s="82"/>
      <c r="C106" s="82"/>
      <c r="D106" s="82"/>
      <c r="E106" s="51">
        <v>851</v>
      </c>
      <c r="F106" s="3" t="s">
        <v>11</v>
      </c>
      <c r="G106" s="3" t="s">
        <v>33</v>
      </c>
      <c r="H106" s="4" t="s">
        <v>334</v>
      </c>
      <c r="I106" s="3" t="s">
        <v>21</v>
      </c>
      <c r="J106" s="10">
        <f t="shared" si="43"/>
        <v>552500</v>
      </c>
      <c r="K106" s="10">
        <f t="shared" si="43"/>
        <v>0</v>
      </c>
      <c r="L106" s="10">
        <f t="shared" si="43"/>
        <v>0</v>
      </c>
    </row>
    <row r="107" spans="1:12" ht="45" x14ac:dyDescent="0.25">
      <c r="A107" s="84" t="s">
        <v>9</v>
      </c>
      <c r="B107" s="84"/>
      <c r="C107" s="84"/>
      <c r="D107" s="84"/>
      <c r="E107" s="51">
        <v>851</v>
      </c>
      <c r="F107" s="3" t="s">
        <v>11</v>
      </c>
      <c r="G107" s="3" t="s">
        <v>33</v>
      </c>
      <c r="H107" s="4" t="s">
        <v>334</v>
      </c>
      <c r="I107" s="3" t="s">
        <v>22</v>
      </c>
      <c r="J107" s="10">
        <f>'3.ВС'!J77</f>
        <v>552500</v>
      </c>
      <c r="K107" s="10">
        <f>'3.ВС'!K77</f>
        <v>0</v>
      </c>
      <c r="L107" s="10">
        <f>'3.ВС'!L77</f>
        <v>0</v>
      </c>
    </row>
    <row r="108" spans="1:12" s="55" customFormat="1" ht="30" x14ac:dyDescent="0.25">
      <c r="A108" s="82" t="s">
        <v>37</v>
      </c>
      <c r="B108" s="51"/>
      <c r="C108" s="51"/>
      <c r="D108" s="51"/>
      <c r="E108" s="51">
        <v>851</v>
      </c>
      <c r="F108" s="4" t="s">
        <v>11</v>
      </c>
      <c r="G108" s="4" t="s">
        <v>33</v>
      </c>
      <c r="H108" s="4" t="s">
        <v>274</v>
      </c>
      <c r="I108" s="4"/>
      <c r="J108" s="10">
        <f t="shared" ref="J108:L109" si="44">J109</f>
        <v>4089900</v>
      </c>
      <c r="K108" s="10">
        <f t="shared" si="44"/>
        <v>4089900</v>
      </c>
      <c r="L108" s="10">
        <f t="shared" si="44"/>
        <v>4089900</v>
      </c>
    </row>
    <row r="109" spans="1:12" ht="45" x14ac:dyDescent="0.25">
      <c r="A109" s="84" t="s">
        <v>38</v>
      </c>
      <c r="B109" s="84"/>
      <c r="C109" s="84"/>
      <c r="D109" s="84"/>
      <c r="E109" s="51">
        <v>851</v>
      </c>
      <c r="F109" s="3" t="s">
        <v>11</v>
      </c>
      <c r="G109" s="3" t="s">
        <v>33</v>
      </c>
      <c r="H109" s="4" t="s">
        <v>274</v>
      </c>
      <c r="I109" s="5">
        <v>600</v>
      </c>
      <c r="J109" s="10">
        <f t="shared" si="44"/>
        <v>4089900</v>
      </c>
      <c r="K109" s="10">
        <f t="shared" si="44"/>
        <v>4089900</v>
      </c>
      <c r="L109" s="10">
        <f t="shared" si="44"/>
        <v>4089900</v>
      </c>
    </row>
    <row r="110" spans="1:12" x14ac:dyDescent="0.25">
      <c r="A110" s="84" t="s">
        <v>39</v>
      </c>
      <c r="B110" s="84"/>
      <c r="C110" s="84"/>
      <c r="D110" s="84"/>
      <c r="E110" s="51">
        <v>851</v>
      </c>
      <c r="F110" s="3" t="s">
        <v>11</v>
      </c>
      <c r="G110" s="3" t="s">
        <v>33</v>
      </c>
      <c r="H110" s="4" t="s">
        <v>274</v>
      </c>
      <c r="I110" s="5">
        <v>610</v>
      </c>
      <c r="J110" s="10">
        <f>'3.ВС'!J83</f>
        <v>4089900</v>
      </c>
      <c r="K110" s="10">
        <f>'3.ВС'!K83</f>
        <v>4089900</v>
      </c>
      <c r="L110" s="10">
        <f>'3.ВС'!L83</f>
        <v>4089900</v>
      </c>
    </row>
    <row r="111" spans="1:12" x14ac:dyDescent="0.25">
      <c r="A111" s="82" t="s">
        <v>227</v>
      </c>
      <c r="B111" s="84"/>
      <c r="C111" s="84"/>
      <c r="D111" s="84"/>
      <c r="E111" s="5">
        <v>853</v>
      </c>
      <c r="F111" s="3" t="s">
        <v>11</v>
      </c>
      <c r="G111" s="3" t="s">
        <v>33</v>
      </c>
      <c r="H111" s="4" t="s">
        <v>231</v>
      </c>
      <c r="I111" s="3"/>
      <c r="J111" s="10">
        <f t="shared" ref="J111:L111" si="45">J113</f>
        <v>0</v>
      </c>
      <c r="K111" s="10">
        <f t="shared" si="45"/>
        <v>6131920.54</v>
      </c>
      <c r="L111" s="10">
        <f t="shared" si="45"/>
        <v>11932676.539999999</v>
      </c>
    </row>
    <row r="112" spans="1:12" ht="17.25" customHeight="1" x14ac:dyDescent="0.25">
      <c r="A112" s="84" t="s">
        <v>23</v>
      </c>
      <c r="B112" s="51" t="s">
        <v>11</v>
      </c>
      <c r="C112" s="51" t="s">
        <v>33</v>
      </c>
      <c r="D112" s="51" t="s">
        <v>231</v>
      </c>
      <c r="E112" s="51" t="s">
        <v>24</v>
      </c>
      <c r="F112" s="3" t="s">
        <v>11</v>
      </c>
      <c r="G112" s="3" t="s">
        <v>33</v>
      </c>
      <c r="H112" s="4" t="s">
        <v>231</v>
      </c>
      <c r="I112" s="3" t="s">
        <v>24</v>
      </c>
      <c r="J112" s="10">
        <f t="shared" ref="J112:L112" si="46">J113</f>
        <v>0</v>
      </c>
      <c r="K112" s="10">
        <f t="shared" si="46"/>
        <v>6131920.54</v>
      </c>
      <c r="L112" s="10">
        <f t="shared" si="46"/>
        <v>11932676.539999999</v>
      </c>
    </row>
    <row r="113" spans="1:12" x14ac:dyDescent="0.25">
      <c r="A113" s="82" t="s">
        <v>124</v>
      </c>
      <c r="B113" s="84"/>
      <c r="C113" s="84"/>
      <c r="D113" s="84"/>
      <c r="E113" s="5">
        <v>853</v>
      </c>
      <c r="F113" s="3" t="s">
        <v>11</v>
      </c>
      <c r="G113" s="3" t="s">
        <v>33</v>
      </c>
      <c r="H113" s="4" t="s">
        <v>231</v>
      </c>
      <c r="I113" s="3" t="s">
        <v>125</v>
      </c>
      <c r="J113" s="10">
        <f>'3.ВС'!J338</f>
        <v>0</v>
      </c>
      <c r="K113" s="10">
        <f>'3.ВС'!K338</f>
        <v>6131920.54</v>
      </c>
      <c r="L113" s="10">
        <f>'3.ВС'!L338</f>
        <v>11932676.539999999</v>
      </c>
    </row>
    <row r="114" spans="1:12" s="17" customFormat="1" x14ac:dyDescent="0.25">
      <c r="A114" s="82" t="s">
        <v>40</v>
      </c>
      <c r="B114" s="84"/>
      <c r="C114" s="84"/>
      <c r="D114" s="84"/>
      <c r="E114" s="5">
        <v>851</v>
      </c>
      <c r="F114" s="3" t="s">
        <v>41</v>
      </c>
      <c r="G114" s="3"/>
      <c r="H114" s="4"/>
      <c r="I114" s="3"/>
      <c r="J114" s="10">
        <f t="shared" ref="J114:L115" si="47">J115</f>
        <v>781468</v>
      </c>
      <c r="K114" s="10">
        <f t="shared" si="47"/>
        <v>856901</v>
      </c>
      <c r="L114" s="10">
        <f t="shared" si="47"/>
        <v>888108</v>
      </c>
    </row>
    <row r="115" spans="1:12" x14ac:dyDescent="0.25">
      <c r="A115" s="82" t="s">
        <v>42</v>
      </c>
      <c r="B115" s="82"/>
      <c r="C115" s="82"/>
      <c r="D115" s="82"/>
      <c r="E115" s="5">
        <v>851</v>
      </c>
      <c r="F115" s="3" t="s">
        <v>41</v>
      </c>
      <c r="G115" s="3" t="s">
        <v>43</v>
      </c>
      <c r="H115" s="4"/>
      <c r="I115" s="3"/>
      <c r="J115" s="10">
        <f t="shared" si="47"/>
        <v>781468</v>
      </c>
      <c r="K115" s="10">
        <f t="shared" si="47"/>
        <v>856901</v>
      </c>
      <c r="L115" s="10">
        <f t="shared" si="47"/>
        <v>888108</v>
      </c>
    </row>
    <row r="116" spans="1:12" s="55" customFormat="1" ht="45" x14ac:dyDescent="0.25">
      <c r="A116" s="84" t="s">
        <v>365</v>
      </c>
      <c r="B116" s="82"/>
      <c r="C116" s="82"/>
      <c r="D116" s="82"/>
      <c r="E116" s="5">
        <v>851</v>
      </c>
      <c r="F116" s="51" t="s">
        <v>41</v>
      </c>
      <c r="G116" s="51" t="s">
        <v>43</v>
      </c>
      <c r="H116" s="4" t="s">
        <v>275</v>
      </c>
      <c r="I116" s="51" t="s">
        <v>44</v>
      </c>
      <c r="J116" s="10">
        <f>J117+J119</f>
        <v>781468</v>
      </c>
      <c r="K116" s="10">
        <f t="shared" ref="K116:L116" si="48">K117+K119</f>
        <v>856901</v>
      </c>
      <c r="L116" s="10">
        <f t="shared" si="48"/>
        <v>888108</v>
      </c>
    </row>
    <row r="117" spans="1:12" ht="90" x14ac:dyDescent="0.25">
      <c r="A117" s="82" t="s">
        <v>15</v>
      </c>
      <c r="B117" s="51"/>
      <c r="C117" s="51"/>
      <c r="D117" s="51"/>
      <c r="E117" s="51">
        <v>851</v>
      </c>
      <c r="F117" s="3" t="s">
        <v>41</v>
      </c>
      <c r="G117" s="3" t="s">
        <v>43</v>
      </c>
      <c r="H117" s="4" t="s">
        <v>275</v>
      </c>
      <c r="I117" s="3" t="s">
        <v>17</v>
      </c>
      <c r="J117" s="10">
        <f t="shared" ref="J117:L117" si="49">J118</f>
        <v>735500</v>
      </c>
      <c r="K117" s="10">
        <f t="shared" si="49"/>
        <v>781200</v>
      </c>
      <c r="L117" s="10">
        <f t="shared" si="49"/>
        <v>801699</v>
      </c>
    </row>
    <row r="118" spans="1:12" ht="30" x14ac:dyDescent="0.25">
      <c r="A118" s="82" t="s">
        <v>8</v>
      </c>
      <c r="B118" s="51"/>
      <c r="C118" s="51"/>
      <c r="D118" s="51"/>
      <c r="E118" s="51">
        <v>851</v>
      </c>
      <c r="F118" s="3" t="s">
        <v>41</v>
      </c>
      <c r="G118" s="3" t="s">
        <v>43</v>
      </c>
      <c r="H118" s="4" t="s">
        <v>275</v>
      </c>
      <c r="I118" s="3" t="s">
        <v>18</v>
      </c>
      <c r="J118" s="10">
        <f>'3.ВС'!J88</f>
        <v>735500</v>
      </c>
      <c r="K118" s="10">
        <f>'3.ВС'!K88</f>
        <v>781200</v>
      </c>
      <c r="L118" s="10">
        <f>'3.ВС'!L88</f>
        <v>801699</v>
      </c>
    </row>
    <row r="119" spans="1:12" ht="45" x14ac:dyDescent="0.25">
      <c r="A119" s="84" t="s">
        <v>20</v>
      </c>
      <c r="B119" s="51"/>
      <c r="C119" s="51"/>
      <c r="D119" s="51"/>
      <c r="E119" s="51">
        <v>851</v>
      </c>
      <c r="F119" s="3" t="s">
        <v>41</v>
      </c>
      <c r="G119" s="3" t="s">
        <v>43</v>
      </c>
      <c r="H119" s="4" t="s">
        <v>275</v>
      </c>
      <c r="I119" s="3" t="s">
        <v>21</v>
      </c>
      <c r="J119" s="10">
        <f t="shared" ref="J119:L119" si="50">J120</f>
        <v>45968</v>
      </c>
      <c r="K119" s="10">
        <f t="shared" si="50"/>
        <v>75701</v>
      </c>
      <c r="L119" s="10">
        <f t="shared" si="50"/>
        <v>86409</v>
      </c>
    </row>
    <row r="120" spans="1:12" ht="45" x14ac:dyDescent="0.25">
      <c r="A120" s="84" t="s">
        <v>9</v>
      </c>
      <c r="B120" s="51"/>
      <c r="C120" s="51"/>
      <c r="D120" s="51"/>
      <c r="E120" s="51">
        <v>851</v>
      </c>
      <c r="F120" s="3" t="s">
        <v>41</v>
      </c>
      <c r="G120" s="3" t="s">
        <v>43</v>
      </c>
      <c r="H120" s="4" t="s">
        <v>275</v>
      </c>
      <c r="I120" s="3" t="s">
        <v>22</v>
      </c>
      <c r="J120" s="10">
        <f>'3.ВС'!J90</f>
        <v>45968</v>
      </c>
      <c r="K120" s="10">
        <f>'3.ВС'!K90</f>
        <v>75701</v>
      </c>
      <c r="L120" s="10">
        <f>'3.ВС'!L90</f>
        <v>86409</v>
      </c>
    </row>
    <row r="121" spans="1:12" s="17" customFormat="1" ht="30" x14ac:dyDescent="0.25">
      <c r="A121" s="82" t="s">
        <v>45</v>
      </c>
      <c r="B121" s="84"/>
      <c r="C121" s="84"/>
      <c r="D121" s="84"/>
      <c r="E121" s="51">
        <v>851</v>
      </c>
      <c r="F121" s="3" t="s">
        <v>43</v>
      </c>
      <c r="G121" s="3"/>
      <c r="H121" s="4"/>
      <c r="I121" s="3"/>
      <c r="J121" s="10">
        <f t="shared" ref="J121:L121" si="51">J122</f>
        <v>4773900</v>
      </c>
      <c r="K121" s="10">
        <f t="shared" si="51"/>
        <v>4773900</v>
      </c>
      <c r="L121" s="10">
        <f t="shared" si="51"/>
        <v>4773900</v>
      </c>
    </row>
    <row r="122" spans="1:12" ht="60" x14ac:dyDescent="0.25">
      <c r="A122" s="82" t="s">
        <v>261</v>
      </c>
      <c r="B122" s="84"/>
      <c r="C122" s="84"/>
      <c r="D122" s="84"/>
      <c r="E122" s="51">
        <v>851</v>
      </c>
      <c r="F122" s="3" t="s">
        <v>43</v>
      </c>
      <c r="G122" s="3" t="s">
        <v>87</v>
      </c>
      <c r="H122" s="4"/>
      <c r="I122" s="3"/>
      <c r="J122" s="10">
        <f t="shared" ref="J122:L122" si="52">J123+J130</f>
        <v>4773900</v>
      </c>
      <c r="K122" s="10">
        <f t="shared" si="52"/>
        <v>4773900</v>
      </c>
      <c r="L122" s="10">
        <f t="shared" si="52"/>
        <v>4773900</v>
      </c>
    </row>
    <row r="123" spans="1:12" x14ac:dyDescent="0.25">
      <c r="A123" s="82" t="s">
        <v>47</v>
      </c>
      <c r="B123" s="84"/>
      <c r="C123" s="84"/>
      <c r="D123" s="84"/>
      <c r="E123" s="51">
        <v>851</v>
      </c>
      <c r="F123" s="3" t="s">
        <v>43</v>
      </c>
      <c r="G123" s="3" t="s">
        <v>87</v>
      </c>
      <c r="H123" s="4" t="s">
        <v>276</v>
      </c>
      <c r="I123" s="3"/>
      <c r="J123" s="10">
        <f t="shared" ref="J123:L123" si="53">J124+J126+J128</f>
        <v>4713900</v>
      </c>
      <c r="K123" s="10">
        <f t="shared" si="53"/>
        <v>4713900</v>
      </c>
      <c r="L123" s="10">
        <f t="shared" si="53"/>
        <v>4713900</v>
      </c>
    </row>
    <row r="124" spans="1:12" ht="90" x14ac:dyDescent="0.25">
      <c r="A124" s="82" t="s">
        <v>15</v>
      </c>
      <c r="B124" s="84"/>
      <c r="C124" s="84"/>
      <c r="D124" s="84"/>
      <c r="E124" s="51">
        <v>851</v>
      </c>
      <c r="F124" s="3" t="s">
        <v>43</v>
      </c>
      <c r="G124" s="4" t="s">
        <v>87</v>
      </c>
      <c r="H124" s="4" t="s">
        <v>276</v>
      </c>
      <c r="I124" s="3" t="s">
        <v>17</v>
      </c>
      <c r="J124" s="10">
        <f t="shared" ref="J124:L124" si="54">J125</f>
        <v>3516700</v>
      </c>
      <c r="K124" s="10">
        <f t="shared" si="54"/>
        <v>3516700</v>
      </c>
      <c r="L124" s="10">
        <f t="shared" si="54"/>
        <v>3516700</v>
      </c>
    </row>
    <row r="125" spans="1:12" ht="30" x14ac:dyDescent="0.25">
      <c r="A125" s="84" t="s">
        <v>7</v>
      </c>
      <c r="B125" s="84"/>
      <c r="C125" s="84"/>
      <c r="D125" s="84"/>
      <c r="E125" s="51">
        <v>851</v>
      </c>
      <c r="F125" s="3" t="s">
        <v>43</v>
      </c>
      <c r="G125" s="4" t="s">
        <v>87</v>
      </c>
      <c r="H125" s="4" t="s">
        <v>276</v>
      </c>
      <c r="I125" s="3" t="s">
        <v>48</v>
      </c>
      <c r="J125" s="10">
        <f>'3.ВС'!J95</f>
        <v>3516700</v>
      </c>
      <c r="K125" s="10">
        <f>'3.ВС'!K95</f>
        <v>3516700</v>
      </c>
      <c r="L125" s="10">
        <f>'3.ВС'!L95</f>
        <v>3516700</v>
      </c>
    </row>
    <row r="126" spans="1:12" ht="45" x14ac:dyDescent="0.25">
      <c r="A126" s="84" t="s">
        <v>20</v>
      </c>
      <c r="B126" s="82"/>
      <c r="C126" s="82"/>
      <c r="D126" s="82"/>
      <c r="E126" s="51">
        <v>851</v>
      </c>
      <c r="F126" s="3" t="s">
        <v>43</v>
      </c>
      <c r="G126" s="4" t="s">
        <v>87</v>
      </c>
      <c r="H126" s="4" t="s">
        <v>276</v>
      </c>
      <c r="I126" s="3" t="s">
        <v>21</v>
      </c>
      <c r="J126" s="10">
        <f t="shared" ref="J126:L126" si="55">J127</f>
        <v>1183800</v>
      </c>
      <c r="K126" s="10">
        <f t="shared" si="55"/>
        <v>1183800</v>
      </c>
      <c r="L126" s="10">
        <f t="shared" si="55"/>
        <v>1183800</v>
      </c>
    </row>
    <row r="127" spans="1:12" ht="45" x14ac:dyDescent="0.25">
      <c r="A127" s="84" t="s">
        <v>9</v>
      </c>
      <c r="B127" s="84"/>
      <c r="C127" s="84"/>
      <c r="D127" s="84"/>
      <c r="E127" s="51">
        <v>851</v>
      </c>
      <c r="F127" s="3" t="s">
        <v>43</v>
      </c>
      <c r="G127" s="4" t="s">
        <v>87</v>
      </c>
      <c r="H127" s="4" t="s">
        <v>276</v>
      </c>
      <c r="I127" s="3" t="s">
        <v>22</v>
      </c>
      <c r="J127" s="10">
        <f>'3.ВС'!J97</f>
        <v>1183800</v>
      </c>
      <c r="K127" s="10">
        <f>'3.ВС'!K97</f>
        <v>1183800</v>
      </c>
      <c r="L127" s="10">
        <f>'3.ВС'!L97</f>
        <v>1183800</v>
      </c>
    </row>
    <row r="128" spans="1:12" x14ac:dyDescent="0.25">
      <c r="A128" s="84" t="s">
        <v>23</v>
      </c>
      <c r="B128" s="84"/>
      <c r="C128" s="84"/>
      <c r="D128" s="84"/>
      <c r="E128" s="51">
        <v>851</v>
      </c>
      <c r="F128" s="3" t="s">
        <v>43</v>
      </c>
      <c r="G128" s="4" t="s">
        <v>87</v>
      </c>
      <c r="H128" s="4" t="s">
        <v>276</v>
      </c>
      <c r="I128" s="3" t="s">
        <v>24</v>
      </c>
      <c r="J128" s="10">
        <f t="shared" ref="J128:L128" si="56">J129</f>
        <v>13400</v>
      </c>
      <c r="K128" s="10">
        <f t="shared" si="56"/>
        <v>13400</v>
      </c>
      <c r="L128" s="10">
        <f t="shared" si="56"/>
        <v>13400</v>
      </c>
    </row>
    <row r="129" spans="1:12" x14ac:dyDescent="0.25">
      <c r="A129" s="84" t="s">
        <v>25</v>
      </c>
      <c r="B129" s="84"/>
      <c r="C129" s="84"/>
      <c r="D129" s="84"/>
      <c r="E129" s="51">
        <v>851</v>
      </c>
      <c r="F129" s="3" t="s">
        <v>43</v>
      </c>
      <c r="G129" s="4" t="s">
        <v>87</v>
      </c>
      <c r="H129" s="4" t="s">
        <v>276</v>
      </c>
      <c r="I129" s="3" t="s">
        <v>26</v>
      </c>
      <c r="J129" s="10">
        <f>'3.ВС'!J99</f>
        <v>13400</v>
      </c>
      <c r="K129" s="10">
        <f>'3.ВС'!K99</f>
        <v>13400</v>
      </c>
      <c r="L129" s="10">
        <f>'3.ВС'!L99</f>
        <v>13400</v>
      </c>
    </row>
    <row r="130" spans="1:12" ht="45" x14ac:dyDescent="0.25">
      <c r="A130" s="82" t="s">
        <v>238</v>
      </c>
      <c r="B130" s="84"/>
      <c r="C130" s="84"/>
      <c r="D130" s="84"/>
      <c r="E130" s="51"/>
      <c r="F130" s="3" t="s">
        <v>43</v>
      </c>
      <c r="G130" s="4" t="s">
        <v>87</v>
      </c>
      <c r="H130" s="4" t="s">
        <v>277</v>
      </c>
      <c r="I130" s="3"/>
      <c r="J130" s="10">
        <f t="shared" ref="J130:L131" si="57">J131</f>
        <v>60000</v>
      </c>
      <c r="K130" s="10">
        <f t="shared" si="57"/>
        <v>60000</v>
      </c>
      <c r="L130" s="10">
        <f t="shared" si="57"/>
        <v>60000</v>
      </c>
    </row>
    <row r="131" spans="1:12" ht="45" x14ac:dyDescent="0.25">
      <c r="A131" s="84" t="s">
        <v>20</v>
      </c>
      <c r="B131" s="84"/>
      <c r="C131" s="84"/>
      <c r="D131" s="84"/>
      <c r="E131" s="51"/>
      <c r="F131" s="3" t="s">
        <v>43</v>
      </c>
      <c r="G131" s="4" t="s">
        <v>87</v>
      </c>
      <c r="H131" s="4" t="s">
        <v>277</v>
      </c>
      <c r="I131" s="3" t="s">
        <v>21</v>
      </c>
      <c r="J131" s="10">
        <f t="shared" si="57"/>
        <v>60000</v>
      </c>
      <c r="K131" s="10">
        <f t="shared" si="57"/>
        <v>60000</v>
      </c>
      <c r="L131" s="10">
        <f t="shared" si="57"/>
        <v>60000</v>
      </c>
    </row>
    <row r="132" spans="1:12" ht="45" x14ac:dyDescent="0.25">
      <c r="A132" s="84" t="s">
        <v>9</v>
      </c>
      <c r="B132" s="84"/>
      <c r="C132" s="84"/>
      <c r="D132" s="84"/>
      <c r="E132" s="51"/>
      <c r="F132" s="3" t="s">
        <v>43</v>
      </c>
      <c r="G132" s="4" t="s">
        <v>87</v>
      </c>
      <c r="H132" s="4" t="s">
        <v>277</v>
      </c>
      <c r="I132" s="3" t="s">
        <v>22</v>
      </c>
      <c r="J132" s="10">
        <f>'3.ВС'!J102</f>
        <v>60000</v>
      </c>
      <c r="K132" s="10">
        <f>'3.ВС'!K102</f>
        <v>60000</v>
      </c>
      <c r="L132" s="10">
        <f>'3.ВС'!L102</f>
        <v>60000</v>
      </c>
    </row>
    <row r="133" spans="1:12" s="17" customFormat="1" x14ac:dyDescent="0.25">
      <c r="A133" s="82" t="s">
        <v>49</v>
      </c>
      <c r="B133" s="84"/>
      <c r="C133" s="84"/>
      <c r="D133" s="84"/>
      <c r="E133" s="51">
        <v>851</v>
      </c>
      <c r="F133" s="3" t="s">
        <v>13</v>
      </c>
      <c r="G133" s="3"/>
      <c r="H133" s="4"/>
      <c r="I133" s="3"/>
      <c r="J133" s="10">
        <f t="shared" ref="J133:L133" si="58">J134+J138+J142+J152+J159</f>
        <v>16564247.199999999</v>
      </c>
      <c r="K133" s="10">
        <f t="shared" si="58"/>
        <v>16596614.65</v>
      </c>
      <c r="L133" s="10">
        <f t="shared" si="58"/>
        <v>17952014.649999999</v>
      </c>
    </row>
    <row r="134" spans="1:12" x14ac:dyDescent="0.25">
      <c r="A134" s="82" t="s">
        <v>50</v>
      </c>
      <c r="B134" s="84"/>
      <c r="C134" s="84"/>
      <c r="D134" s="84"/>
      <c r="E134" s="51">
        <v>851</v>
      </c>
      <c r="F134" s="3" t="s">
        <v>13</v>
      </c>
      <c r="G134" s="3" t="s">
        <v>30</v>
      </c>
      <c r="H134" s="4"/>
      <c r="I134" s="3"/>
      <c r="J134" s="10">
        <f t="shared" ref="J134:L136" si="59">J135</f>
        <v>255486.2</v>
      </c>
      <c r="K134" s="10">
        <f t="shared" si="59"/>
        <v>191614.65</v>
      </c>
      <c r="L134" s="10">
        <f t="shared" si="59"/>
        <v>191614.65</v>
      </c>
    </row>
    <row r="135" spans="1:12" ht="150" x14ac:dyDescent="0.25">
      <c r="A135" s="82" t="s">
        <v>260</v>
      </c>
      <c r="B135" s="84"/>
      <c r="C135" s="84"/>
      <c r="D135" s="84"/>
      <c r="E135" s="51">
        <v>851</v>
      </c>
      <c r="F135" s="3" t="s">
        <v>13</v>
      </c>
      <c r="G135" s="3" t="s">
        <v>30</v>
      </c>
      <c r="H135" s="4" t="s">
        <v>278</v>
      </c>
      <c r="I135" s="3"/>
      <c r="J135" s="10">
        <f t="shared" si="59"/>
        <v>255486.2</v>
      </c>
      <c r="K135" s="10">
        <f t="shared" si="59"/>
        <v>191614.65</v>
      </c>
      <c r="L135" s="10">
        <f t="shared" si="59"/>
        <v>191614.65</v>
      </c>
    </row>
    <row r="136" spans="1:12" ht="45" x14ac:dyDescent="0.25">
      <c r="A136" s="84" t="s">
        <v>20</v>
      </c>
      <c r="B136" s="82"/>
      <c r="C136" s="82"/>
      <c r="D136" s="82"/>
      <c r="E136" s="51">
        <v>851</v>
      </c>
      <c r="F136" s="3" t="s">
        <v>13</v>
      </c>
      <c r="G136" s="3" t="s">
        <v>30</v>
      </c>
      <c r="H136" s="4" t="s">
        <v>278</v>
      </c>
      <c r="I136" s="3" t="s">
        <v>21</v>
      </c>
      <c r="J136" s="10">
        <f t="shared" si="59"/>
        <v>255486.2</v>
      </c>
      <c r="K136" s="10">
        <f t="shared" si="59"/>
        <v>191614.65</v>
      </c>
      <c r="L136" s="10">
        <f t="shared" si="59"/>
        <v>191614.65</v>
      </c>
    </row>
    <row r="137" spans="1:12" ht="45" x14ac:dyDescent="0.25">
      <c r="A137" s="84" t="s">
        <v>9</v>
      </c>
      <c r="B137" s="84"/>
      <c r="C137" s="84"/>
      <c r="D137" s="84"/>
      <c r="E137" s="51">
        <v>851</v>
      </c>
      <c r="F137" s="3" t="s">
        <v>13</v>
      </c>
      <c r="G137" s="3" t="s">
        <v>30</v>
      </c>
      <c r="H137" s="4" t="s">
        <v>278</v>
      </c>
      <c r="I137" s="3" t="s">
        <v>22</v>
      </c>
      <c r="J137" s="10">
        <f>'3.ВС'!J107</f>
        <v>255486.2</v>
      </c>
      <c r="K137" s="10">
        <f>'3.ВС'!K107</f>
        <v>191614.65</v>
      </c>
      <c r="L137" s="10">
        <f>'3.ВС'!L107</f>
        <v>191614.65</v>
      </c>
    </row>
    <row r="138" spans="1:12" x14ac:dyDescent="0.25">
      <c r="A138" s="84" t="s">
        <v>415</v>
      </c>
      <c r="B138" s="84"/>
      <c r="C138" s="84"/>
      <c r="D138" s="84"/>
      <c r="E138" s="24">
        <v>851</v>
      </c>
      <c r="F138" s="3" t="s">
        <v>13</v>
      </c>
      <c r="G138" s="3" t="s">
        <v>97</v>
      </c>
      <c r="H138" s="4"/>
      <c r="I138" s="3"/>
      <c r="J138" s="10">
        <f t="shared" ref="J138:L140" si="60">J139</f>
        <v>86000</v>
      </c>
      <c r="K138" s="10">
        <f t="shared" si="60"/>
        <v>0</v>
      </c>
      <c r="L138" s="10">
        <f t="shared" si="60"/>
        <v>0</v>
      </c>
    </row>
    <row r="139" spans="1:12" ht="45" x14ac:dyDescent="0.25">
      <c r="A139" s="84" t="s">
        <v>411</v>
      </c>
      <c r="B139" s="84"/>
      <c r="C139" s="84"/>
      <c r="D139" s="84"/>
      <c r="E139" s="24">
        <v>851</v>
      </c>
      <c r="F139" s="3" t="s">
        <v>13</v>
      </c>
      <c r="G139" s="3" t="s">
        <v>97</v>
      </c>
      <c r="H139" s="4" t="s">
        <v>414</v>
      </c>
      <c r="I139" s="3"/>
      <c r="J139" s="10">
        <f t="shared" si="60"/>
        <v>86000</v>
      </c>
      <c r="K139" s="10">
        <f t="shared" si="60"/>
        <v>0</v>
      </c>
      <c r="L139" s="10">
        <f t="shared" si="60"/>
        <v>0</v>
      </c>
    </row>
    <row r="140" spans="1:12" ht="45" x14ac:dyDescent="0.25">
      <c r="A140" s="84" t="s">
        <v>20</v>
      </c>
      <c r="B140" s="84"/>
      <c r="C140" s="84"/>
      <c r="D140" s="84"/>
      <c r="E140" s="24">
        <v>851</v>
      </c>
      <c r="F140" s="3" t="s">
        <v>13</v>
      </c>
      <c r="G140" s="3" t="s">
        <v>97</v>
      </c>
      <c r="H140" s="4" t="s">
        <v>414</v>
      </c>
      <c r="I140" s="3" t="s">
        <v>21</v>
      </c>
      <c r="J140" s="10">
        <f t="shared" si="60"/>
        <v>86000</v>
      </c>
      <c r="K140" s="10">
        <f t="shared" si="60"/>
        <v>0</v>
      </c>
      <c r="L140" s="10">
        <f t="shared" si="60"/>
        <v>0</v>
      </c>
    </row>
    <row r="141" spans="1:12" ht="45" x14ac:dyDescent="0.25">
      <c r="A141" s="84" t="s">
        <v>9</v>
      </c>
      <c r="B141" s="84"/>
      <c r="C141" s="84"/>
      <c r="D141" s="84"/>
      <c r="E141" s="24">
        <v>851</v>
      </c>
      <c r="F141" s="3" t="s">
        <v>13</v>
      </c>
      <c r="G141" s="3" t="s">
        <v>97</v>
      </c>
      <c r="H141" s="4" t="s">
        <v>414</v>
      </c>
      <c r="I141" s="3" t="s">
        <v>22</v>
      </c>
      <c r="J141" s="26">
        <f>'3.ВС'!J111</f>
        <v>86000</v>
      </c>
      <c r="K141" s="26">
        <f>'3.ВС'!K111</f>
        <v>0</v>
      </c>
      <c r="L141" s="26">
        <f>'3.ВС'!L111</f>
        <v>0</v>
      </c>
    </row>
    <row r="142" spans="1:12" x14ac:dyDescent="0.25">
      <c r="A142" s="82" t="s">
        <v>53</v>
      </c>
      <c r="B142" s="84"/>
      <c r="C142" s="84"/>
      <c r="D142" s="84"/>
      <c r="E142" s="51">
        <v>851</v>
      </c>
      <c r="F142" s="3" t="s">
        <v>13</v>
      </c>
      <c r="G142" s="3" t="s">
        <v>54</v>
      </c>
      <c r="H142" s="4"/>
      <c r="I142" s="3"/>
      <c r="J142" s="10">
        <f t="shared" ref="J142:L142" si="61">J143+J146+J149</f>
        <v>5133674</v>
      </c>
      <c r="K142" s="10">
        <f t="shared" si="61"/>
        <v>4994200</v>
      </c>
      <c r="L142" s="10">
        <f t="shared" si="61"/>
        <v>4994200</v>
      </c>
    </row>
    <row r="143" spans="1:12" ht="45" x14ac:dyDescent="0.25">
      <c r="A143" s="82" t="s">
        <v>367</v>
      </c>
      <c r="B143" s="84"/>
      <c r="C143" s="84"/>
      <c r="D143" s="84"/>
      <c r="E143" s="24">
        <v>851</v>
      </c>
      <c r="F143" s="3" t="s">
        <v>13</v>
      </c>
      <c r="G143" s="3" t="s">
        <v>54</v>
      </c>
      <c r="H143" s="4" t="s">
        <v>369</v>
      </c>
      <c r="I143" s="3"/>
      <c r="J143" s="10">
        <f t="shared" ref="J143:L144" si="62">J144</f>
        <v>104832</v>
      </c>
      <c r="K143" s="10">
        <f t="shared" si="62"/>
        <v>0</v>
      </c>
      <c r="L143" s="10">
        <f t="shared" si="62"/>
        <v>0</v>
      </c>
    </row>
    <row r="144" spans="1:12" ht="45" x14ac:dyDescent="0.25">
      <c r="A144" s="84" t="s">
        <v>20</v>
      </c>
      <c r="B144" s="84"/>
      <c r="C144" s="84"/>
      <c r="D144" s="84"/>
      <c r="E144" s="24">
        <v>851</v>
      </c>
      <c r="F144" s="3" t="s">
        <v>13</v>
      </c>
      <c r="G144" s="3" t="s">
        <v>54</v>
      </c>
      <c r="H144" s="4" t="s">
        <v>369</v>
      </c>
      <c r="I144" s="3" t="s">
        <v>21</v>
      </c>
      <c r="J144" s="10">
        <f t="shared" si="62"/>
        <v>104832</v>
      </c>
      <c r="K144" s="10">
        <f t="shared" si="62"/>
        <v>0</v>
      </c>
      <c r="L144" s="10">
        <f t="shared" si="62"/>
        <v>0</v>
      </c>
    </row>
    <row r="145" spans="1:90" ht="45" x14ac:dyDescent="0.25">
      <c r="A145" s="84" t="s">
        <v>9</v>
      </c>
      <c r="B145" s="84"/>
      <c r="C145" s="84"/>
      <c r="D145" s="84"/>
      <c r="E145" s="24">
        <v>851</v>
      </c>
      <c r="F145" s="3" t="s">
        <v>13</v>
      </c>
      <c r="G145" s="3" t="s">
        <v>54</v>
      </c>
      <c r="H145" s="4" t="s">
        <v>369</v>
      </c>
      <c r="I145" s="3" t="s">
        <v>22</v>
      </c>
      <c r="J145" s="10">
        <f>'3.ВС'!J115</f>
        <v>104832</v>
      </c>
      <c r="K145" s="10">
        <f>'3.ВС'!K115</f>
        <v>0</v>
      </c>
      <c r="L145" s="10">
        <f>'3.ВС'!L115</f>
        <v>0</v>
      </c>
    </row>
    <row r="146" spans="1:90" ht="105" x14ac:dyDescent="0.25">
      <c r="A146" s="82" t="s">
        <v>217</v>
      </c>
      <c r="B146" s="84"/>
      <c r="C146" s="84"/>
      <c r="D146" s="84"/>
      <c r="E146" s="51">
        <v>851</v>
      </c>
      <c r="F146" s="3" t="s">
        <v>13</v>
      </c>
      <c r="G146" s="3" t="s">
        <v>54</v>
      </c>
      <c r="H146" s="4" t="s">
        <v>279</v>
      </c>
      <c r="I146" s="3"/>
      <c r="J146" s="10">
        <f t="shared" ref="J146:L147" si="63">J147</f>
        <v>4994200</v>
      </c>
      <c r="K146" s="10">
        <f t="shared" si="63"/>
        <v>4994200</v>
      </c>
      <c r="L146" s="10">
        <f t="shared" si="63"/>
        <v>4994200</v>
      </c>
    </row>
    <row r="147" spans="1:90" x14ac:dyDescent="0.25">
      <c r="A147" s="84" t="s">
        <v>23</v>
      </c>
      <c r="B147" s="84"/>
      <c r="C147" s="84"/>
      <c r="D147" s="84"/>
      <c r="E147" s="51">
        <v>851</v>
      </c>
      <c r="F147" s="3" t="s">
        <v>13</v>
      </c>
      <c r="G147" s="3" t="s">
        <v>54</v>
      </c>
      <c r="H147" s="4" t="s">
        <v>279</v>
      </c>
      <c r="I147" s="3" t="s">
        <v>24</v>
      </c>
      <c r="J147" s="10">
        <f t="shared" si="63"/>
        <v>4994200</v>
      </c>
      <c r="K147" s="10">
        <f t="shared" si="63"/>
        <v>4994200</v>
      </c>
      <c r="L147" s="10">
        <f t="shared" si="63"/>
        <v>4994200</v>
      </c>
    </row>
    <row r="148" spans="1:90" ht="75" x14ac:dyDescent="0.25">
      <c r="A148" s="84" t="s">
        <v>51</v>
      </c>
      <c r="B148" s="84"/>
      <c r="C148" s="84"/>
      <c r="D148" s="84"/>
      <c r="E148" s="51">
        <v>851</v>
      </c>
      <c r="F148" s="3" t="s">
        <v>13</v>
      </c>
      <c r="G148" s="3" t="s">
        <v>54</v>
      </c>
      <c r="H148" s="4" t="s">
        <v>279</v>
      </c>
      <c r="I148" s="3" t="s">
        <v>52</v>
      </c>
      <c r="J148" s="10">
        <f>'3.ВС'!J118</f>
        <v>4994200</v>
      </c>
      <c r="K148" s="10">
        <f>'3.ВС'!K118</f>
        <v>4994200</v>
      </c>
      <c r="L148" s="10">
        <f>'3.ВС'!L118</f>
        <v>4994200</v>
      </c>
    </row>
    <row r="149" spans="1:90" ht="30" x14ac:dyDescent="0.25">
      <c r="A149" s="82" t="s">
        <v>55</v>
      </c>
      <c r="B149" s="84"/>
      <c r="C149" s="84"/>
      <c r="D149" s="84"/>
      <c r="E149" s="51">
        <v>851</v>
      </c>
      <c r="F149" s="3" t="s">
        <v>13</v>
      </c>
      <c r="G149" s="3" t="s">
        <v>54</v>
      </c>
      <c r="H149" s="4" t="s">
        <v>280</v>
      </c>
      <c r="I149" s="3"/>
      <c r="J149" s="10">
        <f t="shared" ref="J149:L150" si="64">J150</f>
        <v>34642</v>
      </c>
      <c r="K149" s="10">
        <f t="shared" si="64"/>
        <v>0</v>
      </c>
      <c r="L149" s="10">
        <f t="shared" si="64"/>
        <v>0</v>
      </c>
    </row>
    <row r="150" spans="1:90" x14ac:dyDescent="0.25">
      <c r="A150" s="84" t="s">
        <v>23</v>
      </c>
      <c r="B150" s="84"/>
      <c r="C150" s="84"/>
      <c r="D150" s="84"/>
      <c r="E150" s="51">
        <v>851</v>
      </c>
      <c r="F150" s="3" t="s">
        <v>13</v>
      </c>
      <c r="G150" s="3" t="s">
        <v>54</v>
      </c>
      <c r="H150" s="4" t="s">
        <v>280</v>
      </c>
      <c r="I150" s="3" t="s">
        <v>24</v>
      </c>
      <c r="J150" s="10">
        <f t="shared" si="64"/>
        <v>34642</v>
      </c>
      <c r="K150" s="10">
        <f t="shared" si="64"/>
        <v>0</v>
      </c>
      <c r="L150" s="10">
        <f t="shared" si="64"/>
        <v>0</v>
      </c>
    </row>
    <row r="151" spans="1:90" x14ac:dyDescent="0.25">
      <c r="A151" s="84" t="s">
        <v>25</v>
      </c>
      <c r="B151" s="84"/>
      <c r="C151" s="84"/>
      <c r="D151" s="84"/>
      <c r="E151" s="51">
        <v>851</v>
      </c>
      <c r="F151" s="3" t="s">
        <v>13</v>
      </c>
      <c r="G151" s="3" t="s">
        <v>54</v>
      </c>
      <c r="H151" s="4" t="s">
        <v>280</v>
      </c>
      <c r="I151" s="3" t="s">
        <v>26</v>
      </c>
      <c r="J151" s="10">
        <f>'3.ВС'!J121</f>
        <v>34642</v>
      </c>
      <c r="K151" s="10">
        <f>'3.ВС'!K121</f>
        <v>0</v>
      </c>
      <c r="L151" s="10">
        <f>'3.ВС'!L121</f>
        <v>0</v>
      </c>
    </row>
    <row r="152" spans="1:90" x14ac:dyDescent="0.25">
      <c r="A152" s="82" t="s">
        <v>56</v>
      </c>
      <c r="B152" s="84"/>
      <c r="C152" s="84"/>
      <c r="D152" s="84"/>
      <c r="E152" s="51">
        <v>851</v>
      </c>
      <c r="F152" s="3" t="s">
        <v>13</v>
      </c>
      <c r="G152" s="3" t="s">
        <v>46</v>
      </c>
      <c r="H152" s="4"/>
      <c r="I152" s="3"/>
      <c r="J152" s="10">
        <f>J156+J153</f>
        <v>9739500</v>
      </c>
      <c r="K152" s="10">
        <f t="shared" ref="K152:L152" si="65">K156+K153</f>
        <v>11410800</v>
      </c>
      <c r="L152" s="10">
        <f t="shared" si="65"/>
        <v>12766200</v>
      </c>
    </row>
    <row r="153" spans="1:90" ht="30" x14ac:dyDescent="0.25">
      <c r="A153" s="82" t="s">
        <v>417</v>
      </c>
      <c r="B153" s="84"/>
      <c r="C153" s="84"/>
      <c r="D153" s="84"/>
      <c r="E153" s="4" t="s">
        <v>240</v>
      </c>
      <c r="F153" s="3" t="s">
        <v>13</v>
      </c>
      <c r="G153" s="3" t="s">
        <v>46</v>
      </c>
      <c r="H153" s="4" t="s">
        <v>435</v>
      </c>
      <c r="I153" s="3"/>
      <c r="J153" s="10">
        <f t="shared" ref="J153:L154" si="66">J154</f>
        <v>0</v>
      </c>
      <c r="K153" s="10">
        <f t="shared" si="66"/>
        <v>1576566</v>
      </c>
      <c r="L153" s="10">
        <f t="shared" si="66"/>
        <v>0</v>
      </c>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c r="BK153" s="42"/>
      <c r="BL153" s="42"/>
      <c r="BM153" s="42"/>
      <c r="BN153" s="42"/>
      <c r="BO153" s="42"/>
      <c r="BP153" s="42"/>
      <c r="BQ153" s="42"/>
      <c r="BR153" s="42"/>
      <c r="BS153" s="42"/>
      <c r="BT153" s="42"/>
      <c r="BU153" s="42"/>
      <c r="BV153" s="42"/>
      <c r="BW153" s="42"/>
      <c r="BX153" s="42"/>
      <c r="BY153" s="42"/>
      <c r="BZ153" s="42"/>
      <c r="CA153" s="42"/>
      <c r="CB153" s="42"/>
      <c r="CC153" s="42"/>
      <c r="CD153" s="42"/>
      <c r="CE153" s="42"/>
      <c r="CF153" s="42"/>
      <c r="CG153" s="42"/>
      <c r="CH153" s="42"/>
      <c r="CI153" s="42"/>
      <c r="CJ153" s="42"/>
      <c r="CK153" s="42"/>
      <c r="CL153" s="42"/>
    </row>
    <row r="154" spans="1:90" ht="45" x14ac:dyDescent="0.25">
      <c r="A154" s="84" t="s">
        <v>20</v>
      </c>
      <c r="B154" s="84"/>
      <c r="C154" s="84"/>
      <c r="D154" s="84"/>
      <c r="E154" s="4" t="s">
        <v>240</v>
      </c>
      <c r="F154" s="3" t="s">
        <v>13</v>
      </c>
      <c r="G154" s="3" t="s">
        <v>46</v>
      </c>
      <c r="H154" s="4" t="s">
        <v>435</v>
      </c>
      <c r="I154" s="3" t="s">
        <v>21</v>
      </c>
      <c r="J154" s="10">
        <f t="shared" si="66"/>
        <v>0</v>
      </c>
      <c r="K154" s="10">
        <f t="shared" si="66"/>
        <v>1576566</v>
      </c>
      <c r="L154" s="10">
        <f t="shared" si="66"/>
        <v>0</v>
      </c>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c r="BK154" s="42"/>
      <c r="BL154" s="42"/>
      <c r="BM154" s="42"/>
      <c r="BN154" s="42"/>
      <c r="BO154" s="42"/>
      <c r="BP154" s="42"/>
      <c r="BQ154" s="42"/>
      <c r="BR154" s="42"/>
      <c r="BS154" s="42"/>
      <c r="BT154" s="42"/>
      <c r="BU154" s="42"/>
      <c r="BV154" s="42"/>
      <c r="BW154" s="42"/>
      <c r="BX154" s="42"/>
      <c r="BY154" s="42"/>
      <c r="BZ154" s="42"/>
      <c r="CA154" s="42"/>
      <c r="CB154" s="42"/>
      <c r="CC154" s="42"/>
      <c r="CD154" s="42"/>
      <c r="CE154" s="42"/>
      <c r="CF154" s="42"/>
      <c r="CG154" s="42"/>
      <c r="CH154" s="42"/>
      <c r="CI154" s="42"/>
      <c r="CJ154" s="42"/>
      <c r="CK154" s="42"/>
      <c r="CL154" s="42"/>
    </row>
    <row r="155" spans="1:90" ht="45" x14ac:dyDescent="0.25">
      <c r="A155" s="84" t="s">
        <v>9</v>
      </c>
      <c r="B155" s="84"/>
      <c r="C155" s="84"/>
      <c r="D155" s="84"/>
      <c r="E155" s="4" t="s">
        <v>240</v>
      </c>
      <c r="F155" s="3" t="s">
        <v>13</v>
      </c>
      <c r="G155" s="3" t="s">
        <v>46</v>
      </c>
      <c r="H155" s="4" t="s">
        <v>435</v>
      </c>
      <c r="I155" s="3" t="s">
        <v>22</v>
      </c>
      <c r="J155" s="21">
        <f>'3.ВС'!J125</f>
        <v>0</v>
      </c>
      <c r="K155" s="21">
        <f>'3.ВС'!K125</f>
        <v>1576566</v>
      </c>
      <c r="L155" s="21">
        <f>'3.ВС'!L125</f>
        <v>0</v>
      </c>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c r="BK155" s="42"/>
      <c r="BL155" s="42"/>
      <c r="BM155" s="42"/>
      <c r="BN155" s="42"/>
      <c r="BO155" s="42"/>
      <c r="BP155" s="42"/>
      <c r="BQ155" s="42"/>
      <c r="BR155" s="42"/>
      <c r="BS155" s="42"/>
      <c r="BT155" s="42"/>
      <c r="BU155" s="42"/>
      <c r="BV155" s="42"/>
      <c r="BW155" s="42"/>
      <c r="BX155" s="42"/>
      <c r="BY155" s="42"/>
      <c r="BZ155" s="42"/>
      <c r="CA155" s="42"/>
      <c r="CB155" s="42"/>
      <c r="CC155" s="42"/>
      <c r="CD155" s="42"/>
      <c r="CE155" s="42"/>
      <c r="CF155" s="42"/>
      <c r="CG155" s="42"/>
      <c r="CH155" s="42"/>
      <c r="CI155" s="42"/>
      <c r="CJ155" s="42"/>
      <c r="CK155" s="42"/>
      <c r="CL155" s="42"/>
    </row>
    <row r="156" spans="1:90" ht="255" x14ac:dyDescent="0.25">
      <c r="A156" s="84" t="s">
        <v>421</v>
      </c>
      <c r="B156" s="84"/>
      <c r="C156" s="84"/>
      <c r="D156" s="84"/>
      <c r="E156" s="4">
        <v>851</v>
      </c>
      <c r="F156" s="4" t="s">
        <v>13</v>
      </c>
      <c r="G156" s="4" t="s">
        <v>46</v>
      </c>
      <c r="H156" s="4" t="s">
        <v>419</v>
      </c>
      <c r="I156" s="4"/>
      <c r="J156" s="10">
        <f t="shared" ref="J156:L157" si="67">J157</f>
        <v>9739500</v>
      </c>
      <c r="K156" s="10">
        <f t="shared" si="67"/>
        <v>9834234</v>
      </c>
      <c r="L156" s="10">
        <f t="shared" si="67"/>
        <v>12766200</v>
      </c>
    </row>
    <row r="157" spans="1:90" x14ac:dyDescent="0.25">
      <c r="A157" s="84" t="s">
        <v>34</v>
      </c>
      <c r="B157" s="84"/>
      <c r="C157" s="84"/>
      <c r="D157" s="84"/>
      <c r="E157" s="4">
        <v>851</v>
      </c>
      <c r="F157" s="4" t="s">
        <v>13</v>
      </c>
      <c r="G157" s="4" t="s">
        <v>46</v>
      </c>
      <c r="H157" s="4" t="s">
        <v>419</v>
      </c>
      <c r="I157" s="3" t="s">
        <v>35</v>
      </c>
      <c r="J157" s="10">
        <f t="shared" si="67"/>
        <v>9739500</v>
      </c>
      <c r="K157" s="10">
        <f t="shared" si="67"/>
        <v>9834234</v>
      </c>
      <c r="L157" s="10">
        <f t="shared" si="67"/>
        <v>12766200</v>
      </c>
    </row>
    <row r="158" spans="1:90" x14ac:dyDescent="0.25">
      <c r="A158" s="84" t="s">
        <v>57</v>
      </c>
      <c r="B158" s="84"/>
      <c r="C158" s="84"/>
      <c r="D158" s="84"/>
      <c r="E158" s="4">
        <v>851</v>
      </c>
      <c r="F158" s="4" t="s">
        <v>13</v>
      </c>
      <c r="G158" s="4" t="s">
        <v>46</v>
      </c>
      <c r="H158" s="4" t="s">
        <v>419</v>
      </c>
      <c r="I158" s="3" t="s">
        <v>58</v>
      </c>
      <c r="J158" s="10">
        <f>'3.ВС'!J128</f>
        <v>9739500</v>
      </c>
      <c r="K158" s="10">
        <f>'3.ВС'!K128</f>
        <v>9834234</v>
      </c>
      <c r="L158" s="10">
        <f>'3.ВС'!L128</f>
        <v>12766200</v>
      </c>
    </row>
    <row r="159" spans="1:90" ht="30" x14ac:dyDescent="0.25">
      <c r="A159" s="82" t="s">
        <v>59</v>
      </c>
      <c r="B159" s="84"/>
      <c r="C159" s="84"/>
      <c r="D159" s="84"/>
      <c r="E159" s="51">
        <v>851</v>
      </c>
      <c r="F159" s="3" t="s">
        <v>13</v>
      </c>
      <c r="G159" s="3" t="s">
        <v>60</v>
      </c>
      <c r="H159" s="4"/>
      <c r="I159" s="3"/>
      <c r="J159" s="10">
        <f>J160+J163</f>
        <v>1349587</v>
      </c>
      <c r="K159" s="10">
        <f t="shared" ref="K159:L159" si="68">K160+K163</f>
        <v>0</v>
      </c>
      <c r="L159" s="10">
        <f t="shared" si="68"/>
        <v>0</v>
      </c>
    </row>
    <row r="160" spans="1:90" ht="30" x14ac:dyDescent="0.25">
      <c r="A160" s="84" t="s">
        <v>387</v>
      </c>
      <c r="B160" s="84"/>
      <c r="C160" s="84"/>
      <c r="D160" s="84"/>
      <c r="E160" s="24">
        <v>851</v>
      </c>
      <c r="F160" s="4" t="s">
        <v>13</v>
      </c>
      <c r="G160" s="4" t="s">
        <v>60</v>
      </c>
      <c r="H160" s="45" t="s">
        <v>388</v>
      </c>
      <c r="I160" s="3"/>
      <c r="J160" s="10">
        <f t="shared" ref="J160:L161" si="69">J161</f>
        <v>1089587</v>
      </c>
      <c r="K160" s="10">
        <f t="shared" si="69"/>
        <v>0</v>
      </c>
      <c r="L160" s="10">
        <f t="shared" si="69"/>
        <v>0</v>
      </c>
    </row>
    <row r="161" spans="1:90" ht="45" x14ac:dyDescent="0.25">
      <c r="A161" s="84" t="s">
        <v>20</v>
      </c>
      <c r="B161" s="84"/>
      <c r="C161" s="84"/>
      <c r="D161" s="84"/>
      <c r="E161" s="24">
        <v>851</v>
      </c>
      <c r="F161" s="4" t="s">
        <v>13</v>
      </c>
      <c r="G161" s="4" t="s">
        <v>60</v>
      </c>
      <c r="H161" s="45" t="s">
        <v>388</v>
      </c>
      <c r="I161" s="3" t="s">
        <v>21</v>
      </c>
      <c r="J161" s="10">
        <f t="shared" si="69"/>
        <v>1089587</v>
      </c>
      <c r="K161" s="10">
        <f t="shared" si="69"/>
        <v>0</v>
      </c>
      <c r="L161" s="10">
        <f t="shared" si="69"/>
        <v>0</v>
      </c>
    </row>
    <row r="162" spans="1:90" ht="45" x14ac:dyDescent="0.25">
      <c r="A162" s="84" t="s">
        <v>9</v>
      </c>
      <c r="B162" s="84"/>
      <c r="C162" s="84"/>
      <c r="D162" s="84"/>
      <c r="E162" s="24">
        <v>851</v>
      </c>
      <c r="F162" s="4" t="s">
        <v>13</v>
      </c>
      <c r="G162" s="4" t="s">
        <v>60</v>
      </c>
      <c r="H162" s="45" t="s">
        <v>388</v>
      </c>
      <c r="I162" s="3" t="s">
        <v>22</v>
      </c>
      <c r="J162" s="10">
        <f>'3.ВС'!J132</f>
        <v>1089587</v>
      </c>
      <c r="K162" s="10">
        <f>'3.ВС'!K132</f>
        <v>0</v>
      </c>
      <c r="L162" s="10">
        <f>'3.ВС'!L132</f>
        <v>0</v>
      </c>
    </row>
    <row r="163" spans="1:90" ht="30" x14ac:dyDescent="0.25">
      <c r="A163" s="84" t="s">
        <v>403</v>
      </c>
      <c r="B163" s="84"/>
      <c r="C163" s="84"/>
      <c r="D163" s="84"/>
      <c r="E163" s="4">
        <v>851</v>
      </c>
      <c r="F163" s="4" t="s">
        <v>13</v>
      </c>
      <c r="G163" s="4" t="s">
        <v>60</v>
      </c>
      <c r="H163" s="4" t="s">
        <v>418</v>
      </c>
      <c r="I163" s="3"/>
      <c r="J163" s="10">
        <f t="shared" ref="J163:L164" si="70">J164</f>
        <v>260000</v>
      </c>
      <c r="K163" s="10">
        <f t="shared" si="70"/>
        <v>0</v>
      </c>
      <c r="L163" s="10">
        <f t="shared" si="70"/>
        <v>0</v>
      </c>
      <c r="M163" s="49"/>
      <c r="N163" s="49"/>
      <c r="O163" s="49"/>
      <c r="P163" s="49"/>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c r="BK163" s="42"/>
      <c r="BL163" s="42"/>
      <c r="BM163" s="42"/>
      <c r="BN163" s="42"/>
      <c r="BO163" s="42"/>
      <c r="BP163" s="42"/>
      <c r="BQ163" s="42"/>
      <c r="BR163" s="42"/>
      <c r="BS163" s="42"/>
      <c r="BT163" s="42"/>
      <c r="BU163" s="42"/>
      <c r="BV163" s="42"/>
      <c r="BW163" s="42"/>
      <c r="BX163" s="42"/>
      <c r="BY163" s="42"/>
      <c r="BZ163" s="42"/>
      <c r="CA163" s="42"/>
      <c r="CB163" s="42"/>
      <c r="CC163" s="42"/>
      <c r="CD163" s="42"/>
      <c r="CE163" s="42"/>
      <c r="CF163" s="42"/>
      <c r="CG163" s="42"/>
      <c r="CH163" s="42"/>
      <c r="CI163" s="42"/>
      <c r="CJ163" s="42"/>
      <c r="CK163" s="42"/>
      <c r="CL163" s="42"/>
    </row>
    <row r="164" spans="1:90" ht="45" x14ac:dyDescent="0.25">
      <c r="A164" s="84" t="s">
        <v>20</v>
      </c>
      <c r="B164" s="84"/>
      <c r="C164" s="84"/>
      <c r="D164" s="84"/>
      <c r="E164" s="4">
        <v>851</v>
      </c>
      <c r="F164" s="4" t="s">
        <v>13</v>
      </c>
      <c r="G164" s="4" t="s">
        <v>60</v>
      </c>
      <c r="H164" s="4" t="s">
        <v>418</v>
      </c>
      <c r="I164" s="3" t="s">
        <v>21</v>
      </c>
      <c r="J164" s="10">
        <f t="shared" si="70"/>
        <v>260000</v>
      </c>
      <c r="K164" s="10">
        <f t="shared" si="70"/>
        <v>0</v>
      </c>
      <c r="L164" s="10">
        <f t="shared" si="70"/>
        <v>0</v>
      </c>
      <c r="M164" s="49"/>
      <c r="N164" s="49"/>
      <c r="O164" s="49"/>
      <c r="P164" s="49"/>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2"/>
      <c r="CD164" s="42"/>
      <c r="CE164" s="42"/>
      <c r="CF164" s="42"/>
      <c r="CG164" s="42"/>
      <c r="CH164" s="42"/>
      <c r="CI164" s="42"/>
      <c r="CJ164" s="42"/>
      <c r="CK164" s="42"/>
      <c r="CL164" s="42"/>
    </row>
    <row r="165" spans="1:90" ht="45" x14ac:dyDescent="0.25">
      <c r="A165" s="84" t="s">
        <v>9</v>
      </c>
      <c r="B165" s="84"/>
      <c r="C165" s="84"/>
      <c r="D165" s="84"/>
      <c r="E165" s="4">
        <v>851</v>
      </c>
      <c r="F165" s="4" t="s">
        <v>13</v>
      </c>
      <c r="G165" s="4" t="s">
        <v>60</v>
      </c>
      <c r="H165" s="4" t="s">
        <v>418</v>
      </c>
      <c r="I165" s="3" t="s">
        <v>22</v>
      </c>
      <c r="J165" s="21">
        <f>'3.ВС'!J135</f>
        <v>260000</v>
      </c>
      <c r="K165" s="21">
        <f>'3.ВС'!K135</f>
        <v>0</v>
      </c>
      <c r="L165" s="21">
        <f>'3.ВС'!L135</f>
        <v>0</v>
      </c>
      <c r="M165" s="49"/>
      <c r="N165" s="49"/>
      <c r="O165" s="49"/>
      <c r="P165" s="49"/>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c r="BK165" s="42"/>
      <c r="BL165" s="42"/>
      <c r="BM165" s="42"/>
      <c r="BN165" s="42"/>
      <c r="BO165" s="42"/>
      <c r="BP165" s="42"/>
      <c r="BQ165" s="42"/>
      <c r="BR165" s="42"/>
      <c r="BS165" s="42"/>
      <c r="BT165" s="42"/>
      <c r="BU165" s="42"/>
      <c r="BV165" s="42"/>
      <c r="BW165" s="42"/>
      <c r="BX165" s="42"/>
      <c r="BY165" s="42"/>
      <c r="BZ165" s="42"/>
      <c r="CA165" s="42"/>
      <c r="CB165" s="42"/>
      <c r="CC165" s="42"/>
      <c r="CD165" s="42"/>
      <c r="CE165" s="42"/>
      <c r="CF165" s="42"/>
      <c r="CG165" s="42"/>
      <c r="CH165" s="42"/>
      <c r="CI165" s="42"/>
      <c r="CJ165" s="42"/>
      <c r="CK165" s="42"/>
      <c r="CL165" s="42"/>
    </row>
    <row r="166" spans="1:90" s="17" customFormat="1" x14ac:dyDescent="0.25">
      <c r="A166" s="82" t="s">
        <v>62</v>
      </c>
      <c r="B166" s="84"/>
      <c r="C166" s="84"/>
      <c r="D166" s="12"/>
      <c r="E166" s="51">
        <v>851</v>
      </c>
      <c r="F166" s="4" t="s">
        <v>30</v>
      </c>
      <c r="G166" s="4"/>
      <c r="H166" s="4"/>
      <c r="I166" s="3"/>
      <c r="J166" s="10">
        <f>J167+J174</f>
        <v>311310.2</v>
      </c>
      <c r="K166" s="10">
        <f t="shared" ref="K166:L166" si="71">K167+K174</f>
        <v>75831.66</v>
      </c>
      <c r="L166" s="10">
        <f t="shared" si="71"/>
        <v>75831.66</v>
      </c>
    </row>
    <row r="167" spans="1:90" x14ac:dyDescent="0.25">
      <c r="A167" s="12" t="s">
        <v>63</v>
      </c>
      <c r="B167" s="84"/>
      <c r="C167" s="84"/>
      <c r="D167" s="12"/>
      <c r="E167" s="51">
        <v>851</v>
      </c>
      <c r="F167" s="4" t="s">
        <v>30</v>
      </c>
      <c r="G167" s="4" t="s">
        <v>11</v>
      </c>
      <c r="H167" s="4"/>
      <c r="I167" s="3"/>
      <c r="J167" s="10">
        <f>J168+J171</f>
        <v>221310.2</v>
      </c>
      <c r="K167" s="10">
        <f t="shared" ref="K167:L167" si="72">K168+K171</f>
        <v>75831.66</v>
      </c>
      <c r="L167" s="10">
        <f t="shared" si="72"/>
        <v>75831.66</v>
      </c>
    </row>
    <row r="168" spans="1:90" ht="75" x14ac:dyDescent="0.25">
      <c r="A168" s="82" t="s">
        <v>64</v>
      </c>
      <c r="B168" s="84"/>
      <c r="C168" s="84"/>
      <c r="D168" s="12"/>
      <c r="E168" s="51">
        <v>851</v>
      </c>
      <c r="F168" s="4" t="s">
        <v>30</v>
      </c>
      <c r="G168" s="4" t="s">
        <v>11</v>
      </c>
      <c r="H168" s="4" t="s">
        <v>282</v>
      </c>
      <c r="I168" s="3"/>
      <c r="J168" s="10">
        <f t="shared" ref="J168:L169" si="73">J169</f>
        <v>145478.54</v>
      </c>
      <c r="K168" s="10">
        <f t="shared" si="73"/>
        <v>0</v>
      </c>
      <c r="L168" s="10">
        <f t="shared" si="73"/>
        <v>0</v>
      </c>
    </row>
    <row r="169" spans="1:90" ht="45" x14ac:dyDescent="0.25">
      <c r="A169" s="84" t="s">
        <v>20</v>
      </c>
      <c r="B169" s="84"/>
      <c r="C169" s="84"/>
      <c r="D169" s="84"/>
      <c r="E169" s="51">
        <v>851</v>
      </c>
      <c r="F169" s="4" t="s">
        <v>30</v>
      </c>
      <c r="G169" s="4" t="s">
        <v>11</v>
      </c>
      <c r="H169" s="4" t="s">
        <v>282</v>
      </c>
      <c r="I169" s="3" t="s">
        <v>21</v>
      </c>
      <c r="J169" s="10">
        <f t="shared" si="73"/>
        <v>145478.54</v>
      </c>
      <c r="K169" s="10">
        <f t="shared" si="73"/>
        <v>0</v>
      </c>
      <c r="L169" s="10">
        <f t="shared" si="73"/>
        <v>0</v>
      </c>
    </row>
    <row r="170" spans="1:90" ht="45" x14ac:dyDescent="0.25">
      <c r="A170" s="84" t="s">
        <v>9</v>
      </c>
      <c r="B170" s="84"/>
      <c r="C170" s="84"/>
      <c r="D170" s="84"/>
      <c r="E170" s="51">
        <v>851</v>
      </c>
      <c r="F170" s="4" t="s">
        <v>30</v>
      </c>
      <c r="G170" s="4" t="s">
        <v>11</v>
      </c>
      <c r="H170" s="4" t="s">
        <v>282</v>
      </c>
      <c r="I170" s="3" t="s">
        <v>22</v>
      </c>
      <c r="J170" s="10">
        <f>'3.ВС'!J140</f>
        <v>145478.54</v>
      </c>
      <c r="K170" s="10">
        <f>'3.ВС'!K140</f>
        <v>0</v>
      </c>
      <c r="L170" s="10">
        <f>'3.ВС'!L140</f>
        <v>0</v>
      </c>
    </row>
    <row r="171" spans="1:90" ht="135" x14ac:dyDescent="0.25">
      <c r="A171" s="82" t="s">
        <v>65</v>
      </c>
      <c r="B171" s="84"/>
      <c r="C171" s="84"/>
      <c r="D171" s="84"/>
      <c r="E171" s="51">
        <v>851</v>
      </c>
      <c r="F171" s="4" t="s">
        <v>30</v>
      </c>
      <c r="G171" s="4" t="s">
        <v>11</v>
      </c>
      <c r="H171" s="4" t="s">
        <v>283</v>
      </c>
      <c r="I171" s="3"/>
      <c r="J171" s="10">
        <f t="shared" ref="J171:L172" si="74">J172</f>
        <v>75831.66</v>
      </c>
      <c r="K171" s="10">
        <f t="shared" si="74"/>
        <v>75831.66</v>
      </c>
      <c r="L171" s="10">
        <f t="shared" si="74"/>
        <v>75831.66</v>
      </c>
    </row>
    <row r="172" spans="1:90" x14ac:dyDescent="0.25">
      <c r="A172" s="82" t="s">
        <v>34</v>
      </c>
      <c r="B172" s="84"/>
      <c r="C172" s="84"/>
      <c r="D172" s="84"/>
      <c r="E172" s="51">
        <v>851</v>
      </c>
      <c r="F172" s="4" t="s">
        <v>30</v>
      </c>
      <c r="G172" s="4" t="s">
        <v>11</v>
      </c>
      <c r="H172" s="4" t="s">
        <v>283</v>
      </c>
      <c r="I172" s="3" t="s">
        <v>35</v>
      </c>
      <c r="J172" s="10">
        <f t="shared" si="74"/>
        <v>75831.66</v>
      </c>
      <c r="K172" s="10">
        <f t="shared" si="74"/>
        <v>75831.66</v>
      </c>
      <c r="L172" s="10">
        <f t="shared" si="74"/>
        <v>75831.66</v>
      </c>
    </row>
    <row r="173" spans="1:90" x14ac:dyDescent="0.25">
      <c r="A173" s="84" t="s">
        <v>57</v>
      </c>
      <c r="B173" s="84"/>
      <c r="C173" s="84"/>
      <c r="D173" s="84"/>
      <c r="E173" s="51">
        <v>851</v>
      </c>
      <c r="F173" s="4" t="s">
        <v>30</v>
      </c>
      <c r="G173" s="4" t="s">
        <v>11</v>
      </c>
      <c r="H173" s="4" t="s">
        <v>283</v>
      </c>
      <c r="I173" s="3" t="s">
        <v>58</v>
      </c>
      <c r="J173" s="10">
        <f>'3.ВС'!J143</f>
        <v>75831.66</v>
      </c>
      <c r="K173" s="10">
        <f>'3.ВС'!K143</f>
        <v>75831.66</v>
      </c>
      <c r="L173" s="10">
        <f>'3.ВС'!L143</f>
        <v>75831.66</v>
      </c>
    </row>
    <row r="174" spans="1:90" x14ac:dyDescent="0.25">
      <c r="A174" s="12" t="s">
        <v>66</v>
      </c>
      <c r="B174" s="84"/>
      <c r="C174" s="84"/>
      <c r="D174" s="12"/>
      <c r="E174" s="51">
        <v>851</v>
      </c>
      <c r="F174" s="4" t="s">
        <v>30</v>
      </c>
      <c r="G174" s="4" t="s">
        <v>41</v>
      </c>
      <c r="H174" s="4"/>
      <c r="I174" s="3"/>
      <c r="J174" s="10">
        <f>J175</f>
        <v>90000</v>
      </c>
      <c r="K174" s="10">
        <f t="shared" ref="K174:L174" si="75">K175</f>
        <v>0</v>
      </c>
      <c r="L174" s="10">
        <f t="shared" si="75"/>
        <v>0</v>
      </c>
    </row>
    <row r="175" spans="1:90" x14ac:dyDescent="0.25">
      <c r="A175" s="84" t="s">
        <v>221</v>
      </c>
      <c r="B175" s="84"/>
      <c r="C175" s="84"/>
      <c r="D175" s="12"/>
      <c r="E175" s="51">
        <v>851</v>
      </c>
      <c r="F175" s="4" t="s">
        <v>30</v>
      </c>
      <c r="G175" s="4" t="s">
        <v>41</v>
      </c>
      <c r="H175" s="4" t="s">
        <v>284</v>
      </c>
      <c r="I175" s="3"/>
      <c r="J175" s="10">
        <f t="shared" ref="J175:L176" si="76">J176</f>
        <v>90000</v>
      </c>
      <c r="K175" s="10">
        <f t="shared" si="76"/>
        <v>0</v>
      </c>
      <c r="L175" s="10">
        <f t="shared" si="76"/>
        <v>0</v>
      </c>
    </row>
    <row r="176" spans="1:90" ht="45" x14ac:dyDescent="0.25">
      <c r="A176" s="84" t="s">
        <v>20</v>
      </c>
      <c r="B176" s="84"/>
      <c r="C176" s="84"/>
      <c r="D176" s="12"/>
      <c r="E176" s="51">
        <v>851</v>
      </c>
      <c r="F176" s="4" t="s">
        <v>30</v>
      </c>
      <c r="G176" s="4" t="s">
        <v>41</v>
      </c>
      <c r="H176" s="4" t="s">
        <v>284</v>
      </c>
      <c r="I176" s="3" t="s">
        <v>21</v>
      </c>
      <c r="J176" s="10">
        <f t="shared" si="76"/>
        <v>90000</v>
      </c>
      <c r="K176" s="10">
        <f t="shared" si="76"/>
        <v>0</v>
      </c>
      <c r="L176" s="10">
        <f t="shared" si="76"/>
        <v>0</v>
      </c>
    </row>
    <row r="177" spans="1:12" ht="45" x14ac:dyDescent="0.25">
      <c r="A177" s="84" t="s">
        <v>9</v>
      </c>
      <c r="B177" s="84"/>
      <c r="C177" s="84"/>
      <c r="D177" s="12"/>
      <c r="E177" s="51">
        <v>851</v>
      </c>
      <c r="F177" s="4" t="s">
        <v>30</v>
      </c>
      <c r="G177" s="4" t="s">
        <v>41</v>
      </c>
      <c r="H177" s="4" t="s">
        <v>284</v>
      </c>
      <c r="I177" s="3" t="s">
        <v>22</v>
      </c>
      <c r="J177" s="10">
        <f>'3.ВС'!J147</f>
        <v>90000</v>
      </c>
      <c r="K177" s="10">
        <f>'3.ВС'!K147</f>
        <v>0</v>
      </c>
      <c r="L177" s="10">
        <f>'3.ВС'!L147</f>
        <v>0</v>
      </c>
    </row>
    <row r="178" spans="1:12" s="17" customFormat="1" x14ac:dyDescent="0.25">
      <c r="A178" s="20" t="s">
        <v>357</v>
      </c>
      <c r="B178" s="84"/>
      <c r="C178" s="84"/>
      <c r="D178" s="12"/>
      <c r="E178" s="4" t="s">
        <v>240</v>
      </c>
      <c r="F178" s="4" t="s">
        <v>97</v>
      </c>
      <c r="G178" s="4"/>
      <c r="H178" s="4"/>
      <c r="I178" s="3"/>
      <c r="J178" s="21">
        <f t="shared" ref="J178:L181" si="77">J179</f>
        <v>84000</v>
      </c>
      <c r="K178" s="21">
        <f t="shared" si="77"/>
        <v>84000</v>
      </c>
      <c r="L178" s="21">
        <f t="shared" si="77"/>
        <v>84000</v>
      </c>
    </row>
    <row r="179" spans="1:12" ht="30" x14ac:dyDescent="0.25">
      <c r="A179" s="20" t="s">
        <v>358</v>
      </c>
      <c r="B179" s="84"/>
      <c r="C179" s="84"/>
      <c r="D179" s="12"/>
      <c r="E179" s="4" t="s">
        <v>240</v>
      </c>
      <c r="F179" s="4" t="s">
        <v>97</v>
      </c>
      <c r="G179" s="4" t="s">
        <v>30</v>
      </c>
      <c r="H179" s="4"/>
      <c r="I179" s="3"/>
      <c r="J179" s="10">
        <f t="shared" si="77"/>
        <v>84000</v>
      </c>
      <c r="K179" s="10">
        <f t="shared" si="77"/>
        <v>84000</v>
      </c>
      <c r="L179" s="10">
        <f t="shared" si="77"/>
        <v>84000</v>
      </c>
    </row>
    <row r="180" spans="1:12" ht="30" x14ac:dyDescent="0.25">
      <c r="A180" s="84" t="s">
        <v>359</v>
      </c>
      <c r="B180" s="84"/>
      <c r="C180" s="84"/>
      <c r="D180" s="12"/>
      <c r="E180" s="4" t="s">
        <v>240</v>
      </c>
      <c r="F180" s="4" t="s">
        <v>97</v>
      </c>
      <c r="G180" s="4" t="s">
        <v>30</v>
      </c>
      <c r="H180" s="4" t="s">
        <v>360</v>
      </c>
      <c r="I180" s="3"/>
      <c r="J180" s="10">
        <f t="shared" si="77"/>
        <v>84000</v>
      </c>
      <c r="K180" s="10">
        <f t="shared" si="77"/>
        <v>84000</v>
      </c>
      <c r="L180" s="10">
        <f t="shared" si="77"/>
        <v>84000</v>
      </c>
    </row>
    <row r="181" spans="1:12" ht="45" x14ac:dyDescent="0.25">
      <c r="A181" s="84" t="s">
        <v>20</v>
      </c>
      <c r="B181" s="84"/>
      <c r="C181" s="84"/>
      <c r="D181" s="12"/>
      <c r="E181" s="4" t="s">
        <v>240</v>
      </c>
      <c r="F181" s="4" t="s">
        <v>97</v>
      </c>
      <c r="G181" s="4" t="s">
        <v>30</v>
      </c>
      <c r="H181" s="4" t="s">
        <v>360</v>
      </c>
      <c r="I181" s="3" t="s">
        <v>21</v>
      </c>
      <c r="J181" s="10">
        <f t="shared" si="77"/>
        <v>84000</v>
      </c>
      <c r="K181" s="10">
        <f t="shared" si="77"/>
        <v>84000</v>
      </c>
      <c r="L181" s="10">
        <f t="shared" si="77"/>
        <v>84000</v>
      </c>
    </row>
    <row r="182" spans="1:12" ht="45" x14ac:dyDescent="0.25">
      <c r="A182" s="84" t="s">
        <v>9</v>
      </c>
      <c r="B182" s="84"/>
      <c r="C182" s="84"/>
      <c r="D182" s="12"/>
      <c r="E182" s="4" t="s">
        <v>240</v>
      </c>
      <c r="F182" s="4" t="s">
        <v>97</v>
      </c>
      <c r="G182" s="4" t="s">
        <v>30</v>
      </c>
      <c r="H182" s="4" t="s">
        <v>360</v>
      </c>
      <c r="I182" s="3" t="s">
        <v>22</v>
      </c>
      <c r="J182" s="21">
        <f>'3.ВС'!J152</f>
        <v>84000</v>
      </c>
      <c r="K182" s="21">
        <f>'3.ВС'!K152</f>
        <v>84000</v>
      </c>
      <c r="L182" s="21">
        <f>'3.ВС'!L152</f>
        <v>84000</v>
      </c>
    </row>
    <row r="183" spans="1:12" s="17" customFormat="1" x14ac:dyDescent="0.25">
      <c r="A183" s="82" t="s">
        <v>71</v>
      </c>
      <c r="B183" s="84"/>
      <c r="C183" s="84"/>
      <c r="D183" s="84"/>
      <c r="E183" s="51">
        <v>852</v>
      </c>
      <c r="F183" s="3" t="s">
        <v>72</v>
      </c>
      <c r="G183" s="3"/>
      <c r="H183" s="4"/>
      <c r="I183" s="3"/>
      <c r="J183" s="10">
        <f>J184+J197+J222+J232+J236</f>
        <v>233011115</v>
      </c>
      <c r="K183" s="10">
        <f>K184+K197+K222+K232+K236</f>
        <v>230124251</v>
      </c>
      <c r="L183" s="10">
        <f>L184+L197+L222+L232+L236</f>
        <v>231478740</v>
      </c>
    </row>
    <row r="184" spans="1:12" x14ac:dyDescent="0.25">
      <c r="A184" s="82" t="s">
        <v>107</v>
      </c>
      <c r="B184" s="84"/>
      <c r="C184" s="84"/>
      <c r="D184" s="84"/>
      <c r="E184" s="51">
        <v>852</v>
      </c>
      <c r="F184" s="3" t="s">
        <v>72</v>
      </c>
      <c r="G184" s="3" t="s">
        <v>11</v>
      </c>
      <c r="H184" s="4"/>
      <c r="I184" s="3"/>
      <c r="J184" s="10">
        <f>J185+J188+J191+J194</f>
        <v>65050708</v>
      </c>
      <c r="K184" s="10">
        <f t="shared" ref="K184:L184" si="78">K185+K188+K191+K194</f>
        <v>64681488</v>
      </c>
      <c r="L184" s="10">
        <f t="shared" si="78"/>
        <v>64681488</v>
      </c>
    </row>
    <row r="185" spans="1:12" ht="270" x14ac:dyDescent="0.25">
      <c r="A185" s="84" t="s">
        <v>251</v>
      </c>
      <c r="B185" s="84"/>
      <c r="C185" s="84"/>
      <c r="D185" s="84"/>
      <c r="E185" s="51">
        <v>852</v>
      </c>
      <c r="F185" s="3" t="s">
        <v>72</v>
      </c>
      <c r="G185" s="3" t="s">
        <v>11</v>
      </c>
      <c r="H185" s="4" t="s">
        <v>300</v>
      </c>
      <c r="I185" s="3"/>
      <c r="J185" s="10">
        <f t="shared" ref="J185:L186" si="79">J186</f>
        <v>53986088</v>
      </c>
      <c r="K185" s="10">
        <f t="shared" si="79"/>
        <v>53986088</v>
      </c>
      <c r="L185" s="10">
        <f t="shared" si="79"/>
        <v>53986088</v>
      </c>
    </row>
    <row r="186" spans="1:12" ht="45" x14ac:dyDescent="0.25">
      <c r="A186" s="84" t="s">
        <v>38</v>
      </c>
      <c r="B186" s="84"/>
      <c r="C186" s="84"/>
      <c r="D186" s="84"/>
      <c r="E186" s="51">
        <v>852</v>
      </c>
      <c r="F186" s="3" t="s">
        <v>72</v>
      </c>
      <c r="G186" s="3" t="s">
        <v>11</v>
      </c>
      <c r="H186" s="4" t="s">
        <v>300</v>
      </c>
      <c r="I186" s="3" t="s">
        <v>77</v>
      </c>
      <c r="J186" s="10">
        <f t="shared" si="79"/>
        <v>53986088</v>
      </c>
      <c r="K186" s="10">
        <f t="shared" si="79"/>
        <v>53986088</v>
      </c>
      <c r="L186" s="10">
        <f t="shared" si="79"/>
        <v>53986088</v>
      </c>
    </row>
    <row r="187" spans="1:12" x14ac:dyDescent="0.25">
      <c r="A187" s="84" t="s">
        <v>78</v>
      </c>
      <c r="B187" s="84"/>
      <c r="C187" s="84"/>
      <c r="D187" s="84"/>
      <c r="E187" s="51">
        <v>852</v>
      </c>
      <c r="F187" s="3" t="s">
        <v>72</v>
      </c>
      <c r="G187" s="3" t="s">
        <v>11</v>
      </c>
      <c r="H187" s="4" t="s">
        <v>300</v>
      </c>
      <c r="I187" s="3" t="s">
        <v>79</v>
      </c>
      <c r="J187" s="10">
        <f>'3.ВС'!J228</f>
        <v>53986088</v>
      </c>
      <c r="K187" s="10">
        <f>'3.ВС'!K228</f>
        <v>53986088</v>
      </c>
      <c r="L187" s="10">
        <f>'3.ВС'!L228</f>
        <v>53986088</v>
      </c>
    </row>
    <row r="188" spans="1:12" s="55" customFormat="1" x14ac:dyDescent="0.25">
      <c r="A188" s="82" t="s">
        <v>108</v>
      </c>
      <c r="B188" s="84"/>
      <c r="C188" s="84"/>
      <c r="D188" s="82"/>
      <c r="E188" s="51">
        <v>852</v>
      </c>
      <c r="F188" s="4" t="s">
        <v>72</v>
      </c>
      <c r="G188" s="4" t="s">
        <v>11</v>
      </c>
      <c r="H188" s="4" t="s">
        <v>301</v>
      </c>
      <c r="I188" s="4"/>
      <c r="J188" s="10">
        <f t="shared" ref="J188:L189" si="80">J189</f>
        <v>10263400</v>
      </c>
      <c r="K188" s="10">
        <f t="shared" si="80"/>
        <v>10263400</v>
      </c>
      <c r="L188" s="10">
        <f t="shared" si="80"/>
        <v>10263400</v>
      </c>
    </row>
    <row r="189" spans="1:12" s="55" customFormat="1" ht="45" x14ac:dyDescent="0.25">
      <c r="A189" s="84" t="s">
        <v>38</v>
      </c>
      <c r="B189" s="84"/>
      <c r="C189" s="84"/>
      <c r="D189" s="84"/>
      <c r="E189" s="51">
        <v>852</v>
      </c>
      <c r="F189" s="4" t="s">
        <v>72</v>
      </c>
      <c r="G189" s="4" t="s">
        <v>11</v>
      </c>
      <c r="H189" s="4" t="s">
        <v>301</v>
      </c>
      <c r="I189" s="4" t="s">
        <v>77</v>
      </c>
      <c r="J189" s="10">
        <f t="shared" si="80"/>
        <v>10263400</v>
      </c>
      <c r="K189" s="10">
        <f t="shared" si="80"/>
        <v>10263400</v>
      </c>
      <c r="L189" s="10">
        <f t="shared" si="80"/>
        <v>10263400</v>
      </c>
    </row>
    <row r="190" spans="1:12" s="55" customFormat="1" x14ac:dyDescent="0.25">
      <c r="A190" s="84" t="s">
        <v>78</v>
      </c>
      <c r="B190" s="84"/>
      <c r="C190" s="84"/>
      <c r="D190" s="84"/>
      <c r="E190" s="51">
        <v>852</v>
      </c>
      <c r="F190" s="4" t="s">
        <v>72</v>
      </c>
      <c r="G190" s="4" t="s">
        <v>11</v>
      </c>
      <c r="H190" s="4" t="s">
        <v>301</v>
      </c>
      <c r="I190" s="3" t="s">
        <v>79</v>
      </c>
      <c r="J190" s="10">
        <f>'3.ВС'!J231</f>
        <v>10263400</v>
      </c>
      <c r="K190" s="10">
        <f>'3.ВС'!K231</f>
        <v>10263400</v>
      </c>
      <c r="L190" s="10">
        <f>'3.ВС'!L231</f>
        <v>10263400</v>
      </c>
    </row>
    <row r="191" spans="1:12" ht="30" x14ac:dyDescent="0.25">
      <c r="A191" s="82" t="s">
        <v>110</v>
      </c>
      <c r="B191" s="84"/>
      <c r="C191" s="84"/>
      <c r="D191" s="84"/>
      <c r="E191" s="51">
        <v>852</v>
      </c>
      <c r="F191" s="4" t="s">
        <v>72</v>
      </c>
      <c r="G191" s="3" t="s">
        <v>11</v>
      </c>
      <c r="H191" s="4" t="s">
        <v>303</v>
      </c>
      <c r="I191" s="3"/>
      <c r="J191" s="10">
        <f t="shared" ref="J191:L192" si="81">J192</f>
        <v>369220</v>
      </c>
      <c r="K191" s="10">
        <f t="shared" si="81"/>
        <v>0</v>
      </c>
      <c r="L191" s="10">
        <f t="shared" si="81"/>
        <v>0</v>
      </c>
    </row>
    <row r="192" spans="1:12" ht="45" x14ac:dyDescent="0.25">
      <c r="A192" s="84" t="s">
        <v>38</v>
      </c>
      <c r="B192" s="84"/>
      <c r="C192" s="84"/>
      <c r="D192" s="84"/>
      <c r="E192" s="51">
        <v>852</v>
      </c>
      <c r="F192" s="3" t="s">
        <v>72</v>
      </c>
      <c r="G192" s="3" t="s">
        <v>11</v>
      </c>
      <c r="H192" s="4" t="s">
        <v>303</v>
      </c>
      <c r="I192" s="3" t="s">
        <v>77</v>
      </c>
      <c r="J192" s="10">
        <f t="shared" si="81"/>
        <v>369220</v>
      </c>
      <c r="K192" s="10">
        <f t="shared" si="81"/>
        <v>0</v>
      </c>
      <c r="L192" s="10">
        <f t="shared" si="81"/>
        <v>0</v>
      </c>
    </row>
    <row r="193" spans="1:12" x14ac:dyDescent="0.25">
      <c r="A193" s="84" t="s">
        <v>78</v>
      </c>
      <c r="B193" s="84"/>
      <c r="C193" s="84"/>
      <c r="D193" s="84"/>
      <c r="E193" s="51">
        <v>852</v>
      </c>
      <c r="F193" s="3" t="s">
        <v>72</v>
      </c>
      <c r="G193" s="3" t="s">
        <v>11</v>
      </c>
      <c r="H193" s="4" t="s">
        <v>303</v>
      </c>
      <c r="I193" s="3" t="s">
        <v>79</v>
      </c>
      <c r="J193" s="10">
        <f>'3.ВС'!J234</f>
        <v>369220</v>
      </c>
      <c r="K193" s="10">
        <f>'3.ВС'!K234</f>
        <v>0</v>
      </c>
      <c r="L193" s="10">
        <f>'3.ВС'!L234</f>
        <v>0</v>
      </c>
    </row>
    <row r="194" spans="1:12" ht="120" x14ac:dyDescent="0.25">
      <c r="A194" s="84" t="s">
        <v>252</v>
      </c>
      <c r="B194" s="84"/>
      <c r="C194" s="84"/>
      <c r="D194" s="84"/>
      <c r="E194" s="51">
        <v>852</v>
      </c>
      <c r="F194" s="3" t="s">
        <v>72</v>
      </c>
      <c r="G194" s="3" t="s">
        <v>11</v>
      </c>
      <c r="H194" s="4" t="s">
        <v>304</v>
      </c>
      <c r="I194" s="3"/>
      <c r="J194" s="10">
        <f t="shared" ref="J194:L195" si="82">J195</f>
        <v>432000</v>
      </c>
      <c r="K194" s="10">
        <f t="shared" si="82"/>
        <v>432000</v>
      </c>
      <c r="L194" s="10">
        <f t="shared" si="82"/>
        <v>432000</v>
      </c>
    </row>
    <row r="195" spans="1:12" ht="45" x14ac:dyDescent="0.25">
      <c r="A195" s="84" t="s">
        <v>38</v>
      </c>
      <c r="B195" s="84"/>
      <c r="C195" s="84"/>
      <c r="D195" s="84"/>
      <c r="E195" s="51">
        <v>852</v>
      </c>
      <c r="F195" s="3" t="s">
        <v>72</v>
      </c>
      <c r="G195" s="3" t="s">
        <v>11</v>
      </c>
      <c r="H195" s="4" t="s">
        <v>304</v>
      </c>
      <c r="I195" s="3" t="s">
        <v>77</v>
      </c>
      <c r="J195" s="10">
        <f t="shared" si="82"/>
        <v>432000</v>
      </c>
      <c r="K195" s="10">
        <f t="shared" si="82"/>
        <v>432000</v>
      </c>
      <c r="L195" s="10">
        <f t="shared" si="82"/>
        <v>432000</v>
      </c>
    </row>
    <row r="196" spans="1:12" x14ac:dyDescent="0.25">
      <c r="A196" s="84" t="s">
        <v>78</v>
      </c>
      <c r="B196" s="84"/>
      <c r="C196" s="84"/>
      <c r="D196" s="84"/>
      <c r="E196" s="51">
        <v>852</v>
      </c>
      <c r="F196" s="3" t="s">
        <v>72</v>
      </c>
      <c r="G196" s="3" t="s">
        <v>11</v>
      </c>
      <c r="H196" s="4" t="s">
        <v>304</v>
      </c>
      <c r="I196" s="3" t="s">
        <v>79</v>
      </c>
      <c r="J196" s="10">
        <f>'3.ВС'!J237</f>
        <v>432000</v>
      </c>
      <c r="K196" s="10">
        <f>'3.ВС'!K237</f>
        <v>432000</v>
      </c>
      <c r="L196" s="10">
        <f>'3.ВС'!L237</f>
        <v>432000</v>
      </c>
    </row>
    <row r="197" spans="1:12" x14ac:dyDescent="0.25">
      <c r="A197" s="82" t="s">
        <v>73</v>
      </c>
      <c r="B197" s="84"/>
      <c r="C197" s="84"/>
      <c r="D197" s="84"/>
      <c r="E197" s="51">
        <v>852</v>
      </c>
      <c r="F197" s="3" t="s">
        <v>72</v>
      </c>
      <c r="G197" s="3" t="s">
        <v>41</v>
      </c>
      <c r="H197" s="4"/>
      <c r="I197" s="3"/>
      <c r="J197" s="10">
        <f>J198+J201+J204+J207+J210+J216+J213+J219</f>
        <v>125967567</v>
      </c>
      <c r="K197" s="10">
        <f>K198+K201+K204+K207+K210+K216+K213+K219</f>
        <v>124237773</v>
      </c>
      <c r="L197" s="10">
        <f>L198+L201+L204+L207+L210+L216+L213+L219</f>
        <v>125592262</v>
      </c>
    </row>
    <row r="198" spans="1:12" ht="105" x14ac:dyDescent="0.25">
      <c r="A198" s="84" t="s">
        <v>253</v>
      </c>
      <c r="B198" s="84"/>
      <c r="C198" s="84"/>
      <c r="D198" s="84"/>
      <c r="E198" s="51">
        <v>852</v>
      </c>
      <c r="F198" s="3" t="s">
        <v>72</v>
      </c>
      <c r="G198" s="3" t="s">
        <v>41</v>
      </c>
      <c r="H198" s="4" t="s">
        <v>305</v>
      </c>
      <c r="I198" s="3"/>
      <c r="J198" s="10">
        <f t="shared" ref="J198:L199" si="83">J199</f>
        <v>96917024</v>
      </c>
      <c r="K198" s="10">
        <f t="shared" si="83"/>
        <v>96917024</v>
      </c>
      <c r="L198" s="10">
        <f t="shared" si="83"/>
        <v>96917024</v>
      </c>
    </row>
    <row r="199" spans="1:12" ht="45" x14ac:dyDescent="0.25">
      <c r="A199" s="84" t="s">
        <v>38</v>
      </c>
      <c r="B199" s="84"/>
      <c r="C199" s="84"/>
      <c r="D199" s="84"/>
      <c r="E199" s="51">
        <v>852</v>
      </c>
      <c r="F199" s="3" t="s">
        <v>72</v>
      </c>
      <c r="G199" s="3" t="s">
        <v>41</v>
      </c>
      <c r="H199" s="4" t="s">
        <v>305</v>
      </c>
      <c r="I199" s="3" t="s">
        <v>77</v>
      </c>
      <c r="J199" s="10">
        <f t="shared" si="83"/>
        <v>96917024</v>
      </c>
      <c r="K199" s="10">
        <f t="shared" si="83"/>
        <v>96917024</v>
      </c>
      <c r="L199" s="10">
        <f t="shared" si="83"/>
        <v>96917024</v>
      </c>
    </row>
    <row r="200" spans="1:12" x14ac:dyDescent="0.25">
      <c r="A200" s="84" t="s">
        <v>78</v>
      </c>
      <c r="B200" s="84"/>
      <c r="C200" s="84"/>
      <c r="D200" s="84"/>
      <c r="E200" s="51">
        <v>852</v>
      </c>
      <c r="F200" s="3" t="s">
        <v>72</v>
      </c>
      <c r="G200" s="3" t="s">
        <v>41</v>
      </c>
      <c r="H200" s="4" t="s">
        <v>305</v>
      </c>
      <c r="I200" s="3" t="s">
        <v>79</v>
      </c>
      <c r="J200" s="10">
        <f>'3.ВС'!J241</f>
        <v>96917024</v>
      </c>
      <c r="K200" s="10">
        <f>'3.ВС'!K241</f>
        <v>96917024</v>
      </c>
      <c r="L200" s="10">
        <f>'3.ВС'!L241</f>
        <v>96917024</v>
      </c>
    </row>
    <row r="201" spans="1:12" x14ac:dyDescent="0.25">
      <c r="A201" s="82" t="s">
        <v>111</v>
      </c>
      <c r="B201" s="84"/>
      <c r="C201" s="84"/>
      <c r="D201" s="84"/>
      <c r="E201" s="51">
        <v>852</v>
      </c>
      <c r="F201" s="3" t="s">
        <v>72</v>
      </c>
      <c r="G201" s="3" t="s">
        <v>41</v>
      </c>
      <c r="H201" s="4" t="s">
        <v>306</v>
      </c>
      <c r="I201" s="3"/>
      <c r="J201" s="10">
        <f t="shared" ref="J201:L202" si="84">J202</f>
        <v>22604800</v>
      </c>
      <c r="K201" s="10">
        <f t="shared" si="84"/>
        <v>22359043</v>
      </c>
      <c r="L201" s="10">
        <f t="shared" si="84"/>
        <v>22604800</v>
      </c>
    </row>
    <row r="202" spans="1:12" ht="45" x14ac:dyDescent="0.25">
      <c r="A202" s="84" t="s">
        <v>38</v>
      </c>
      <c r="B202" s="84"/>
      <c r="C202" s="84"/>
      <c r="D202" s="84"/>
      <c r="E202" s="51">
        <v>852</v>
      </c>
      <c r="F202" s="3" t="s">
        <v>72</v>
      </c>
      <c r="G202" s="4" t="s">
        <v>41</v>
      </c>
      <c r="H202" s="4" t="s">
        <v>306</v>
      </c>
      <c r="I202" s="3" t="s">
        <v>77</v>
      </c>
      <c r="J202" s="10">
        <f t="shared" si="84"/>
        <v>22604800</v>
      </c>
      <c r="K202" s="10">
        <f t="shared" si="84"/>
        <v>22359043</v>
      </c>
      <c r="L202" s="10">
        <f t="shared" si="84"/>
        <v>22604800</v>
      </c>
    </row>
    <row r="203" spans="1:12" x14ac:dyDescent="0.25">
      <c r="A203" s="84" t="s">
        <v>78</v>
      </c>
      <c r="B203" s="84"/>
      <c r="C203" s="84"/>
      <c r="D203" s="84"/>
      <c r="E203" s="51">
        <v>852</v>
      </c>
      <c r="F203" s="3" t="s">
        <v>72</v>
      </c>
      <c r="G203" s="4" t="s">
        <v>41</v>
      </c>
      <c r="H203" s="4" t="s">
        <v>306</v>
      </c>
      <c r="I203" s="3" t="s">
        <v>79</v>
      </c>
      <c r="J203" s="10">
        <f>'3.ВС'!J244</f>
        <v>22604800</v>
      </c>
      <c r="K203" s="10">
        <f>'3.ВС'!K244</f>
        <v>22359043</v>
      </c>
      <c r="L203" s="10">
        <f>'3.ВС'!L244</f>
        <v>22604800</v>
      </c>
    </row>
    <row r="204" spans="1:12" x14ac:dyDescent="0.25">
      <c r="A204" s="82" t="s">
        <v>109</v>
      </c>
      <c r="B204" s="84"/>
      <c r="C204" s="84"/>
      <c r="D204" s="84"/>
      <c r="E204" s="51">
        <v>852</v>
      </c>
      <c r="F204" s="3" t="s">
        <v>72</v>
      </c>
      <c r="G204" s="4" t="s">
        <v>41</v>
      </c>
      <c r="H204" s="4" t="s">
        <v>302</v>
      </c>
      <c r="I204" s="3"/>
      <c r="J204" s="10">
        <f t="shared" ref="J204:L205" si="85">J205</f>
        <v>126048</v>
      </c>
      <c r="K204" s="10">
        <f t="shared" si="85"/>
        <v>0</v>
      </c>
      <c r="L204" s="10">
        <f t="shared" si="85"/>
        <v>0</v>
      </c>
    </row>
    <row r="205" spans="1:12" ht="45" x14ac:dyDescent="0.25">
      <c r="A205" s="84" t="s">
        <v>38</v>
      </c>
      <c r="B205" s="84"/>
      <c r="C205" s="84"/>
      <c r="D205" s="84"/>
      <c r="E205" s="51">
        <v>852</v>
      </c>
      <c r="F205" s="3" t="s">
        <v>72</v>
      </c>
      <c r="G205" s="4" t="s">
        <v>41</v>
      </c>
      <c r="H205" s="4" t="s">
        <v>302</v>
      </c>
      <c r="I205" s="3" t="s">
        <v>77</v>
      </c>
      <c r="J205" s="10">
        <f t="shared" si="85"/>
        <v>126048</v>
      </c>
      <c r="K205" s="10">
        <f t="shared" si="85"/>
        <v>0</v>
      </c>
      <c r="L205" s="10">
        <f t="shared" si="85"/>
        <v>0</v>
      </c>
    </row>
    <row r="206" spans="1:12" x14ac:dyDescent="0.25">
      <c r="A206" s="84" t="s">
        <v>78</v>
      </c>
      <c r="B206" s="84"/>
      <c r="C206" s="84"/>
      <c r="D206" s="84"/>
      <c r="E206" s="51">
        <v>852</v>
      </c>
      <c r="F206" s="3" t="s">
        <v>72</v>
      </c>
      <c r="G206" s="4" t="s">
        <v>41</v>
      </c>
      <c r="H206" s="4" t="s">
        <v>302</v>
      </c>
      <c r="I206" s="3" t="s">
        <v>79</v>
      </c>
      <c r="J206" s="10">
        <f>'3.ВС'!J247</f>
        <v>126048</v>
      </c>
      <c r="K206" s="10">
        <f>'3.ВС'!K247</f>
        <v>0</v>
      </c>
      <c r="L206" s="10">
        <f>'3.ВС'!L247</f>
        <v>0</v>
      </c>
    </row>
    <row r="207" spans="1:12" ht="45" x14ac:dyDescent="0.25">
      <c r="A207" s="77" t="s">
        <v>431</v>
      </c>
      <c r="B207" s="84"/>
      <c r="C207" s="84"/>
      <c r="D207" s="84"/>
      <c r="E207" s="4">
        <v>852</v>
      </c>
      <c r="F207" s="3" t="s">
        <v>72</v>
      </c>
      <c r="G207" s="4" t="s">
        <v>41</v>
      </c>
      <c r="H207" s="78" t="s">
        <v>432</v>
      </c>
      <c r="I207" s="3"/>
      <c r="J207" s="10">
        <f t="shared" ref="J207:J208" si="86">J208</f>
        <v>205012</v>
      </c>
      <c r="K207" s="10"/>
      <c r="L207" s="10"/>
    </row>
    <row r="208" spans="1:12" ht="45" x14ac:dyDescent="0.25">
      <c r="A208" s="77" t="s">
        <v>38</v>
      </c>
      <c r="B208" s="84"/>
      <c r="C208" s="84"/>
      <c r="D208" s="84"/>
      <c r="E208" s="4">
        <v>852</v>
      </c>
      <c r="F208" s="3" t="s">
        <v>72</v>
      </c>
      <c r="G208" s="4" t="s">
        <v>41</v>
      </c>
      <c r="H208" s="78" t="s">
        <v>432</v>
      </c>
      <c r="I208" s="3" t="s">
        <v>77</v>
      </c>
      <c r="J208" s="10">
        <f t="shared" si="86"/>
        <v>205012</v>
      </c>
      <c r="K208" s="10"/>
      <c r="L208" s="10"/>
    </row>
    <row r="209" spans="1:90" x14ac:dyDescent="0.25">
      <c r="A209" s="77" t="s">
        <v>78</v>
      </c>
      <c r="B209" s="84"/>
      <c r="C209" s="84"/>
      <c r="D209" s="84"/>
      <c r="E209" s="4">
        <v>852</v>
      </c>
      <c r="F209" s="3" t="s">
        <v>72</v>
      </c>
      <c r="G209" s="4" t="s">
        <v>41</v>
      </c>
      <c r="H209" s="78" t="s">
        <v>432</v>
      </c>
      <c r="I209" s="3" t="s">
        <v>79</v>
      </c>
      <c r="J209" s="10">
        <f>'3.ВС'!J250</f>
        <v>205012</v>
      </c>
      <c r="K209" s="10"/>
      <c r="L209" s="10"/>
    </row>
    <row r="210" spans="1:90" ht="30" x14ac:dyDescent="0.25">
      <c r="A210" s="82" t="s">
        <v>110</v>
      </c>
      <c r="B210" s="84"/>
      <c r="C210" s="84"/>
      <c r="D210" s="84"/>
      <c r="E210" s="51">
        <v>852</v>
      </c>
      <c r="F210" s="4" t="s">
        <v>72</v>
      </c>
      <c r="G210" s="4" t="s">
        <v>41</v>
      </c>
      <c r="H210" s="4" t="s">
        <v>303</v>
      </c>
      <c r="I210" s="3"/>
      <c r="J210" s="10">
        <f t="shared" ref="J210:L211" si="87">J211</f>
        <v>1254400</v>
      </c>
      <c r="K210" s="10">
        <f t="shared" si="87"/>
        <v>0</v>
      </c>
      <c r="L210" s="10">
        <f t="shared" si="87"/>
        <v>1000000</v>
      </c>
    </row>
    <row r="211" spans="1:90" ht="45" x14ac:dyDescent="0.25">
      <c r="A211" s="84" t="s">
        <v>38</v>
      </c>
      <c r="B211" s="84"/>
      <c r="C211" s="84"/>
      <c r="D211" s="84"/>
      <c r="E211" s="51">
        <v>852</v>
      </c>
      <c r="F211" s="3" t="s">
        <v>72</v>
      </c>
      <c r="G211" s="4" t="s">
        <v>41</v>
      </c>
      <c r="H211" s="4" t="s">
        <v>303</v>
      </c>
      <c r="I211" s="3" t="s">
        <v>77</v>
      </c>
      <c r="J211" s="10">
        <f t="shared" si="87"/>
        <v>1254400</v>
      </c>
      <c r="K211" s="10">
        <f t="shared" si="87"/>
        <v>0</v>
      </c>
      <c r="L211" s="10">
        <f t="shared" si="87"/>
        <v>1000000</v>
      </c>
    </row>
    <row r="212" spans="1:90" x14ac:dyDescent="0.25">
      <c r="A212" s="84" t="s">
        <v>78</v>
      </c>
      <c r="B212" s="84"/>
      <c r="C212" s="84"/>
      <c r="D212" s="84"/>
      <c r="E212" s="51">
        <v>852</v>
      </c>
      <c r="F212" s="3" t="s">
        <v>72</v>
      </c>
      <c r="G212" s="4" t="s">
        <v>41</v>
      </c>
      <c r="H212" s="4" t="s">
        <v>303</v>
      </c>
      <c r="I212" s="3" t="s">
        <v>79</v>
      </c>
      <c r="J212" s="10">
        <f>'3.ВС'!J253</f>
        <v>1254400</v>
      </c>
      <c r="K212" s="10">
        <f>'3.ВС'!K253</f>
        <v>0</v>
      </c>
      <c r="L212" s="10">
        <f>'3.ВС'!L253</f>
        <v>1000000</v>
      </c>
    </row>
    <row r="213" spans="1:90" ht="60" x14ac:dyDescent="0.25">
      <c r="A213" s="84" t="s">
        <v>422</v>
      </c>
      <c r="B213" s="84"/>
      <c r="C213" s="84"/>
      <c r="D213" s="84"/>
      <c r="E213" s="4">
        <v>852</v>
      </c>
      <c r="F213" s="3" t="s">
        <v>72</v>
      </c>
      <c r="G213" s="3" t="s">
        <v>41</v>
      </c>
      <c r="H213" s="4" t="s">
        <v>434</v>
      </c>
      <c r="I213" s="3"/>
      <c r="J213" s="10">
        <f t="shared" ref="J213:L214" si="88">J214</f>
        <v>2615883</v>
      </c>
      <c r="K213" s="10">
        <f t="shared" si="88"/>
        <v>2717306</v>
      </c>
      <c r="L213" s="10">
        <f t="shared" si="88"/>
        <v>2826038</v>
      </c>
      <c r="M213" s="49"/>
      <c r="N213" s="49"/>
      <c r="O213" s="49"/>
      <c r="P213" s="49"/>
      <c r="Q213" s="49"/>
      <c r="R213" s="49"/>
      <c r="S213" s="42"/>
      <c r="T213" s="42"/>
      <c r="U213" s="42"/>
      <c r="V213" s="42"/>
      <c r="W213" s="42"/>
      <c r="X213" s="42"/>
      <c r="Y213" s="42"/>
      <c r="Z213" s="42"/>
      <c r="AA213" s="42"/>
      <c r="AB213" s="42"/>
      <c r="AC213" s="42"/>
      <c r="AD213" s="42"/>
      <c r="AE213" s="42"/>
      <c r="AF213" s="49"/>
      <c r="AG213" s="49"/>
      <c r="AH213" s="49"/>
      <c r="AI213" s="42"/>
      <c r="AJ213" s="42"/>
      <c r="AK213" s="42"/>
      <c r="AL213" s="42"/>
      <c r="AM213" s="42"/>
      <c r="AN213" s="49"/>
      <c r="AO213" s="49"/>
      <c r="AP213" s="49"/>
      <c r="AQ213" s="42"/>
      <c r="AR213" s="42"/>
      <c r="AS213" s="42"/>
      <c r="AT213" s="42"/>
      <c r="AU213" s="42"/>
      <c r="AV213" s="49"/>
      <c r="AW213" s="49"/>
      <c r="AX213" s="49"/>
      <c r="AY213" s="42"/>
      <c r="AZ213" s="42"/>
      <c r="BA213" s="42"/>
      <c r="BB213" s="42"/>
      <c r="BC213" s="42"/>
      <c r="BD213" s="42"/>
      <c r="BE213" s="42"/>
      <c r="BF213" s="42"/>
      <c r="BG213" s="42"/>
      <c r="BH213" s="49"/>
      <c r="BI213" s="49"/>
      <c r="BJ213" s="49"/>
      <c r="BK213" s="42"/>
      <c r="BL213" s="42"/>
      <c r="BM213" s="42"/>
      <c r="BN213" s="42"/>
      <c r="BO213" s="42"/>
      <c r="BP213" s="49"/>
      <c r="BQ213" s="49"/>
      <c r="BR213" s="49"/>
      <c r="BS213" s="42"/>
      <c r="BT213" s="42"/>
      <c r="BU213" s="42"/>
      <c r="BV213" s="42"/>
      <c r="BW213" s="42"/>
      <c r="BX213" s="42"/>
      <c r="BY213" s="42"/>
      <c r="BZ213" s="42"/>
      <c r="CA213" s="42"/>
      <c r="CB213" s="49"/>
      <c r="CC213" s="49"/>
      <c r="CD213" s="49"/>
      <c r="CE213" s="42"/>
      <c r="CF213" s="42"/>
      <c r="CG213" s="42"/>
      <c r="CH213" s="42"/>
      <c r="CI213" s="42"/>
      <c r="CJ213" s="49"/>
      <c r="CK213" s="49"/>
      <c r="CL213" s="49"/>
    </row>
    <row r="214" spans="1:90" ht="45" x14ac:dyDescent="0.25">
      <c r="A214" s="84" t="s">
        <v>38</v>
      </c>
      <c r="B214" s="84"/>
      <c r="C214" s="84"/>
      <c r="D214" s="84"/>
      <c r="E214" s="4">
        <v>852</v>
      </c>
      <c r="F214" s="3" t="s">
        <v>72</v>
      </c>
      <c r="G214" s="3" t="s">
        <v>41</v>
      </c>
      <c r="H214" s="4" t="s">
        <v>434</v>
      </c>
      <c r="I214" s="3" t="s">
        <v>77</v>
      </c>
      <c r="J214" s="10">
        <f t="shared" si="88"/>
        <v>2615883</v>
      </c>
      <c r="K214" s="10">
        <f t="shared" si="88"/>
        <v>2717306</v>
      </c>
      <c r="L214" s="10">
        <f t="shared" si="88"/>
        <v>2826038</v>
      </c>
      <c r="M214" s="49"/>
      <c r="N214" s="49"/>
      <c r="O214" s="49"/>
      <c r="P214" s="49"/>
      <c r="Q214" s="49"/>
      <c r="R214" s="49"/>
      <c r="S214" s="42"/>
      <c r="T214" s="42"/>
      <c r="U214" s="42"/>
      <c r="V214" s="42"/>
      <c r="W214" s="42"/>
      <c r="X214" s="42"/>
      <c r="Y214" s="42"/>
      <c r="Z214" s="42"/>
      <c r="AA214" s="42"/>
      <c r="AB214" s="42"/>
      <c r="AC214" s="42"/>
      <c r="AD214" s="42"/>
      <c r="AE214" s="42"/>
      <c r="AF214" s="49"/>
      <c r="AG214" s="49"/>
      <c r="AH214" s="49"/>
      <c r="AI214" s="42"/>
      <c r="AJ214" s="42"/>
      <c r="AK214" s="42"/>
      <c r="AL214" s="42"/>
      <c r="AM214" s="42"/>
      <c r="AN214" s="49"/>
      <c r="AO214" s="49"/>
      <c r="AP214" s="49"/>
      <c r="AQ214" s="42"/>
      <c r="AR214" s="42"/>
      <c r="AS214" s="42"/>
      <c r="AT214" s="42"/>
      <c r="AU214" s="42"/>
      <c r="AV214" s="49"/>
      <c r="AW214" s="49"/>
      <c r="AX214" s="49"/>
      <c r="AY214" s="42"/>
      <c r="AZ214" s="42"/>
      <c r="BA214" s="42"/>
      <c r="BB214" s="42"/>
      <c r="BC214" s="42"/>
      <c r="BD214" s="42"/>
      <c r="BE214" s="42"/>
      <c r="BF214" s="42"/>
      <c r="BG214" s="42"/>
      <c r="BH214" s="49"/>
      <c r="BI214" s="49"/>
      <c r="BJ214" s="49"/>
      <c r="BK214" s="42"/>
      <c r="BL214" s="42"/>
      <c r="BM214" s="42"/>
      <c r="BN214" s="42"/>
      <c r="BO214" s="42"/>
      <c r="BP214" s="49"/>
      <c r="BQ214" s="49"/>
      <c r="BR214" s="49"/>
      <c r="BS214" s="42"/>
      <c r="BT214" s="42"/>
      <c r="BU214" s="42"/>
      <c r="BV214" s="42"/>
      <c r="BW214" s="42"/>
      <c r="BX214" s="42"/>
      <c r="BY214" s="42"/>
      <c r="BZ214" s="42"/>
      <c r="CA214" s="42"/>
      <c r="CB214" s="49"/>
      <c r="CC214" s="49"/>
      <c r="CD214" s="49"/>
      <c r="CE214" s="42"/>
      <c r="CF214" s="42"/>
      <c r="CG214" s="42"/>
      <c r="CH214" s="42"/>
      <c r="CI214" s="42"/>
      <c r="CJ214" s="49"/>
      <c r="CK214" s="49"/>
      <c r="CL214" s="49"/>
    </row>
    <row r="215" spans="1:90" x14ac:dyDescent="0.25">
      <c r="A215" s="84" t="s">
        <v>78</v>
      </c>
      <c r="B215" s="84"/>
      <c r="C215" s="84"/>
      <c r="D215" s="84"/>
      <c r="E215" s="4">
        <v>852</v>
      </c>
      <c r="F215" s="3" t="s">
        <v>72</v>
      </c>
      <c r="G215" s="3" t="s">
        <v>41</v>
      </c>
      <c r="H215" s="4" t="s">
        <v>434</v>
      </c>
      <c r="I215" s="3" t="s">
        <v>79</v>
      </c>
      <c r="J215" s="10">
        <f>'3.ВС'!J256</f>
        <v>2615883</v>
      </c>
      <c r="K215" s="10">
        <f>'3.ВС'!K256</f>
        <v>2717306</v>
      </c>
      <c r="L215" s="10">
        <f>'3.ВС'!L256</f>
        <v>2826038</v>
      </c>
      <c r="M215" s="49"/>
      <c r="N215" s="49"/>
      <c r="O215" s="49"/>
      <c r="P215" s="49"/>
      <c r="Q215" s="49"/>
      <c r="R215" s="49"/>
      <c r="S215" s="42"/>
      <c r="T215" s="42"/>
      <c r="U215" s="42"/>
      <c r="V215" s="42"/>
      <c r="W215" s="42"/>
      <c r="X215" s="42"/>
      <c r="Y215" s="42"/>
      <c r="Z215" s="42"/>
      <c r="AA215" s="42"/>
      <c r="AB215" s="42"/>
      <c r="AC215" s="42"/>
      <c r="AD215" s="42"/>
      <c r="AE215" s="42"/>
      <c r="AF215" s="49"/>
      <c r="AG215" s="49"/>
      <c r="AH215" s="49"/>
      <c r="AI215" s="42"/>
      <c r="AJ215" s="42"/>
      <c r="AK215" s="42"/>
      <c r="AL215" s="42"/>
      <c r="AM215" s="42"/>
      <c r="AN215" s="49"/>
      <c r="AO215" s="49"/>
      <c r="AP215" s="49"/>
      <c r="AQ215" s="42"/>
      <c r="AR215" s="42"/>
      <c r="AS215" s="42"/>
      <c r="AT215" s="42"/>
      <c r="AU215" s="42"/>
      <c r="AV215" s="49"/>
      <c r="AW215" s="49"/>
      <c r="AX215" s="49"/>
      <c r="AY215" s="42"/>
      <c r="AZ215" s="42"/>
      <c r="BA215" s="42"/>
      <c r="BB215" s="42"/>
      <c r="BC215" s="42"/>
      <c r="BD215" s="42"/>
      <c r="BE215" s="42"/>
      <c r="BF215" s="42"/>
      <c r="BG215" s="42"/>
      <c r="BH215" s="49"/>
      <c r="BI215" s="49"/>
      <c r="BJ215" s="49"/>
      <c r="BK215" s="42"/>
      <c r="BL215" s="42"/>
      <c r="BM215" s="42"/>
      <c r="BN215" s="42"/>
      <c r="BO215" s="42"/>
      <c r="BP215" s="49"/>
      <c r="BQ215" s="49"/>
      <c r="BR215" s="49"/>
      <c r="BS215" s="42"/>
      <c r="BT215" s="42"/>
      <c r="BU215" s="42"/>
      <c r="BV215" s="42"/>
      <c r="BW215" s="42"/>
      <c r="BX215" s="42"/>
      <c r="BY215" s="42"/>
      <c r="BZ215" s="42"/>
      <c r="CA215" s="42"/>
      <c r="CB215" s="49"/>
      <c r="CC215" s="49"/>
      <c r="CD215" s="49"/>
      <c r="CE215" s="42"/>
      <c r="CF215" s="42"/>
      <c r="CG215" s="42"/>
      <c r="CH215" s="42"/>
      <c r="CI215" s="42"/>
      <c r="CJ215" s="49"/>
      <c r="CK215" s="49"/>
      <c r="CL215" s="49"/>
    </row>
    <row r="216" spans="1:90" ht="120" x14ac:dyDescent="0.25">
      <c r="A216" s="84" t="s">
        <v>252</v>
      </c>
      <c r="B216" s="84"/>
      <c r="C216" s="84"/>
      <c r="D216" s="84"/>
      <c r="E216" s="51">
        <v>852</v>
      </c>
      <c r="F216" s="3" t="s">
        <v>72</v>
      </c>
      <c r="G216" s="3" t="s">
        <v>41</v>
      </c>
      <c r="H216" s="4" t="s">
        <v>304</v>
      </c>
      <c r="I216" s="3"/>
      <c r="J216" s="10">
        <f t="shared" ref="J216:L217" si="89">J217</f>
        <v>1599600</v>
      </c>
      <c r="K216" s="10">
        <f t="shared" si="89"/>
        <v>1599600</v>
      </c>
      <c r="L216" s="10">
        <f t="shared" si="89"/>
        <v>1599600</v>
      </c>
    </row>
    <row r="217" spans="1:90" ht="45" x14ac:dyDescent="0.25">
      <c r="A217" s="84" t="s">
        <v>38</v>
      </c>
      <c r="B217" s="84"/>
      <c r="C217" s="84"/>
      <c r="D217" s="84"/>
      <c r="E217" s="51">
        <v>852</v>
      </c>
      <c r="F217" s="3" t="s">
        <v>72</v>
      </c>
      <c r="G217" s="3" t="s">
        <v>41</v>
      </c>
      <c r="H217" s="4" t="s">
        <v>304</v>
      </c>
      <c r="I217" s="3" t="s">
        <v>77</v>
      </c>
      <c r="J217" s="10">
        <f t="shared" si="89"/>
        <v>1599600</v>
      </c>
      <c r="K217" s="10">
        <f t="shared" si="89"/>
        <v>1599600</v>
      </c>
      <c r="L217" s="10">
        <f t="shared" si="89"/>
        <v>1599600</v>
      </c>
    </row>
    <row r="218" spans="1:90" x14ac:dyDescent="0.25">
      <c r="A218" s="84" t="s">
        <v>78</v>
      </c>
      <c r="B218" s="84"/>
      <c r="C218" s="84"/>
      <c r="D218" s="84"/>
      <c r="E218" s="51">
        <v>852</v>
      </c>
      <c r="F218" s="3" t="s">
        <v>72</v>
      </c>
      <c r="G218" s="3" t="s">
        <v>41</v>
      </c>
      <c r="H218" s="4" t="s">
        <v>304</v>
      </c>
      <c r="I218" s="3" t="s">
        <v>79</v>
      </c>
      <c r="J218" s="10">
        <f>'3.ВС'!J259</f>
        <v>1599600</v>
      </c>
      <c r="K218" s="10">
        <f>'3.ВС'!K259</f>
        <v>1599600</v>
      </c>
      <c r="L218" s="10">
        <f>'3.ВС'!L259</f>
        <v>1599600</v>
      </c>
    </row>
    <row r="219" spans="1:90" ht="30" x14ac:dyDescent="0.25">
      <c r="A219" s="82" t="s">
        <v>224</v>
      </c>
      <c r="B219" s="84"/>
      <c r="C219" s="84"/>
      <c r="D219" s="84"/>
      <c r="E219" s="51">
        <v>852</v>
      </c>
      <c r="F219" s="3" t="s">
        <v>72</v>
      </c>
      <c r="G219" s="4" t="s">
        <v>41</v>
      </c>
      <c r="H219" s="4" t="s">
        <v>307</v>
      </c>
      <c r="I219" s="3"/>
      <c r="J219" s="10">
        <f t="shared" ref="J219:L220" si="90">J220</f>
        <v>644800</v>
      </c>
      <c r="K219" s="10">
        <f t="shared" si="90"/>
        <v>644800</v>
      </c>
      <c r="L219" s="10">
        <f t="shared" si="90"/>
        <v>644800</v>
      </c>
    </row>
    <row r="220" spans="1:90" ht="45" x14ac:dyDescent="0.25">
      <c r="A220" s="84" t="s">
        <v>38</v>
      </c>
      <c r="B220" s="84"/>
      <c r="C220" s="84"/>
      <c r="D220" s="84"/>
      <c r="E220" s="51">
        <v>852</v>
      </c>
      <c r="F220" s="3" t="s">
        <v>72</v>
      </c>
      <c r="G220" s="4" t="s">
        <v>41</v>
      </c>
      <c r="H220" s="4" t="s">
        <v>307</v>
      </c>
      <c r="I220" s="3" t="s">
        <v>77</v>
      </c>
      <c r="J220" s="10">
        <f t="shared" si="90"/>
        <v>644800</v>
      </c>
      <c r="K220" s="10">
        <f t="shared" si="90"/>
        <v>644800</v>
      </c>
      <c r="L220" s="10">
        <f t="shared" si="90"/>
        <v>644800</v>
      </c>
    </row>
    <row r="221" spans="1:90" x14ac:dyDescent="0.25">
      <c r="A221" s="84" t="s">
        <v>78</v>
      </c>
      <c r="B221" s="84"/>
      <c r="C221" s="84"/>
      <c r="D221" s="84"/>
      <c r="E221" s="51">
        <v>852</v>
      </c>
      <c r="F221" s="3" t="s">
        <v>72</v>
      </c>
      <c r="G221" s="4" t="s">
        <v>41</v>
      </c>
      <c r="H221" s="4" t="s">
        <v>307</v>
      </c>
      <c r="I221" s="3" t="s">
        <v>79</v>
      </c>
      <c r="J221" s="10">
        <f>'3.ВС'!J262</f>
        <v>644800</v>
      </c>
      <c r="K221" s="10">
        <f>'3.ВС'!K262</f>
        <v>644800</v>
      </c>
      <c r="L221" s="10">
        <f>'3.ВС'!L262</f>
        <v>644800</v>
      </c>
    </row>
    <row r="222" spans="1:90" x14ac:dyDescent="0.25">
      <c r="A222" s="82" t="s">
        <v>113</v>
      </c>
      <c r="B222" s="84"/>
      <c r="C222" s="84"/>
      <c r="D222" s="84"/>
      <c r="E222" s="51">
        <v>852</v>
      </c>
      <c r="F222" s="3" t="s">
        <v>72</v>
      </c>
      <c r="G222" s="4" t="s">
        <v>43</v>
      </c>
      <c r="H222" s="4"/>
      <c r="I222" s="3"/>
      <c r="J222" s="10">
        <f>J223+J226+J229</f>
        <v>11575756</v>
      </c>
      <c r="K222" s="10">
        <f t="shared" ref="K222:L222" si="91">K223+K226+K229</f>
        <v>11553706</v>
      </c>
      <c r="L222" s="10">
        <f t="shared" si="91"/>
        <v>11553706</v>
      </c>
    </row>
    <row r="223" spans="1:90" x14ac:dyDescent="0.25">
      <c r="A223" s="84" t="s">
        <v>114</v>
      </c>
      <c r="B223" s="84"/>
      <c r="C223" s="84"/>
      <c r="D223" s="84"/>
      <c r="E223" s="51">
        <v>851</v>
      </c>
      <c r="F223" s="4" t="s">
        <v>72</v>
      </c>
      <c r="G223" s="4" t="s">
        <v>43</v>
      </c>
      <c r="H223" s="4" t="s">
        <v>285</v>
      </c>
      <c r="I223" s="3"/>
      <c r="J223" s="10">
        <f t="shared" ref="J223:L224" si="92">J224</f>
        <v>11397706</v>
      </c>
      <c r="K223" s="10">
        <f t="shared" si="92"/>
        <v>11397706</v>
      </c>
      <c r="L223" s="10">
        <f t="shared" si="92"/>
        <v>11397706</v>
      </c>
    </row>
    <row r="224" spans="1:90" ht="45" x14ac:dyDescent="0.25">
      <c r="A224" s="84" t="s">
        <v>38</v>
      </c>
      <c r="B224" s="84"/>
      <c r="C224" s="84"/>
      <c r="D224" s="84"/>
      <c r="E224" s="51">
        <v>851</v>
      </c>
      <c r="F224" s="3" t="s">
        <v>72</v>
      </c>
      <c r="G224" s="4" t="s">
        <v>43</v>
      </c>
      <c r="H224" s="4" t="s">
        <v>285</v>
      </c>
      <c r="I224" s="3" t="s">
        <v>77</v>
      </c>
      <c r="J224" s="10">
        <f t="shared" si="92"/>
        <v>11397706</v>
      </c>
      <c r="K224" s="10">
        <f t="shared" si="92"/>
        <v>11397706</v>
      </c>
      <c r="L224" s="10">
        <f t="shared" si="92"/>
        <v>11397706</v>
      </c>
    </row>
    <row r="225" spans="1:12" x14ac:dyDescent="0.25">
      <c r="A225" s="84" t="s">
        <v>78</v>
      </c>
      <c r="B225" s="84"/>
      <c r="C225" s="84"/>
      <c r="D225" s="84"/>
      <c r="E225" s="51">
        <v>851</v>
      </c>
      <c r="F225" s="3" t="s">
        <v>72</v>
      </c>
      <c r="G225" s="3" t="s">
        <v>43</v>
      </c>
      <c r="H225" s="4" t="s">
        <v>285</v>
      </c>
      <c r="I225" s="3" t="s">
        <v>79</v>
      </c>
      <c r="J225" s="10">
        <f>'3.ВС'!J157</f>
        <v>11397706</v>
      </c>
      <c r="K225" s="10">
        <f>'3.ВС'!K157</f>
        <v>11397706</v>
      </c>
      <c r="L225" s="10">
        <f>'3.ВС'!L157</f>
        <v>11397706</v>
      </c>
    </row>
    <row r="226" spans="1:12" x14ac:dyDescent="0.25">
      <c r="A226" s="84" t="s">
        <v>109</v>
      </c>
      <c r="B226" s="84"/>
      <c r="C226" s="84"/>
      <c r="D226" s="84"/>
      <c r="E226" s="51">
        <v>851</v>
      </c>
      <c r="F226" s="3" t="s">
        <v>72</v>
      </c>
      <c r="G226" s="3" t="s">
        <v>43</v>
      </c>
      <c r="H226" s="4" t="s">
        <v>286</v>
      </c>
      <c r="I226" s="3"/>
      <c r="J226" s="10">
        <f t="shared" ref="J226:L227" si="93">J227</f>
        <v>22050</v>
      </c>
      <c r="K226" s="10">
        <f t="shared" si="93"/>
        <v>0</v>
      </c>
      <c r="L226" s="10">
        <f t="shared" si="93"/>
        <v>0</v>
      </c>
    </row>
    <row r="227" spans="1:12" ht="45" x14ac:dyDescent="0.25">
      <c r="A227" s="84" t="s">
        <v>38</v>
      </c>
      <c r="B227" s="84"/>
      <c r="C227" s="84"/>
      <c r="D227" s="84"/>
      <c r="E227" s="51">
        <v>851</v>
      </c>
      <c r="F227" s="3" t="s">
        <v>72</v>
      </c>
      <c r="G227" s="3" t="s">
        <v>43</v>
      </c>
      <c r="H227" s="4" t="s">
        <v>286</v>
      </c>
      <c r="I227" s="3" t="s">
        <v>77</v>
      </c>
      <c r="J227" s="10">
        <f t="shared" si="93"/>
        <v>22050</v>
      </c>
      <c r="K227" s="10">
        <f t="shared" si="93"/>
        <v>0</v>
      </c>
      <c r="L227" s="10">
        <f t="shared" si="93"/>
        <v>0</v>
      </c>
    </row>
    <row r="228" spans="1:12" x14ac:dyDescent="0.25">
      <c r="A228" s="84" t="s">
        <v>78</v>
      </c>
      <c r="B228" s="84"/>
      <c r="C228" s="84"/>
      <c r="D228" s="84"/>
      <c r="E228" s="51">
        <v>851</v>
      </c>
      <c r="F228" s="3" t="s">
        <v>72</v>
      </c>
      <c r="G228" s="4" t="s">
        <v>43</v>
      </c>
      <c r="H228" s="4" t="s">
        <v>286</v>
      </c>
      <c r="I228" s="3" t="s">
        <v>79</v>
      </c>
      <c r="J228" s="10">
        <f>'3.ВС'!J160</f>
        <v>22050</v>
      </c>
      <c r="K228" s="10">
        <f>'3.ВС'!K160</f>
        <v>0</v>
      </c>
      <c r="L228" s="10">
        <f>'3.ВС'!L160</f>
        <v>0</v>
      </c>
    </row>
    <row r="229" spans="1:12" ht="120" x14ac:dyDescent="0.25">
      <c r="A229" s="84" t="s">
        <v>252</v>
      </c>
      <c r="B229" s="84"/>
      <c r="C229" s="84"/>
      <c r="D229" s="84"/>
      <c r="E229" s="51">
        <v>851</v>
      </c>
      <c r="F229" s="3" t="s">
        <v>72</v>
      </c>
      <c r="G229" s="3" t="s">
        <v>43</v>
      </c>
      <c r="H229" s="4" t="s">
        <v>287</v>
      </c>
      <c r="I229" s="3"/>
      <c r="J229" s="10">
        <f t="shared" ref="J229:L230" si="94">J230</f>
        <v>156000</v>
      </c>
      <c r="K229" s="10">
        <f t="shared" si="94"/>
        <v>156000</v>
      </c>
      <c r="L229" s="10">
        <f t="shared" si="94"/>
        <v>156000</v>
      </c>
    </row>
    <row r="230" spans="1:12" ht="45" x14ac:dyDescent="0.25">
      <c r="A230" s="84" t="s">
        <v>38</v>
      </c>
      <c r="B230" s="84"/>
      <c r="C230" s="84"/>
      <c r="D230" s="84"/>
      <c r="E230" s="51">
        <v>851</v>
      </c>
      <c r="F230" s="3" t="s">
        <v>72</v>
      </c>
      <c r="G230" s="3" t="s">
        <v>43</v>
      </c>
      <c r="H230" s="4" t="s">
        <v>287</v>
      </c>
      <c r="I230" s="3" t="s">
        <v>77</v>
      </c>
      <c r="J230" s="10">
        <f t="shared" si="94"/>
        <v>156000</v>
      </c>
      <c r="K230" s="10">
        <f t="shared" si="94"/>
        <v>156000</v>
      </c>
      <c r="L230" s="10">
        <f t="shared" si="94"/>
        <v>156000</v>
      </c>
    </row>
    <row r="231" spans="1:12" x14ac:dyDescent="0.25">
      <c r="A231" s="84" t="s">
        <v>78</v>
      </c>
      <c r="B231" s="84"/>
      <c r="C231" s="84"/>
      <c r="D231" s="84"/>
      <c r="E231" s="51">
        <v>851</v>
      </c>
      <c r="F231" s="3" t="s">
        <v>72</v>
      </c>
      <c r="G231" s="3" t="s">
        <v>43</v>
      </c>
      <c r="H231" s="4" t="s">
        <v>287</v>
      </c>
      <c r="I231" s="3" t="s">
        <v>79</v>
      </c>
      <c r="J231" s="10">
        <f>'3.ВС'!J163</f>
        <v>156000</v>
      </c>
      <c r="K231" s="10">
        <f>'3.ВС'!K163</f>
        <v>156000</v>
      </c>
      <c r="L231" s="10">
        <f>'3.ВС'!L163</f>
        <v>156000</v>
      </c>
    </row>
    <row r="232" spans="1:12" x14ac:dyDescent="0.25">
      <c r="A232" s="82" t="s">
        <v>115</v>
      </c>
      <c r="B232" s="84"/>
      <c r="C232" s="84"/>
      <c r="D232" s="84"/>
      <c r="E232" s="51">
        <v>852</v>
      </c>
      <c r="F232" s="3" t="s">
        <v>72</v>
      </c>
      <c r="G232" s="3" t="s">
        <v>72</v>
      </c>
      <c r="H232" s="4"/>
      <c r="I232" s="3"/>
      <c r="J232" s="10">
        <f t="shared" ref="J232:L233" si="95">J233</f>
        <v>123400</v>
      </c>
      <c r="K232" s="10">
        <f t="shared" si="95"/>
        <v>0</v>
      </c>
      <c r="L232" s="10">
        <f t="shared" si="95"/>
        <v>0</v>
      </c>
    </row>
    <row r="233" spans="1:12" ht="30" x14ac:dyDescent="0.25">
      <c r="A233" s="82" t="s">
        <v>116</v>
      </c>
      <c r="B233" s="84"/>
      <c r="C233" s="84"/>
      <c r="D233" s="84"/>
      <c r="E233" s="51">
        <v>852</v>
      </c>
      <c r="F233" s="3" t="s">
        <v>72</v>
      </c>
      <c r="G233" s="3" t="s">
        <v>72</v>
      </c>
      <c r="H233" s="4" t="s">
        <v>310</v>
      </c>
      <c r="I233" s="3"/>
      <c r="J233" s="10">
        <f>J234</f>
        <v>123400</v>
      </c>
      <c r="K233" s="10">
        <f t="shared" si="95"/>
        <v>0</v>
      </c>
      <c r="L233" s="10">
        <f t="shared" si="95"/>
        <v>0</v>
      </c>
    </row>
    <row r="234" spans="1:12" ht="45" x14ac:dyDescent="0.25">
      <c r="A234" s="84" t="s">
        <v>20</v>
      </c>
      <c r="B234" s="82"/>
      <c r="C234" s="82"/>
      <c r="D234" s="82"/>
      <c r="E234" s="51">
        <v>852</v>
      </c>
      <c r="F234" s="3" t="s">
        <v>72</v>
      </c>
      <c r="G234" s="3" t="s">
        <v>72</v>
      </c>
      <c r="H234" s="4" t="s">
        <v>310</v>
      </c>
      <c r="I234" s="3" t="s">
        <v>21</v>
      </c>
      <c r="J234" s="10">
        <f t="shared" ref="J234:L234" si="96">J235</f>
        <v>123400</v>
      </c>
      <c r="K234" s="10">
        <f t="shared" si="96"/>
        <v>0</v>
      </c>
      <c r="L234" s="10">
        <f t="shared" si="96"/>
        <v>0</v>
      </c>
    </row>
    <row r="235" spans="1:12" ht="45" x14ac:dyDescent="0.25">
      <c r="A235" s="84" t="s">
        <v>9</v>
      </c>
      <c r="B235" s="84"/>
      <c r="C235" s="84"/>
      <c r="D235" s="84"/>
      <c r="E235" s="51">
        <v>852</v>
      </c>
      <c r="F235" s="3" t="s">
        <v>72</v>
      </c>
      <c r="G235" s="3" t="s">
        <v>72</v>
      </c>
      <c r="H235" s="4" t="s">
        <v>310</v>
      </c>
      <c r="I235" s="3" t="s">
        <v>22</v>
      </c>
      <c r="J235" s="10">
        <f>'3.ВС'!J266</f>
        <v>123400</v>
      </c>
      <c r="K235" s="10">
        <f>'3.ВС'!K266</f>
        <v>0</v>
      </c>
      <c r="L235" s="10">
        <f>'3.ВС'!L266</f>
        <v>0</v>
      </c>
    </row>
    <row r="236" spans="1:12" x14ac:dyDescent="0.25">
      <c r="A236" s="82" t="s">
        <v>117</v>
      </c>
      <c r="B236" s="84"/>
      <c r="C236" s="84"/>
      <c r="D236" s="84"/>
      <c r="E236" s="51">
        <v>852</v>
      </c>
      <c r="F236" s="3" t="s">
        <v>72</v>
      </c>
      <c r="G236" s="3" t="s">
        <v>46</v>
      </c>
      <c r="H236" s="4"/>
      <c r="I236" s="3"/>
      <c r="J236" s="10">
        <f>J237+J242+J245+J252</f>
        <v>30293684</v>
      </c>
      <c r="K236" s="10">
        <f t="shared" ref="K236:L236" si="97">K237+K242+K245+K252</f>
        <v>29651284</v>
      </c>
      <c r="L236" s="10">
        <f t="shared" si="97"/>
        <v>29651284</v>
      </c>
    </row>
    <row r="237" spans="1:12" ht="45" x14ac:dyDescent="0.25">
      <c r="A237" s="82" t="s">
        <v>351</v>
      </c>
      <c r="B237" s="82"/>
      <c r="C237" s="82"/>
      <c r="D237" s="82"/>
      <c r="E237" s="51">
        <v>852</v>
      </c>
      <c r="F237" s="3" t="s">
        <v>72</v>
      </c>
      <c r="G237" s="3" t="s">
        <v>46</v>
      </c>
      <c r="H237" s="4" t="s">
        <v>316</v>
      </c>
      <c r="I237" s="3"/>
      <c r="J237" s="10">
        <f t="shared" ref="J237:L237" si="98">J238+J240</f>
        <v>1282614</v>
      </c>
      <c r="K237" s="10">
        <f t="shared" si="98"/>
        <v>1282614</v>
      </c>
      <c r="L237" s="10">
        <f t="shared" si="98"/>
        <v>1282614</v>
      </c>
    </row>
    <row r="238" spans="1:12" ht="90" x14ac:dyDescent="0.25">
      <c r="A238" s="82" t="s">
        <v>15</v>
      </c>
      <c r="B238" s="84"/>
      <c r="C238" s="84"/>
      <c r="D238" s="84"/>
      <c r="E238" s="51">
        <v>852</v>
      </c>
      <c r="F238" s="3" t="s">
        <v>72</v>
      </c>
      <c r="G238" s="3" t="s">
        <v>46</v>
      </c>
      <c r="H238" s="4" t="s">
        <v>316</v>
      </c>
      <c r="I238" s="3" t="s">
        <v>17</v>
      </c>
      <c r="J238" s="10">
        <f t="shared" ref="J238:L238" si="99">J239</f>
        <v>1117900</v>
      </c>
      <c r="K238" s="10">
        <f t="shared" si="99"/>
        <v>1117900</v>
      </c>
      <c r="L238" s="10">
        <f t="shared" si="99"/>
        <v>1117900</v>
      </c>
    </row>
    <row r="239" spans="1:12" ht="30" x14ac:dyDescent="0.25">
      <c r="A239" s="82" t="s">
        <v>8</v>
      </c>
      <c r="B239" s="82"/>
      <c r="C239" s="82"/>
      <c r="D239" s="82"/>
      <c r="E239" s="51">
        <v>852</v>
      </c>
      <c r="F239" s="3" t="s">
        <v>72</v>
      </c>
      <c r="G239" s="3" t="s">
        <v>46</v>
      </c>
      <c r="H239" s="4" t="s">
        <v>316</v>
      </c>
      <c r="I239" s="3" t="s">
        <v>18</v>
      </c>
      <c r="J239" s="10">
        <f>'3.ВС'!J270</f>
        <v>1117900</v>
      </c>
      <c r="K239" s="10">
        <f>'3.ВС'!K270</f>
        <v>1117900</v>
      </c>
      <c r="L239" s="10">
        <f>'3.ВС'!L270</f>
        <v>1117900</v>
      </c>
    </row>
    <row r="240" spans="1:12" ht="45" x14ac:dyDescent="0.25">
      <c r="A240" s="84" t="s">
        <v>20</v>
      </c>
      <c r="B240" s="82"/>
      <c r="C240" s="82"/>
      <c r="D240" s="82"/>
      <c r="E240" s="51">
        <v>852</v>
      </c>
      <c r="F240" s="3" t="s">
        <v>72</v>
      </c>
      <c r="G240" s="3" t="s">
        <v>46</v>
      </c>
      <c r="H240" s="4" t="s">
        <v>316</v>
      </c>
      <c r="I240" s="3" t="s">
        <v>21</v>
      </c>
      <c r="J240" s="10">
        <f t="shared" ref="J240:L240" si="100">J241</f>
        <v>164714</v>
      </c>
      <c r="K240" s="10">
        <f t="shared" si="100"/>
        <v>164714</v>
      </c>
      <c r="L240" s="10">
        <f t="shared" si="100"/>
        <v>164714</v>
      </c>
    </row>
    <row r="241" spans="1:12" ht="45" x14ac:dyDescent="0.25">
      <c r="A241" s="84" t="s">
        <v>9</v>
      </c>
      <c r="B241" s="84"/>
      <c r="C241" s="84"/>
      <c r="D241" s="84"/>
      <c r="E241" s="51">
        <v>852</v>
      </c>
      <c r="F241" s="3" t="s">
        <v>72</v>
      </c>
      <c r="G241" s="3" t="s">
        <v>46</v>
      </c>
      <c r="H241" s="4" t="s">
        <v>316</v>
      </c>
      <c r="I241" s="3" t="s">
        <v>22</v>
      </c>
      <c r="J241" s="10">
        <f>'3.ВС'!J272</f>
        <v>164714</v>
      </c>
      <c r="K241" s="10">
        <f>'3.ВС'!K272</f>
        <v>164714</v>
      </c>
      <c r="L241" s="10">
        <f>'3.ВС'!L272</f>
        <v>164714</v>
      </c>
    </row>
    <row r="242" spans="1:12" ht="45" x14ac:dyDescent="0.25">
      <c r="A242" s="82" t="s">
        <v>19</v>
      </c>
      <c r="B242" s="51"/>
      <c r="C242" s="51"/>
      <c r="D242" s="51"/>
      <c r="E242" s="51">
        <v>852</v>
      </c>
      <c r="F242" s="3" t="s">
        <v>72</v>
      </c>
      <c r="G242" s="3" t="s">
        <v>46</v>
      </c>
      <c r="H242" s="4" t="s">
        <v>311</v>
      </c>
      <c r="I242" s="3"/>
      <c r="J242" s="10">
        <f t="shared" ref="J242:L243" si="101">J243</f>
        <v>1595000</v>
      </c>
      <c r="K242" s="10">
        <f t="shared" si="101"/>
        <v>1595000</v>
      </c>
      <c r="L242" s="10">
        <f t="shared" si="101"/>
        <v>1595000</v>
      </c>
    </row>
    <row r="243" spans="1:12" ht="90" x14ac:dyDescent="0.25">
      <c r="A243" s="82" t="s">
        <v>15</v>
      </c>
      <c r="B243" s="51"/>
      <c r="C243" s="51"/>
      <c r="D243" s="51"/>
      <c r="E243" s="51">
        <v>852</v>
      </c>
      <c r="F243" s="3" t="s">
        <v>72</v>
      </c>
      <c r="G243" s="3" t="s">
        <v>46</v>
      </c>
      <c r="H243" s="4" t="s">
        <v>311</v>
      </c>
      <c r="I243" s="3" t="s">
        <v>17</v>
      </c>
      <c r="J243" s="10">
        <f t="shared" si="101"/>
        <v>1595000</v>
      </c>
      <c r="K243" s="10">
        <f t="shared" si="101"/>
        <v>1595000</v>
      </c>
      <c r="L243" s="10">
        <f t="shared" si="101"/>
        <v>1595000</v>
      </c>
    </row>
    <row r="244" spans="1:12" ht="30" x14ac:dyDescent="0.25">
      <c r="A244" s="82" t="s">
        <v>8</v>
      </c>
      <c r="B244" s="51"/>
      <c r="C244" s="51"/>
      <c r="D244" s="51"/>
      <c r="E244" s="51">
        <v>852</v>
      </c>
      <c r="F244" s="3" t="s">
        <v>72</v>
      </c>
      <c r="G244" s="3" t="s">
        <v>46</v>
      </c>
      <c r="H244" s="4" t="s">
        <v>311</v>
      </c>
      <c r="I244" s="3" t="s">
        <v>18</v>
      </c>
      <c r="J244" s="10">
        <f>'3.ВС'!J275</f>
        <v>1595000</v>
      </c>
      <c r="K244" s="10">
        <f>'3.ВС'!K275</f>
        <v>1595000</v>
      </c>
      <c r="L244" s="10">
        <f>'3.ВС'!L275</f>
        <v>1595000</v>
      </c>
    </row>
    <row r="245" spans="1:12" ht="45" x14ac:dyDescent="0.25">
      <c r="A245" s="82" t="s">
        <v>118</v>
      </c>
      <c r="B245" s="84"/>
      <c r="C245" s="84"/>
      <c r="D245" s="84"/>
      <c r="E245" s="51">
        <v>852</v>
      </c>
      <c r="F245" s="3" t="s">
        <v>72</v>
      </c>
      <c r="G245" s="3" t="s">
        <v>46</v>
      </c>
      <c r="H245" s="4" t="s">
        <v>312</v>
      </c>
      <c r="I245" s="3"/>
      <c r="J245" s="10">
        <f t="shared" ref="J245:L245" si="102">J246+J248+J250</f>
        <v>26004870</v>
      </c>
      <c r="K245" s="10">
        <f t="shared" si="102"/>
        <v>25362470</v>
      </c>
      <c r="L245" s="10">
        <f t="shared" si="102"/>
        <v>25362470</v>
      </c>
    </row>
    <row r="246" spans="1:12" ht="90" x14ac:dyDescent="0.25">
      <c r="A246" s="82" t="s">
        <v>15</v>
      </c>
      <c r="B246" s="51"/>
      <c r="C246" s="51"/>
      <c r="D246" s="51"/>
      <c r="E246" s="51">
        <v>852</v>
      </c>
      <c r="F246" s="3" t="s">
        <v>72</v>
      </c>
      <c r="G246" s="3" t="s">
        <v>46</v>
      </c>
      <c r="H246" s="4" t="s">
        <v>312</v>
      </c>
      <c r="I246" s="3" t="s">
        <v>17</v>
      </c>
      <c r="J246" s="10">
        <f t="shared" ref="J246:L246" si="103">J247</f>
        <v>24833300</v>
      </c>
      <c r="K246" s="10">
        <f t="shared" si="103"/>
        <v>24833300</v>
      </c>
      <c r="L246" s="10">
        <f t="shared" si="103"/>
        <v>24833300</v>
      </c>
    </row>
    <row r="247" spans="1:12" ht="30" x14ac:dyDescent="0.25">
      <c r="A247" s="84" t="s">
        <v>7</v>
      </c>
      <c r="B247" s="51"/>
      <c r="C247" s="51"/>
      <c r="D247" s="51"/>
      <c r="E247" s="51">
        <v>852</v>
      </c>
      <c r="F247" s="3" t="s">
        <v>72</v>
      </c>
      <c r="G247" s="3" t="s">
        <v>46</v>
      </c>
      <c r="H247" s="4" t="s">
        <v>312</v>
      </c>
      <c r="I247" s="3" t="s">
        <v>48</v>
      </c>
      <c r="J247" s="10">
        <f>'3.ВС'!J278</f>
        <v>24833300</v>
      </c>
      <c r="K247" s="10">
        <f>'3.ВС'!K278</f>
        <v>24833300</v>
      </c>
      <c r="L247" s="10">
        <f>'3.ВС'!L278</f>
        <v>24833300</v>
      </c>
    </row>
    <row r="248" spans="1:12" ht="45" x14ac:dyDescent="0.25">
      <c r="A248" s="84" t="s">
        <v>20</v>
      </c>
      <c r="B248" s="82"/>
      <c r="C248" s="82"/>
      <c r="D248" s="82"/>
      <c r="E248" s="51">
        <v>852</v>
      </c>
      <c r="F248" s="3" t="s">
        <v>72</v>
      </c>
      <c r="G248" s="3" t="s">
        <v>46</v>
      </c>
      <c r="H248" s="4" t="s">
        <v>312</v>
      </c>
      <c r="I248" s="3" t="s">
        <v>21</v>
      </c>
      <c r="J248" s="10">
        <f t="shared" ref="J248:L248" si="104">J249</f>
        <v>1148700</v>
      </c>
      <c r="K248" s="10">
        <f t="shared" si="104"/>
        <v>506300</v>
      </c>
      <c r="L248" s="10">
        <f t="shared" si="104"/>
        <v>506300</v>
      </c>
    </row>
    <row r="249" spans="1:12" ht="45" x14ac:dyDescent="0.25">
      <c r="A249" s="84" t="s">
        <v>9</v>
      </c>
      <c r="B249" s="84"/>
      <c r="C249" s="84"/>
      <c r="D249" s="84"/>
      <c r="E249" s="51">
        <v>852</v>
      </c>
      <c r="F249" s="3" t="s">
        <v>72</v>
      </c>
      <c r="G249" s="3" t="s">
        <v>46</v>
      </c>
      <c r="H249" s="4" t="s">
        <v>312</v>
      </c>
      <c r="I249" s="3" t="s">
        <v>22</v>
      </c>
      <c r="J249" s="10">
        <f>'3.ВС'!J280</f>
        <v>1148700</v>
      </c>
      <c r="K249" s="10">
        <f>'3.ВС'!K280</f>
        <v>506300</v>
      </c>
      <c r="L249" s="10">
        <f>'3.ВС'!L280</f>
        <v>506300</v>
      </c>
    </row>
    <row r="250" spans="1:12" x14ac:dyDescent="0.25">
      <c r="A250" s="84" t="s">
        <v>23</v>
      </c>
      <c r="B250" s="84"/>
      <c r="C250" s="84"/>
      <c r="D250" s="84"/>
      <c r="E250" s="51">
        <v>852</v>
      </c>
      <c r="F250" s="3" t="s">
        <v>72</v>
      </c>
      <c r="G250" s="3" t="s">
        <v>46</v>
      </c>
      <c r="H250" s="4" t="s">
        <v>312</v>
      </c>
      <c r="I250" s="3" t="s">
        <v>24</v>
      </c>
      <c r="J250" s="10">
        <f t="shared" ref="J250:L250" si="105">J251</f>
        <v>22870</v>
      </c>
      <c r="K250" s="10">
        <f t="shared" si="105"/>
        <v>22870</v>
      </c>
      <c r="L250" s="10">
        <f t="shared" si="105"/>
        <v>22870</v>
      </c>
    </row>
    <row r="251" spans="1:12" x14ac:dyDescent="0.25">
      <c r="A251" s="84" t="s">
        <v>25</v>
      </c>
      <c r="B251" s="84"/>
      <c r="C251" s="84"/>
      <c r="D251" s="84"/>
      <c r="E251" s="51">
        <v>852</v>
      </c>
      <c r="F251" s="3" t="s">
        <v>72</v>
      </c>
      <c r="G251" s="3" t="s">
        <v>46</v>
      </c>
      <c r="H251" s="4" t="s">
        <v>312</v>
      </c>
      <c r="I251" s="3" t="s">
        <v>26</v>
      </c>
      <c r="J251" s="10">
        <f>'3.ВС'!J282</f>
        <v>22870</v>
      </c>
      <c r="K251" s="10">
        <f>'3.ВС'!K282</f>
        <v>22870</v>
      </c>
      <c r="L251" s="10">
        <f>'3.ВС'!L282</f>
        <v>22870</v>
      </c>
    </row>
    <row r="252" spans="1:12" ht="120" x14ac:dyDescent="0.25">
      <c r="A252" s="84" t="s">
        <v>252</v>
      </c>
      <c r="B252" s="84"/>
      <c r="C252" s="84"/>
      <c r="D252" s="84"/>
      <c r="E252" s="51">
        <v>852</v>
      </c>
      <c r="F252" s="3" t="s">
        <v>72</v>
      </c>
      <c r="G252" s="3" t="s">
        <v>46</v>
      </c>
      <c r="H252" s="4" t="s">
        <v>304</v>
      </c>
      <c r="I252" s="3"/>
      <c r="J252" s="10">
        <f t="shared" ref="J252:L253" si="106">J253</f>
        <v>1411200</v>
      </c>
      <c r="K252" s="10">
        <f t="shared" si="106"/>
        <v>1411200</v>
      </c>
      <c r="L252" s="10">
        <f t="shared" si="106"/>
        <v>1411200</v>
      </c>
    </row>
    <row r="253" spans="1:12" ht="30" x14ac:dyDescent="0.25">
      <c r="A253" s="84" t="s">
        <v>90</v>
      </c>
      <c r="B253" s="84"/>
      <c r="C253" s="84"/>
      <c r="D253" s="84"/>
      <c r="E253" s="51">
        <v>852</v>
      </c>
      <c r="F253" s="3" t="s">
        <v>72</v>
      </c>
      <c r="G253" s="3" t="s">
        <v>46</v>
      </c>
      <c r="H253" s="4" t="s">
        <v>304</v>
      </c>
      <c r="I253" s="3" t="s">
        <v>91</v>
      </c>
      <c r="J253" s="10">
        <f t="shared" si="106"/>
        <v>1411200</v>
      </c>
      <c r="K253" s="10">
        <f t="shared" si="106"/>
        <v>1411200</v>
      </c>
      <c r="L253" s="10">
        <f t="shared" si="106"/>
        <v>1411200</v>
      </c>
    </row>
    <row r="254" spans="1:12" ht="30" x14ac:dyDescent="0.25">
      <c r="A254" s="84" t="s">
        <v>98</v>
      </c>
      <c r="B254" s="84"/>
      <c r="C254" s="84"/>
      <c r="D254" s="84"/>
      <c r="E254" s="51">
        <v>852</v>
      </c>
      <c r="F254" s="3" t="s">
        <v>72</v>
      </c>
      <c r="G254" s="3" t="s">
        <v>46</v>
      </c>
      <c r="H254" s="4" t="s">
        <v>304</v>
      </c>
      <c r="I254" s="3" t="s">
        <v>99</v>
      </c>
      <c r="J254" s="10">
        <f>'3.ВС'!J285</f>
        <v>1411200</v>
      </c>
      <c r="K254" s="10">
        <f>'3.ВС'!K285</f>
        <v>1411200</v>
      </c>
      <c r="L254" s="10">
        <f>'3.ВС'!L285</f>
        <v>1411200</v>
      </c>
    </row>
    <row r="255" spans="1:12" s="17" customFormat="1" x14ac:dyDescent="0.25">
      <c r="A255" s="82" t="s">
        <v>74</v>
      </c>
      <c r="B255" s="84"/>
      <c r="C255" s="84"/>
      <c r="D255" s="84"/>
      <c r="E255" s="51">
        <v>851</v>
      </c>
      <c r="F255" s="3" t="s">
        <v>54</v>
      </c>
      <c r="G255" s="3"/>
      <c r="H255" s="4"/>
      <c r="I255" s="3"/>
      <c r="J255" s="10">
        <f>J256+J279</f>
        <v>35949774</v>
      </c>
      <c r="K255" s="10">
        <f>K256+K279</f>
        <v>30590659</v>
      </c>
      <c r="L255" s="10">
        <f>L256+L279</f>
        <v>30590659</v>
      </c>
    </row>
    <row r="256" spans="1:12" x14ac:dyDescent="0.25">
      <c r="A256" s="82" t="s">
        <v>75</v>
      </c>
      <c r="B256" s="84"/>
      <c r="C256" s="84"/>
      <c r="D256" s="84"/>
      <c r="E256" s="51">
        <v>851</v>
      </c>
      <c r="F256" s="3" t="s">
        <v>54</v>
      </c>
      <c r="G256" s="3" t="s">
        <v>11</v>
      </c>
      <c r="H256" s="4"/>
      <c r="I256" s="3"/>
      <c r="J256" s="10">
        <f>J260+J263+J271+J257+J266+J276</f>
        <v>35944774</v>
      </c>
      <c r="K256" s="10">
        <f>K260+K263+K271+K257+K266+K276</f>
        <v>30590659</v>
      </c>
      <c r="L256" s="10">
        <f>L260+L263+L271+L257+L266+L276</f>
        <v>30590659</v>
      </c>
    </row>
    <row r="257" spans="1:12" ht="90" x14ac:dyDescent="0.25">
      <c r="A257" s="82" t="s">
        <v>82</v>
      </c>
      <c r="B257" s="84"/>
      <c r="C257" s="84"/>
      <c r="D257" s="84"/>
      <c r="E257" s="51">
        <v>851</v>
      </c>
      <c r="F257" s="3" t="s">
        <v>54</v>
      </c>
      <c r="G257" s="3" t="s">
        <v>11</v>
      </c>
      <c r="H257" s="4" t="s">
        <v>288</v>
      </c>
      <c r="I257" s="3"/>
      <c r="J257" s="10">
        <f t="shared" ref="J257:L258" si="107">J258</f>
        <v>126000</v>
      </c>
      <c r="K257" s="10">
        <f t="shared" si="107"/>
        <v>126000</v>
      </c>
      <c r="L257" s="10">
        <f t="shared" si="107"/>
        <v>126000</v>
      </c>
    </row>
    <row r="258" spans="1:12" ht="45" x14ac:dyDescent="0.25">
      <c r="A258" s="84" t="s">
        <v>38</v>
      </c>
      <c r="B258" s="84"/>
      <c r="C258" s="84"/>
      <c r="D258" s="84"/>
      <c r="E258" s="51">
        <v>851</v>
      </c>
      <c r="F258" s="3" t="s">
        <v>54</v>
      </c>
      <c r="G258" s="3" t="s">
        <v>11</v>
      </c>
      <c r="H258" s="4" t="s">
        <v>288</v>
      </c>
      <c r="I258" s="3" t="s">
        <v>77</v>
      </c>
      <c r="J258" s="10">
        <f t="shared" si="107"/>
        <v>126000</v>
      </c>
      <c r="K258" s="10">
        <f t="shared" si="107"/>
        <v>126000</v>
      </c>
      <c r="L258" s="10">
        <f t="shared" si="107"/>
        <v>126000</v>
      </c>
    </row>
    <row r="259" spans="1:12" x14ac:dyDescent="0.25">
      <c r="A259" s="84" t="s">
        <v>78</v>
      </c>
      <c r="B259" s="84"/>
      <c r="C259" s="84"/>
      <c r="D259" s="84"/>
      <c r="E259" s="51">
        <v>851</v>
      </c>
      <c r="F259" s="3" t="s">
        <v>54</v>
      </c>
      <c r="G259" s="3" t="s">
        <v>11</v>
      </c>
      <c r="H259" s="4" t="s">
        <v>288</v>
      </c>
      <c r="I259" s="3" t="s">
        <v>79</v>
      </c>
      <c r="J259" s="10">
        <f>'3.ВС'!J168</f>
        <v>126000</v>
      </c>
      <c r="K259" s="10">
        <f>'3.ВС'!K168</f>
        <v>126000</v>
      </c>
      <c r="L259" s="10">
        <f>'3.ВС'!L168</f>
        <v>126000</v>
      </c>
    </row>
    <row r="260" spans="1:12" x14ac:dyDescent="0.25">
      <c r="A260" s="82" t="s">
        <v>76</v>
      </c>
      <c r="B260" s="84"/>
      <c r="C260" s="84"/>
      <c r="D260" s="84"/>
      <c r="E260" s="51">
        <v>851</v>
      </c>
      <c r="F260" s="3" t="s">
        <v>54</v>
      </c>
      <c r="G260" s="3" t="s">
        <v>11</v>
      </c>
      <c r="H260" s="4" t="s">
        <v>289</v>
      </c>
      <c r="I260" s="3"/>
      <c r="J260" s="10">
        <f t="shared" ref="J260:L261" si="108">J261</f>
        <v>12752600</v>
      </c>
      <c r="K260" s="10">
        <f t="shared" si="108"/>
        <v>12752600</v>
      </c>
      <c r="L260" s="10">
        <f t="shared" si="108"/>
        <v>12752600</v>
      </c>
    </row>
    <row r="261" spans="1:12" ht="45" x14ac:dyDescent="0.25">
      <c r="A261" s="84" t="s">
        <v>38</v>
      </c>
      <c r="B261" s="84"/>
      <c r="C261" s="84"/>
      <c r="D261" s="84"/>
      <c r="E261" s="51">
        <v>851</v>
      </c>
      <c r="F261" s="3" t="s">
        <v>54</v>
      </c>
      <c r="G261" s="3" t="s">
        <v>11</v>
      </c>
      <c r="H261" s="4" t="s">
        <v>289</v>
      </c>
      <c r="I261" s="3" t="s">
        <v>77</v>
      </c>
      <c r="J261" s="10">
        <f t="shared" si="108"/>
        <v>12752600</v>
      </c>
      <c r="K261" s="10">
        <f t="shared" si="108"/>
        <v>12752600</v>
      </c>
      <c r="L261" s="10">
        <f t="shared" si="108"/>
        <v>12752600</v>
      </c>
    </row>
    <row r="262" spans="1:12" x14ac:dyDescent="0.25">
      <c r="A262" s="84" t="s">
        <v>78</v>
      </c>
      <c r="B262" s="84"/>
      <c r="C262" s="84"/>
      <c r="D262" s="84"/>
      <c r="E262" s="51">
        <v>851</v>
      </c>
      <c r="F262" s="3" t="s">
        <v>54</v>
      </c>
      <c r="G262" s="3" t="s">
        <v>11</v>
      </c>
      <c r="H262" s="4" t="s">
        <v>289</v>
      </c>
      <c r="I262" s="3" t="s">
        <v>79</v>
      </c>
      <c r="J262" s="10">
        <f>'3.ВС'!J171</f>
        <v>12752600</v>
      </c>
      <c r="K262" s="10">
        <f>'3.ВС'!K171</f>
        <v>12752600</v>
      </c>
      <c r="L262" s="10">
        <f>'3.ВС'!L171</f>
        <v>12752600</v>
      </c>
    </row>
    <row r="263" spans="1:12" ht="30" x14ac:dyDescent="0.25">
      <c r="A263" s="82" t="s">
        <v>80</v>
      </c>
      <c r="B263" s="84"/>
      <c r="C263" s="84"/>
      <c r="D263" s="84"/>
      <c r="E263" s="51">
        <v>851</v>
      </c>
      <c r="F263" s="3" t="s">
        <v>54</v>
      </c>
      <c r="G263" s="3" t="s">
        <v>11</v>
      </c>
      <c r="H263" s="4" t="s">
        <v>290</v>
      </c>
      <c r="I263" s="3"/>
      <c r="J263" s="10">
        <f t="shared" ref="J263:L264" si="109">J264</f>
        <v>12112059</v>
      </c>
      <c r="K263" s="10">
        <f t="shared" si="109"/>
        <v>12112059</v>
      </c>
      <c r="L263" s="10">
        <f t="shared" si="109"/>
        <v>12112059</v>
      </c>
    </row>
    <row r="264" spans="1:12" ht="45" x14ac:dyDescent="0.25">
      <c r="A264" s="84" t="s">
        <v>38</v>
      </c>
      <c r="B264" s="84"/>
      <c r="C264" s="84"/>
      <c r="D264" s="84"/>
      <c r="E264" s="51">
        <v>851</v>
      </c>
      <c r="F264" s="3" t="s">
        <v>54</v>
      </c>
      <c r="G264" s="3" t="s">
        <v>11</v>
      </c>
      <c r="H264" s="4" t="s">
        <v>290</v>
      </c>
      <c r="I264" s="5">
        <v>600</v>
      </c>
      <c r="J264" s="10">
        <f t="shared" si="109"/>
        <v>12112059</v>
      </c>
      <c r="K264" s="10">
        <f t="shared" si="109"/>
        <v>12112059</v>
      </c>
      <c r="L264" s="10">
        <f t="shared" si="109"/>
        <v>12112059</v>
      </c>
    </row>
    <row r="265" spans="1:12" x14ac:dyDescent="0.25">
      <c r="A265" s="84" t="s">
        <v>78</v>
      </c>
      <c r="B265" s="84"/>
      <c r="C265" s="84"/>
      <c r="D265" s="84"/>
      <c r="E265" s="51">
        <v>851</v>
      </c>
      <c r="F265" s="3" t="s">
        <v>54</v>
      </c>
      <c r="G265" s="3" t="s">
        <v>11</v>
      </c>
      <c r="H265" s="4" t="s">
        <v>290</v>
      </c>
      <c r="I265" s="3" t="s">
        <v>79</v>
      </c>
      <c r="J265" s="10">
        <f>'3.ВС'!J174</f>
        <v>12112059</v>
      </c>
      <c r="K265" s="10">
        <f>'3.ВС'!K174</f>
        <v>12112059</v>
      </c>
      <c r="L265" s="10">
        <f>'3.ВС'!L174</f>
        <v>12112059</v>
      </c>
    </row>
    <row r="266" spans="1:12" x14ac:dyDescent="0.25">
      <c r="A266" s="82" t="s">
        <v>83</v>
      </c>
      <c r="B266" s="84"/>
      <c r="C266" s="84"/>
      <c r="D266" s="84"/>
      <c r="E266" s="51">
        <v>851</v>
      </c>
      <c r="F266" s="3" t="s">
        <v>54</v>
      </c>
      <c r="G266" s="3" t="s">
        <v>11</v>
      </c>
      <c r="H266" s="4" t="s">
        <v>291</v>
      </c>
      <c r="I266" s="3"/>
      <c r="J266" s="10">
        <f t="shared" ref="J266:L266" si="110">J267+J269</f>
        <v>4851220</v>
      </c>
      <c r="K266" s="10">
        <f t="shared" si="110"/>
        <v>0</v>
      </c>
      <c r="L266" s="10">
        <f t="shared" si="110"/>
        <v>0</v>
      </c>
    </row>
    <row r="267" spans="1:12" ht="45" x14ac:dyDescent="0.25">
      <c r="A267" s="84" t="s">
        <v>20</v>
      </c>
      <c r="B267" s="82"/>
      <c r="C267" s="82"/>
      <c r="D267" s="82"/>
      <c r="E267" s="51">
        <v>851</v>
      </c>
      <c r="F267" s="3" t="s">
        <v>54</v>
      </c>
      <c r="G267" s="3" t="s">
        <v>11</v>
      </c>
      <c r="H267" s="4" t="s">
        <v>291</v>
      </c>
      <c r="I267" s="3" t="s">
        <v>21</v>
      </c>
      <c r="J267" s="10">
        <f t="shared" ref="J267:L267" si="111">J268</f>
        <v>135500</v>
      </c>
      <c r="K267" s="10">
        <f t="shared" si="111"/>
        <v>0</v>
      </c>
      <c r="L267" s="10">
        <f t="shared" si="111"/>
        <v>0</v>
      </c>
    </row>
    <row r="268" spans="1:12" ht="45" x14ac:dyDescent="0.25">
      <c r="A268" s="84" t="s">
        <v>9</v>
      </c>
      <c r="B268" s="84"/>
      <c r="C268" s="84"/>
      <c r="D268" s="84"/>
      <c r="E268" s="51">
        <v>851</v>
      </c>
      <c r="F268" s="3" t="s">
        <v>54</v>
      </c>
      <c r="G268" s="3" t="s">
        <v>11</v>
      </c>
      <c r="H268" s="4" t="s">
        <v>291</v>
      </c>
      <c r="I268" s="3" t="s">
        <v>22</v>
      </c>
      <c r="J268" s="10">
        <f>'3.ВС'!J177</f>
        <v>135500</v>
      </c>
      <c r="K268" s="10">
        <f>'3.ВС'!K177</f>
        <v>0</v>
      </c>
      <c r="L268" s="10">
        <f>'3.ВС'!L177</f>
        <v>0</v>
      </c>
    </row>
    <row r="269" spans="1:12" ht="45" x14ac:dyDescent="0.25">
      <c r="A269" s="84" t="s">
        <v>38</v>
      </c>
      <c r="B269" s="84"/>
      <c r="C269" s="84"/>
      <c r="D269" s="84"/>
      <c r="E269" s="51">
        <v>851</v>
      </c>
      <c r="F269" s="3" t="s">
        <v>54</v>
      </c>
      <c r="G269" s="3" t="s">
        <v>11</v>
      </c>
      <c r="H269" s="4" t="s">
        <v>291</v>
      </c>
      <c r="I269" s="3" t="s">
        <v>77</v>
      </c>
      <c r="J269" s="10">
        <f t="shared" ref="J269:L269" si="112">J270</f>
        <v>4715720</v>
      </c>
      <c r="K269" s="10">
        <f t="shared" si="112"/>
        <v>0</v>
      </c>
      <c r="L269" s="10">
        <f t="shared" si="112"/>
        <v>0</v>
      </c>
    </row>
    <row r="270" spans="1:12" x14ac:dyDescent="0.25">
      <c r="A270" s="84" t="s">
        <v>78</v>
      </c>
      <c r="B270" s="84"/>
      <c r="C270" s="84"/>
      <c r="D270" s="84"/>
      <c r="E270" s="51">
        <v>851</v>
      </c>
      <c r="F270" s="3" t="s">
        <v>54</v>
      </c>
      <c r="G270" s="3" t="s">
        <v>11</v>
      </c>
      <c r="H270" s="4" t="s">
        <v>291</v>
      </c>
      <c r="I270" s="3" t="s">
        <v>79</v>
      </c>
      <c r="J270" s="10">
        <f>'3.ВС'!J179</f>
        <v>4715720</v>
      </c>
      <c r="K270" s="10">
        <f>'3.ВС'!K179</f>
        <v>0</v>
      </c>
      <c r="L270" s="10">
        <f>'3.ВС'!L179</f>
        <v>0</v>
      </c>
    </row>
    <row r="271" spans="1:12" ht="105" x14ac:dyDescent="0.25">
      <c r="A271" s="82" t="s">
        <v>81</v>
      </c>
      <c r="B271" s="84"/>
      <c r="C271" s="84"/>
      <c r="D271" s="84"/>
      <c r="E271" s="51">
        <v>851</v>
      </c>
      <c r="F271" s="3" t="s">
        <v>54</v>
      </c>
      <c r="G271" s="3" t="s">
        <v>11</v>
      </c>
      <c r="H271" s="4" t="s">
        <v>293</v>
      </c>
      <c r="I271" s="5"/>
      <c r="J271" s="10">
        <f t="shared" ref="J271:L271" si="113">J272+J274</f>
        <v>5600000</v>
      </c>
      <c r="K271" s="10">
        <f t="shared" si="113"/>
        <v>5600000</v>
      </c>
      <c r="L271" s="10">
        <f t="shared" si="113"/>
        <v>5600000</v>
      </c>
    </row>
    <row r="272" spans="1:12" ht="45" x14ac:dyDescent="0.25">
      <c r="A272" s="84" t="s">
        <v>20</v>
      </c>
      <c r="B272" s="84"/>
      <c r="C272" s="84"/>
      <c r="D272" s="84"/>
      <c r="E272" s="51">
        <v>851</v>
      </c>
      <c r="F272" s="3" t="s">
        <v>54</v>
      </c>
      <c r="G272" s="3" t="s">
        <v>11</v>
      </c>
      <c r="H272" s="4" t="s">
        <v>293</v>
      </c>
      <c r="I272" s="5">
        <v>200</v>
      </c>
      <c r="J272" s="10">
        <f t="shared" ref="J272:L272" si="114">J273</f>
        <v>381500</v>
      </c>
      <c r="K272" s="10">
        <f t="shared" si="114"/>
        <v>381500</v>
      </c>
      <c r="L272" s="10">
        <f t="shared" si="114"/>
        <v>381500</v>
      </c>
    </row>
    <row r="273" spans="1:12" ht="45" x14ac:dyDescent="0.25">
      <c r="A273" s="84" t="s">
        <v>9</v>
      </c>
      <c r="B273" s="84"/>
      <c r="C273" s="84"/>
      <c r="D273" s="84"/>
      <c r="E273" s="51">
        <v>851</v>
      </c>
      <c r="F273" s="3" t="s">
        <v>54</v>
      </c>
      <c r="G273" s="3" t="s">
        <v>11</v>
      </c>
      <c r="H273" s="4" t="s">
        <v>293</v>
      </c>
      <c r="I273" s="5">
        <v>240</v>
      </c>
      <c r="J273" s="10">
        <f>'3.ВС'!J182</f>
        <v>381500</v>
      </c>
      <c r="K273" s="10">
        <f>'3.ВС'!K182</f>
        <v>381500</v>
      </c>
      <c r="L273" s="10">
        <f>'3.ВС'!L182</f>
        <v>381500</v>
      </c>
    </row>
    <row r="274" spans="1:12" ht="45" x14ac:dyDescent="0.25">
      <c r="A274" s="84" t="s">
        <v>38</v>
      </c>
      <c r="B274" s="84"/>
      <c r="C274" s="84"/>
      <c r="D274" s="84"/>
      <c r="E274" s="51">
        <v>851</v>
      </c>
      <c r="F274" s="3" t="s">
        <v>54</v>
      </c>
      <c r="G274" s="3" t="s">
        <v>11</v>
      </c>
      <c r="H274" s="4" t="s">
        <v>293</v>
      </c>
      <c r="I274" s="5">
        <v>600</v>
      </c>
      <c r="J274" s="10">
        <f t="shared" ref="J274:L274" si="115">J275</f>
        <v>5218500</v>
      </c>
      <c r="K274" s="10">
        <f t="shared" si="115"/>
        <v>5218500</v>
      </c>
      <c r="L274" s="10">
        <f t="shared" si="115"/>
        <v>5218500</v>
      </c>
    </row>
    <row r="275" spans="1:12" x14ac:dyDescent="0.25">
      <c r="A275" s="84" t="s">
        <v>78</v>
      </c>
      <c r="B275" s="84"/>
      <c r="C275" s="84"/>
      <c r="D275" s="84"/>
      <c r="E275" s="51">
        <v>851</v>
      </c>
      <c r="F275" s="3" t="s">
        <v>54</v>
      </c>
      <c r="G275" s="3" t="s">
        <v>11</v>
      </c>
      <c r="H275" s="4" t="s">
        <v>293</v>
      </c>
      <c r="I275" s="3" t="s">
        <v>79</v>
      </c>
      <c r="J275" s="10">
        <f>'3.ВС'!J184</f>
        <v>5218500</v>
      </c>
      <c r="K275" s="10">
        <f>'3.ВС'!K184</f>
        <v>5218500</v>
      </c>
      <c r="L275" s="10">
        <f>'3.ВС'!L184</f>
        <v>5218500</v>
      </c>
    </row>
    <row r="276" spans="1:12" ht="30" x14ac:dyDescent="0.25">
      <c r="A276" s="84" t="s">
        <v>219</v>
      </c>
      <c r="B276" s="84"/>
      <c r="C276" s="84"/>
      <c r="D276" s="84"/>
      <c r="E276" s="51">
        <v>851</v>
      </c>
      <c r="F276" s="3" t="s">
        <v>54</v>
      </c>
      <c r="G276" s="3" t="s">
        <v>11</v>
      </c>
      <c r="H276" s="4" t="s">
        <v>292</v>
      </c>
      <c r="I276" s="3"/>
      <c r="J276" s="10">
        <f t="shared" ref="J276:L277" si="116">J277</f>
        <v>502895</v>
      </c>
      <c r="K276" s="10">
        <f t="shared" si="116"/>
        <v>0</v>
      </c>
      <c r="L276" s="10">
        <f t="shared" si="116"/>
        <v>0</v>
      </c>
    </row>
    <row r="277" spans="1:12" ht="45" x14ac:dyDescent="0.25">
      <c r="A277" s="84" t="s">
        <v>20</v>
      </c>
      <c r="B277" s="84"/>
      <c r="C277" s="84"/>
      <c r="D277" s="84"/>
      <c r="E277" s="51">
        <v>851</v>
      </c>
      <c r="F277" s="3" t="s">
        <v>54</v>
      </c>
      <c r="G277" s="3" t="s">
        <v>11</v>
      </c>
      <c r="H277" s="4" t="s">
        <v>292</v>
      </c>
      <c r="I277" s="3" t="s">
        <v>21</v>
      </c>
      <c r="J277" s="10">
        <f t="shared" si="116"/>
        <v>502895</v>
      </c>
      <c r="K277" s="10">
        <f t="shared" si="116"/>
        <v>0</v>
      </c>
      <c r="L277" s="10">
        <f t="shared" si="116"/>
        <v>0</v>
      </c>
    </row>
    <row r="278" spans="1:12" ht="45" x14ac:dyDescent="0.25">
      <c r="A278" s="84" t="s">
        <v>9</v>
      </c>
      <c r="B278" s="84"/>
      <c r="C278" s="84"/>
      <c r="D278" s="84"/>
      <c r="E278" s="51">
        <v>851</v>
      </c>
      <c r="F278" s="3" t="s">
        <v>54</v>
      </c>
      <c r="G278" s="3" t="s">
        <v>11</v>
      </c>
      <c r="H278" s="4" t="s">
        <v>292</v>
      </c>
      <c r="I278" s="3" t="s">
        <v>22</v>
      </c>
      <c r="J278" s="10">
        <f>'3.ВС'!J187</f>
        <v>502895</v>
      </c>
      <c r="K278" s="10">
        <f>'3.ВС'!K187</f>
        <v>0</v>
      </c>
      <c r="L278" s="10">
        <f>'3.ВС'!L187</f>
        <v>0</v>
      </c>
    </row>
    <row r="279" spans="1:12" ht="30" x14ac:dyDescent="0.25">
      <c r="A279" s="82" t="s">
        <v>84</v>
      </c>
      <c r="B279" s="84"/>
      <c r="C279" s="84"/>
      <c r="D279" s="84"/>
      <c r="E279" s="51">
        <v>851</v>
      </c>
      <c r="F279" s="3" t="s">
        <v>54</v>
      </c>
      <c r="G279" s="3" t="s">
        <v>13</v>
      </c>
      <c r="H279" s="4"/>
      <c r="I279" s="3"/>
      <c r="J279" s="33">
        <f t="shared" ref="J279:L281" si="117">J280</f>
        <v>5000</v>
      </c>
      <c r="K279" s="33">
        <f t="shared" si="117"/>
        <v>0</v>
      </c>
      <c r="L279" s="33">
        <f t="shared" si="117"/>
        <v>0</v>
      </c>
    </row>
    <row r="280" spans="1:12" ht="30" x14ac:dyDescent="0.25">
      <c r="A280" s="82" t="s">
        <v>85</v>
      </c>
      <c r="B280" s="84"/>
      <c r="C280" s="84"/>
      <c r="D280" s="84"/>
      <c r="E280" s="51">
        <v>851</v>
      </c>
      <c r="F280" s="3" t="s">
        <v>54</v>
      </c>
      <c r="G280" s="3" t="s">
        <v>13</v>
      </c>
      <c r="H280" s="4" t="s">
        <v>294</v>
      </c>
      <c r="I280" s="3"/>
      <c r="J280" s="10">
        <f t="shared" si="117"/>
        <v>5000</v>
      </c>
      <c r="K280" s="10">
        <f t="shared" si="117"/>
        <v>0</v>
      </c>
      <c r="L280" s="10">
        <f t="shared" si="117"/>
        <v>0</v>
      </c>
    </row>
    <row r="281" spans="1:12" ht="45" x14ac:dyDescent="0.25">
      <c r="A281" s="84" t="s">
        <v>20</v>
      </c>
      <c r="B281" s="82"/>
      <c r="C281" s="82"/>
      <c r="D281" s="82"/>
      <c r="E281" s="51">
        <v>851</v>
      </c>
      <c r="F281" s="3" t="s">
        <v>54</v>
      </c>
      <c r="G281" s="3" t="s">
        <v>13</v>
      </c>
      <c r="H281" s="4" t="s">
        <v>294</v>
      </c>
      <c r="I281" s="3" t="s">
        <v>21</v>
      </c>
      <c r="J281" s="10">
        <f t="shared" si="117"/>
        <v>5000</v>
      </c>
      <c r="K281" s="10">
        <f t="shared" si="117"/>
        <v>0</v>
      </c>
      <c r="L281" s="10">
        <f t="shared" si="117"/>
        <v>0</v>
      </c>
    </row>
    <row r="282" spans="1:12" ht="45" x14ac:dyDescent="0.25">
      <c r="A282" s="84" t="s">
        <v>9</v>
      </c>
      <c r="B282" s="84"/>
      <c r="C282" s="84"/>
      <c r="D282" s="84"/>
      <c r="E282" s="51">
        <v>851</v>
      </c>
      <c r="F282" s="3" t="s">
        <v>54</v>
      </c>
      <c r="G282" s="3" t="s">
        <v>13</v>
      </c>
      <c r="H282" s="4" t="s">
        <v>294</v>
      </c>
      <c r="I282" s="3" t="s">
        <v>22</v>
      </c>
      <c r="J282" s="10">
        <f>'3.ВС'!J191</f>
        <v>5000</v>
      </c>
      <c r="K282" s="10">
        <f>'3.ВС'!K191</f>
        <v>0</v>
      </c>
      <c r="L282" s="10">
        <f>'3.ВС'!L191</f>
        <v>0</v>
      </c>
    </row>
    <row r="283" spans="1:12" s="17" customFormat="1" x14ac:dyDescent="0.25">
      <c r="A283" s="82" t="s">
        <v>86</v>
      </c>
      <c r="B283" s="84"/>
      <c r="C283" s="84"/>
      <c r="D283" s="84"/>
      <c r="E283" s="51">
        <v>852</v>
      </c>
      <c r="F283" s="3" t="s">
        <v>87</v>
      </c>
      <c r="G283" s="3"/>
      <c r="H283" s="4"/>
      <c r="I283" s="3"/>
      <c r="J283" s="10">
        <f>J284+J288+J307</f>
        <v>31560697.039999999</v>
      </c>
      <c r="K283" s="10">
        <f>K284+K288+K307</f>
        <v>29307476.039999999</v>
      </c>
      <c r="L283" s="10">
        <f>L284+L288+L307</f>
        <v>29635476.039999999</v>
      </c>
    </row>
    <row r="284" spans="1:12" x14ac:dyDescent="0.25">
      <c r="A284" s="82" t="s">
        <v>88</v>
      </c>
      <c r="B284" s="84"/>
      <c r="C284" s="84"/>
      <c r="D284" s="84"/>
      <c r="E284" s="51">
        <v>851</v>
      </c>
      <c r="F284" s="3" t="s">
        <v>87</v>
      </c>
      <c r="G284" s="3" t="s">
        <v>11</v>
      </c>
      <c r="H284" s="4"/>
      <c r="I284" s="3"/>
      <c r="J284" s="10">
        <f t="shared" ref="J284:L286" si="118">J285</f>
        <v>4117661</v>
      </c>
      <c r="K284" s="10">
        <f t="shared" si="118"/>
        <v>4117661</v>
      </c>
      <c r="L284" s="10">
        <f t="shared" si="118"/>
        <v>4117661</v>
      </c>
    </row>
    <row r="285" spans="1:12" ht="30" x14ac:dyDescent="0.25">
      <c r="A285" s="82" t="s">
        <v>89</v>
      </c>
      <c r="B285" s="84"/>
      <c r="C285" s="84"/>
      <c r="D285" s="84"/>
      <c r="E285" s="51">
        <v>851</v>
      </c>
      <c r="F285" s="3" t="s">
        <v>87</v>
      </c>
      <c r="G285" s="3" t="s">
        <v>11</v>
      </c>
      <c r="H285" s="4" t="s">
        <v>295</v>
      </c>
      <c r="I285" s="3"/>
      <c r="J285" s="10">
        <f t="shared" si="118"/>
        <v>4117661</v>
      </c>
      <c r="K285" s="10">
        <f t="shared" si="118"/>
        <v>4117661</v>
      </c>
      <c r="L285" s="10">
        <f t="shared" si="118"/>
        <v>4117661</v>
      </c>
    </row>
    <row r="286" spans="1:12" ht="30" x14ac:dyDescent="0.25">
      <c r="A286" s="82" t="s">
        <v>90</v>
      </c>
      <c r="B286" s="82"/>
      <c r="C286" s="82"/>
      <c r="D286" s="82"/>
      <c r="E286" s="51">
        <v>851</v>
      </c>
      <c r="F286" s="3" t="s">
        <v>87</v>
      </c>
      <c r="G286" s="3" t="s">
        <v>11</v>
      </c>
      <c r="H286" s="4" t="s">
        <v>295</v>
      </c>
      <c r="I286" s="3" t="s">
        <v>91</v>
      </c>
      <c r="J286" s="10">
        <f t="shared" si="118"/>
        <v>4117661</v>
      </c>
      <c r="K286" s="10">
        <f t="shared" si="118"/>
        <v>4117661</v>
      </c>
      <c r="L286" s="10">
        <f t="shared" si="118"/>
        <v>4117661</v>
      </c>
    </row>
    <row r="287" spans="1:12" ht="30" x14ac:dyDescent="0.25">
      <c r="A287" s="82" t="s">
        <v>98</v>
      </c>
      <c r="B287" s="84"/>
      <c r="C287" s="84"/>
      <c r="D287" s="12"/>
      <c r="E287" s="51">
        <v>851</v>
      </c>
      <c r="F287" s="3" t="s">
        <v>87</v>
      </c>
      <c r="G287" s="3" t="s">
        <v>11</v>
      </c>
      <c r="H287" s="4" t="s">
        <v>295</v>
      </c>
      <c r="I287" s="3" t="s">
        <v>99</v>
      </c>
      <c r="J287" s="10">
        <f>'3.ВС'!J196</f>
        <v>4117661</v>
      </c>
      <c r="K287" s="10">
        <f>'3.ВС'!K196</f>
        <v>4117661</v>
      </c>
      <c r="L287" s="10">
        <f>'3.ВС'!L196</f>
        <v>4117661</v>
      </c>
    </row>
    <row r="288" spans="1:12" x14ac:dyDescent="0.25">
      <c r="A288" s="82" t="s">
        <v>95</v>
      </c>
      <c r="B288" s="84"/>
      <c r="C288" s="84"/>
      <c r="D288" s="84"/>
      <c r="E288" s="51">
        <v>852</v>
      </c>
      <c r="F288" s="3" t="s">
        <v>87</v>
      </c>
      <c r="G288" s="3" t="s">
        <v>13</v>
      </c>
      <c r="H288" s="4"/>
      <c r="I288" s="3"/>
      <c r="J288" s="10">
        <f>J294+J289+J300+J297+J303</f>
        <v>27375036.039999999</v>
      </c>
      <c r="K288" s="10">
        <f t="shared" ref="K288:L288" si="119">K294+K289+K300+K297+K303</f>
        <v>25121815.039999999</v>
      </c>
      <c r="L288" s="10">
        <f t="shared" si="119"/>
        <v>25449815.039999999</v>
      </c>
    </row>
    <row r="289" spans="1:81" s="55" customFormat="1" ht="60" x14ac:dyDescent="0.25">
      <c r="A289" s="84" t="s">
        <v>163</v>
      </c>
      <c r="B289" s="84"/>
      <c r="C289" s="84"/>
      <c r="D289" s="84"/>
      <c r="E289" s="24">
        <v>851</v>
      </c>
      <c r="F289" s="4" t="s">
        <v>87</v>
      </c>
      <c r="G289" s="4" t="s">
        <v>13</v>
      </c>
      <c r="H289" s="4" t="s">
        <v>405</v>
      </c>
      <c r="I289" s="4"/>
      <c r="J289" s="10">
        <f t="shared" ref="J289:L289" si="120">J290+J292</f>
        <v>16541919.24</v>
      </c>
      <c r="K289" s="10">
        <f t="shared" si="120"/>
        <v>13973298.24</v>
      </c>
      <c r="L289" s="10">
        <f t="shared" si="120"/>
        <v>13973298.24</v>
      </c>
      <c r="M289" s="63"/>
      <c r="N289" s="42"/>
      <c r="O289" s="62"/>
      <c r="P289" s="62"/>
      <c r="Q289" s="6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62"/>
      <c r="AR289" s="62"/>
      <c r="AS289" s="62"/>
      <c r="AT289" s="42"/>
      <c r="AU289" s="42"/>
      <c r="AV289" s="42"/>
      <c r="AW289" s="42"/>
      <c r="AX289" s="42"/>
      <c r="AY289" s="42"/>
      <c r="AZ289" s="42"/>
      <c r="BA289" s="42"/>
      <c r="BB289" s="42"/>
      <c r="BC289" s="42"/>
      <c r="BD289" s="42"/>
      <c r="BE289" s="42"/>
      <c r="BF289" s="42"/>
      <c r="BG289" s="42"/>
      <c r="BH289" s="42"/>
      <c r="BI289" s="42"/>
      <c r="BJ289" s="42"/>
      <c r="BK289" s="62"/>
      <c r="BL289" s="62"/>
      <c r="BM289" s="62"/>
      <c r="BN289" s="42"/>
      <c r="BO289" s="42"/>
      <c r="BP289" s="42"/>
      <c r="BQ289" s="42"/>
      <c r="BR289" s="42"/>
      <c r="BS289" s="42"/>
      <c r="BT289" s="42"/>
      <c r="BU289" s="42"/>
      <c r="BV289" s="42"/>
      <c r="BW289" s="42"/>
      <c r="BX289" s="42"/>
      <c r="BY289" s="42"/>
      <c r="BZ289" s="42"/>
      <c r="CA289" s="42"/>
      <c r="CB289" s="42"/>
      <c r="CC289" s="42"/>
    </row>
    <row r="290" spans="1:81" s="55" customFormat="1" ht="30" x14ac:dyDescent="0.25">
      <c r="A290" s="84" t="s">
        <v>90</v>
      </c>
      <c r="B290" s="84"/>
      <c r="C290" s="84"/>
      <c r="D290" s="84"/>
      <c r="E290" s="24">
        <v>851</v>
      </c>
      <c r="F290" s="4" t="s">
        <v>87</v>
      </c>
      <c r="G290" s="4" t="s">
        <v>13</v>
      </c>
      <c r="H290" s="4" t="s">
        <v>405</v>
      </c>
      <c r="I290" s="4" t="s">
        <v>91</v>
      </c>
      <c r="J290" s="10">
        <f t="shared" ref="J290:L290" si="121">J291</f>
        <v>5137242</v>
      </c>
      <c r="K290" s="10">
        <f t="shared" si="121"/>
        <v>2568621</v>
      </c>
      <c r="L290" s="10">
        <f t="shared" si="121"/>
        <v>2568621</v>
      </c>
      <c r="M290" s="63"/>
      <c r="N290" s="42"/>
      <c r="O290" s="62"/>
      <c r="P290" s="62"/>
      <c r="Q290" s="6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62"/>
      <c r="AR290" s="62"/>
      <c r="AS290" s="62"/>
      <c r="AT290" s="42"/>
      <c r="AU290" s="42"/>
      <c r="AV290" s="42"/>
      <c r="AW290" s="42"/>
      <c r="AX290" s="42"/>
      <c r="AY290" s="42"/>
      <c r="AZ290" s="42"/>
      <c r="BA290" s="42"/>
      <c r="BB290" s="42"/>
      <c r="BC290" s="42"/>
      <c r="BD290" s="42"/>
      <c r="BE290" s="42"/>
      <c r="BF290" s="42"/>
      <c r="BG290" s="42"/>
      <c r="BH290" s="42"/>
      <c r="BI290" s="42"/>
      <c r="BJ290" s="42"/>
      <c r="BK290" s="62"/>
      <c r="BL290" s="62"/>
      <c r="BM290" s="62"/>
      <c r="BN290" s="42"/>
      <c r="BO290" s="42"/>
      <c r="BP290" s="42"/>
      <c r="BQ290" s="42"/>
      <c r="BR290" s="42"/>
      <c r="BS290" s="42"/>
      <c r="BT290" s="42"/>
      <c r="BU290" s="42"/>
      <c r="BV290" s="42"/>
      <c r="BW290" s="42"/>
      <c r="BX290" s="42"/>
      <c r="BY290" s="42"/>
      <c r="BZ290" s="42"/>
      <c r="CA290" s="42"/>
      <c r="CB290" s="42"/>
      <c r="CC290" s="42"/>
    </row>
    <row r="291" spans="1:81" s="55" customFormat="1" ht="30" x14ac:dyDescent="0.25">
      <c r="A291" s="84" t="s">
        <v>92</v>
      </c>
      <c r="B291" s="84"/>
      <c r="C291" s="84"/>
      <c r="D291" s="84"/>
      <c r="E291" s="24">
        <v>851</v>
      </c>
      <c r="F291" s="4" t="s">
        <v>87</v>
      </c>
      <c r="G291" s="4" t="s">
        <v>13</v>
      </c>
      <c r="H291" s="4" t="s">
        <v>405</v>
      </c>
      <c r="I291" s="4" t="s">
        <v>93</v>
      </c>
      <c r="J291" s="10">
        <f>'3.ВС'!J200</f>
        <v>5137242</v>
      </c>
      <c r="K291" s="10">
        <f>'3.ВС'!K200</f>
        <v>2568621</v>
      </c>
      <c r="L291" s="10">
        <f>'3.ВС'!L200</f>
        <v>2568621</v>
      </c>
      <c r="M291" s="63"/>
      <c r="N291" s="42"/>
      <c r="O291" s="62"/>
      <c r="P291" s="62"/>
      <c r="Q291" s="6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62"/>
      <c r="AR291" s="62"/>
      <c r="AS291" s="62"/>
      <c r="AT291" s="42"/>
      <c r="AU291" s="42"/>
      <c r="AV291" s="42"/>
      <c r="AW291" s="42"/>
      <c r="AX291" s="42"/>
      <c r="AY291" s="42"/>
      <c r="AZ291" s="42"/>
      <c r="BA291" s="42"/>
      <c r="BB291" s="42"/>
      <c r="BC291" s="42"/>
      <c r="BD291" s="42"/>
      <c r="BE291" s="42"/>
      <c r="BF291" s="42"/>
      <c r="BG291" s="42"/>
      <c r="BH291" s="42"/>
      <c r="BI291" s="42"/>
      <c r="BJ291" s="42"/>
      <c r="BK291" s="62"/>
      <c r="BL291" s="62"/>
      <c r="BM291" s="62"/>
      <c r="BN291" s="42"/>
      <c r="BO291" s="42"/>
      <c r="BP291" s="42"/>
      <c r="BQ291" s="42"/>
      <c r="BR291" s="42"/>
      <c r="BS291" s="42"/>
      <c r="BT291" s="42"/>
      <c r="BU291" s="42"/>
      <c r="BV291" s="42"/>
      <c r="BW291" s="42"/>
      <c r="BX291" s="42"/>
      <c r="BY291" s="42"/>
      <c r="BZ291" s="42"/>
      <c r="CA291" s="42"/>
      <c r="CB291" s="42"/>
      <c r="CC291" s="42"/>
    </row>
    <row r="292" spans="1:81" s="55" customFormat="1" ht="45" x14ac:dyDescent="0.25">
      <c r="A292" s="84" t="s">
        <v>67</v>
      </c>
      <c r="B292" s="84"/>
      <c r="C292" s="84"/>
      <c r="D292" s="84"/>
      <c r="E292" s="24">
        <v>851</v>
      </c>
      <c r="F292" s="4" t="s">
        <v>87</v>
      </c>
      <c r="G292" s="4" t="s">
        <v>13</v>
      </c>
      <c r="H292" s="4" t="s">
        <v>405</v>
      </c>
      <c r="I292" s="4" t="s">
        <v>68</v>
      </c>
      <c r="J292" s="10">
        <f>'3.ВС'!J201</f>
        <v>11404677.24</v>
      </c>
      <c r="K292" s="10">
        <f>'3.ВС'!K201</f>
        <v>11404677.24</v>
      </c>
      <c r="L292" s="10">
        <f>'3.ВС'!L201</f>
        <v>11404677.24</v>
      </c>
      <c r="M292" s="63"/>
      <c r="N292" s="42"/>
      <c r="O292" s="62"/>
      <c r="P292" s="62"/>
      <c r="Q292" s="6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62"/>
      <c r="AR292" s="62"/>
      <c r="AS292" s="62"/>
      <c r="AT292" s="42"/>
      <c r="AU292" s="42"/>
      <c r="AV292" s="42"/>
      <c r="AW292" s="42"/>
      <c r="AX292" s="42"/>
      <c r="AY292" s="42"/>
      <c r="AZ292" s="42"/>
      <c r="BA292" s="42"/>
      <c r="BB292" s="42"/>
      <c r="BC292" s="42"/>
      <c r="BD292" s="42"/>
      <c r="BE292" s="42"/>
      <c r="BF292" s="42"/>
      <c r="BG292" s="42"/>
      <c r="BH292" s="42"/>
      <c r="BI292" s="42"/>
      <c r="BJ292" s="42"/>
      <c r="BK292" s="62"/>
      <c r="BL292" s="62"/>
      <c r="BM292" s="62"/>
      <c r="BN292" s="42"/>
      <c r="BO292" s="42"/>
      <c r="BP292" s="42"/>
      <c r="BQ292" s="42"/>
      <c r="BR292" s="42"/>
      <c r="BS292" s="42"/>
      <c r="BT292" s="42"/>
      <c r="BU292" s="42"/>
      <c r="BV292" s="42"/>
      <c r="BW292" s="42"/>
      <c r="BX292" s="42"/>
      <c r="BY292" s="42"/>
      <c r="BZ292" s="42"/>
      <c r="CA292" s="42"/>
      <c r="CB292" s="42"/>
      <c r="CC292" s="42"/>
    </row>
    <row r="293" spans="1:81" s="55" customFormat="1" x14ac:dyDescent="0.25">
      <c r="A293" s="84" t="s">
        <v>69</v>
      </c>
      <c r="B293" s="84"/>
      <c r="C293" s="84"/>
      <c r="D293" s="84"/>
      <c r="E293" s="24">
        <v>851</v>
      </c>
      <c r="F293" s="4" t="s">
        <v>87</v>
      </c>
      <c r="G293" s="4" t="s">
        <v>13</v>
      </c>
      <c r="H293" s="4" t="s">
        <v>405</v>
      </c>
      <c r="I293" s="4" t="s">
        <v>70</v>
      </c>
      <c r="J293" s="10">
        <f>'3.ВС'!J202</f>
        <v>11404677.24</v>
      </c>
      <c r="K293" s="10">
        <f>'3.ВС'!K202</f>
        <v>11404677.24</v>
      </c>
      <c r="L293" s="10">
        <f>'3.ВС'!L202</f>
        <v>11404677.24</v>
      </c>
      <c r="M293" s="63"/>
      <c r="N293" s="42"/>
      <c r="O293" s="62"/>
      <c r="P293" s="62"/>
      <c r="Q293" s="62"/>
      <c r="R293" s="42"/>
      <c r="S293" s="62"/>
      <c r="T293" s="62"/>
      <c r="U293" s="62"/>
      <c r="V293" s="42"/>
      <c r="W293" s="65"/>
      <c r="X293" s="65"/>
      <c r="Y293" s="65"/>
      <c r="Z293" s="42"/>
      <c r="AA293" s="62"/>
      <c r="AB293" s="62"/>
      <c r="AC293" s="62"/>
      <c r="AD293" s="42"/>
      <c r="AE293" s="65"/>
      <c r="AF293" s="65"/>
      <c r="AG293" s="65"/>
      <c r="AH293" s="42"/>
      <c r="AI293" s="62"/>
      <c r="AJ293" s="62"/>
      <c r="AK293" s="62"/>
      <c r="AL293" s="42"/>
      <c r="AM293" s="65"/>
      <c r="AN293" s="65"/>
      <c r="AO293" s="65"/>
      <c r="AP293" s="42"/>
      <c r="AQ293" s="62"/>
      <c r="AR293" s="62"/>
      <c r="AS293" s="62"/>
      <c r="AT293" s="62"/>
      <c r="AU293" s="62"/>
      <c r="AV293" s="62"/>
      <c r="AW293" s="62"/>
      <c r="AX293" s="42"/>
      <c r="AY293" s="65"/>
      <c r="AZ293" s="65"/>
      <c r="BA293" s="65"/>
      <c r="BB293" s="62"/>
      <c r="BC293" s="62"/>
      <c r="BD293" s="62"/>
      <c r="BE293" s="62"/>
      <c r="BF293" s="42"/>
      <c r="BG293" s="65"/>
      <c r="BH293" s="65"/>
      <c r="BI293" s="65"/>
      <c r="BJ293" s="42"/>
      <c r="BK293" s="62"/>
      <c r="BL293" s="62"/>
      <c r="BM293" s="62"/>
      <c r="BN293" s="62"/>
      <c r="BO293" s="62"/>
      <c r="BP293" s="62"/>
      <c r="BQ293" s="62"/>
      <c r="BR293" s="42"/>
      <c r="BS293" s="65"/>
      <c r="BT293" s="65"/>
      <c r="BU293" s="65"/>
      <c r="BV293" s="62"/>
      <c r="BW293" s="62"/>
      <c r="BX293" s="62"/>
      <c r="BY293" s="62"/>
      <c r="BZ293" s="42"/>
      <c r="CA293" s="65"/>
      <c r="CB293" s="65"/>
      <c r="CC293" s="65"/>
    </row>
    <row r="294" spans="1:81" ht="30" x14ac:dyDescent="0.25">
      <c r="A294" s="82" t="s">
        <v>223</v>
      </c>
      <c r="B294" s="82"/>
      <c r="C294" s="82"/>
      <c r="D294" s="82"/>
      <c r="E294" s="51">
        <v>851</v>
      </c>
      <c r="F294" s="3" t="s">
        <v>87</v>
      </c>
      <c r="G294" s="3" t="s">
        <v>13</v>
      </c>
      <c r="H294" s="4" t="s">
        <v>296</v>
      </c>
      <c r="I294" s="3"/>
      <c r="J294" s="10">
        <f t="shared" ref="J294:L295" si="122">J295</f>
        <v>1830754.8</v>
      </c>
      <c r="K294" s="10">
        <f t="shared" si="122"/>
        <v>1830754.8</v>
      </c>
      <c r="L294" s="10">
        <f t="shared" si="122"/>
        <v>1830754.8</v>
      </c>
    </row>
    <row r="295" spans="1:81" ht="30" x14ac:dyDescent="0.25">
      <c r="A295" s="82" t="s">
        <v>90</v>
      </c>
      <c r="B295" s="82"/>
      <c r="C295" s="82"/>
      <c r="D295" s="82"/>
      <c r="E295" s="51">
        <v>851</v>
      </c>
      <c r="F295" s="3" t="s">
        <v>87</v>
      </c>
      <c r="G295" s="3" t="s">
        <v>13</v>
      </c>
      <c r="H295" s="4" t="s">
        <v>296</v>
      </c>
      <c r="I295" s="3" t="s">
        <v>91</v>
      </c>
      <c r="J295" s="10">
        <f t="shared" si="122"/>
        <v>1830754.8</v>
      </c>
      <c r="K295" s="10">
        <f t="shared" si="122"/>
        <v>1830754.8</v>
      </c>
      <c r="L295" s="10">
        <f t="shared" si="122"/>
        <v>1830754.8</v>
      </c>
    </row>
    <row r="296" spans="1:81" ht="30" x14ac:dyDescent="0.25">
      <c r="A296" s="82" t="s">
        <v>98</v>
      </c>
      <c r="B296" s="82"/>
      <c r="C296" s="82"/>
      <c r="D296" s="82"/>
      <c r="E296" s="51">
        <v>851</v>
      </c>
      <c r="F296" s="3" t="s">
        <v>87</v>
      </c>
      <c r="G296" s="3" t="s">
        <v>13</v>
      </c>
      <c r="H296" s="4" t="s">
        <v>296</v>
      </c>
      <c r="I296" s="3" t="s">
        <v>99</v>
      </c>
      <c r="J296" s="10">
        <f>'3.ВС'!J205</f>
        <v>1830754.8</v>
      </c>
      <c r="K296" s="10">
        <f>'3.ВС'!K205</f>
        <v>1830754.8</v>
      </c>
      <c r="L296" s="10">
        <f>'3.ВС'!L205</f>
        <v>1830754.8</v>
      </c>
    </row>
    <row r="297" spans="1:81" ht="60" x14ac:dyDescent="0.25">
      <c r="A297" s="82" t="s">
        <v>120</v>
      </c>
      <c r="B297" s="84"/>
      <c r="C297" s="84"/>
      <c r="D297" s="84"/>
      <c r="E297" s="51">
        <v>852</v>
      </c>
      <c r="F297" s="3" t="s">
        <v>87</v>
      </c>
      <c r="G297" s="3" t="s">
        <v>13</v>
      </c>
      <c r="H297" s="4" t="s">
        <v>314</v>
      </c>
      <c r="I297" s="3"/>
      <c r="J297" s="10">
        <f t="shared" ref="J297:L298" si="123">J298</f>
        <v>972276</v>
      </c>
      <c r="K297" s="10">
        <f t="shared" si="123"/>
        <v>972276</v>
      </c>
      <c r="L297" s="10">
        <f t="shared" si="123"/>
        <v>972276</v>
      </c>
    </row>
    <row r="298" spans="1:81" ht="30" x14ac:dyDescent="0.25">
      <c r="A298" s="82" t="s">
        <v>90</v>
      </c>
      <c r="B298" s="82"/>
      <c r="C298" s="82"/>
      <c r="D298" s="82"/>
      <c r="E298" s="51">
        <v>852</v>
      </c>
      <c r="F298" s="3" t="s">
        <v>87</v>
      </c>
      <c r="G298" s="3" t="s">
        <v>13</v>
      </c>
      <c r="H298" s="4" t="s">
        <v>314</v>
      </c>
      <c r="I298" s="3" t="s">
        <v>91</v>
      </c>
      <c r="J298" s="10">
        <f t="shared" si="123"/>
        <v>972276</v>
      </c>
      <c r="K298" s="10">
        <f t="shared" si="123"/>
        <v>972276</v>
      </c>
      <c r="L298" s="10">
        <f t="shared" si="123"/>
        <v>972276</v>
      </c>
    </row>
    <row r="299" spans="1:81" ht="30" x14ac:dyDescent="0.25">
      <c r="A299" s="84" t="s">
        <v>98</v>
      </c>
      <c r="B299" s="82"/>
      <c r="C299" s="82"/>
      <c r="D299" s="82"/>
      <c r="E299" s="51">
        <v>852</v>
      </c>
      <c r="F299" s="3" t="s">
        <v>87</v>
      </c>
      <c r="G299" s="3" t="s">
        <v>13</v>
      </c>
      <c r="H299" s="4" t="s">
        <v>314</v>
      </c>
      <c r="I299" s="3" t="s">
        <v>99</v>
      </c>
      <c r="J299" s="10">
        <f>'3.ВС'!J290</f>
        <v>972276</v>
      </c>
      <c r="K299" s="10">
        <f>'3.ВС'!K290</f>
        <v>972276</v>
      </c>
      <c r="L299" s="10">
        <f>'3.ВС'!L290</f>
        <v>972276</v>
      </c>
    </row>
    <row r="300" spans="1:81" ht="45" x14ac:dyDescent="0.25">
      <c r="A300" s="82" t="s">
        <v>119</v>
      </c>
      <c r="B300" s="84"/>
      <c r="C300" s="84"/>
      <c r="D300" s="84"/>
      <c r="E300" s="51">
        <v>852</v>
      </c>
      <c r="F300" s="3" t="s">
        <v>87</v>
      </c>
      <c r="G300" s="3" t="s">
        <v>13</v>
      </c>
      <c r="H300" s="4" t="s">
        <v>313</v>
      </c>
      <c r="I300" s="3"/>
      <c r="J300" s="10">
        <f t="shared" ref="J300:L301" si="124">J301</f>
        <v>119600</v>
      </c>
      <c r="K300" s="10">
        <f t="shared" si="124"/>
        <v>119600</v>
      </c>
      <c r="L300" s="10">
        <f t="shared" si="124"/>
        <v>119600</v>
      </c>
    </row>
    <row r="301" spans="1:81" ht="30" x14ac:dyDescent="0.25">
      <c r="A301" s="82" t="s">
        <v>90</v>
      </c>
      <c r="B301" s="82"/>
      <c r="C301" s="82"/>
      <c r="D301" s="82"/>
      <c r="E301" s="51">
        <v>852</v>
      </c>
      <c r="F301" s="3" t="s">
        <v>87</v>
      </c>
      <c r="G301" s="3" t="s">
        <v>13</v>
      </c>
      <c r="H301" s="4" t="s">
        <v>313</v>
      </c>
      <c r="I301" s="3" t="s">
        <v>91</v>
      </c>
      <c r="J301" s="10">
        <f t="shared" si="124"/>
        <v>119600</v>
      </c>
      <c r="K301" s="10">
        <f t="shared" si="124"/>
        <v>119600</v>
      </c>
      <c r="L301" s="10">
        <f t="shared" si="124"/>
        <v>119600</v>
      </c>
    </row>
    <row r="302" spans="1:81" ht="30" x14ac:dyDescent="0.25">
      <c r="A302" s="84" t="s">
        <v>98</v>
      </c>
      <c r="B302" s="82"/>
      <c r="C302" s="82"/>
      <c r="D302" s="82"/>
      <c r="E302" s="51">
        <v>852</v>
      </c>
      <c r="F302" s="3" t="s">
        <v>87</v>
      </c>
      <c r="G302" s="3" t="s">
        <v>13</v>
      </c>
      <c r="H302" s="4" t="s">
        <v>313</v>
      </c>
      <c r="I302" s="3" t="s">
        <v>99</v>
      </c>
      <c r="J302" s="10">
        <f>'3.ВС'!J293</f>
        <v>119600</v>
      </c>
      <c r="K302" s="10">
        <f>'3.ВС'!K293</f>
        <v>119600</v>
      </c>
      <c r="L302" s="10">
        <f>'3.ВС'!L293</f>
        <v>119600</v>
      </c>
    </row>
    <row r="303" spans="1:81" ht="90" x14ac:dyDescent="0.25">
      <c r="A303" s="84" t="s">
        <v>350</v>
      </c>
      <c r="B303" s="82"/>
      <c r="C303" s="82"/>
      <c r="D303" s="82"/>
      <c r="E303" s="51"/>
      <c r="F303" s="3" t="s">
        <v>87</v>
      </c>
      <c r="G303" s="3" t="s">
        <v>13</v>
      </c>
      <c r="H303" s="4" t="s">
        <v>315</v>
      </c>
      <c r="I303" s="3"/>
      <c r="J303" s="10">
        <f t="shared" ref="J303:L303" si="125">J304</f>
        <v>7910486</v>
      </c>
      <c r="K303" s="10">
        <f t="shared" si="125"/>
        <v>8225886</v>
      </c>
      <c r="L303" s="10">
        <f t="shared" si="125"/>
        <v>8553886</v>
      </c>
    </row>
    <row r="304" spans="1:81" ht="30" x14ac:dyDescent="0.25">
      <c r="A304" s="82" t="s">
        <v>90</v>
      </c>
      <c r="B304" s="82"/>
      <c r="C304" s="82"/>
      <c r="D304" s="82"/>
      <c r="E304" s="51">
        <v>852</v>
      </c>
      <c r="F304" s="3" t="s">
        <v>87</v>
      </c>
      <c r="G304" s="3" t="s">
        <v>13</v>
      </c>
      <c r="H304" s="4" t="s">
        <v>315</v>
      </c>
      <c r="I304" s="3" t="s">
        <v>91</v>
      </c>
      <c r="J304" s="10">
        <f t="shared" ref="J304:L304" si="126">J305+J306</f>
        <v>7910486</v>
      </c>
      <c r="K304" s="10">
        <f t="shared" si="126"/>
        <v>8225886</v>
      </c>
      <c r="L304" s="10">
        <f t="shared" si="126"/>
        <v>8553886</v>
      </c>
    </row>
    <row r="305" spans="1:81" ht="30" x14ac:dyDescent="0.25">
      <c r="A305" s="82" t="s">
        <v>98</v>
      </c>
      <c r="B305" s="82"/>
      <c r="C305" s="82"/>
      <c r="D305" s="82"/>
      <c r="E305" s="51">
        <v>852</v>
      </c>
      <c r="F305" s="3" t="s">
        <v>87</v>
      </c>
      <c r="G305" s="3" t="s">
        <v>13</v>
      </c>
      <c r="H305" s="4" t="s">
        <v>315</v>
      </c>
      <c r="I305" s="3" t="s">
        <v>99</v>
      </c>
      <c r="J305" s="10">
        <f>'3.ВС'!J296</f>
        <v>5747325</v>
      </c>
      <c r="K305" s="10">
        <f>'3.ВС'!K296</f>
        <v>5977613</v>
      </c>
      <c r="L305" s="10">
        <f>'3.ВС'!L296</f>
        <v>6217181</v>
      </c>
    </row>
    <row r="306" spans="1:81" ht="30" x14ac:dyDescent="0.25">
      <c r="A306" s="82" t="s">
        <v>92</v>
      </c>
      <c r="B306" s="82"/>
      <c r="C306" s="82"/>
      <c r="D306" s="82"/>
      <c r="E306" s="51">
        <v>852</v>
      </c>
      <c r="F306" s="3" t="s">
        <v>87</v>
      </c>
      <c r="G306" s="3" t="s">
        <v>13</v>
      </c>
      <c r="H306" s="4" t="s">
        <v>315</v>
      </c>
      <c r="I306" s="3" t="s">
        <v>93</v>
      </c>
      <c r="J306" s="10">
        <f>'3.ВС'!J297</f>
        <v>2163161</v>
      </c>
      <c r="K306" s="10">
        <f>'3.ВС'!K297</f>
        <v>2248273</v>
      </c>
      <c r="L306" s="10">
        <f>'3.ВС'!L297</f>
        <v>2336705</v>
      </c>
    </row>
    <row r="307" spans="1:81" x14ac:dyDescent="0.25">
      <c r="A307" s="82" t="s">
        <v>96</v>
      </c>
      <c r="B307" s="84"/>
      <c r="C307" s="84"/>
      <c r="D307" s="84"/>
      <c r="E307" s="51">
        <v>852</v>
      </c>
      <c r="F307" s="3" t="s">
        <v>87</v>
      </c>
      <c r="G307" s="3" t="s">
        <v>97</v>
      </c>
      <c r="H307" s="4"/>
      <c r="I307" s="3"/>
      <c r="J307" s="10">
        <f>J308</f>
        <v>68000</v>
      </c>
      <c r="K307" s="10">
        <f t="shared" ref="K307:L307" si="127">K308</f>
        <v>68000</v>
      </c>
      <c r="L307" s="10">
        <f t="shared" si="127"/>
        <v>68000</v>
      </c>
    </row>
    <row r="308" spans="1:81" ht="120" x14ac:dyDescent="0.25">
      <c r="A308" s="82" t="s">
        <v>352</v>
      </c>
      <c r="B308" s="84"/>
      <c r="C308" s="84"/>
      <c r="D308" s="84"/>
      <c r="E308" s="51">
        <v>852</v>
      </c>
      <c r="F308" s="4" t="s">
        <v>87</v>
      </c>
      <c r="G308" s="4" t="s">
        <v>97</v>
      </c>
      <c r="H308" s="4" t="s">
        <v>317</v>
      </c>
      <c r="I308" s="3"/>
      <c r="J308" s="10">
        <f t="shared" ref="J308:L309" si="128">J309</f>
        <v>68000</v>
      </c>
      <c r="K308" s="10">
        <f t="shared" si="128"/>
        <v>68000</v>
      </c>
      <c r="L308" s="10">
        <f t="shared" si="128"/>
        <v>68000</v>
      </c>
    </row>
    <row r="309" spans="1:81" ht="45" x14ac:dyDescent="0.25">
      <c r="A309" s="84" t="s">
        <v>20</v>
      </c>
      <c r="B309" s="84"/>
      <c r="C309" s="84"/>
      <c r="D309" s="84"/>
      <c r="E309" s="51">
        <v>852</v>
      </c>
      <c r="F309" s="4" t="s">
        <v>87</v>
      </c>
      <c r="G309" s="4" t="s">
        <v>97</v>
      </c>
      <c r="H309" s="4" t="s">
        <v>317</v>
      </c>
      <c r="I309" s="3" t="s">
        <v>21</v>
      </c>
      <c r="J309" s="10">
        <f t="shared" si="128"/>
        <v>68000</v>
      </c>
      <c r="K309" s="10">
        <f t="shared" si="128"/>
        <v>68000</v>
      </c>
      <c r="L309" s="10">
        <f t="shared" si="128"/>
        <v>68000</v>
      </c>
    </row>
    <row r="310" spans="1:81" ht="45" x14ac:dyDescent="0.25">
      <c r="A310" s="84" t="s">
        <v>9</v>
      </c>
      <c r="B310" s="84"/>
      <c r="C310" s="84"/>
      <c r="D310" s="84"/>
      <c r="E310" s="51">
        <v>852</v>
      </c>
      <c r="F310" s="4" t="s">
        <v>87</v>
      </c>
      <c r="G310" s="4" t="s">
        <v>97</v>
      </c>
      <c r="H310" s="4" t="s">
        <v>317</v>
      </c>
      <c r="I310" s="3" t="s">
        <v>22</v>
      </c>
      <c r="J310" s="10">
        <f>'3.ВС'!J301</f>
        <v>68000</v>
      </c>
      <c r="K310" s="10">
        <f>'3.ВС'!K301</f>
        <v>68000</v>
      </c>
      <c r="L310" s="10">
        <f>'3.ВС'!L301</f>
        <v>68000</v>
      </c>
    </row>
    <row r="311" spans="1:81" s="17" customFormat="1" x14ac:dyDescent="0.25">
      <c r="A311" s="82" t="s">
        <v>100</v>
      </c>
      <c r="B311" s="84"/>
      <c r="C311" s="84"/>
      <c r="D311" s="84"/>
      <c r="E311" s="51">
        <v>851</v>
      </c>
      <c r="F311" s="3" t="s">
        <v>101</v>
      </c>
      <c r="G311" s="3"/>
      <c r="H311" s="4"/>
      <c r="I311" s="3"/>
      <c r="J311" s="10">
        <f>J312+J331</f>
        <v>205413573.30000001</v>
      </c>
      <c r="K311" s="10">
        <f>K312+K331</f>
        <v>8585600</v>
      </c>
      <c r="L311" s="10">
        <f>L312+L331</f>
        <v>8585600</v>
      </c>
    </row>
    <row r="312" spans="1:81" x14ac:dyDescent="0.25">
      <c r="A312" s="12" t="s">
        <v>102</v>
      </c>
      <c r="B312" s="12"/>
      <c r="C312" s="12"/>
      <c r="D312" s="12"/>
      <c r="E312" s="51">
        <v>851</v>
      </c>
      <c r="F312" s="3" t="s">
        <v>101</v>
      </c>
      <c r="G312" s="3" t="s">
        <v>41</v>
      </c>
      <c r="H312" s="4"/>
      <c r="I312" s="3"/>
      <c r="J312" s="10">
        <f>J313+J316+J319+J325+J322+J328</f>
        <v>197067073.30000001</v>
      </c>
      <c r="K312" s="10">
        <f t="shared" ref="K312:L312" si="129">K313+K316+K319+K325+K322+K328</f>
        <v>268000</v>
      </c>
      <c r="L312" s="10">
        <f t="shared" si="129"/>
        <v>268000</v>
      </c>
    </row>
    <row r="313" spans="1:81" ht="60" x14ac:dyDescent="0.25">
      <c r="A313" s="84" t="s">
        <v>394</v>
      </c>
      <c r="B313" s="12"/>
      <c r="C313" s="12"/>
      <c r="D313" s="12"/>
      <c r="E313" s="24" t="s">
        <v>240</v>
      </c>
      <c r="F313" s="3" t="s">
        <v>101</v>
      </c>
      <c r="G313" s="3" t="s">
        <v>41</v>
      </c>
      <c r="H313" s="4" t="s">
        <v>438</v>
      </c>
      <c r="I313" s="3"/>
      <c r="J313" s="10">
        <f t="shared" ref="J313:L314" si="130">J314</f>
        <v>195216358.30000001</v>
      </c>
      <c r="K313" s="10">
        <f t="shared" si="130"/>
        <v>0</v>
      </c>
      <c r="L313" s="10">
        <f t="shared" si="130"/>
        <v>0</v>
      </c>
      <c r="M313" s="42"/>
      <c r="N313" s="42"/>
      <c r="O313" s="42"/>
      <c r="P313" s="42"/>
      <c r="Q313" s="42"/>
    </row>
    <row r="314" spans="1:81" ht="45" x14ac:dyDescent="0.25">
      <c r="A314" s="84" t="s">
        <v>67</v>
      </c>
      <c r="B314" s="12"/>
      <c r="C314" s="12"/>
      <c r="D314" s="12"/>
      <c r="E314" s="24" t="s">
        <v>240</v>
      </c>
      <c r="F314" s="3" t="s">
        <v>101</v>
      </c>
      <c r="G314" s="3" t="s">
        <v>41</v>
      </c>
      <c r="H314" s="4" t="s">
        <v>438</v>
      </c>
      <c r="I314" s="3" t="s">
        <v>68</v>
      </c>
      <c r="J314" s="10">
        <f t="shared" si="130"/>
        <v>195216358.30000001</v>
      </c>
      <c r="K314" s="10">
        <f t="shared" si="130"/>
        <v>0</v>
      </c>
      <c r="L314" s="10">
        <f t="shared" si="130"/>
        <v>0</v>
      </c>
      <c r="M314" s="42"/>
      <c r="N314" s="42"/>
      <c r="O314" s="42"/>
      <c r="P314" s="42"/>
      <c r="Q314" s="42"/>
    </row>
    <row r="315" spans="1:81" x14ac:dyDescent="0.25">
      <c r="A315" s="84" t="s">
        <v>69</v>
      </c>
      <c r="B315" s="12"/>
      <c r="C315" s="12"/>
      <c r="D315" s="12"/>
      <c r="E315" s="24" t="s">
        <v>240</v>
      </c>
      <c r="F315" s="3" t="s">
        <v>101</v>
      </c>
      <c r="G315" s="3" t="s">
        <v>41</v>
      </c>
      <c r="H315" s="4" t="s">
        <v>438</v>
      </c>
      <c r="I315" s="3" t="s">
        <v>70</v>
      </c>
      <c r="J315" s="10">
        <f>'3.ВС'!J210</f>
        <v>195216358.30000001</v>
      </c>
      <c r="K315" s="10">
        <f>'3.ВС'!K210</f>
        <v>0</v>
      </c>
      <c r="L315" s="10">
        <f>'3.ВС'!L210</f>
        <v>0</v>
      </c>
      <c r="M315" s="42"/>
      <c r="N315" s="42"/>
      <c r="O315" s="42"/>
      <c r="P315" s="42"/>
      <c r="Q315" s="42"/>
    </row>
    <row r="316" spans="1:81" ht="45" x14ac:dyDescent="0.25">
      <c r="A316" s="84" t="s">
        <v>399</v>
      </c>
      <c r="B316" s="12"/>
      <c r="C316" s="12"/>
      <c r="D316" s="12"/>
      <c r="E316" s="24" t="s">
        <v>240</v>
      </c>
      <c r="F316" s="3" t="s">
        <v>101</v>
      </c>
      <c r="G316" s="3" t="s">
        <v>41</v>
      </c>
      <c r="H316" s="4" t="s">
        <v>404</v>
      </c>
      <c r="I316" s="3"/>
      <c r="J316" s="10">
        <f t="shared" ref="J316:L317" si="131">J317</f>
        <v>1100000</v>
      </c>
      <c r="K316" s="10">
        <f t="shared" si="131"/>
        <v>0</v>
      </c>
      <c r="L316" s="10">
        <f t="shared" si="131"/>
        <v>0</v>
      </c>
      <c r="M316" s="63"/>
      <c r="N316" s="42"/>
      <c r="O316" s="62"/>
      <c r="P316" s="62"/>
      <c r="Q316" s="6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62"/>
      <c r="AR316" s="62"/>
      <c r="AS316" s="62"/>
      <c r="AT316" s="42"/>
      <c r="AU316" s="42"/>
      <c r="AV316" s="42"/>
      <c r="AW316" s="42"/>
      <c r="AX316" s="42"/>
      <c r="AY316" s="42"/>
      <c r="AZ316" s="42"/>
      <c r="BA316" s="42"/>
      <c r="BB316" s="42"/>
      <c r="BC316" s="42"/>
      <c r="BD316" s="42"/>
      <c r="BE316" s="42"/>
      <c r="BF316" s="42"/>
      <c r="BG316" s="42"/>
      <c r="BH316" s="42"/>
      <c r="BI316" s="42"/>
      <c r="BJ316" s="42"/>
      <c r="BK316" s="62"/>
      <c r="BL316" s="62"/>
      <c r="BM316" s="62"/>
      <c r="BN316" s="42"/>
      <c r="BO316" s="42"/>
      <c r="BP316" s="42"/>
      <c r="BQ316" s="42"/>
      <c r="BR316" s="42"/>
      <c r="BS316" s="42"/>
      <c r="BT316" s="42"/>
      <c r="BU316" s="42"/>
      <c r="BV316" s="42"/>
      <c r="BW316" s="42"/>
      <c r="BX316" s="42"/>
      <c r="BY316" s="42"/>
      <c r="BZ316" s="42"/>
      <c r="CA316" s="42"/>
      <c r="CB316" s="42"/>
      <c r="CC316" s="42"/>
    </row>
    <row r="317" spans="1:81" ht="45" x14ac:dyDescent="0.25">
      <c r="A317" s="84" t="s">
        <v>67</v>
      </c>
      <c r="B317" s="12"/>
      <c r="C317" s="12"/>
      <c r="D317" s="12"/>
      <c r="E317" s="24" t="s">
        <v>240</v>
      </c>
      <c r="F317" s="3" t="s">
        <v>101</v>
      </c>
      <c r="G317" s="3" t="s">
        <v>41</v>
      </c>
      <c r="H317" s="4" t="s">
        <v>404</v>
      </c>
      <c r="I317" s="3" t="s">
        <v>68</v>
      </c>
      <c r="J317" s="10">
        <f t="shared" si="131"/>
        <v>1100000</v>
      </c>
      <c r="K317" s="10">
        <f t="shared" si="131"/>
        <v>0</v>
      </c>
      <c r="L317" s="10">
        <f t="shared" si="131"/>
        <v>0</v>
      </c>
      <c r="M317" s="63"/>
      <c r="N317" s="42"/>
      <c r="O317" s="62"/>
      <c r="P317" s="62"/>
      <c r="Q317" s="6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62"/>
      <c r="AR317" s="62"/>
      <c r="AS317" s="62"/>
      <c r="AT317" s="42"/>
      <c r="AU317" s="42"/>
      <c r="AV317" s="42"/>
      <c r="AW317" s="42"/>
      <c r="AX317" s="42"/>
      <c r="AY317" s="42"/>
      <c r="AZ317" s="42"/>
      <c r="BA317" s="42"/>
      <c r="BB317" s="42"/>
      <c r="BC317" s="42"/>
      <c r="BD317" s="42"/>
      <c r="BE317" s="42"/>
      <c r="BF317" s="42"/>
      <c r="BG317" s="42"/>
      <c r="BH317" s="42"/>
      <c r="BI317" s="42"/>
      <c r="BJ317" s="42"/>
      <c r="BK317" s="62"/>
      <c r="BL317" s="62"/>
      <c r="BM317" s="62"/>
      <c r="BN317" s="42"/>
      <c r="BO317" s="42"/>
      <c r="BP317" s="42"/>
      <c r="BQ317" s="42"/>
      <c r="BR317" s="42"/>
      <c r="BS317" s="42"/>
      <c r="BT317" s="42"/>
      <c r="BU317" s="42"/>
      <c r="BV317" s="42"/>
      <c r="BW317" s="42"/>
      <c r="BX317" s="42"/>
      <c r="BY317" s="42"/>
      <c r="BZ317" s="42"/>
      <c r="CA317" s="42"/>
      <c r="CB317" s="42"/>
      <c r="CC317" s="42"/>
    </row>
    <row r="318" spans="1:81" x14ac:dyDescent="0.25">
      <c r="A318" s="84" t="s">
        <v>69</v>
      </c>
      <c r="B318" s="12"/>
      <c r="C318" s="12"/>
      <c r="D318" s="12"/>
      <c r="E318" s="24" t="s">
        <v>240</v>
      </c>
      <c r="F318" s="3" t="s">
        <v>101</v>
      </c>
      <c r="G318" s="3" t="s">
        <v>41</v>
      </c>
      <c r="H318" s="4" t="s">
        <v>404</v>
      </c>
      <c r="I318" s="3" t="s">
        <v>70</v>
      </c>
      <c r="J318" s="10">
        <f>'3.ВС'!J213</f>
        <v>1100000</v>
      </c>
      <c r="K318" s="10">
        <f>'3.ВС'!K213</f>
        <v>0</v>
      </c>
      <c r="L318" s="10">
        <f>'3.ВС'!L213</f>
        <v>0</v>
      </c>
      <c r="M318" s="63"/>
      <c r="N318" s="42"/>
      <c r="O318" s="62"/>
      <c r="P318" s="62"/>
      <c r="Q318" s="6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62"/>
      <c r="AR318" s="62"/>
      <c r="AS318" s="62"/>
      <c r="AT318" s="42"/>
      <c r="AU318" s="42"/>
      <c r="AV318" s="42"/>
      <c r="AW318" s="42"/>
      <c r="AX318" s="42"/>
      <c r="AY318" s="42"/>
      <c r="AZ318" s="42"/>
      <c r="BA318" s="42"/>
      <c r="BB318" s="42"/>
      <c r="BC318" s="42"/>
      <c r="BD318" s="42"/>
      <c r="BE318" s="42"/>
      <c r="BF318" s="42"/>
      <c r="BG318" s="42"/>
      <c r="BH318" s="42"/>
      <c r="BI318" s="42"/>
      <c r="BJ318" s="42"/>
      <c r="BK318" s="62"/>
      <c r="BL318" s="62"/>
      <c r="BM318" s="62"/>
      <c r="BN318" s="42"/>
      <c r="BO318" s="42"/>
      <c r="BP318" s="42"/>
      <c r="BQ318" s="42"/>
      <c r="BR318" s="42"/>
      <c r="BS318" s="42"/>
      <c r="BT318" s="42"/>
      <c r="BU318" s="42"/>
      <c r="BV318" s="42"/>
      <c r="BW318" s="42"/>
      <c r="BX318" s="42"/>
      <c r="BY318" s="42"/>
      <c r="BZ318" s="42"/>
      <c r="CA318" s="42"/>
      <c r="CB318" s="42"/>
      <c r="CC318" s="42"/>
    </row>
    <row r="319" spans="1:81" s="66" customFormat="1" ht="30" x14ac:dyDescent="0.25">
      <c r="A319" s="82" t="s">
        <v>103</v>
      </c>
      <c r="B319" s="84"/>
      <c r="C319" s="84"/>
      <c r="D319" s="84"/>
      <c r="E319" s="51">
        <v>851</v>
      </c>
      <c r="F319" s="3" t="s">
        <v>101</v>
      </c>
      <c r="G319" s="3" t="s">
        <v>41</v>
      </c>
      <c r="H319" s="4" t="s">
        <v>297</v>
      </c>
      <c r="I319" s="3"/>
      <c r="J319" s="10">
        <f t="shared" ref="J319:L320" si="132">J320</f>
        <v>275800</v>
      </c>
      <c r="K319" s="10">
        <f t="shared" si="132"/>
        <v>0</v>
      </c>
      <c r="L319" s="10">
        <f t="shared" si="132"/>
        <v>0</v>
      </c>
    </row>
    <row r="320" spans="1:81" ht="45" x14ac:dyDescent="0.25">
      <c r="A320" s="84" t="s">
        <v>20</v>
      </c>
      <c r="B320" s="82"/>
      <c r="C320" s="82"/>
      <c r="D320" s="82"/>
      <c r="E320" s="51">
        <v>851</v>
      </c>
      <c r="F320" s="3" t="s">
        <v>101</v>
      </c>
      <c r="G320" s="3" t="s">
        <v>41</v>
      </c>
      <c r="H320" s="4" t="s">
        <v>297</v>
      </c>
      <c r="I320" s="3" t="s">
        <v>21</v>
      </c>
      <c r="J320" s="10">
        <f t="shared" si="132"/>
        <v>275800</v>
      </c>
      <c r="K320" s="10">
        <f t="shared" si="132"/>
        <v>0</v>
      </c>
      <c r="L320" s="10">
        <f t="shared" si="132"/>
        <v>0</v>
      </c>
    </row>
    <row r="321" spans="1:12" ht="45" x14ac:dyDescent="0.25">
      <c r="A321" s="84" t="s">
        <v>9</v>
      </c>
      <c r="B321" s="84"/>
      <c r="C321" s="84"/>
      <c r="D321" s="84"/>
      <c r="E321" s="51">
        <v>851</v>
      </c>
      <c r="F321" s="3" t="s">
        <v>101</v>
      </c>
      <c r="G321" s="3" t="s">
        <v>41</v>
      </c>
      <c r="H321" s="4" t="s">
        <v>297</v>
      </c>
      <c r="I321" s="3" t="s">
        <v>22</v>
      </c>
      <c r="J321" s="10">
        <f>'3.ВС'!J216</f>
        <v>275800</v>
      </c>
      <c r="K321" s="10">
        <f>'3.ВС'!K216</f>
        <v>0</v>
      </c>
      <c r="L321" s="10">
        <f>'3.ВС'!L216</f>
        <v>0</v>
      </c>
    </row>
    <row r="322" spans="1:12" ht="60" x14ac:dyDescent="0.25">
      <c r="A322" s="82" t="s">
        <v>105</v>
      </c>
      <c r="B322" s="12"/>
      <c r="C322" s="12"/>
      <c r="D322" s="12"/>
      <c r="E322" s="51">
        <v>851</v>
      </c>
      <c r="F322" s="3" t="s">
        <v>101</v>
      </c>
      <c r="G322" s="3" t="s">
        <v>41</v>
      </c>
      <c r="H322" s="4" t="s">
        <v>298</v>
      </c>
      <c r="I322" s="3"/>
      <c r="J322" s="10">
        <f t="shared" ref="J322:L323" si="133">J323</f>
        <v>10000</v>
      </c>
      <c r="K322" s="10">
        <f t="shared" si="133"/>
        <v>0</v>
      </c>
      <c r="L322" s="10">
        <f t="shared" si="133"/>
        <v>0</v>
      </c>
    </row>
    <row r="323" spans="1:12" ht="45" x14ac:dyDescent="0.25">
      <c r="A323" s="84" t="s">
        <v>20</v>
      </c>
      <c r="B323" s="12"/>
      <c r="C323" s="12"/>
      <c r="D323" s="12"/>
      <c r="E323" s="51">
        <v>851</v>
      </c>
      <c r="F323" s="3" t="s">
        <v>101</v>
      </c>
      <c r="G323" s="3" t="s">
        <v>41</v>
      </c>
      <c r="H323" s="4" t="s">
        <v>298</v>
      </c>
      <c r="I323" s="3" t="s">
        <v>21</v>
      </c>
      <c r="J323" s="10">
        <f t="shared" si="133"/>
        <v>10000</v>
      </c>
      <c r="K323" s="10">
        <f t="shared" si="133"/>
        <v>0</v>
      </c>
      <c r="L323" s="10">
        <f t="shared" si="133"/>
        <v>0</v>
      </c>
    </row>
    <row r="324" spans="1:12" ht="45" x14ac:dyDescent="0.25">
      <c r="A324" s="84" t="s">
        <v>9</v>
      </c>
      <c r="B324" s="12"/>
      <c r="C324" s="12"/>
      <c r="D324" s="12"/>
      <c r="E324" s="51">
        <v>851</v>
      </c>
      <c r="F324" s="3" t="s">
        <v>101</v>
      </c>
      <c r="G324" s="3" t="s">
        <v>41</v>
      </c>
      <c r="H324" s="4" t="s">
        <v>298</v>
      </c>
      <c r="I324" s="3" t="s">
        <v>22</v>
      </c>
      <c r="J324" s="10">
        <f>'3.ВС'!J219</f>
        <v>10000</v>
      </c>
      <c r="K324" s="10">
        <f>'3.ВС'!K219</f>
        <v>0</v>
      </c>
      <c r="L324" s="10">
        <f>'3.ВС'!L219</f>
        <v>0</v>
      </c>
    </row>
    <row r="325" spans="1:12" ht="135" x14ac:dyDescent="0.25">
      <c r="A325" s="82" t="s">
        <v>104</v>
      </c>
      <c r="B325" s="12"/>
      <c r="C325" s="12"/>
      <c r="D325" s="12"/>
      <c r="E325" s="51">
        <v>851</v>
      </c>
      <c r="F325" s="3" t="s">
        <v>101</v>
      </c>
      <c r="G325" s="3" t="s">
        <v>41</v>
      </c>
      <c r="H325" s="4" t="s">
        <v>299</v>
      </c>
      <c r="I325" s="3"/>
      <c r="J325" s="10">
        <f t="shared" ref="J325:L326" si="134">J326</f>
        <v>268000</v>
      </c>
      <c r="K325" s="10">
        <f t="shared" si="134"/>
        <v>268000</v>
      </c>
      <c r="L325" s="10">
        <f t="shared" si="134"/>
        <v>268000</v>
      </c>
    </row>
    <row r="326" spans="1:12" ht="45" x14ac:dyDescent="0.25">
      <c r="A326" s="84" t="s">
        <v>20</v>
      </c>
      <c r="B326" s="12"/>
      <c r="C326" s="12"/>
      <c r="D326" s="12"/>
      <c r="E326" s="51">
        <v>851</v>
      </c>
      <c r="F326" s="3" t="s">
        <v>101</v>
      </c>
      <c r="G326" s="3" t="s">
        <v>41</v>
      </c>
      <c r="H326" s="4" t="s">
        <v>299</v>
      </c>
      <c r="I326" s="3" t="s">
        <v>21</v>
      </c>
      <c r="J326" s="10">
        <f t="shared" si="134"/>
        <v>268000</v>
      </c>
      <c r="K326" s="10">
        <f t="shared" si="134"/>
        <v>268000</v>
      </c>
      <c r="L326" s="10">
        <f t="shared" si="134"/>
        <v>268000</v>
      </c>
    </row>
    <row r="327" spans="1:12" ht="45" x14ac:dyDescent="0.25">
      <c r="A327" s="84" t="s">
        <v>9</v>
      </c>
      <c r="B327" s="12"/>
      <c r="C327" s="12"/>
      <c r="D327" s="12"/>
      <c r="E327" s="51">
        <v>851</v>
      </c>
      <c r="F327" s="3" t="s">
        <v>101</v>
      </c>
      <c r="G327" s="3" t="s">
        <v>41</v>
      </c>
      <c r="H327" s="4" t="s">
        <v>299</v>
      </c>
      <c r="I327" s="3" t="s">
        <v>22</v>
      </c>
      <c r="J327" s="10">
        <f>'3.ВС'!J222</f>
        <v>268000</v>
      </c>
      <c r="K327" s="10">
        <f>'3.ВС'!K222</f>
        <v>268000</v>
      </c>
      <c r="L327" s="10">
        <f>'3.ВС'!L222</f>
        <v>268000</v>
      </c>
    </row>
    <row r="328" spans="1:12" ht="30" x14ac:dyDescent="0.25">
      <c r="A328" s="82" t="s">
        <v>103</v>
      </c>
      <c r="B328" s="84"/>
      <c r="C328" s="84"/>
      <c r="D328" s="84"/>
      <c r="E328" s="45">
        <v>852</v>
      </c>
      <c r="F328" s="45" t="s">
        <v>101</v>
      </c>
      <c r="G328" s="45" t="s">
        <v>41</v>
      </c>
      <c r="H328" s="45" t="s">
        <v>391</v>
      </c>
      <c r="I328" s="46"/>
      <c r="J328" s="10">
        <f t="shared" ref="J328:L329" si="135">J329</f>
        <v>196915</v>
      </c>
      <c r="K328" s="10">
        <f t="shared" si="135"/>
        <v>0</v>
      </c>
      <c r="L328" s="10">
        <f t="shared" si="135"/>
        <v>0</v>
      </c>
    </row>
    <row r="329" spans="1:12" ht="45" x14ac:dyDescent="0.25">
      <c r="A329" s="84" t="s">
        <v>20</v>
      </c>
      <c r="B329" s="84"/>
      <c r="C329" s="84"/>
      <c r="D329" s="84"/>
      <c r="E329" s="45">
        <v>852</v>
      </c>
      <c r="F329" s="45" t="s">
        <v>101</v>
      </c>
      <c r="G329" s="45" t="s">
        <v>41</v>
      </c>
      <c r="H329" s="45" t="s">
        <v>391</v>
      </c>
      <c r="I329" s="46" t="s">
        <v>21</v>
      </c>
      <c r="J329" s="10">
        <f t="shared" si="135"/>
        <v>196915</v>
      </c>
      <c r="K329" s="10">
        <f t="shared" si="135"/>
        <v>0</v>
      </c>
      <c r="L329" s="10">
        <f t="shared" si="135"/>
        <v>0</v>
      </c>
    </row>
    <row r="330" spans="1:12" ht="45" x14ac:dyDescent="0.25">
      <c r="A330" s="84" t="s">
        <v>9</v>
      </c>
      <c r="B330" s="84"/>
      <c r="C330" s="84"/>
      <c r="D330" s="84"/>
      <c r="E330" s="45">
        <v>852</v>
      </c>
      <c r="F330" s="45" t="s">
        <v>101</v>
      </c>
      <c r="G330" s="45" t="s">
        <v>41</v>
      </c>
      <c r="H330" s="45" t="s">
        <v>391</v>
      </c>
      <c r="I330" s="46" t="s">
        <v>22</v>
      </c>
      <c r="J330" s="10">
        <f>'3.ВС'!J306</f>
        <v>196915</v>
      </c>
      <c r="K330" s="10">
        <f>'3.ВС'!K306</f>
        <v>0</v>
      </c>
      <c r="L330" s="10">
        <f>'3.ВС'!L306</f>
        <v>0</v>
      </c>
    </row>
    <row r="331" spans="1:12" x14ac:dyDescent="0.25">
      <c r="A331" s="84" t="s">
        <v>386</v>
      </c>
      <c r="B331" s="84"/>
      <c r="C331" s="84"/>
      <c r="D331" s="84"/>
      <c r="E331" s="24" t="s">
        <v>263</v>
      </c>
      <c r="F331" s="4" t="s">
        <v>101</v>
      </c>
      <c r="G331" s="4" t="s">
        <v>43</v>
      </c>
      <c r="H331" s="4"/>
      <c r="I331" s="3"/>
      <c r="J331" s="10">
        <f>J332+J335+J338+J341</f>
        <v>8346500</v>
      </c>
      <c r="K331" s="10">
        <f t="shared" ref="K331:L331" si="136">K332+K335+K338+K341</f>
        <v>8317600</v>
      </c>
      <c r="L331" s="10">
        <f t="shared" si="136"/>
        <v>8317600</v>
      </c>
    </row>
    <row r="332" spans="1:12" x14ac:dyDescent="0.25">
      <c r="A332" s="84" t="s">
        <v>114</v>
      </c>
      <c r="B332" s="84"/>
      <c r="C332" s="84"/>
      <c r="D332" s="84"/>
      <c r="E332" s="24" t="s">
        <v>263</v>
      </c>
      <c r="F332" s="4" t="s">
        <v>101</v>
      </c>
      <c r="G332" s="4" t="s">
        <v>43</v>
      </c>
      <c r="H332" s="4" t="s">
        <v>308</v>
      </c>
      <c r="I332" s="12"/>
      <c r="J332" s="10">
        <f t="shared" ref="J332:L333" si="137">J333</f>
        <v>8245600</v>
      </c>
      <c r="K332" s="10">
        <f t="shared" si="137"/>
        <v>8245600</v>
      </c>
      <c r="L332" s="10">
        <f t="shared" si="137"/>
        <v>8245600</v>
      </c>
    </row>
    <row r="333" spans="1:12" ht="45" x14ac:dyDescent="0.25">
      <c r="A333" s="84" t="s">
        <v>38</v>
      </c>
      <c r="B333" s="84"/>
      <c r="C333" s="84"/>
      <c r="D333" s="84"/>
      <c r="E333" s="24" t="s">
        <v>263</v>
      </c>
      <c r="F333" s="4" t="s">
        <v>101</v>
      </c>
      <c r="G333" s="4" t="s">
        <v>43</v>
      </c>
      <c r="H333" s="4" t="s">
        <v>308</v>
      </c>
      <c r="I333" s="3" t="s">
        <v>77</v>
      </c>
      <c r="J333" s="10">
        <f t="shared" si="137"/>
        <v>8245600</v>
      </c>
      <c r="K333" s="10">
        <f t="shared" si="137"/>
        <v>8245600</v>
      </c>
      <c r="L333" s="10">
        <f t="shared" si="137"/>
        <v>8245600</v>
      </c>
    </row>
    <row r="334" spans="1:12" x14ac:dyDescent="0.25">
      <c r="A334" s="84" t="s">
        <v>78</v>
      </c>
      <c r="B334" s="84"/>
      <c r="C334" s="84"/>
      <c r="D334" s="84"/>
      <c r="E334" s="24" t="s">
        <v>263</v>
      </c>
      <c r="F334" s="4" t="s">
        <v>101</v>
      </c>
      <c r="G334" s="4" t="s">
        <v>43</v>
      </c>
      <c r="H334" s="4" t="s">
        <v>308</v>
      </c>
      <c r="I334" s="3" t="s">
        <v>79</v>
      </c>
      <c r="J334" s="10">
        <f>'3.ВС'!J310</f>
        <v>8245600</v>
      </c>
      <c r="K334" s="10">
        <f>'3.ВС'!K310</f>
        <v>8245600</v>
      </c>
      <c r="L334" s="10">
        <f>'3.ВС'!L310</f>
        <v>8245600</v>
      </c>
    </row>
    <row r="335" spans="1:12" x14ac:dyDescent="0.25">
      <c r="A335" s="84" t="s">
        <v>109</v>
      </c>
      <c r="B335" s="84"/>
      <c r="C335" s="84"/>
      <c r="D335" s="84"/>
      <c r="E335" s="24">
        <v>852</v>
      </c>
      <c r="F335" s="4" t="s">
        <v>101</v>
      </c>
      <c r="G335" s="4" t="s">
        <v>43</v>
      </c>
      <c r="H335" s="4" t="s">
        <v>302</v>
      </c>
      <c r="I335" s="3"/>
      <c r="J335" s="10">
        <f t="shared" ref="J335:L336" si="138">J336</f>
        <v>18900</v>
      </c>
      <c r="K335" s="10">
        <f t="shared" si="138"/>
        <v>0</v>
      </c>
      <c r="L335" s="10">
        <f t="shared" si="138"/>
        <v>0</v>
      </c>
    </row>
    <row r="336" spans="1:12" ht="45" x14ac:dyDescent="0.25">
      <c r="A336" s="84" t="s">
        <v>38</v>
      </c>
      <c r="B336" s="84"/>
      <c r="C336" s="84"/>
      <c r="D336" s="84"/>
      <c r="E336" s="24">
        <v>852</v>
      </c>
      <c r="F336" s="4" t="s">
        <v>101</v>
      </c>
      <c r="G336" s="4" t="s">
        <v>43</v>
      </c>
      <c r="H336" s="4" t="s">
        <v>302</v>
      </c>
      <c r="I336" s="3" t="s">
        <v>77</v>
      </c>
      <c r="J336" s="10">
        <f t="shared" si="138"/>
        <v>18900</v>
      </c>
      <c r="K336" s="10">
        <f t="shared" si="138"/>
        <v>0</v>
      </c>
      <c r="L336" s="10">
        <f t="shared" si="138"/>
        <v>0</v>
      </c>
    </row>
    <row r="337" spans="1:12" x14ac:dyDescent="0.25">
      <c r="A337" s="84" t="s">
        <v>78</v>
      </c>
      <c r="B337" s="84"/>
      <c r="C337" s="84"/>
      <c r="D337" s="84"/>
      <c r="E337" s="24">
        <v>852</v>
      </c>
      <c r="F337" s="4" t="s">
        <v>101</v>
      </c>
      <c r="G337" s="4" t="s">
        <v>43</v>
      </c>
      <c r="H337" s="4" t="s">
        <v>302</v>
      </c>
      <c r="I337" s="3" t="s">
        <v>79</v>
      </c>
      <c r="J337" s="10">
        <f>'3.ВС'!J313</f>
        <v>18900</v>
      </c>
      <c r="K337" s="10">
        <f>'3.ВС'!K313</f>
        <v>0</v>
      </c>
      <c r="L337" s="10">
        <f>'3.ВС'!L313</f>
        <v>0</v>
      </c>
    </row>
    <row r="338" spans="1:12" ht="45" x14ac:dyDescent="0.25">
      <c r="A338" s="84" t="s">
        <v>264</v>
      </c>
      <c r="B338" s="84"/>
      <c r="C338" s="84"/>
      <c r="D338" s="84"/>
      <c r="E338" s="24">
        <v>852</v>
      </c>
      <c r="F338" s="4" t="s">
        <v>101</v>
      </c>
      <c r="G338" s="4" t="s">
        <v>43</v>
      </c>
      <c r="H338" s="4" t="s">
        <v>309</v>
      </c>
      <c r="I338" s="3"/>
      <c r="J338" s="10">
        <f t="shared" ref="J338:L339" si="139">J339</f>
        <v>10000</v>
      </c>
      <c r="K338" s="10">
        <f t="shared" si="139"/>
        <v>0</v>
      </c>
      <c r="L338" s="10">
        <f t="shared" si="139"/>
        <v>0</v>
      </c>
    </row>
    <row r="339" spans="1:12" ht="45" x14ac:dyDescent="0.25">
      <c r="A339" s="84" t="s">
        <v>38</v>
      </c>
      <c r="B339" s="84"/>
      <c r="C339" s="84"/>
      <c r="D339" s="84"/>
      <c r="E339" s="24">
        <v>852</v>
      </c>
      <c r="F339" s="4" t="s">
        <v>101</v>
      </c>
      <c r="G339" s="4" t="s">
        <v>43</v>
      </c>
      <c r="H339" s="4" t="s">
        <v>309</v>
      </c>
      <c r="I339" s="3" t="s">
        <v>77</v>
      </c>
      <c r="J339" s="10">
        <f t="shared" si="139"/>
        <v>10000</v>
      </c>
      <c r="K339" s="10">
        <f t="shared" si="139"/>
        <v>0</v>
      </c>
      <c r="L339" s="10">
        <f t="shared" si="139"/>
        <v>0</v>
      </c>
    </row>
    <row r="340" spans="1:12" x14ac:dyDescent="0.25">
      <c r="A340" s="84" t="s">
        <v>78</v>
      </c>
      <c r="B340" s="84"/>
      <c r="C340" s="84"/>
      <c r="D340" s="84"/>
      <c r="E340" s="24">
        <v>852</v>
      </c>
      <c r="F340" s="3" t="s">
        <v>101</v>
      </c>
      <c r="G340" s="4" t="s">
        <v>43</v>
      </c>
      <c r="H340" s="4" t="s">
        <v>309</v>
      </c>
      <c r="I340" s="3" t="s">
        <v>79</v>
      </c>
      <c r="J340" s="10">
        <f>'3.ВС'!J316</f>
        <v>10000</v>
      </c>
      <c r="K340" s="10">
        <f>'3.ВС'!K316</f>
        <v>0</v>
      </c>
      <c r="L340" s="10">
        <f>'3.ВС'!L316</f>
        <v>0</v>
      </c>
    </row>
    <row r="341" spans="1:12" ht="120" x14ac:dyDescent="0.25">
      <c r="A341" s="84" t="s">
        <v>252</v>
      </c>
      <c r="B341" s="84"/>
      <c r="C341" s="84"/>
      <c r="D341" s="84"/>
      <c r="E341" s="24">
        <v>852</v>
      </c>
      <c r="F341" s="4" t="s">
        <v>101</v>
      </c>
      <c r="G341" s="4" t="s">
        <v>43</v>
      </c>
      <c r="H341" s="4" t="s">
        <v>304</v>
      </c>
      <c r="I341" s="3"/>
      <c r="J341" s="10">
        <f t="shared" ref="J341:L342" si="140">J342</f>
        <v>72000</v>
      </c>
      <c r="K341" s="10">
        <f t="shared" si="140"/>
        <v>72000</v>
      </c>
      <c r="L341" s="10">
        <f t="shared" si="140"/>
        <v>72000</v>
      </c>
    </row>
    <row r="342" spans="1:12" ht="45" x14ac:dyDescent="0.25">
      <c r="A342" s="84" t="s">
        <v>38</v>
      </c>
      <c r="B342" s="84"/>
      <c r="C342" s="84"/>
      <c r="D342" s="84"/>
      <c r="E342" s="24">
        <v>852</v>
      </c>
      <c r="F342" s="4" t="s">
        <v>101</v>
      </c>
      <c r="G342" s="4" t="s">
        <v>43</v>
      </c>
      <c r="H342" s="4" t="s">
        <v>304</v>
      </c>
      <c r="I342" s="3" t="s">
        <v>77</v>
      </c>
      <c r="J342" s="10">
        <f t="shared" si="140"/>
        <v>72000</v>
      </c>
      <c r="K342" s="10">
        <f t="shared" si="140"/>
        <v>72000</v>
      </c>
      <c r="L342" s="10">
        <f t="shared" si="140"/>
        <v>72000</v>
      </c>
    </row>
    <row r="343" spans="1:12" x14ac:dyDescent="0.25">
      <c r="A343" s="84" t="s">
        <v>78</v>
      </c>
      <c r="B343" s="84"/>
      <c r="C343" s="84"/>
      <c r="D343" s="84"/>
      <c r="E343" s="24">
        <v>852</v>
      </c>
      <c r="F343" s="4" t="s">
        <v>101</v>
      </c>
      <c r="G343" s="4" t="s">
        <v>43</v>
      </c>
      <c r="H343" s="4" t="s">
        <v>304</v>
      </c>
      <c r="I343" s="3" t="s">
        <v>79</v>
      </c>
      <c r="J343" s="10">
        <f>'3.ВС'!J319</f>
        <v>72000</v>
      </c>
      <c r="K343" s="10">
        <f>'3.ВС'!K319</f>
        <v>72000</v>
      </c>
      <c r="L343" s="10">
        <f>'3.ВС'!L319</f>
        <v>72000</v>
      </c>
    </row>
    <row r="344" spans="1:12" s="17" customFormat="1" ht="45" x14ac:dyDescent="0.25">
      <c r="A344" s="82" t="s">
        <v>126</v>
      </c>
      <c r="B344" s="84"/>
      <c r="C344" s="84"/>
      <c r="D344" s="84"/>
      <c r="E344" s="5">
        <v>853</v>
      </c>
      <c r="F344" s="4" t="s">
        <v>127</v>
      </c>
      <c r="G344" s="4"/>
      <c r="H344" s="4"/>
      <c r="I344" s="4"/>
      <c r="J344" s="6">
        <f t="shared" ref="J344:L344" si="141">J345+J349</f>
        <v>7958500</v>
      </c>
      <c r="K344" s="6">
        <f t="shared" si="141"/>
        <v>3958500</v>
      </c>
      <c r="L344" s="6">
        <f t="shared" si="141"/>
        <v>3958500</v>
      </c>
    </row>
    <row r="345" spans="1:12" ht="45" x14ac:dyDescent="0.25">
      <c r="A345" s="82" t="s">
        <v>128</v>
      </c>
      <c r="B345" s="84"/>
      <c r="C345" s="84"/>
      <c r="D345" s="84"/>
      <c r="E345" s="5">
        <v>853</v>
      </c>
      <c r="F345" s="4" t="s">
        <v>127</v>
      </c>
      <c r="G345" s="4" t="s">
        <v>11</v>
      </c>
      <c r="H345" s="34"/>
      <c r="I345" s="4"/>
      <c r="J345" s="21">
        <f t="shared" ref="J345:L347" si="142">J346</f>
        <v>958500</v>
      </c>
      <c r="K345" s="21">
        <f t="shared" si="142"/>
        <v>958500</v>
      </c>
      <c r="L345" s="21">
        <f t="shared" si="142"/>
        <v>958500</v>
      </c>
    </row>
    <row r="346" spans="1:12" ht="30" x14ac:dyDescent="0.25">
      <c r="A346" s="82" t="s">
        <v>211</v>
      </c>
      <c r="B346" s="84"/>
      <c r="C346" s="84"/>
      <c r="D346" s="84"/>
      <c r="E346" s="5">
        <v>853</v>
      </c>
      <c r="F346" s="4" t="s">
        <v>127</v>
      </c>
      <c r="G346" s="4" t="s">
        <v>11</v>
      </c>
      <c r="H346" s="4" t="s">
        <v>320</v>
      </c>
      <c r="I346" s="4"/>
      <c r="J346" s="10">
        <f t="shared" si="142"/>
        <v>958500</v>
      </c>
      <c r="K346" s="10">
        <f t="shared" si="142"/>
        <v>958500</v>
      </c>
      <c r="L346" s="10">
        <f t="shared" si="142"/>
        <v>958500</v>
      </c>
    </row>
    <row r="347" spans="1:12" x14ac:dyDescent="0.25">
      <c r="A347" s="82" t="s">
        <v>34</v>
      </c>
      <c r="B347" s="82"/>
      <c r="C347" s="82"/>
      <c r="D347" s="82"/>
      <c r="E347" s="5">
        <v>853</v>
      </c>
      <c r="F347" s="3" t="s">
        <v>127</v>
      </c>
      <c r="G347" s="3" t="s">
        <v>11</v>
      </c>
      <c r="H347" s="4" t="s">
        <v>320</v>
      </c>
      <c r="I347" s="3" t="s">
        <v>35</v>
      </c>
      <c r="J347" s="10">
        <f t="shared" si="142"/>
        <v>958500</v>
      </c>
      <c r="K347" s="10">
        <f t="shared" si="142"/>
        <v>958500</v>
      </c>
      <c r="L347" s="10">
        <f t="shared" si="142"/>
        <v>958500</v>
      </c>
    </row>
    <row r="348" spans="1:12" x14ac:dyDescent="0.25">
      <c r="A348" s="82" t="s">
        <v>129</v>
      </c>
      <c r="B348" s="82"/>
      <c r="C348" s="82"/>
      <c r="D348" s="82"/>
      <c r="E348" s="5">
        <v>853</v>
      </c>
      <c r="F348" s="3" t="s">
        <v>127</v>
      </c>
      <c r="G348" s="3" t="s">
        <v>11</v>
      </c>
      <c r="H348" s="4" t="s">
        <v>320</v>
      </c>
      <c r="I348" s="3" t="s">
        <v>130</v>
      </c>
      <c r="J348" s="10">
        <f>'3.ВС'!J343</f>
        <v>958500</v>
      </c>
      <c r="K348" s="10">
        <f>'3.ВС'!K343</f>
        <v>958500</v>
      </c>
      <c r="L348" s="10">
        <f>'3.ВС'!L343</f>
        <v>958500</v>
      </c>
    </row>
    <row r="349" spans="1:12" ht="30" x14ac:dyDescent="0.25">
      <c r="A349" s="82" t="s">
        <v>390</v>
      </c>
      <c r="B349" s="27"/>
      <c r="C349" s="27"/>
      <c r="D349" s="27"/>
      <c r="E349" s="5">
        <v>853</v>
      </c>
      <c r="F349" s="3" t="s">
        <v>127</v>
      </c>
      <c r="G349" s="3" t="s">
        <v>43</v>
      </c>
      <c r="H349" s="4" t="s">
        <v>44</v>
      </c>
      <c r="I349" s="3"/>
      <c r="J349" s="10">
        <f t="shared" ref="J349:L351" si="143">J350</f>
        <v>7000000</v>
      </c>
      <c r="K349" s="10">
        <f t="shared" si="143"/>
        <v>3000000</v>
      </c>
      <c r="L349" s="10">
        <f t="shared" si="143"/>
        <v>3000000</v>
      </c>
    </row>
    <row r="350" spans="1:12" ht="30" x14ac:dyDescent="0.25">
      <c r="A350" s="82" t="s">
        <v>131</v>
      </c>
      <c r="B350" s="84"/>
      <c r="C350" s="84"/>
      <c r="D350" s="84"/>
      <c r="E350" s="5">
        <v>853</v>
      </c>
      <c r="F350" s="3" t="s">
        <v>127</v>
      </c>
      <c r="G350" s="3" t="s">
        <v>43</v>
      </c>
      <c r="H350" s="4" t="s">
        <v>321</v>
      </c>
      <c r="I350" s="3"/>
      <c r="J350" s="10">
        <f t="shared" si="143"/>
        <v>7000000</v>
      </c>
      <c r="K350" s="10">
        <f t="shared" si="143"/>
        <v>3000000</v>
      </c>
      <c r="L350" s="10">
        <f t="shared" si="143"/>
        <v>3000000</v>
      </c>
    </row>
    <row r="351" spans="1:12" x14ac:dyDescent="0.25">
      <c r="A351" s="82" t="s">
        <v>34</v>
      </c>
      <c r="B351" s="84"/>
      <c r="C351" s="84"/>
      <c r="D351" s="84"/>
      <c r="E351" s="5">
        <v>853</v>
      </c>
      <c r="F351" s="3" t="s">
        <v>127</v>
      </c>
      <c r="G351" s="3" t="s">
        <v>43</v>
      </c>
      <c r="H351" s="4" t="s">
        <v>321</v>
      </c>
      <c r="I351" s="3" t="s">
        <v>35</v>
      </c>
      <c r="J351" s="10">
        <f t="shared" si="143"/>
        <v>7000000</v>
      </c>
      <c r="K351" s="10">
        <f t="shared" si="143"/>
        <v>3000000</v>
      </c>
      <c r="L351" s="10">
        <f t="shared" si="143"/>
        <v>3000000</v>
      </c>
    </row>
    <row r="352" spans="1:12" x14ac:dyDescent="0.25">
      <c r="A352" s="84" t="s">
        <v>57</v>
      </c>
      <c r="B352" s="84"/>
      <c r="C352" s="84"/>
      <c r="D352" s="84"/>
      <c r="E352" s="5">
        <v>853</v>
      </c>
      <c r="F352" s="3" t="s">
        <v>127</v>
      </c>
      <c r="G352" s="3" t="s">
        <v>43</v>
      </c>
      <c r="H352" s="4" t="s">
        <v>321</v>
      </c>
      <c r="I352" s="3" t="s">
        <v>58</v>
      </c>
      <c r="J352" s="10">
        <f>'3.ВС'!J347</f>
        <v>7000000</v>
      </c>
      <c r="K352" s="10">
        <f>'3.ВС'!K347</f>
        <v>3000000</v>
      </c>
      <c r="L352" s="10">
        <f>'3.ВС'!L347</f>
        <v>3000000</v>
      </c>
    </row>
    <row r="353" spans="1:12" s="67" customFormat="1" x14ac:dyDescent="0.25">
      <c r="A353" s="82" t="s">
        <v>141</v>
      </c>
      <c r="B353" s="43"/>
      <c r="C353" s="43"/>
      <c r="D353" s="43"/>
      <c r="E353" s="28"/>
      <c r="F353" s="29"/>
      <c r="G353" s="29"/>
      <c r="H353" s="44"/>
      <c r="I353" s="29"/>
      <c r="J353" s="69">
        <f>J7+J114+J121+J133+J166+J178+J183+J255+J283+J311+J344</f>
        <v>586069833.74000001</v>
      </c>
      <c r="K353" s="69">
        <f>K7+K114+K121+K133+K166+K178+K183+K255+K283+K311+K344</f>
        <v>378917567.89000005</v>
      </c>
      <c r="L353" s="69">
        <f>L7+L114+L121+L133+L166+L178+L183+L255+L283+L311+L344</f>
        <v>387750539.89000005</v>
      </c>
    </row>
    <row r="354" spans="1:12" x14ac:dyDescent="0.25">
      <c r="E354" s="32"/>
      <c r="F354" s="32"/>
      <c r="G354" s="32"/>
      <c r="H354" s="32"/>
      <c r="J354" s="32"/>
      <c r="K354" s="32"/>
      <c r="L354" s="32"/>
    </row>
  </sheetData>
  <mergeCells count="3">
    <mergeCell ref="A3:L3"/>
    <mergeCell ref="H2:L2"/>
    <mergeCell ref="H1:L1"/>
  </mergeCells>
  <pageMargins left="0.59055118110236227" right="0.51181102362204722" top="0.11811023622047245" bottom="0.1181102362204724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76"/>
  <sheetViews>
    <sheetView zoomScale="80" zoomScaleNormal="80" workbookViewId="0">
      <pane xSplit="7" ySplit="5" topLeftCell="H363" activePane="bottomRight" state="frozen"/>
      <selection activeCell="A344" sqref="A344"/>
      <selection pane="topRight" activeCell="A344" sqref="A344"/>
      <selection pane="bottomLeft" activeCell="A344" sqref="A344"/>
      <selection pane="bottomRight" activeCell="A344" sqref="A344"/>
    </sheetView>
  </sheetViews>
  <sheetFormatPr defaultRowHeight="15" x14ac:dyDescent="0.25"/>
  <cols>
    <col min="1" max="1" width="49.140625" style="2" customWidth="1"/>
    <col min="2" max="2" width="5" style="8" customWidth="1"/>
    <col min="3" max="3" width="5.28515625" style="8" customWidth="1"/>
    <col min="4" max="4" width="5.28515625" style="7" customWidth="1"/>
    <col min="5" max="5" width="5.140625" style="7" customWidth="1"/>
    <col min="6" max="6" width="7.5703125" style="7" customWidth="1"/>
    <col min="7" max="7" width="4.85546875" style="8" customWidth="1"/>
    <col min="8" max="10" width="15.42578125" style="8" customWidth="1"/>
    <col min="11" max="11" width="9.140625" style="8"/>
    <col min="12" max="12" width="18.140625" style="8" customWidth="1"/>
    <col min="13" max="143" width="9.140625" style="8"/>
    <col min="144" max="144" width="1.42578125" style="8" customWidth="1"/>
    <col min="145" max="145" width="59.5703125" style="8" customWidth="1"/>
    <col min="146" max="146" width="9.140625" style="8" customWidth="1"/>
    <col min="147" max="148" width="3.85546875" style="8" customWidth="1"/>
    <col min="149" max="149" width="10.5703125" style="8" customWidth="1"/>
    <col min="150" max="150" width="3.85546875" style="8" customWidth="1"/>
    <col min="151" max="153" width="14.42578125" style="8" customWidth="1"/>
    <col min="154" max="154" width="4.140625" style="8" customWidth="1"/>
    <col min="155" max="155" width="15" style="8" customWidth="1"/>
    <col min="156" max="157" width="9.140625" style="8" customWidth="1"/>
    <col min="158" max="158" width="11.5703125" style="8" customWidth="1"/>
    <col min="159" max="159" width="18.140625" style="8" customWidth="1"/>
    <col min="160" max="160" width="13.140625" style="8" customWidth="1"/>
    <col min="161" max="161" width="12.28515625" style="8" customWidth="1"/>
    <col min="162" max="399" width="9.140625" style="8"/>
    <col min="400" max="400" width="1.42578125" style="8" customWidth="1"/>
    <col min="401" max="401" width="59.5703125" style="8" customWidth="1"/>
    <col min="402" max="402" width="9.140625" style="8" customWidth="1"/>
    <col min="403" max="404" width="3.85546875" style="8" customWidth="1"/>
    <col min="405" max="405" width="10.5703125" style="8" customWidth="1"/>
    <col min="406" max="406" width="3.85546875" style="8" customWidth="1"/>
    <col min="407" max="409" width="14.42578125" style="8" customWidth="1"/>
    <col min="410" max="410" width="4.140625" style="8" customWidth="1"/>
    <col min="411" max="411" width="15" style="8" customWidth="1"/>
    <col min="412" max="413" width="9.140625" style="8" customWidth="1"/>
    <col min="414" max="414" width="11.5703125" style="8" customWidth="1"/>
    <col min="415" max="415" width="18.140625" style="8" customWidth="1"/>
    <col min="416" max="416" width="13.140625" style="8" customWidth="1"/>
    <col min="417" max="417" width="12.28515625" style="8" customWidth="1"/>
    <col min="418" max="655" width="9.140625" style="8"/>
    <col min="656" max="656" width="1.42578125" style="8" customWidth="1"/>
    <col min="657" max="657" width="59.5703125" style="8" customWidth="1"/>
    <col min="658" max="658" width="9.140625" style="8" customWidth="1"/>
    <col min="659" max="660" width="3.85546875" style="8" customWidth="1"/>
    <col min="661" max="661" width="10.5703125" style="8" customWidth="1"/>
    <col min="662" max="662" width="3.85546875" style="8" customWidth="1"/>
    <col min="663" max="665" width="14.42578125" style="8" customWidth="1"/>
    <col min="666" max="666" width="4.140625" style="8" customWidth="1"/>
    <col min="667" max="667" width="15" style="8" customWidth="1"/>
    <col min="668" max="669" width="9.140625" style="8" customWidth="1"/>
    <col min="670" max="670" width="11.5703125" style="8" customWidth="1"/>
    <col min="671" max="671" width="18.140625" style="8" customWidth="1"/>
    <col min="672" max="672" width="13.140625" style="8" customWidth="1"/>
    <col min="673" max="673" width="12.28515625" style="8" customWidth="1"/>
    <col min="674" max="911" width="9.140625" style="8"/>
    <col min="912" max="912" width="1.42578125" style="8" customWidth="1"/>
    <col min="913" max="913" width="59.5703125" style="8" customWidth="1"/>
    <col min="914" max="914" width="9.140625" style="8" customWidth="1"/>
    <col min="915" max="916" width="3.85546875" style="8" customWidth="1"/>
    <col min="917" max="917" width="10.5703125" style="8" customWidth="1"/>
    <col min="918" max="918" width="3.85546875" style="8" customWidth="1"/>
    <col min="919" max="921" width="14.42578125" style="8" customWidth="1"/>
    <col min="922" max="922" width="4.140625" style="8" customWidth="1"/>
    <col min="923" max="923" width="15" style="8" customWidth="1"/>
    <col min="924" max="925" width="9.140625" style="8" customWidth="1"/>
    <col min="926" max="926" width="11.5703125" style="8" customWidth="1"/>
    <col min="927" max="927" width="18.140625" style="8" customWidth="1"/>
    <col min="928" max="928" width="13.140625" style="8" customWidth="1"/>
    <col min="929" max="929" width="12.28515625" style="8" customWidth="1"/>
    <col min="930" max="1167" width="9.140625" style="8"/>
    <col min="1168" max="1168" width="1.42578125" style="8" customWidth="1"/>
    <col min="1169" max="1169" width="59.5703125" style="8" customWidth="1"/>
    <col min="1170" max="1170" width="9.140625" style="8" customWidth="1"/>
    <col min="1171" max="1172" width="3.85546875" style="8" customWidth="1"/>
    <col min="1173" max="1173" width="10.5703125" style="8" customWidth="1"/>
    <col min="1174" max="1174" width="3.85546875" style="8" customWidth="1"/>
    <col min="1175" max="1177" width="14.42578125" style="8" customWidth="1"/>
    <col min="1178" max="1178" width="4.140625" style="8" customWidth="1"/>
    <col min="1179" max="1179" width="15" style="8" customWidth="1"/>
    <col min="1180" max="1181" width="9.140625" style="8" customWidth="1"/>
    <col min="1182" max="1182" width="11.5703125" style="8" customWidth="1"/>
    <col min="1183" max="1183" width="18.140625" style="8" customWidth="1"/>
    <col min="1184" max="1184" width="13.140625" style="8" customWidth="1"/>
    <col min="1185" max="1185" width="12.28515625" style="8" customWidth="1"/>
    <col min="1186" max="1423" width="9.140625" style="8"/>
    <col min="1424" max="1424" width="1.42578125" style="8" customWidth="1"/>
    <col min="1425" max="1425" width="59.5703125" style="8" customWidth="1"/>
    <col min="1426" max="1426" width="9.140625" style="8" customWidth="1"/>
    <col min="1427" max="1428" width="3.85546875" style="8" customWidth="1"/>
    <col min="1429" max="1429" width="10.5703125" style="8" customWidth="1"/>
    <col min="1430" max="1430" width="3.85546875" style="8" customWidth="1"/>
    <col min="1431" max="1433" width="14.42578125" style="8" customWidth="1"/>
    <col min="1434" max="1434" width="4.140625" style="8" customWidth="1"/>
    <col min="1435" max="1435" width="15" style="8" customWidth="1"/>
    <col min="1436" max="1437" width="9.140625" style="8" customWidth="1"/>
    <col min="1438" max="1438" width="11.5703125" style="8" customWidth="1"/>
    <col min="1439" max="1439" width="18.140625" style="8" customWidth="1"/>
    <col min="1440" max="1440" width="13.140625" style="8" customWidth="1"/>
    <col min="1441" max="1441" width="12.28515625" style="8" customWidth="1"/>
    <col min="1442" max="1679" width="9.140625" style="8"/>
    <col min="1680" max="1680" width="1.42578125" style="8" customWidth="1"/>
    <col min="1681" max="1681" width="59.5703125" style="8" customWidth="1"/>
    <col min="1682" max="1682" width="9.140625" style="8" customWidth="1"/>
    <col min="1683" max="1684" width="3.85546875" style="8" customWidth="1"/>
    <col min="1685" max="1685" width="10.5703125" style="8" customWidth="1"/>
    <col min="1686" max="1686" width="3.85546875" style="8" customWidth="1"/>
    <col min="1687" max="1689" width="14.42578125" style="8" customWidth="1"/>
    <col min="1690" max="1690" width="4.140625" style="8" customWidth="1"/>
    <col min="1691" max="1691" width="15" style="8" customWidth="1"/>
    <col min="1692" max="1693" width="9.140625" style="8" customWidth="1"/>
    <col min="1694" max="1694" width="11.5703125" style="8" customWidth="1"/>
    <col min="1695" max="1695" width="18.140625" style="8" customWidth="1"/>
    <col min="1696" max="1696" width="13.140625" style="8" customWidth="1"/>
    <col min="1697" max="1697" width="12.28515625" style="8" customWidth="1"/>
    <col min="1698" max="1935" width="9.140625" style="8"/>
    <col min="1936" max="1936" width="1.42578125" style="8" customWidth="1"/>
    <col min="1937" max="1937" width="59.5703125" style="8" customWidth="1"/>
    <col min="1938" max="1938" width="9.140625" style="8" customWidth="1"/>
    <col min="1939" max="1940" width="3.85546875" style="8" customWidth="1"/>
    <col min="1941" max="1941" width="10.5703125" style="8" customWidth="1"/>
    <col min="1942" max="1942" width="3.85546875" style="8" customWidth="1"/>
    <col min="1943" max="1945" width="14.42578125" style="8" customWidth="1"/>
    <col min="1946" max="1946" width="4.140625" style="8" customWidth="1"/>
    <col min="1947" max="1947" width="15" style="8" customWidth="1"/>
    <col min="1948" max="1949" width="9.140625" style="8" customWidth="1"/>
    <col min="1950" max="1950" width="11.5703125" style="8" customWidth="1"/>
    <col min="1951" max="1951" width="18.140625" style="8" customWidth="1"/>
    <col min="1952" max="1952" width="13.140625" style="8" customWidth="1"/>
    <col min="1953" max="1953" width="12.28515625" style="8" customWidth="1"/>
    <col min="1954" max="2191" width="9.140625" style="8"/>
    <col min="2192" max="2192" width="1.42578125" style="8" customWidth="1"/>
    <col min="2193" max="2193" width="59.5703125" style="8" customWidth="1"/>
    <col min="2194" max="2194" width="9.140625" style="8" customWidth="1"/>
    <col min="2195" max="2196" width="3.85546875" style="8" customWidth="1"/>
    <col min="2197" max="2197" width="10.5703125" style="8" customWidth="1"/>
    <col min="2198" max="2198" width="3.85546875" style="8" customWidth="1"/>
    <col min="2199" max="2201" width="14.42578125" style="8" customWidth="1"/>
    <col min="2202" max="2202" width="4.140625" style="8" customWidth="1"/>
    <col min="2203" max="2203" width="15" style="8" customWidth="1"/>
    <col min="2204" max="2205" width="9.140625" style="8" customWidth="1"/>
    <col min="2206" max="2206" width="11.5703125" style="8" customWidth="1"/>
    <col min="2207" max="2207" width="18.140625" style="8" customWidth="1"/>
    <col min="2208" max="2208" width="13.140625" style="8" customWidth="1"/>
    <col min="2209" max="2209" width="12.28515625" style="8" customWidth="1"/>
    <col min="2210" max="2447" width="9.140625" style="8"/>
    <col min="2448" max="2448" width="1.42578125" style="8" customWidth="1"/>
    <col min="2449" max="2449" width="59.5703125" style="8" customWidth="1"/>
    <col min="2450" max="2450" width="9.140625" style="8" customWidth="1"/>
    <col min="2451" max="2452" width="3.85546875" style="8" customWidth="1"/>
    <col min="2453" max="2453" width="10.5703125" style="8" customWidth="1"/>
    <col min="2454" max="2454" width="3.85546875" style="8" customWidth="1"/>
    <col min="2455" max="2457" width="14.42578125" style="8" customWidth="1"/>
    <col min="2458" max="2458" width="4.140625" style="8" customWidth="1"/>
    <col min="2459" max="2459" width="15" style="8" customWidth="1"/>
    <col min="2460" max="2461" width="9.140625" style="8" customWidth="1"/>
    <col min="2462" max="2462" width="11.5703125" style="8" customWidth="1"/>
    <col min="2463" max="2463" width="18.140625" style="8" customWidth="1"/>
    <col min="2464" max="2464" width="13.140625" style="8" customWidth="1"/>
    <col min="2465" max="2465" width="12.28515625" style="8" customWidth="1"/>
    <col min="2466" max="2703" width="9.140625" style="8"/>
    <col min="2704" max="2704" width="1.42578125" style="8" customWidth="1"/>
    <col min="2705" max="2705" width="59.5703125" style="8" customWidth="1"/>
    <col min="2706" max="2706" width="9.140625" style="8" customWidth="1"/>
    <col min="2707" max="2708" width="3.85546875" style="8" customWidth="1"/>
    <col min="2709" max="2709" width="10.5703125" style="8" customWidth="1"/>
    <col min="2710" max="2710" width="3.85546875" style="8" customWidth="1"/>
    <col min="2711" max="2713" width="14.42578125" style="8" customWidth="1"/>
    <col min="2714" max="2714" width="4.140625" style="8" customWidth="1"/>
    <col min="2715" max="2715" width="15" style="8" customWidth="1"/>
    <col min="2716" max="2717" width="9.140625" style="8" customWidth="1"/>
    <col min="2718" max="2718" width="11.5703125" style="8" customWidth="1"/>
    <col min="2719" max="2719" width="18.140625" style="8" customWidth="1"/>
    <col min="2720" max="2720" width="13.140625" style="8" customWidth="1"/>
    <col min="2721" max="2721" width="12.28515625" style="8" customWidth="1"/>
    <col min="2722" max="2959" width="9.140625" style="8"/>
    <col min="2960" max="2960" width="1.42578125" style="8" customWidth="1"/>
    <col min="2961" max="2961" width="59.5703125" style="8" customWidth="1"/>
    <col min="2962" max="2962" width="9.140625" style="8" customWidth="1"/>
    <col min="2963" max="2964" width="3.85546875" style="8" customWidth="1"/>
    <col min="2965" max="2965" width="10.5703125" style="8" customWidth="1"/>
    <col min="2966" max="2966" width="3.85546875" style="8" customWidth="1"/>
    <col min="2967" max="2969" width="14.42578125" style="8" customWidth="1"/>
    <col min="2970" max="2970" width="4.140625" style="8" customWidth="1"/>
    <col min="2971" max="2971" width="15" style="8" customWidth="1"/>
    <col min="2972" max="2973" width="9.140625" style="8" customWidth="1"/>
    <col min="2974" max="2974" width="11.5703125" style="8" customWidth="1"/>
    <col min="2975" max="2975" width="18.140625" style="8" customWidth="1"/>
    <col min="2976" max="2976" width="13.140625" style="8" customWidth="1"/>
    <col min="2977" max="2977" width="12.28515625" style="8" customWidth="1"/>
    <col min="2978" max="3215" width="9.140625" style="8"/>
    <col min="3216" max="3216" width="1.42578125" style="8" customWidth="1"/>
    <col min="3217" max="3217" width="59.5703125" style="8" customWidth="1"/>
    <col min="3218" max="3218" width="9.140625" style="8" customWidth="1"/>
    <col min="3219" max="3220" width="3.85546875" style="8" customWidth="1"/>
    <col min="3221" max="3221" width="10.5703125" style="8" customWidth="1"/>
    <col min="3222" max="3222" width="3.85546875" style="8" customWidth="1"/>
    <col min="3223" max="3225" width="14.42578125" style="8" customWidth="1"/>
    <col min="3226" max="3226" width="4.140625" style="8" customWidth="1"/>
    <col min="3227" max="3227" width="15" style="8" customWidth="1"/>
    <col min="3228" max="3229" width="9.140625" style="8" customWidth="1"/>
    <col min="3230" max="3230" width="11.5703125" style="8" customWidth="1"/>
    <col min="3231" max="3231" width="18.140625" style="8" customWidth="1"/>
    <col min="3232" max="3232" width="13.140625" style="8" customWidth="1"/>
    <col min="3233" max="3233" width="12.28515625" style="8" customWidth="1"/>
    <col min="3234" max="3471" width="9.140625" style="8"/>
    <col min="3472" max="3472" width="1.42578125" style="8" customWidth="1"/>
    <col min="3473" max="3473" width="59.5703125" style="8" customWidth="1"/>
    <col min="3474" max="3474" width="9.140625" style="8" customWidth="1"/>
    <col min="3475" max="3476" width="3.85546875" style="8" customWidth="1"/>
    <col min="3477" max="3477" width="10.5703125" style="8" customWidth="1"/>
    <col min="3478" max="3478" width="3.85546875" style="8" customWidth="1"/>
    <col min="3479" max="3481" width="14.42578125" style="8" customWidth="1"/>
    <col min="3482" max="3482" width="4.140625" style="8" customWidth="1"/>
    <col min="3483" max="3483" width="15" style="8" customWidth="1"/>
    <col min="3484" max="3485" width="9.140625" style="8" customWidth="1"/>
    <col min="3486" max="3486" width="11.5703125" style="8" customWidth="1"/>
    <col min="3487" max="3487" width="18.140625" style="8" customWidth="1"/>
    <col min="3488" max="3488" width="13.140625" style="8" customWidth="1"/>
    <col min="3489" max="3489" width="12.28515625" style="8" customWidth="1"/>
    <col min="3490" max="3727" width="9.140625" style="8"/>
    <col min="3728" max="3728" width="1.42578125" style="8" customWidth="1"/>
    <col min="3729" max="3729" width="59.5703125" style="8" customWidth="1"/>
    <col min="3730" max="3730" width="9.140625" style="8" customWidth="1"/>
    <col min="3731" max="3732" width="3.85546875" style="8" customWidth="1"/>
    <col min="3733" max="3733" width="10.5703125" style="8" customWidth="1"/>
    <col min="3734" max="3734" width="3.85546875" style="8" customWidth="1"/>
    <col min="3735" max="3737" width="14.42578125" style="8" customWidth="1"/>
    <col min="3738" max="3738" width="4.140625" style="8" customWidth="1"/>
    <col min="3739" max="3739" width="15" style="8" customWidth="1"/>
    <col min="3740" max="3741" width="9.140625" style="8" customWidth="1"/>
    <col min="3742" max="3742" width="11.5703125" style="8" customWidth="1"/>
    <col min="3743" max="3743" width="18.140625" style="8" customWidth="1"/>
    <col min="3744" max="3744" width="13.140625" style="8" customWidth="1"/>
    <col min="3745" max="3745" width="12.28515625" style="8" customWidth="1"/>
    <col min="3746" max="3983" width="9.140625" style="8"/>
    <col min="3984" max="3984" width="1.42578125" style="8" customWidth="1"/>
    <col min="3985" max="3985" width="59.5703125" style="8" customWidth="1"/>
    <col min="3986" max="3986" width="9.140625" style="8" customWidth="1"/>
    <col min="3987" max="3988" width="3.85546875" style="8" customWidth="1"/>
    <col min="3989" max="3989" width="10.5703125" style="8" customWidth="1"/>
    <col min="3990" max="3990" width="3.85546875" style="8" customWidth="1"/>
    <col min="3991" max="3993" width="14.42578125" style="8" customWidth="1"/>
    <col min="3994" max="3994" width="4.140625" style="8" customWidth="1"/>
    <col min="3995" max="3995" width="15" style="8" customWidth="1"/>
    <col min="3996" max="3997" width="9.140625" style="8" customWidth="1"/>
    <col min="3998" max="3998" width="11.5703125" style="8" customWidth="1"/>
    <col min="3999" max="3999" width="18.140625" style="8" customWidth="1"/>
    <col min="4000" max="4000" width="13.140625" style="8" customWidth="1"/>
    <col min="4001" max="4001" width="12.28515625" style="8" customWidth="1"/>
    <col min="4002" max="4239" width="9.140625" style="8"/>
    <col min="4240" max="4240" width="1.42578125" style="8" customWidth="1"/>
    <col min="4241" max="4241" width="59.5703125" style="8" customWidth="1"/>
    <col min="4242" max="4242" width="9.140625" style="8" customWidth="1"/>
    <col min="4243" max="4244" width="3.85546875" style="8" customWidth="1"/>
    <col min="4245" max="4245" width="10.5703125" style="8" customWidth="1"/>
    <col min="4246" max="4246" width="3.85546875" style="8" customWidth="1"/>
    <col min="4247" max="4249" width="14.42578125" style="8" customWidth="1"/>
    <col min="4250" max="4250" width="4.140625" style="8" customWidth="1"/>
    <col min="4251" max="4251" width="15" style="8" customWidth="1"/>
    <col min="4252" max="4253" width="9.140625" style="8" customWidth="1"/>
    <col min="4254" max="4254" width="11.5703125" style="8" customWidth="1"/>
    <col min="4255" max="4255" width="18.140625" style="8" customWidth="1"/>
    <col min="4256" max="4256" width="13.140625" style="8" customWidth="1"/>
    <col min="4257" max="4257" width="12.28515625" style="8" customWidth="1"/>
    <col min="4258" max="4495" width="9.140625" style="8"/>
    <col min="4496" max="4496" width="1.42578125" style="8" customWidth="1"/>
    <col min="4497" max="4497" width="59.5703125" style="8" customWidth="1"/>
    <col min="4498" max="4498" width="9.140625" style="8" customWidth="1"/>
    <col min="4499" max="4500" width="3.85546875" style="8" customWidth="1"/>
    <col min="4501" max="4501" width="10.5703125" style="8" customWidth="1"/>
    <col min="4502" max="4502" width="3.85546875" style="8" customWidth="1"/>
    <col min="4503" max="4505" width="14.42578125" style="8" customWidth="1"/>
    <col min="4506" max="4506" width="4.140625" style="8" customWidth="1"/>
    <col min="4507" max="4507" width="15" style="8" customWidth="1"/>
    <col min="4508" max="4509" width="9.140625" style="8" customWidth="1"/>
    <col min="4510" max="4510" width="11.5703125" style="8" customWidth="1"/>
    <col min="4511" max="4511" width="18.140625" style="8" customWidth="1"/>
    <col min="4512" max="4512" width="13.140625" style="8" customWidth="1"/>
    <col min="4513" max="4513" width="12.28515625" style="8" customWidth="1"/>
    <col min="4514" max="4751" width="9.140625" style="8"/>
    <col min="4752" max="4752" width="1.42578125" style="8" customWidth="1"/>
    <col min="4753" max="4753" width="59.5703125" style="8" customWidth="1"/>
    <col min="4754" max="4754" width="9.140625" style="8" customWidth="1"/>
    <col min="4755" max="4756" width="3.85546875" style="8" customWidth="1"/>
    <col min="4757" max="4757" width="10.5703125" style="8" customWidth="1"/>
    <col min="4758" max="4758" width="3.85546875" style="8" customWidth="1"/>
    <col min="4759" max="4761" width="14.42578125" style="8" customWidth="1"/>
    <col min="4762" max="4762" width="4.140625" style="8" customWidth="1"/>
    <col min="4763" max="4763" width="15" style="8" customWidth="1"/>
    <col min="4764" max="4765" width="9.140625" style="8" customWidth="1"/>
    <col min="4766" max="4766" width="11.5703125" style="8" customWidth="1"/>
    <col min="4767" max="4767" width="18.140625" style="8" customWidth="1"/>
    <col min="4768" max="4768" width="13.140625" style="8" customWidth="1"/>
    <col min="4769" max="4769" width="12.28515625" style="8" customWidth="1"/>
    <col min="4770" max="5007" width="9.140625" style="8"/>
    <col min="5008" max="5008" width="1.42578125" style="8" customWidth="1"/>
    <col min="5009" max="5009" width="59.5703125" style="8" customWidth="1"/>
    <col min="5010" max="5010" width="9.140625" style="8" customWidth="1"/>
    <col min="5011" max="5012" width="3.85546875" style="8" customWidth="1"/>
    <col min="5013" max="5013" width="10.5703125" style="8" customWidth="1"/>
    <col min="5014" max="5014" width="3.85546875" style="8" customWidth="1"/>
    <col min="5015" max="5017" width="14.42578125" style="8" customWidth="1"/>
    <col min="5018" max="5018" width="4.140625" style="8" customWidth="1"/>
    <col min="5019" max="5019" width="15" style="8" customWidth="1"/>
    <col min="5020" max="5021" width="9.140625" style="8" customWidth="1"/>
    <col min="5022" max="5022" width="11.5703125" style="8" customWidth="1"/>
    <col min="5023" max="5023" width="18.140625" style="8" customWidth="1"/>
    <col min="5024" max="5024" width="13.140625" style="8" customWidth="1"/>
    <col min="5025" max="5025" width="12.28515625" style="8" customWidth="1"/>
    <col min="5026" max="5263" width="9.140625" style="8"/>
    <col min="5264" max="5264" width="1.42578125" style="8" customWidth="1"/>
    <col min="5265" max="5265" width="59.5703125" style="8" customWidth="1"/>
    <col min="5266" max="5266" width="9.140625" style="8" customWidth="1"/>
    <col min="5267" max="5268" width="3.85546875" style="8" customWidth="1"/>
    <col min="5269" max="5269" width="10.5703125" style="8" customWidth="1"/>
    <col min="5270" max="5270" width="3.85546875" style="8" customWidth="1"/>
    <col min="5271" max="5273" width="14.42578125" style="8" customWidth="1"/>
    <col min="5274" max="5274" width="4.140625" style="8" customWidth="1"/>
    <col min="5275" max="5275" width="15" style="8" customWidth="1"/>
    <col min="5276" max="5277" width="9.140625" style="8" customWidth="1"/>
    <col min="5278" max="5278" width="11.5703125" style="8" customWidth="1"/>
    <col min="5279" max="5279" width="18.140625" style="8" customWidth="1"/>
    <col min="5280" max="5280" width="13.140625" style="8" customWidth="1"/>
    <col min="5281" max="5281" width="12.28515625" style="8" customWidth="1"/>
    <col min="5282" max="5519" width="9.140625" style="8"/>
    <col min="5520" max="5520" width="1.42578125" style="8" customWidth="1"/>
    <col min="5521" max="5521" width="59.5703125" style="8" customWidth="1"/>
    <col min="5522" max="5522" width="9.140625" style="8" customWidth="1"/>
    <col min="5523" max="5524" width="3.85546875" style="8" customWidth="1"/>
    <col min="5525" max="5525" width="10.5703125" style="8" customWidth="1"/>
    <col min="5526" max="5526" width="3.85546875" style="8" customWidth="1"/>
    <col min="5527" max="5529" width="14.42578125" style="8" customWidth="1"/>
    <col min="5530" max="5530" width="4.140625" style="8" customWidth="1"/>
    <col min="5531" max="5531" width="15" style="8" customWidth="1"/>
    <col min="5532" max="5533" width="9.140625" style="8" customWidth="1"/>
    <col min="5534" max="5534" width="11.5703125" style="8" customWidth="1"/>
    <col min="5535" max="5535" width="18.140625" style="8" customWidth="1"/>
    <col min="5536" max="5536" width="13.140625" style="8" customWidth="1"/>
    <col min="5537" max="5537" width="12.28515625" style="8" customWidth="1"/>
    <col min="5538" max="5775" width="9.140625" style="8"/>
    <col min="5776" max="5776" width="1.42578125" style="8" customWidth="1"/>
    <col min="5777" max="5777" width="59.5703125" style="8" customWidth="1"/>
    <col min="5778" max="5778" width="9.140625" style="8" customWidth="1"/>
    <col min="5779" max="5780" width="3.85546875" style="8" customWidth="1"/>
    <col min="5781" max="5781" width="10.5703125" style="8" customWidth="1"/>
    <col min="5782" max="5782" width="3.85546875" style="8" customWidth="1"/>
    <col min="5783" max="5785" width="14.42578125" style="8" customWidth="1"/>
    <col min="5786" max="5786" width="4.140625" style="8" customWidth="1"/>
    <col min="5787" max="5787" width="15" style="8" customWidth="1"/>
    <col min="5788" max="5789" width="9.140625" style="8" customWidth="1"/>
    <col min="5790" max="5790" width="11.5703125" style="8" customWidth="1"/>
    <col min="5791" max="5791" width="18.140625" style="8" customWidth="1"/>
    <col min="5792" max="5792" width="13.140625" style="8" customWidth="1"/>
    <col min="5793" max="5793" width="12.28515625" style="8" customWidth="1"/>
    <col min="5794" max="6031" width="9.140625" style="8"/>
    <col min="6032" max="6032" width="1.42578125" style="8" customWidth="1"/>
    <col min="6033" max="6033" width="59.5703125" style="8" customWidth="1"/>
    <col min="6034" max="6034" width="9.140625" style="8" customWidth="1"/>
    <col min="6035" max="6036" width="3.85546875" style="8" customWidth="1"/>
    <col min="6037" max="6037" width="10.5703125" style="8" customWidth="1"/>
    <col min="6038" max="6038" width="3.85546875" style="8" customWidth="1"/>
    <col min="6039" max="6041" width="14.42578125" style="8" customWidth="1"/>
    <col min="6042" max="6042" width="4.140625" style="8" customWidth="1"/>
    <col min="6043" max="6043" width="15" style="8" customWidth="1"/>
    <col min="6044" max="6045" width="9.140625" style="8" customWidth="1"/>
    <col min="6046" max="6046" width="11.5703125" style="8" customWidth="1"/>
    <col min="6047" max="6047" width="18.140625" style="8" customWidth="1"/>
    <col min="6048" max="6048" width="13.140625" style="8" customWidth="1"/>
    <col min="6049" max="6049" width="12.28515625" style="8" customWidth="1"/>
    <col min="6050" max="6287" width="9.140625" style="8"/>
    <col min="6288" max="6288" width="1.42578125" style="8" customWidth="1"/>
    <col min="6289" max="6289" width="59.5703125" style="8" customWidth="1"/>
    <col min="6290" max="6290" width="9.140625" style="8" customWidth="1"/>
    <col min="6291" max="6292" width="3.85546875" style="8" customWidth="1"/>
    <col min="6293" max="6293" width="10.5703125" style="8" customWidth="1"/>
    <col min="6294" max="6294" width="3.85546875" style="8" customWidth="1"/>
    <col min="6295" max="6297" width="14.42578125" style="8" customWidth="1"/>
    <col min="6298" max="6298" width="4.140625" style="8" customWidth="1"/>
    <col min="6299" max="6299" width="15" style="8" customWidth="1"/>
    <col min="6300" max="6301" width="9.140625" style="8" customWidth="1"/>
    <col min="6302" max="6302" width="11.5703125" style="8" customWidth="1"/>
    <col min="6303" max="6303" width="18.140625" style="8" customWidth="1"/>
    <col min="6304" max="6304" width="13.140625" style="8" customWidth="1"/>
    <col min="6305" max="6305" width="12.28515625" style="8" customWidth="1"/>
    <col min="6306" max="6543" width="9.140625" style="8"/>
    <col min="6544" max="6544" width="1.42578125" style="8" customWidth="1"/>
    <col min="6545" max="6545" width="59.5703125" style="8" customWidth="1"/>
    <col min="6546" max="6546" width="9.140625" style="8" customWidth="1"/>
    <col min="6547" max="6548" width="3.85546875" style="8" customWidth="1"/>
    <col min="6549" max="6549" width="10.5703125" style="8" customWidth="1"/>
    <col min="6550" max="6550" width="3.85546875" style="8" customWidth="1"/>
    <col min="6551" max="6553" width="14.42578125" style="8" customWidth="1"/>
    <col min="6554" max="6554" width="4.140625" style="8" customWidth="1"/>
    <col min="6555" max="6555" width="15" style="8" customWidth="1"/>
    <col min="6556" max="6557" width="9.140625" style="8" customWidth="1"/>
    <col min="6558" max="6558" width="11.5703125" style="8" customWidth="1"/>
    <col min="6559" max="6559" width="18.140625" style="8" customWidth="1"/>
    <col min="6560" max="6560" width="13.140625" style="8" customWidth="1"/>
    <col min="6561" max="6561" width="12.28515625" style="8" customWidth="1"/>
    <col min="6562" max="6799" width="9.140625" style="8"/>
    <col min="6800" max="6800" width="1.42578125" style="8" customWidth="1"/>
    <col min="6801" max="6801" width="59.5703125" style="8" customWidth="1"/>
    <col min="6802" max="6802" width="9.140625" style="8" customWidth="1"/>
    <col min="6803" max="6804" width="3.85546875" style="8" customWidth="1"/>
    <col min="6805" max="6805" width="10.5703125" style="8" customWidth="1"/>
    <col min="6806" max="6806" width="3.85546875" style="8" customWidth="1"/>
    <col min="6807" max="6809" width="14.42578125" style="8" customWidth="1"/>
    <col min="6810" max="6810" width="4.140625" style="8" customWidth="1"/>
    <col min="6811" max="6811" width="15" style="8" customWidth="1"/>
    <col min="6812" max="6813" width="9.140625" style="8" customWidth="1"/>
    <col min="6814" max="6814" width="11.5703125" style="8" customWidth="1"/>
    <col min="6815" max="6815" width="18.140625" style="8" customWidth="1"/>
    <col min="6816" max="6816" width="13.140625" style="8" customWidth="1"/>
    <col min="6817" max="6817" width="12.28515625" style="8" customWidth="1"/>
    <col min="6818" max="7055" width="9.140625" style="8"/>
    <col min="7056" max="7056" width="1.42578125" style="8" customWidth="1"/>
    <col min="7057" max="7057" width="59.5703125" style="8" customWidth="1"/>
    <col min="7058" max="7058" width="9.140625" style="8" customWidth="1"/>
    <col min="7059" max="7060" width="3.85546875" style="8" customWidth="1"/>
    <col min="7061" max="7061" width="10.5703125" style="8" customWidth="1"/>
    <col min="7062" max="7062" width="3.85546875" style="8" customWidth="1"/>
    <col min="7063" max="7065" width="14.42578125" style="8" customWidth="1"/>
    <col min="7066" max="7066" width="4.140625" style="8" customWidth="1"/>
    <col min="7067" max="7067" width="15" style="8" customWidth="1"/>
    <col min="7068" max="7069" width="9.140625" style="8" customWidth="1"/>
    <col min="7070" max="7070" width="11.5703125" style="8" customWidth="1"/>
    <col min="7071" max="7071" width="18.140625" style="8" customWidth="1"/>
    <col min="7072" max="7072" width="13.140625" style="8" customWidth="1"/>
    <col min="7073" max="7073" width="12.28515625" style="8" customWidth="1"/>
    <col min="7074" max="7311" width="9.140625" style="8"/>
    <col min="7312" max="7312" width="1.42578125" style="8" customWidth="1"/>
    <col min="7313" max="7313" width="59.5703125" style="8" customWidth="1"/>
    <col min="7314" max="7314" width="9.140625" style="8" customWidth="1"/>
    <col min="7315" max="7316" width="3.85546875" style="8" customWidth="1"/>
    <col min="7317" max="7317" width="10.5703125" style="8" customWidth="1"/>
    <col min="7318" max="7318" width="3.85546875" style="8" customWidth="1"/>
    <col min="7319" max="7321" width="14.42578125" style="8" customWidth="1"/>
    <col min="7322" max="7322" width="4.140625" style="8" customWidth="1"/>
    <col min="7323" max="7323" width="15" style="8" customWidth="1"/>
    <col min="7324" max="7325" width="9.140625" style="8" customWidth="1"/>
    <col min="7326" max="7326" width="11.5703125" style="8" customWidth="1"/>
    <col min="7327" max="7327" width="18.140625" style="8" customWidth="1"/>
    <col min="7328" max="7328" width="13.140625" style="8" customWidth="1"/>
    <col min="7329" max="7329" width="12.28515625" style="8" customWidth="1"/>
    <col min="7330" max="7567" width="9.140625" style="8"/>
    <col min="7568" max="7568" width="1.42578125" style="8" customWidth="1"/>
    <col min="7569" max="7569" width="59.5703125" style="8" customWidth="1"/>
    <col min="7570" max="7570" width="9.140625" style="8" customWidth="1"/>
    <col min="7571" max="7572" width="3.85546875" style="8" customWidth="1"/>
    <col min="7573" max="7573" width="10.5703125" style="8" customWidth="1"/>
    <col min="7574" max="7574" width="3.85546875" style="8" customWidth="1"/>
    <col min="7575" max="7577" width="14.42578125" style="8" customWidth="1"/>
    <col min="7578" max="7578" width="4.140625" style="8" customWidth="1"/>
    <col min="7579" max="7579" width="15" style="8" customWidth="1"/>
    <col min="7580" max="7581" width="9.140625" style="8" customWidth="1"/>
    <col min="7582" max="7582" width="11.5703125" style="8" customWidth="1"/>
    <col min="7583" max="7583" width="18.140625" style="8" customWidth="1"/>
    <col min="7584" max="7584" width="13.140625" style="8" customWidth="1"/>
    <col min="7585" max="7585" width="12.28515625" style="8" customWidth="1"/>
    <col min="7586" max="7823" width="9.140625" style="8"/>
    <col min="7824" max="7824" width="1.42578125" style="8" customWidth="1"/>
    <col min="7825" max="7825" width="59.5703125" style="8" customWidth="1"/>
    <col min="7826" max="7826" width="9.140625" style="8" customWidth="1"/>
    <col min="7827" max="7828" width="3.85546875" style="8" customWidth="1"/>
    <col min="7829" max="7829" width="10.5703125" style="8" customWidth="1"/>
    <col min="7830" max="7830" width="3.85546875" style="8" customWidth="1"/>
    <col min="7831" max="7833" width="14.42578125" style="8" customWidth="1"/>
    <col min="7834" max="7834" width="4.140625" style="8" customWidth="1"/>
    <col min="7835" max="7835" width="15" style="8" customWidth="1"/>
    <col min="7836" max="7837" width="9.140625" style="8" customWidth="1"/>
    <col min="7838" max="7838" width="11.5703125" style="8" customWidth="1"/>
    <col min="7839" max="7839" width="18.140625" style="8" customWidth="1"/>
    <col min="7840" max="7840" width="13.140625" style="8" customWidth="1"/>
    <col min="7841" max="7841" width="12.28515625" style="8" customWidth="1"/>
    <col min="7842" max="8079" width="9.140625" style="8"/>
    <col min="8080" max="8080" width="1.42578125" style="8" customWidth="1"/>
    <col min="8081" max="8081" width="59.5703125" style="8" customWidth="1"/>
    <col min="8082" max="8082" width="9.140625" style="8" customWidth="1"/>
    <col min="8083" max="8084" width="3.85546875" style="8" customWidth="1"/>
    <col min="8085" max="8085" width="10.5703125" style="8" customWidth="1"/>
    <col min="8086" max="8086" width="3.85546875" style="8" customWidth="1"/>
    <col min="8087" max="8089" width="14.42578125" style="8" customWidth="1"/>
    <col min="8090" max="8090" width="4.140625" style="8" customWidth="1"/>
    <col min="8091" max="8091" width="15" style="8" customWidth="1"/>
    <col min="8092" max="8093" width="9.140625" style="8" customWidth="1"/>
    <col min="8094" max="8094" width="11.5703125" style="8" customWidth="1"/>
    <col min="8095" max="8095" width="18.140625" style="8" customWidth="1"/>
    <col min="8096" max="8096" width="13.140625" style="8" customWidth="1"/>
    <col min="8097" max="8097" width="12.28515625" style="8" customWidth="1"/>
    <col min="8098" max="8335" width="9.140625" style="8"/>
    <col min="8336" max="8336" width="1.42578125" style="8" customWidth="1"/>
    <col min="8337" max="8337" width="59.5703125" style="8" customWidth="1"/>
    <col min="8338" max="8338" width="9.140625" style="8" customWidth="1"/>
    <col min="8339" max="8340" width="3.85546875" style="8" customWidth="1"/>
    <col min="8341" max="8341" width="10.5703125" style="8" customWidth="1"/>
    <col min="8342" max="8342" width="3.85546875" style="8" customWidth="1"/>
    <col min="8343" max="8345" width="14.42578125" style="8" customWidth="1"/>
    <col min="8346" max="8346" width="4.140625" style="8" customWidth="1"/>
    <col min="8347" max="8347" width="15" style="8" customWidth="1"/>
    <col min="8348" max="8349" width="9.140625" style="8" customWidth="1"/>
    <col min="8350" max="8350" width="11.5703125" style="8" customWidth="1"/>
    <col min="8351" max="8351" width="18.140625" style="8" customWidth="1"/>
    <col min="8352" max="8352" width="13.140625" style="8" customWidth="1"/>
    <col min="8353" max="8353" width="12.28515625" style="8" customWidth="1"/>
    <col min="8354" max="8591" width="9.140625" style="8"/>
    <col min="8592" max="8592" width="1.42578125" style="8" customWidth="1"/>
    <col min="8593" max="8593" width="59.5703125" style="8" customWidth="1"/>
    <col min="8594" max="8594" width="9.140625" style="8" customWidth="1"/>
    <col min="8595" max="8596" width="3.85546875" style="8" customWidth="1"/>
    <col min="8597" max="8597" width="10.5703125" style="8" customWidth="1"/>
    <col min="8598" max="8598" width="3.85546875" style="8" customWidth="1"/>
    <col min="8599" max="8601" width="14.42578125" style="8" customWidth="1"/>
    <col min="8602" max="8602" width="4.140625" style="8" customWidth="1"/>
    <col min="8603" max="8603" width="15" style="8" customWidth="1"/>
    <col min="8604" max="8605" width="9.140625" style="8" customWidth="1"/>
    <col min="8606" max="8606" width="11.5703125" style="8" customWidth="1"/>
    <col min="8607" max="8607" width="18.140625" style="8" customWidth="1"/>
    <col min="8608" max="8608" width="13.140625" style="8" customWidth="1"/>
    <col min="8609" max="8609" width="12.28515625" style="8" customWidth="1"/>
    <col min="8610" max="8847" width="9.140625" style="8"/>
    <col min="8848" max="8848" width="1.42578125" style="8" customWidth="1"/>
    <col min="8849" max="8849" width="59.5703125" style="8" customWidth="1"/>
    <col min="8850" max="8850" width="9.140625" style="8" customWidth="1"/>
    <col min="8851" max="8852" width="3.85546875" style="8" customWidth="1"/>
    <col min="8853" max="8853" width="10.5703125" style="8" customWidth="1"/>
    <col min="8854" max="8854" width="3.85546875" style="8" customWidth="1"/>
    <col min="8855" max="8857" width="14.42578125" style="8" customWidth="1"/>
    <col min="8858" max="8858" width="4.140625" style="8" customWidth="1"/>
    <col min="8859" max="8859" width="15" style="8" customWidth="1"/>
    <col min="8860" max="8861" width="9.140625" style="8" customWidth="1"/>
    <col min="8862" max="8862" width="11.5703125" style="8" customWidth="1"/>
    <col min="8863" max="8863" width="18.140625" style="8" customWidth="1"/>
    <col min="8864" max="8864" width="13.140625" style="8" customWidth="1"/>
    <col min="8865" max="8865" width="12.28515625" style="8" customWidth="1"/>
    <col min="8866" max="9103" width="9.140625" style="8"/>
    <col min="9104" max="9104" width="1.42578125" style="8" customWidth="1"/>
    <col min="9105" max="9105" width="59.5703125" style="8" customWidth="1"/>
    <col min="9106" max="9106" width="9.140625" style="8" customWidth="1"/>
    <col min="9107" max="9108" width="3.85546875" style="8" customWidth="1"/>
    <col min="9109" max="9109" width="10.5703125" style="8" customWidth="1"/>
    <col min="9110" max="9110" width="3.85546875" style="8" customWidth="1"/>
    <col min="9111" max="9113" width="14.42578125" style="8" customWidth="1"/>
    <col min="9114" max="9114" width="4.140625" style="8" customWidth="1"/>
    <col min="9115" max="9115" width="15" style="8" customWidth="1"/>
    <col min="9116" max="9117" width="9.140625" style="8" customWidth="1"/>
    <col min="9118" max="9118" width="11.5703125" style="8" customWidth="1"/>
    <col min="9119" max="9119" width="18.140625" style="8" customWidth="1"/>
    <col min="9120" max="9120" width="13.140625" style="8" customWidth="1"/>
    <col min="9121" max="9121" width="12.28515625" style="8" customWidth="1"/>
    <col min="9122" max="9359" width="9.140625" style="8"/>
    <col min="9360" max="9360" width="1.42578125" style="8" customWidth="1"/>
    <col min="9361" max="9361" width="59.5703125" style="8" customWidth="1"/>
    <col min="9362" max="9362" width="9.140625" style="8" customWidth="1"/>
    <col min="9363" max="9364" width="3.85546875" style="8" customWidth="1"/>
    <col min="9365" max="9365" width="10.5703125" style="8" customWidth="1"/>
    <col min="9366" max="9366" width="3.85546875" style="8" customWidth="1"/>
    <col min="9367" max="9369" width="14.42578125" style="8" customWidth="1"/>
    <col min="9370" max="9370" width="4.140625" style="8" customWidth="1"/>
    <col min="9371" max="9371" width="15" style="8" customWidth="1"/>
    <col min="9372" max="9373" width="9.140625" style="8" customWidth="1"/>
    <col min="9374" max="9374" width="11.5703125" style="8" customWidth="1"/>
    <col min="9375" max="9375" width="18.140625" style="8" customWidth="1"/>
    <col min="9376" max="9376" width="13.140625" style="8" customWidth="1"/>
    <col min="9377" max="9377" width="12.28515625" style="8" customWidth="1"/>
    <col min="9378" max="9615" width="9.140625" style="8"/>
    <col min="9616" max="9616" width="1.42578125" style="8" customWidth="1"/>
    <col min="9617" max="9617" width="59.5703125" style="8" customWidth="1"/>
    <col min="9618" max="9618" width="9.140625" style="8" customWidth="1"/>
    <col min="9619" max="9620" width="3.85546875" style="8" customWidth="1"/>
    <col min="9621" max="9621" width="10.5703125" style="8" customWidth="1"/>
    <col min="9622" max="9622" width="3.85546875" style="8" customWidth="1"/>
    <col min="9623" max="9625" width="14.42578125" style="8" customWidth="1"/>
    <col min="9626" max="9626" width="4.140625" style="8" customWidth="1"/>
    <col min="9627" max="9627" width="15" style="8" customWidth="1"/>
    <col min="9628" max="9629" width="9.140625" style="8" customWidth="1"/>
    <col min="9630" max="9630" width="11.5703125" style="8" customWidth="1"/>
    <col min="9631" max="9631" width="18.140625" style="8" customWidth="1"/>
    <col min="9632" max="9632" width="13.140625" style="8" customWidth="1"/>
    <col min="9633" max="9633" width="12.28515625" style="8" customWidth="1"/>
    <col min="9634" max="9871" width="9.140625" style="8"/>
    <col min="9872" max="9872" width="1.42578125" style="8" customWidth="1"/>
    <col min="9873" max="9873" width="59.5703125" style="8" customWidth="1"/>
    <col min="9874" max="9874" width="9.140625" style="8" customWidth="1"/>
    <col min="9875" max="9876" width="3.85546875" style="8" customWidth="1"/>
    <col min="9877" max="9877" width="10.5703125" style="8" customWidth="1"/>
    <col min="9878" max="9878" width="3.85546875" style="8" customWidth="1"/>
    <col min="9879" max="9881" width="14.42578125" style="8" customWidth="1"/>
    <col min="9882" max="9882" width="4.140625" style="8" customWidth="1"/>
    <col min="9883" max="9883" width="15" style="8" customWidth="1"/>
    <col min="9884" max="9885" width="9.140625" style="8" customWidth="1"/>
    <col min="9886" max="9886" width="11.5703125" style="8" customWidth="1"/>
    <col min="9887" max="9887" width="18.140625" style="8" customWidth="1"/>
    <col min="9888" max="9888" width="13.140625" style="8" customWidth="1"/>
    <col min="9889" max="9889" width="12.28515625" style="8" customWidth="1"/>
    <col min="9890" max="10127" width="9.140625" style="8"/>
    <col min="10128" max="10128" width="1.42578125" style="8" customWidth="1"/>
    <col min="10129" max="10129" width="59.5703125" style="8" customWidth="1"/>
    <col min="10130" max="10130" width="9.140625" style="8" customWidth="1"/>
    <col min="10131" max="10132" width="3.85546875" style="8" customWidth="1"/>
    <col min="10133" max="10133" width="10.5703125" style="8" customWidth="1"/>
    <col min="10134" max="10134" width="3.85546875" style="8" customWidth="1"/>
    <col min="10135" max="10137" width="14.42578125" style="8" customWidth="1"/>
    <col min="10138" max="10138" width="4.140625" style="8" customWidth="1"/>
    <col min="10139" max="10139" width="15" style="8" customWidth="1"/>
    <col min="10140" max="10141" width="9.140625" style="8" customWidth="1"/>
    <col min="10142" max="10142" width="11.5703125" style="8" customWidth="1"/>
    <col min="10143" max="10143" width="18.140625" style="8" customWidth="1"/>
    <col min="10144" max="10144" width="13.140625" style="8" customWidth="1"/>
    <col min="10145" max="10145" width="12.28515625" style="8" customWidth="1"/>
    <col min="10146" max="10383" width="9.140625" style="8"/>
    <col min="10384" max="10384" width="1.42578125" style="8" customWidth="1"/>
    <col min="10385" max="10385" width="59.5703125" style="8" customWidth="1"/>
    <col min="10386" max="10386" width="9.140625" style="8" customWidth="1"/>
    <col min="10387" max="10388" width="3.85546875" style="8" customWidth="1"/>
    <col min="10389" max="10389" width="10.5703125" style="8" customWidth="1"/>
    <col min="10390" max="10390" width="3.85546875" style="8" customWidth="1"/>
    <col min="10391" max="10393" width="14.42578125" style="8" customWidth="1"/>
    <col min="10394" max="10394" width="4.140625" style="8" customWidth="1"/>
    <col min="10395" max="10395" width="15" style="8" customWidth="1"/>
    <col min="10396" max="10397" width="9.140625" style="8" customWidth="1"/>
    <col min="10398" max="10398" width="11.5703125" style="8" customWidth="1"/>
    <col min="10399" max="10399" width="18.140625" style="8" customWidth="1"/>
    <col min="10400" max="10400" width="13.140625" style="8" customWidth="1"/>
    <col min="10401" max="10401" width="12.28515625" style="8" customWidth="1"/>
    <col min="10402" max="10639" width="9.140625" style="8"/>
    <col min="10640" max="10640" width="1.42578125" style="8" customWidth="1"/>
    <col min="10641" max="10641" width="59.5703125" style="8" customWidth="1"/>
    <col min="10642" max="10642" width="9.140625" style="8" customWidth="1"/>
    <col min="10643" max="10644" width="3.85546875" style="8" customWidth="1"/>
    <col min="10645" max="10645" width="10.5703125" style="8" customWidth="1"/>
    <col min="10646" max="10646" width="3.85546875" style="8" customWidth="1"/>
    <col min="10647" max="10649" width="14.42578125" style="8" customWidth="1"/>
    <col min="10650" max="10650" width="4.140625" style="8" customWidth="1"/>
    <col min="10651" max="10651" width="15" style="8" customWidth="1"/>
    <col min="10652" max="10653" width="9.140625" style="8" customWidth="1"/>
    <col min="10654" max="10654" width="11.5703125" style="8" customWidth="1"/>
    <col min="10655" max="10655" width="18.140625" style="8" customWidth="1"/>
    <col min="10656" max="10656" width="13.140625" style="8" customWidth="1"/>
    <col min="10657" max="10657" width="12.28515625" style="8" customWidth="1"/>
    <col min="10658" max="10895" width="9.140625" style="8"/>
    <col min="10896" max="10896" width="1.42578125" style="8" customWidth="1"/>
    <col min="10897" max="10897" width="59.5703125" style="8" customWidth="1"/>
    <col min="10898" max="10898" width="9.140625" style="8" customWidth="1"/>
    <col min="10899" max="10900" width="3.85546875" style="8" customWidth="1"/>
    <col min="10901" max="10901" width="10.5703125" style="8" customWidth="1"/>
    <col min="10902" max="10902" width="3.85546875" style="8" customWidth="1"/>
    <col min="10903" max="10905" width="14.42578125" style="8" customWidth="1"/>
    <col min="10906" max="10906" width="4.140625" style="8" customWidth="1"/>
    <col min="10907" max="10907" width="15" style="8" customWidth="1"/>
    <col min="10908" max="10909" width="9.140625" style="8" customWidth="1"/>
    <col min="10910" max="10910" width="11.5703125" style="8" customWidth="1"/>
    <col min="10911" max="10911" width="18.140625" style="8" customWidth="1"/>
    <col min="10912" max="10912" width="13.140625" style="8" customWidth="1"/>
    <col min="10913" max="10913" width="12.28515625" style="8" customWidth="1"/>
    <col min="10914" max="11151" width="9.140625" style="8"/>
    <col min="11152" max="11152" width="1.42578125" style="8" customWidth="1"/>
    <col min="11153" max="11153" width="59.5703125" style="8" customWidth="1"/>
    <col min="11154" max="11154" width="9.140625" style="8" customWidth="1"/>
    <col min="11155" max="11156" width="3.85546875" style="8" customWidth="1"/>
    <col min="11157" max="11157" width="10.5703125" style="8" customWidth="1"/>
    <col min="11158" max="11158" width="3.85546875" style="8" customWidth="1"/>
    <col min="11159" max="11161" width="14.42578125" style="8" customWidth="1"/>
    <col min="11162" max="11162" width="4.140625" style="8" customWidth="1"/>
    <col min="11163" max="11163" width="15" style="8" customWidth="1"/>
    <col min="11164" max="11165" width="9.140625" style="8" customWidth="1"/>
    <col min="11166" max="11166" width="11.5703125" style="8" customWidth="1"/>
    <col min="11167" max="11167" width="18.140625" style="8" customWidth="1"/>
    <col min="11168" max="11168" width="13.140625" style="8" customWidth="1"/>
    <col min="11169" max="11169" width="12.28515625" style="8" customWidth="1"/>
    <col min="11170" max="11407" width="9.140625" style="8"/>
    <col min="11408" max="11408" width="1.42578125" style="8" customWidth="1"/>
    <col min="11409" max="11409" width="59.5703125" style="8" customWidth="1"/>
    <col min="11410" max="11410" width="9.140625" style="8" customWidth="1"/>
    <col min="11411" max="11412" width="3.85546875" style="8" customWidth="1"/>
    <col min="11413" max="11413" width="10.5703125" style="8" customWidth="1"/>
    <col min="11414" max="11414" width="3.85546875" style="8" customWidth="1"/>
    <col min="11415" max="11417" width="14.42578125" style="8" customWidth="1"/>
    <col min="11418" max="11418" width="4.140625" style="8" customWidth="1"/>
    <col min="11419" max="11419" width="15" style="8" customWidth="1"/>
    <col min="11420" max="11421" width="9.140625" style="8" customWidth="1"/>
    <col min="11422" max="11422" width="11.5703125" style="8" customWidth="1"/>
    <col min="11423" max="11423" width="18.140625" style="8" customWidth="1"/>
    <col min="11424" max="11424" width="13.140625" style="8" customWidth="1"/>
    <col min="11425" max="11425" width="12.28515625" style="8" customWidth="1"/>
    <col min="11426" max="11663" width="9.140625" style="8"/>
    <col min="11664" max="11664" width="1.42578125" style="8" customWidth="1"/>
    <col min="11665" max="11665" width="59.5703125" style="8" customWidth="1"/>
    <col min="11666" max="11666" width="9.140625" style="8" customWidth="1"/>
    <col min="11667" max="11668" width="3.85546875" style="8" customWidth="1"/>
    <col min="11669" max="11669" width="10.5703125" style="8" customWidth="1"/>
    <col min="11670" max="11670" width="3.85546875" style="8" customWidth="1"/>
    <col min="11671" max="11673" width="14.42578125" style="8" customWidth="1"/>
    <col min="11674" max="11674" width="4.140625" style="8" customWidth="1"/>
    <col min="11675" max="11675" width="15" style="8" customWidth="1"/>
    <col min="11676" max="11677" width="9.140625" style="8" customWidth="1"/>
    <col min="11678" max="11678" width="11.5703125" style="8" customWidth="1"/>
    <col min="11679" max="11679" width="18.140625" style="8" customWidth="1"/>
    <col min="11680" max="11680" width="13.140625" style="8" customWidth="1"/>
    <col min="11681" max="11681" width="12.28515625" style="8" customWidth="1"/>
    <col min="11682" max="11919" width="9.140625" style="8"/>
    <col min="11920" max="11920" width="1.42578125" style="8" customWidth="1"/>
    <col min="11921" max="11921" width="59.5703125" style="8" customWidth="1"/>
    <col min="11922" max="11922" width="9.140625" style="8" customWidth="1"/>
    <col min="11923" max="11924" width="3.85546875" style="8" customWidth="1"/>
    <col min="11925" max="11925" width="10.5703125" style="8" customWidth="1"/>
    <col min="11926" max="11926" width="3.85546875" style="8" customWidth="1"/>
    <col min="11927" max="11929" width="14.42578125" style="8" customWidth="1"/>
    <col min="11930" max="11930" width="4.140625" style="8" customWidth="1"/>
    <col min="11931" max="11931" width="15" style="8" customWidth="1"/>
    <col min="11932" max="11933" width="9.140625" style="8" customWidth="1"/>
    <col min="11934" max="11934" width="11.5703125" style="8" customWidth="1"/>
    <col min="11935" max="11935" width="18.140625" style="8" customWidth="1"/>
    <col min="11936" max="11936" width="13.140625" style="8" customWidth="1"/>
    <col min="11937" max="11937" width="12.28515625" style="8" customWidth="1"/>
    <col min="11938" max="12175" width="9.140625" style="8"/>
    <col min="12176" max="12176" width="1.42578125" style="8" customWidth="1"/>
    <col min="12177" max="12177" width="59.5703125" style="8" customWidth="1"/>
    <col min="12178" max="12178" width="9.140625" style="8" customWidth="1"/>
    <col min="12179" max="12180" width="3.85546875" style="8" customWidth="1"/>
    <col min="12181" max="12181" width="10.5703125" style="8" customWidth="1"/>
    <col min="12182" max="12182" width="3.85546875" style="8" customWidth="1"/>
    <col min="12183" max="12185" width="14.42578125" style="8" customWidth="1"/>
    <col min="12186" max="12186" width="4.140625" style="8" customWidth="1"/>
    <col min="12187" max="12187" width="15" style="8" customWidth="1"/>
    <col min="12188" max="12189" width="9.140625" style="8" customWidth="1"/>
    <col min="12190" max="12190" width="11.5703125" style="8" customWidth="1"/>
    <col min="12191" max="12191" width="18.140625" style="8" customWidth="1"/>
    <col min="12192" max="12192" width="13.140625" style="8" customWidth="1"/>
    <col min="12193" max="12193" width="12.28515625" style="8" customWidth="1"/>
    <col min="12194" max="12431" width="9.140625" style="8"/>
    <col min="12432" max="12432" width="1.42578125" style="8" customWidth="1"/>
    <col min="12433" max="12433" width="59.5703125" style="8" customWidth="1"/>
    <col min="12434" max="12434" width="9.140625" style="8" customWidth="1"/>
    <col min="12435" max="12436" width="3.85546875" style="8" customWidth="1"/>
    <col min="12437" max="12437" width="10.5703125" style="8" customWidth="1"/>
    <col min="12438" max="12438" width="3.85546875" style="8" customWidth="1"/>
    <col min="12439" max="12441" width="14.42578125" style="8" customWidth="1"/>
    <col min="12442" max="12442" width="4.140625" style="8" customWidth="1"/>
    <col min="12443" max="12443" width="15" style="8" customWidth="1"/>
    <col min="12444" max="12445" width="9.140625" style="8" customWidth="1"/>
    <col min="12446" max="12446" width="11.5703125" style="8" customWidth="1"/>
    <col min="12447" max="12447" width="18.140625" style="8" customWidth="1"/>
    <col min="12448" max="12448" width="13.140625" style="8" customWidth="1"/>
    <col min="12449" max="12449" width="12.28515625" style="8" customWidth="1"/>
    <col min="12450" max="12687" width="9.140625" style="8"/>
    <col min="12688" max="12688" width="1.42578125" style="8" customWidth="1"/>
    <col min="12689" max="12689" width="59.5703125" style="8" customWidth="1"/>
    <col min="12690" max="12690" width="9.140625" style="8" customWidth="1"/>
    <col min="12691" max="12692" width="3.85546875" style="8" customWidth="1"/>
    <col min="12693" max="12693" width="10.5703125" style="8" customWidth="1"/>
    <col min="12694" max="12694" width="3.85546875" style="8" customWidth="1"/>
    <col min="12695" max="12697" width="14.42578125" style="8" customWidth="1"/>
    <col min="12698" max="12698" width="4.140625" style="8" customWidth="1"/>
    <col min="12699" max="12699" width="15" style="8" customWidth="1"/>
    <col min="12700" max="12701" width="9.140625" style="8" customWidth="1"/>
    <col min="12702" max="12702" width="11.5703125" style="8" customWidth="1"/>
    <col min="12703" max="12703" width="18.140625" style="8" customWidth="1"/>
    <col min="12704" max="12704" width="13.140625" style="8" customWidth="1"/>
    <col min="12705" max="12705" width="12.28515625" style="8" customWidth="1"/>
    <col min="12706" max="12943" width="9.140625" style="8"/>
    <col min="12944" max="12944" width="1.42578125" style="8" customWidth="1"/>
    <col min="12945" max="12945" width="59.5703125" style="8" customWidth="1"/>
    <col min="12946" max="12946" width="9.140625" style="8" customWidth="1"/>
    <col min="12947" max="12948" width="3.85546875" style="8" customWidth="1"/>
    <col min="12949" max="12949" width="10.5703125" style="8" customWidth="1"/>
    <col min="12950" max="12950" width="3.85546875" style="8" customWidth="1"/>
    <col min="12951" max="12953" width="14.42578125" style="8" customWidth="1"/>
    <col min="12954" max="12954" width="4.140625" style="8" customWidth="1"/>
    <col min="12955" max="12955" width="15" style="8" customWidth="1"/>
    <col min="12956" max="12957" width="9.140625" style="8" customWidth="1"/>
    <col min="12958" max="12958" width="11.5703125" style="8" customWidth="1"/>
    <col min="12959" max="12959" width="18.140625" style="8" customWidth="1"/>
    <col min="12960" max="12960" width="13.140625" style="8" customWidth="1"/>
    <col min="12961" max="12961" width="12.28515625" style="8" customWidth="1"/>
    <col min="12962" max="13199" width="9.140625" style="8"/>
    <col min="13200" max="13200" width="1.42578125" style="8" customWidth="1"/>
    <col min="13201" max="13201" width="59.5703125" style="8" customWidth="1"/>
    <col min="13202" max="13202" width="9.140625" style="8" customWidth="1"/>
    <col min="13203" max="13204" width="3.85546875" style="8" customWidth="1"/>
    <col min="13205" max="13205" width="10.5703125" style="8" customWidth="1"/>
    <col min="13206" max="13206" width="3.85546875" style="8" customWidth="1"/>
    <col min="13207" max="13209" width="14.42578125" style="8" customWidth="1"/>
    <col min="13210" max="13210" width="4.140625" style="8" customWidth="1"/>
    <col min="13211" max="13211" width="15" style="8" customWidth="1"/>
    <col min="13212" max="13213" width="9.140625" style="8" customWidth="1"/>
    <col min="13214" max="13214" width="11.5703125" style="8" customWidth="1"/>
    <col min="13215" max="13215" width="18.140625" style="8" customWidth="1"/>
    <col min="13216" max="13216" width="13.140625" style="8" customWidth="1"/>
    <col min="13217" max="13217" width="12.28515625" style="8" customWidth="1"/>
    <col min="13218" max="13455" width="9.140625" style="8"/>
    <col min="13456" max="13456" width="1.42578125" style="8" customWidth="1"/>
    <col min="13457" max="13457" width="59.5703125" style="8" customWidth="1"/>
    <col min="13458" max="13458" width="9.140625" style="8" customWidth="1"/>
    <col min="13459" max="13460" width="3.85546875" style="8" customWidth="1"/>
    <col min="13461" max="13461" width="10.5703125" style="8" customWidth="1"/>
    <col min="13462" max="13462" width="3.85546875" style="8" customWidth="1"/>
    <col min="13463" max="13465" width="14.42578125" style="8" customWidth="1"/>
    <col min="13466" max="13466" width="4.140625" style="8" customWidth="1"/>
    <col min="13467" max="13467" width="15" style="8" customWidth="1"/>
    <col min="13468" max="13469" width="9.140625" style="8" customWidth="1"/>
    <col min="13470" max="13470" width="11.5703125" style="8" customWidth="1"/>
    <col min="13471" max="13471" width="18.140625" style="8" customWidth="1"/>
    <col min="13472" max="13472" width="13.140625" style="8" customWidth="1"/>
    <col min="13473" max="13473" width="12.28515625" style="8" customWidth="1"/>
    <col min="13474" max="13711" width="9.140625" style="8"/>
    <col min="13712" max="13712" width="1.42578125" style="8" customWidth="1"/>
    <col min="13713" max="13713" width="59.5703125" style="8" customWidth="1"/>
    <col min="13714" max="13714" width="9.140625" style="8" customWidth="1"/>
    <col min="13715" max="13716" width="3.85546875" style="8" customWidth="1"/>
    <col min="13717" max="13717" width="10.5703125" style="8" customWidth="1"/>
    <col min="13718" max="13718" width="3.85546875" style="8" customWidth="1"/>
    <col min="13719" max="13721" width="14.42578125" style="8" customWidth="1"/>
    <col min="13722" max="13722" width="4.140625" style="8" customWidth="1"/>
    <col min="13723" max="13723" width="15" style="8" customWidth="1"/>
    <col min="13724" max="13725" width="9.140625" style="8" customWidth="1"/>
    <col min="13726" max="13726" width="11.5703125" style="8" customWidth="1"/>
    <col min="13727" max="13727" width="18.140625" style="8" customWidth="1"/>
    <col min="13728" max="13728" width="13.140625" style="8" customWidth="1"/>
    <col min="13729" max="13729" width="12.28515625" style="8" customWidth="1"/>
    <col min="13730" max="13967" width="9.140625" style="8"/>
    <col min="13968" max="13968" width="1.42578125" style="8" customWidth="1"/>
    <col min="13969" max="13969" width="59.5703125" style="8" customWidth="1"/>
    <col min="13970" max="13970" width="9.140625" style="8" customWidth="1"/>
    <col min="13971" max="13972" width="3.85546875" style="8" customWidth="1"/>
    <col min="13973" max="13973" width="10.5703125" style="8" customWidth="1"/>
    <col min="13974" max="13974" width="3.85546875" style="8" customWidth="1"/>
    <col min="13975" max="13977" width="14.42578125" style="8" customWidth="1"/>
    <col min="13978" max="13978" width="4.140625" style="8" customWidth="1"/>
    <col min="13979" max="13979" width="15" style="8" customWidth="1"/>
    <col min="13980" max="13981" width="9.140625" style="8" customWidth="1"/>
    <col min="13982" max="13982" width="11.5703125" style="8" customWidth="1"/>
    <col min="13983" max="13983" width="18.140625" style="8" customWidth="1"/>
    <col min="13984" max="13984" width="13.140625" style="8" customWidth="1"/>
    <col min="13985" max="13985" width="12.28515625" style="8" customWidth="1"/>
    <col min="13986" max="14223" width="9.140625" style="8"/>
    <col min="14224" max="14224" width="1.42578125" style="8" customWidth="1"/>
    <col min="14225" max="14225" width="59.5703125" style="8" customWidth="1"/>
    <col min="14226" max="14226" width="9.140625" style="8" customWidth="1"/>
    <col min="14227" max="14228" width="3.85546875" style="8" customWidth="1"/>
    <col min="14229" max="14229" width="10.5703125" style="8" customWidth="1"/>
    <col min="14230" max="14230" width="3.85546875" style="8" customWidth="1"/>
    <col min="14231" max="14233" width="14.42578125" style="8" customWidth="1"/>
    <col min="14234" max="14234" width="4.140625" style="8" customWidth="1"/>
    <col min="14235" max="14235" width="15" style="8" customWidth="1"/>
    <col min="14236" max="14237" width="9.140625" style="8" customWidth="1"/>
    <col min="14238" max="14238" width="11.5703125" style="8" customWidth="1"/>
    <col min="14239" max="14239" width="18.140625" style="8" customWidth="1"/>
    <col min="14240" max="14240" width="13.140625" style="8" customWidth="1"/>
    <col min="14241" max="14241" width="12.28515625" style="8" customWidth="1"/>
    <col min="14242" max="14479" width="9.140625" style="8"/>
    <col min="14480" max="14480" width="1.42578125" style="8" customWidth="1"/>
    <col min="14481" max="14481" width="59.5703125" style="8" customWidth="1"/>
    <col min="14482" max="14482" width="9.140625" style="8" customWidth="1"/>
    <col min="14483" max="14484" width="3.85546875" style="8" customWidth="1"/>
    <col min="14485" max="14485" width="10.5703125" style="8" customWidth="1"/>
    <col min="14486" max="14486" width="3.85546875" style="8" customWidth="1"/>
    <col min="14487" max="14489" width="14.42578125" style="8" customWidth="1"/>
    <col min="14490" max="14490" width="4.140625" style="8" customWidth="1"/>
    <col min="14491" max="14491" width="15" style="8" customWidth="1"/>
    <col min="14492" max="14493" width="9.140625" style="8" customWidth="1"/>
    <col min="14494" max="14494" width="11.5703125" style="8" customWidth="1"/>
    <col min="14495" max="14495" width="18.140625" style="8" customWidth="1"/>
    <col min="14496" max="14496" width="13.140625" style="8" customWidth="1"/>
    <col min="14497" max="14497" width="12.28515625" style="8" customWidth="1"/>
    <col min="14498" max="14735" width="9.140625" style="8"/>
    <col min="14736" max="14736" width="1.42578125" style="8" customWidth="1"/>
    <col min="14737" max="14737" width="59.5703125" style="8" customWidth="1"/>
    <col min="14738" max="14738" width="9.140625" style="8" customWidth="1"/>
    <col min="14739" max="14740" width="3.85546875" style="8" customWidth="1"/>
    <col min="14741" max="14741" width="10.5703125" style="8" customWidth="1"/>
    <col min="14742" max="14742" width="3.85546875" style="8" customWidth="1"/>
    <col min="14743" max="14745" width="14.42578125" style="8" customWidth="1"/>
    <col min="14746" max="14746" width="4.140625" style="8" customWidth="1"/>
    <col min="14747" max="14747" width="15" style="8" customWidth="1"/>
    <col min="14748" max="14749" width="9.140625" style="8" customWidth="1"/>
    <col min="14750" max="14750" width="11.5703125" style="8" customWidth="1"/>
    <col min="14751" max="14751" width="18.140625" style="8" customWidth="1"/>
    <col min="14752" max="14752" width="13.140625" style="8" customWidth="1"/>
    <col min="14753" max="14753" width="12.28515625" style="8" customWidth="1"/>
    <col min="14754" max="14991" width="9.140625" style="8"/>
    <col min="14992" max="14992" width="1.42578125" style="8" customWidth="1"/>
    <col min="14993" max="14993" width="59.5703125" style="8" customWidth="1"/>
    <col min="14994" max="14994" width="9.140625" style="8" customWidth="1"/>
    <col min="14995" max="14996" width="3.85546875" style="8" customWidth="1"/>
    <col min="14997" max="14997" width="10.5703125" style="8" customWidth="1"/>
    <col min="14998" max="14998" width="3.85546875" style="8" customWidth="1"/>
    <col min="14999" max="15001" width="14.42578125" style="8" customWidth="1"/>
    <col min="15002" max="15002" width="4.140625" style="8" customWidth="1"/>
    <col min="15003" max="15003" width="15" style="8" customWidth="1"/>
    <col min="15004" max="15005" width="9.140625" style="8" customWidth="1"/>
    <col min="15006" max="15006" width="11.5703125" style="8" customWidth="1"/>
    <col min="15007" max="15007" width="18.140625" style="8" customWidth="1"/>
    <col min="15008" max="15008" width="13.140625" style="8" customWidth="1"/>
    <col min="15009" max="15009" width="12.28515625" style="8" customWidth="1"/>
    <col min="15010" max="15247" width="9.140625" style="8"/>
    <col min="15248" max="15248" width="1.42578125" style="8" customWidth="1"/>
    <col min="15249" max="15249" width="59.5703125" style="8" customWidth="1"/>
    <col min="15250" max="15250" width="9.140625" style="8" customWidth="1"/>
    <col min="15251" max="15252" width="3.85546875" style="8" customWidth="1"/>
    <col min="15253" max="15253" width="10.5703125" style="8" customWidth="1"/>
    <col min="15254" max="15254" width="3.85546875" style="8" customWidth="1"/>
    <col min="15255" max="15257" width="14.42578125" style="8" customWidth="1"/>
    <col min="15258" max="15258" width="4.140625" style="8" customWidth="1"/>
    <col min="15259" max="15259" width="15" style="8" customWidth="1"/>
    <col min="15260" max="15261" width="9.140625" style="8" customWidth="1"/>
    <col min="15262" max="15262" width="11.5703125" style="8" customWidth="1"/>
    <col min="15263" max="15263" width="18.140625" style="8" customWidth="1"/>
    <col min="15264" max="15264" width="13.140625" style="8" customWidth="1"/>
    <col min="15265" max="15265" width="12.28515625" style="8" customWidth="1"/>
    <col min="15266" max="15503" width="9.140625" style="8"/>
    <col min="15504" max="15504" width="1.42578125" style="8" customWidth="1"/>
    <col min="15505" max="15505" width="59.5703125" style="8" customWidth="1"/>
    <col min="15506" max="15506" width="9.140625" style="8" customWidth="1"/>
    <col min="15507" max="15508" width="3.85546875" style="8" customWidth="1"/>
    <col min="15509" max="15509" width="10.5703125" style="8" customWidth="1"/>
    <col min="15510" max="15510" width="3.85546875" style="8" customWidth="1"/>
    <col min="15511" max="15513" width="14.42578125" style="8" customWidth="1"/>
    <col min="15514" max="15514" width="4.140625" style="8" customWidth="1"/>
    <col min="15515" max="15515" width="15" style="8" customWidth="1"/>
    <col min="15516" max="15517" width="9.140625" style="8" customWidth="1"/>
    <col min="15518" max="15518" width="11.5703125" style="8" customWidth="1"/>
    <col min="15519" max="15519" width="18.140625" style="8" customWidth="1"/>
    <col min="15520" max="15520" width="13.140625" style="8" customWidth="1"/>
    <col min="15521" max="15521" width="12.28515625" style="8" customWidth="1"/>
    <col min="15522" max="15759" width="9.140625" style="8"/>
    <col min="15760" max="15760" width="1.42578125" style="8" customWidth="1"/>
    <col min="15761" max="15761" width="59.5703125" style="8" customWidth="1"/>
    <col min="15762" max="15762" width="9.140625" style="8" customWidth="1"/>
    <col min="15763" max="15764" width="3.85546875" style="8" customWidth="1"/>
    <col min="15765" max="15765" width="10.5703125" style="8" customWidth="1"/>
    <col min="15766" max="15766" width="3.85546875" style="8" customWidth="1"/>
    <col min="15767" max="15769" width="14.42578125" style="8" customWidth="1"/>
    <col min="15770" max="15770" width="4.140625" style="8" customWidth="1"/>
    <col min="15771" max="15771" width="15" style="8" customWidth="1"/>
    <col min="15772" max="15773" width="9.140625" style="8" customWidth="1"/>
    <col min="15774" max="15774" width="11.5703125" style="8" customWidth="1"/>
    <col min="15775" max="15775" width="18.140625" style="8" customWidth="1"/>
    <col min="15776" max="15776" width="13.140625" style="8" customWidth="1"/>
    <col min="15777" max="15777" width="12.28515625" style="8" customWidth="1"/>
    <col min="15778" max="16015" width="9.140625" style="8"/>
    <col min="16016" max="16016" width="1.42578125" style="8" customWidth="1"/>
    <col min="16017" max="16017" width="59.5703125" style="8" customWidth="1"/>
    <col min="16018" max="16018" width="9.140625" style="8" customWidth="1"/>
    <col min="16019" max="16020" width="3.85546875" style="8" customWidth="1"/>
    <col min="16021" max="16021" width="10.5703125" style="8" customWidth="1"/>
    <col min="16022" max="16022" width="3.85546875" style="8" customWidth="1"/>
    <col min="16023" max="16025" width="14.42578125" style="8" customWidth="1"/>
    <col min="16026" max="16026" width="4.140625" style="8" customWidth="1"/>
    <col min="16027" max="16027" width="15" style="8" customWidth="1"/>
    <col min="16028" max="16029" width="9.140625" style="8" customWidth="1"/>
    <col min="16030" max="16030" width="11.5703125" style="8" customWidth="1"/>
    <col min="16031" max="16031" width="18.140625" style="8" customWidth="1"/>
    <col min="16032" max="16032" width="13.140625" style="8" customWidth="1"/>
    <col min="16033" max="16033" width="12.28515625" style="8" customWidth="1"/>
    <col min="16034" max="16384" width="9.140625" style="8"/>
  </cols>
  <sheetData>
    <row r="1" spans="1:10" ht="18" customHeight="1" x14ac:dyDescent="0.25">
      <c r="F1" s="85" t="s">
        <v>427</v>
      </c>
      <c r="G1" s="85"/>
      <c r="H1" s="85"/>
      <c r="I1" s="85"/>
      <c r="J1" s="85"/>
    </row>
    <row r="2" spans="1:10" ht="58.5" customHeight="1" x14ac:dyDescent="0.25">
      <c r="F2" s="85" t="s">
        <v>407</v>
      </c>
      <c r="G2" s="85"/>
      <c r="H2" s="85"/>
      <c r="I2" s="85"/>
      <c r="J2" s="85"/>
    </row>
    <row r="3" spans="1:10" ht="54.75" customHeight="1" x14ac:dyDescent="0.25">
      <c r="A3" s="89" t="s">
        <v>410</v>
      </c>
      <c r="B3" s="89"/>
      <c r="C3" s="89"/>
      <c r="D3" s="89"/>
      <c r="E3" s="89"/>
      <c r="F3" s="89"/>
      <c r="G3" s="89"/>
      <c r="H3" s="89"/>
      <c r="I3" s="89"/>
      <c r="J3" s="89"/>
    </row>
    <row r="4" spans="1:10" ht="16.5" customHeight="1" x14ac:dyDescent="0.25">
      <c r="A4" s="52"/>
      <c r="B4" s="52"/>
      <c r="C4" s="52"/>
      <c r="D4" s="52"/>
      <c r="E4" s="52"/>
      <c r="F4" s="52"/>
      <c r="G4" s="52"/>
      <c r="H4" s="52"/>
      <c r="I4" s="52"/>
      <c r="J4" s="52" t="s">
        <v>428</v>
      </c>
    </row>
    <row r="5" spans="1:10" s="2" customFormat="1" ht="36.75" customHeight="1" x14ac:dyDescent="0.25">
      <c r="A5" s="35" t="s">
        <v>0</v>
      </c>
      <c r="B5" s="51" t="s">
        <v>142</v>
      </c>
      <c r="C5" s="51" t="s">
        <v>143</v>
      </c>
      <c r="D5" s="4" t="s">
        <v>144</v>
      </c>
      <c r="E5" s="51" t="s">
        <v>145</v>
      </c>
      <c r="F5" s="4" t="s">
        <v>146</v>
      </c>
      <c r="G5" s="4" t="s">
        <v>5</v>
      </c>
      <c r="H5" s="51" t="s">
        <v>354</v>
      </c>
      <c r="I5" s="51" t="s">
        <v>389</v>
      </c>
      <c r="J5" s="51" t="s">
        <v>413</v>
      </c>
    </row>
    <row r="6" spans="1:10" s="2" customFormat="1" ht="14.25" customHeight="1" x14ac:dyDescent="0.25">
      <c r="A6" s="35">
        <v>1</v>
      </c>
      <c r="B6" s="51">
        <v>2</v>
      </c>
      <c r="C6" s="51">
        <v>3</v>
      </c>
      <c r="D6" s="4" t="s">
        <v>398</v>
      </c>
      <c r="E6" s="51">
        <v>5</v>
      </c>
      <c r="F6" s="4" t="s">
        <v>402</v>
      </c>
      <c r="G6" s="4" t="s">
        <v>430</v>
      </c>
      <c r="H6" s="51">
        <v>8</v>
      </c>
      <c r="I6" s="51">
        <v>9</v>
      </c>
      <c r="J6" s="51">
        <v>10</v>
      </c>
    </row>
    <row r="7" spans="1:10" ht="30" x14ac:dyDescent="0.25">
      <c r="A7" s="53" t="s">
        <v>229</v>
      </c>
      <c r="B7" s="51">
        <v>51</v>
      </c>
      <c r="C7" s="51"/>
      <c r="D7" s="3"/>
      <c r="E7" s="51"/>
      <c r="F7" s="3"/>
      <c r="G7" s="3"/>
      <c r="H7" s="21">
        <f>H173+H8+H70+H84+H89+H99+H111+H116+H127+H132+H140+H148+H153+H158+H163+H168+H178+H207+H213+H228+H241</f>
        <v>328197897.74000007</v>
      </c>
      <c r="I7" s="21">
        <f>I173+I8+I70+I84+I89+I99+I111+I116+I127+I132+I140+I148+I153+I158+I163+I168+I178+I207+I213+I228+I241</f>
        <v>122688940.35000001</v>
      </c>
      <c r="J7" s="21">
        <f>J173+J8+J70+J84+J89+J99+J111+J116+J127+J132+J140+J148+J153+J158+J163+J168+J178+J207+J213+J228+J241</f>
        <v>124038667.35000001</v>
      </c>
    </row>
    <row r="8" spans="1:10" ht="45" x14ac:dyDescent="0.25">
      <c r="A8" s="53" t="s">
        <v>322</v>
      </c>
      <c r="B8" s="5">
        <v>51</v>
      </c>
      <c r="C8" s="5">
        <v>0</v>
      </c>
      <c r="D8" s="3" t="s">
        <v>11</v>
      </c>
      <c r="E8" s="5"/>
      <c r="F8" s="3"/>
      <c r="G8" s="3"/>
      <c r="H8" s="21">
        <f t="shared" ref="H8:J8" si="0">H9</f>
        <v>33839499</v>
      </c>
      <c r="I8" s="21">
        <f t="shared" si="0"/>
        <v>33525999</v>
      </c>
      <c r="J8" s="21">
        <f t="shared" si="0"/>
        <v>33525999</v>
      </c>
    </row>
    <row r="9" spans="1:10" x14ac:dyDescent="0.25">
      <c r="A9" s="53" t="s">
        <v>6</v>
      </c>
      <c r="B9" s="5">
        <v>51</v>
      </c>
      <c r="C9" s="5">
        <v>0</v>
      </c>
      <c r="D9" s="3" t="s">
        <v>11</v>
      </c>
      <c r="E9" s="5">
        <v>851</v>
      </c>
      <c r="F9" s="3"/>
      <c r="G9" s="3"/>
      <c r="H9" s="21">
        <f>H10+H15+H20+H23+H28+H33+H36+H43+H46+H49+H52+H55+H58+H61+H64+H67</f>
        <v>33839499</v>
      </c>
      <c r="I9" s="21">
        <f>I10+I15+I20+I23+I28+I33+I36+I43+I46+I49+I52+I55+I58+I61+I64+I67</f>
        <v>33525999</v>
      </c>
      <c r="J9" s="21">
        <f>J10+J15+J20+J23+J28+J33+J36+J43+J46+J49+J52+J55+J58+J61+J64+J67</f>
        <v>33525999</v>
      </c>
    </row>
    <row r="10" spans="1:10" ht="195" x14ac:dyDescent="0.25">
      <c r="A10" s="54" t="s">
        <v>347</v>
      </c>
      <c r="B10" s="51">
        <v>51</v>
      </c>
      <c r="C10" s="51">
        <v>0</v>
      </c>
      <c r="D10" s="3" t="s">
        <v>11</v>
      </c>
      <c r="E10" s="51">
        <v>851</v>
      </c>
      <c r="F10" s="3" t="s">
        <v>345</v>
      </c>
      <c r="G10" s="3"/>
      <c r="H10" s="21">
        <f t="shared" ref="H10:J10" si="1">H11+H13</f>
        <v>641307</v>
      </c>
      <c r="I10" s="21">
        <f t="shared" si="1"/>
        <v>641307</v>
      </c>
      <c r="J10" s="21">
        <f t="shared" si="1"/>
        <v>641307</v>
      </c>
    </row>
    <row r="11" spans="1:10" ht="75" x14ac:dyDescent="0.25">
      <c r="A11" s="54" t="s">
        <v>15</v>
      </c>
      <c r="B11" s="51">
        <v>51</v>
      </c>
      <c r="C11" s="51">
        <v>0</v>
      </c>
      <c r="D11" s="3" t="s">
        <v>11</v>
      </c>
      <c r="E11" s="51">
        <v>851</v>
      </c>
      <c r="F11" s="3" t="s">
        <v>345</v>
      </c>
      <c r="G11" s="3" t="s">
        <v>17</v>
      </c>
      <c r="H11" s="21">
        <f t="shared" ref="H11:J11" si="2">H12</f>
        <v>576300</v>
      </c>
      <c r="I11" s="21">
        <f t="shared" si="2"/>
        <v>576300</v>
      </c>
      <c r="J11" s="21">
        <f t="shared" si="2"/>
        <v>576300</v>
      </c>
    </row>
    <row r="12" spans="1:10" ht="30" x14ac:dyDescent="0.25">
      <c r="A12" s="54" t="s">
        <v>242</v>
      </c>
      <c r="B12" s="51">
        <v>51</v>
      </c>
      <c r="C12" s="51">
        <v>0</v>
      </c>
      <c r="D12" s="3" t="s">
        <v>11</v>
      </c>
      <c r="E12" s="51">
        <v>851</v>
      </c>
      <c r="F12" s="3" t="s">
        <v>345</v>
      </c>
      <c r="G12" s="3" t="s">
        <v>18</v>
      </c>
      <c r="H12" s="21">
        <f>'3.ВС'!J12</f>
        <v>576300</v>
      </c>
      <c r="I12" s="21">
        <f>'3.ВС'!K12</f>
        <v>576300</v>
      </c>
      <c r="J12" s="21">
        <f>'3.ВС'!L12</f>
        <v>576300</v>
      </c>
    </row>
    <row r="13" spans="1:10" ht="30" x14ac:dyDescent="0.25">
      <c r="A13" s="54" t="s">
        <v>20</v>
      </c>
      <c r="B13" s="51">
        <v>51</v>
      </c>
      <c r="C13" s="51">
        <v>0</v>
      </c>
      <c r="D13" s="3" t="s">
        <v>11</v>
      </c>
      <c r="E13" s="51">
        <v>851</v>
      </c>
      <c r="F13" s="3" t="s">
        <v>345</v>
      </c>
      <c r="G13" s="3" t="s">
        <v>21</v>
      </c>
      <c r="H13" s="21">
        <f t="shared" ref="H13:J13" si="3">H14</f>
        <v>65007</v>
      </c>
      <c r="I13" s="21">
        <f t="shared" si="3"/>
        <v>65007</v>
      </c>
      <c r="J13" s="21">
        <f t="shared" si="3"/>
        <v>65007</v>
      </c>
    </row>
    <row r="14" spans="1:10" ht="45" x14ac:dyDescent="0.25">
      <c r="A14" s="54" t="s">
        <v>9</v>
      </c>
      <c r="B14" s="51">
        <v>51</v>
      </c>
      <c r="C14" s="51">
        <v>0</v>
      </c>
      <c r="D14" s="3" t="s">
        <v>11</v>
      </c>
      <c r="E14" s="51">
        <v>851</v>
      </c>
      <c r="F14" s="3" t="s">
        <v>345</v>
      </c>
      <c r="G14" s="3" t="s">
        <v>22</v>
      </c>
      <c r="H14" s="21">
        <f>'3.ВС'!J14</f>
        <v>65007</v>
      </c>
      <c r="I14" s="21">
        <f>'3.ВС'!K14</f>
        <v>65007</v>
      </c>
      <c r="J14" s="21">
        <f>'3.ВС'!L14</f>
        <v>65007</v>
      </c>
    </row>
    <row r="15" spans="1:10" ht="180" x14ac:dyDescent="0.25">
      <c r="A15" s="54" t="s">
        <v>348</v>
      </c>
      <c r="B15" s="51">
        <v>51</v>
      </c>
      <c r="C15" s="51">
        <v>0</v>
      </c>
      <c r="D15" s="3" t="s">
        <v>11</v>
      </c>
      <c r="E15" s="51">
        <v>851</v>
      </c>
      <c r="F15" s="3" t="s">
        <v>344</v>
      </c>
      <c r="G15" s="3"/>
      <c r="H15" s="10">
        <f t="shared" ref="H15:J15" si="4">H16+H18</f>
        <v>641307</v>
      </c>
      <c r="I15" s="10">
        <f t="shared" si="4"/>
        <v>641307</v>
      </c>
      <c r="J15" s="10">
        <f t="shared" si="4"/>
        <v>641307</v>
      </c>
    </row>
    <row r="16" spans="1:10" ht="75" x14ac:dyDescent="0.25">
      <c r="A16" s="53" t="s">
        <v>15</v>
      </c>
      <c r="B16" s="51">
        <v>51</v>
      </c>
      <c r="C16" s="51">
        <v>0</v>
      </c>
      <c r="D16" s="3" t="s">
        <v>11</v>
      </c>
      <c r="E16" s="51">
        <v>851</v>
      </c>
      <c r="F16" s="3" t="s">
        <v>344</v>
      </c>
      <c r="G16" s="3" t="s">
        <v>17</v>
      </c>
      <c r="H16" s="10">
        <f t="shared" ref="H16:J16" si="5">H17</f>
        <v>541700</v>
      </c>
      <c r="I16" s="10">
        <f t="shared" si="5"/>
        <v>541700</v>
      </c>
      <c r="J16" s="10">
        <f t="shared" si="5"/>
        <v>541700</v>
      </c>
    </row>
    <row r="17" spans="1:10" ht="30" x14ac:dyDescent="0.25">
      <c r="A17" s="53" t="s">
        <v>8</v>
      </c>
      <c r="B17" s="51">
        <v>51</v>
      </c>
      <c r="C17" s="51">
        <v>0</v>
      </c>
      <c r="D17" s="3" t="s">
        <v>11</v>
      </c>
      <c r="E17" s="51">
        <v>851</v>
      </c>
      <c r="F17" s="3" t="s">
        <v>344</v>
      </c>
      <c r="G17" s="3" t="s">
        <v>18</v>
      </c>
      <c r="H17" s="10">
        <f>'3.ВС'!J17</f>
        <v>541700</v>
      </c>
      <c r="I17" s="10">
        <f>'3.ВС'!K17</f>
        <v>541700</v>
      </c>
      <c r="J17" s="10">
        <f>'3.ВС'!L17</f>
        <v>541700</v>
      </c>
    </row>
    <row r="18" spans="1:10" ht="30" x14ac:dyDescent="0.25">
      <c r="A18" s="54" t="s">
        <v>20</v>
      </c>
      <c r="B18" s="51">
        <v>51</v>
      </c>
      <c r="C18" s="51">
        <v>0</v>
      </c>
      <c r="D18" s="3" t="s">
        <v>11</v>
      </c>
      <c r="E18" s="51">
        <v>851</v>
      </c>
      <c r="F18" s="3" t="s">
        <v>344</v>
      </c>
      <c r="G18" s="3" t="s">
        <v>21</v>
      </c>
      <c r="H18" s="10">
        <f t="shared" ref="H18:J18" si="6">H19</f>
        <v>99607</v>
      </c>
      <c r="I18" s="10">
        <f t="shared" si="6"/>
        <v>99607</v>
      </c>
      <c r="J18" s="10">
        <f t="shared" si="6"/>
        <v>99607</v>
      </c>
    </row>
    <row r="19" spans="1:10" ht="45" x14ac:dyDescent="0.25">
      <c r="A19" s="54" t="s">
        <v>9</v>
      </c>
      <c r="B19" s="51">
        <v>51</v>
      </c>
      <c r="C19" s="51">
        <v>0</v>
      </c>
      <c r="D19" s="3" t="s">
        <v>11</v>
      </c>
      <c r="E19" s="51">
        <v>851</v>
      </c>
      <c r="F19" s="3" t="s">
        <v>344</v>
      </c>
      <c r="G19" s="3" t="s">
        <v>22</v>
      </c>
      <c r="H19" s="10">
        <f>'3.ВС'!J19</f>
        <v>99607</v>
      </c>
      <c r="I19" s="10">
        <f>'3.ВС'!K19</f>
        <v>99607</v>
      </c>
      <c r="J19" s="10">
        <f>'3.ВС'!L19</f>
        <v>99607</v>
      </c>
    </row>
    <row r="20" spans="1:10" ht="210" x14ac:dyDescent="0.25">
      <c r="A20" s="54" t="s">
        <v>349</v>
      </c>
      <c r="B20" s="51">
        <v>51</v>
      </c>
      <c r="C20" s="51">
        <v>0</v>
      </c>
      <c r="D20" s="3" t="s">
        <v>11</v>
      </c>
      <c r="E20" s="51">
        <v>851</v>
      </c>
      <c r="F20" s="3" t="s">
        <v>346</v>
      </c>
      <c r="G20" s="3"/>
      <c r="H20" s="10">
        <f>H21</f>
        <v>400</v>
      </c>
      <c r="I20" s="10">
        <f t="shared" ref="I20:J20" si="7">I21</f>
        <v>400</v>
      </c>
      <c r="J20" s="10">
        <f t="shared" si="7"/>
        <v>400</v>
      </c>
    </row>
    <row r="21" spans="1:10" ht="30" x14ac:dyDescent="0.25">
      <c r="A21" s="54" t="s">
        <v>20</v>
      </c>
      <c r="B21" s="51">
        <v>51</v>
      </c>
      <c r="C21" s="51">
        <v>0</v>
      </c>
      <c r="D21" s="3" t="s">
        <v>11</v>
      </c>
      <c r="E21" s="51">
        <v>851</v>
      </c>
      <c r="F21" s="3" t="s">
        <v>346</v>
      </c>
      <c r="G21" s="3" t="s">
        <v>21</v>
      </c>
      <c r="H21" s="10">
        <f t="shared" ref="H21:J21" si="8">H22</f>
        <v>400</v>
      </c>
      <c r="I21" s="10">
        <f t="shared" si="8"/>
        <v>400</v>
      </c>
      <c r="J21" s="10">
        <f t="shared" si="8"/>
        <v>400</v>
      </c>
    </row>
    <row r="22" spans="1:10" ht="45" x14ac:dyDescent="0.25">
      <c r="A22" s="54" t="s">
        <v>9</v>
      </c>
      <c r="B22" s="51">
        <v>51</v>
      </c>
      <c r="C22" s="51">
        <v>0</v>
      </c>
      <c r="D22" s="3" t="s">
        <v>11</v>
      </c>
      <c r="E22" s="51">
        <v>851</v>
      </c>
      <c r="F22" s="3" t="s">
        <v>346</v>
      </c>
      <c r="G22" s="3" t="s">
        <v>22</v>
      </c>
      <c r="H22" s="10">
        <f>'3.ВС'!J22</f>
        <v>400</v>
      </c>
      <c r="I22" s="10">
        <f>'3.ВС'!K22</f>
        <v>400</v>
      </c>
      <c r="J22" s="10">
        <f>'3.ВС'!L22</f>
        <v>400</v>
      </c>
    </row>
    <row r="23" spans="1:10" ht="75" x14ac:dyDescent="0.25">
      <c r="A23" s="54" t="s">
        <v>364</v>
      </c>
      <c r="B23" s="51">
        <v>51</v>
      </c>
      <c r="C23" s="51">
        <v>0</v>
      </c>
      <c r="D23" s="3" t="s">
        <v>11</v>
      </c>
      <c r="E23" s="51">
        <v>851</v>
      </c>
      <c r="F23" s="4" t="s">
        <v>366</v>
      </c>
      <c r="G23" s="4"/>
      <c r="H23" s="10">
        <f t="shared" ref="H23:J23" si="9">H24+H26</f>
        <v>64131</v>
      </c>
      <c r="I23" s="10">
        <f t="shared" si="9"/>
        <v>64131</v>
      </c>
      <c r="J23" s="10">
        <f t="shared" si="9"/>
        <v>64131</v>
      </c>
    </row>
    <row r="24" spans="1:10" ht="75" x14ac:dyDescent="0.25">
      <c r="A24" s="54" t="s">
        <v>15</v>
      </c>
      <c r="B24" s="51">
        <v>51</v>
      </c>
      <c r="C24" s="51">
        <v>0</v>
      </c>
      <c r="D24" s="3" t="s">
        <v>11</v>
      </c>
      <c r="E24" s="51">
        <v>851</v>
      </c>
      <c r="F24" s="4" t="s">
        <v>366</v>
      </c>
      <c r="G24" s="3" t="s">
        <v>17</v>
      </c>
      <c r="H24" s="10">
        <f t="shared" ref="H24:J24" si="10">H25</f>
        <v>42900</v>
      </c>
      <c r="I24" s="10">
        <f t="shared" si="10"/>
        <v>42900</v>
      </c>
      <c r="J24" s="10">
        <f t="shared" si="10"/>
        <v>42900</v>
      </c>
    </row>
    <row r="25" spans="1:10" ht="30" x14ac:dyDescent="0.25">
      <c r="A25" s="54" t="s">
        <v>242</v>
      </c>
      <c r="B25" s="51">
        <v>51</v>
      </c>
      <c r="C25" s="51">
        <v>0</v>
      </c>
      <c r="D25" s="3" t="s">
        <v>11</v>
      </c>
      <c r="E25" s="51">
        <v>851</v>
      </c>
      <c r="F25" s="4" t="s">
        <v>366</v>
      </c>
      <c r="G25" s="3" t="s">
        <v>18</v>
      </c>
      <c r="H25" s="10">
        <f>'3.ВС'!J25</f>
        <v>42900</v>
      </c>
      <c r="I25" s="10">
        <f>'3.ВС'!K25</f>
        <v>42900</v>
      </c>
      <c r="J25" s="10">
        <f>'3.ВС'!L25</f>
        <v>42900</v>
      </c>
    </row>
    <row r="26" spans="1:10" ht="30" x14ac:dyDescent="0.25">
      <c r="A26" s="54" t="s">
        <v>20</v>
      </c>
      <c r="B26" s="51">
        <v>51</v>
      </c>
      <c r="C26" s="51">
        <v>0</v>
      </c>
      <c r="D26" s="3" t="s">
        <v>11</v>
      </c>
      <c r="E26" s="51">
        <v>851</v>
      </c>
      <c r="F26" s="4" t="s">
        <v>366</v>
      </c>
      <c r="G26" s="3" t="s">
        <v>21</v>
      </c>
      <c r="H26" s="10">
        <f t="shared" ref="H26:J26" si="11">H27</f>
        <v>21231</v>
      </c>
      <c r="I26" s="10">
        <f t="shared" si="11"/>
        <v>21231</v>
      </c>
      <c r="J26" s="10">
        <f t="shared" si="11"/>
        <v>21231</v>
      </c>
    </row>
    <row r="27" spans="1:10" ht="45" x14ac:dyDescent="0.25">
      <c r="A27" s="54" t="s">
        <v>9</v>
      </c>
      <c r="B27" s="51">
        <v>51</v>
      </c>
      <c r="C27" s="51">
        <v>0</v>
      </c>
      <c r="D27" s="3" t="s">
        <v>11</v>
      </c>
      <c r="E27" s="51">
        <v>851</v>
      </c>
      <c r="F27" s="4" t="s">
        <v>366</v>
      </c>
      <c r="G27" s="3" t="s">
        <v>22</v>
      </c>
      <c r="H27" s="10">
        <f>'3.ВС'!J27</f>
        <v>21231</v>
      </c>
      <c r="I27" s="10">
        <f>'3.ВС'!K27</f>
        <v>21231</v>
      </c>
      <c r="J27" s="10">
        <f>'3.ВС'!L27</f>
        <v>21231</v>
      </c>
    </row>
    <row r="28" spans="1:10" ht="60" x14ac:dyDescent="0.25">
      <c r="A28" s="53" t="s">
        <v>61</v>
      </c>
      <c r="B28" s="51">
        <v>51</v>
      </c>
      <c r="C28" s="51">
        <v>0</v>
      </c>
      <c r="D28" s="3" t="s">
        <v>11</v>
      </c>
      <c r="E28" s="51">
        <v>851</v>
      </c>
      <c r="F28" s="4" t="s">
        <v>147</v>
      </c>
      <c r="G28" s="4"/>
      <c r="H28" s="10">
        <f t="shared" ref="H28:J28" si="12">H29+H31</f>
        <v>320654</v>
      </c>
      <c r="I28" s="10">
        <f t="shared" si="12"/>
        <v>320654</v>
      </c>
      <c r="J28" s="10">
        <f t="shared" si="12"/>
        <v>320654</v>
      </c>
    </row>
    <row r="29" spans="1:10" ht="75" x14ac:dyDescent="0.25">
      <c r="A29" s="53" t="s">
        <v>15</v>
      </c>
      <c r="B29" s="51">
        <v>51</v>
      </c>
      <c r="C29" s="51">
        <v>0</v>
      </c>
      <c r="D29" s="3" t="s">
        <v>11</v>
      </c>
      <c r="E29" s="51">
        <v>851</v>
      </c>
      <c r="F29" s="4" t="s">
        <v>147</v>
      </c>
      <c r="G29" s="3" t="s">
        <v>17</v>
      </c>
      <c r="H29" s="10">
        <f t="shared" ref="H29:J29" si="13">H30</f>
        <v>225200</v>
      </c>
      <c r="I29" s="10">
        <f t="shared" si="13"/>
        <v>225200</v>
      </c>
      <c r="J29" s="10">
        <f t="shared" si="13"/>
        <v>225200</v>
      </c>
    </row>
    <row r="30" spans="1:10" ht="30" x14ac:dyDescent="0.25">
      <c r="A30" s="53" t="s">
        <v>8</v>
      </c>
      <c r="B30" s="51">
        <v>51</v>
      </c>
      <c r="C30" s="51">
        <v>0</v>
      </c>
      <c r="D30" s="3" t="s">
        <v>11</v>
      </c>
      <c r="E30" s="51">
        <v>851</v>
      </c>
      <c r="F30" s="4" t="s">
        <v>147</v>
      </c>
      <c r="G30" s="3" t="s">
        <v>18</v>
      </c>
      <c r="H30" s="10">
        <f>'3.ВС'!J30</f>
        <v>225200</v>
      </c>
      <c r="I30" s="10">
        <f>'3.ВС'!K30</f>
        <v>225200</v>
      </c>
      <c r="J30" s="10">
        <f>'3.ВС'!L30</f>
        <v>225200</v>
      </c>
    </row>
    <row r="31" spans="1:10" ht="30" x14ac:dyDescent="0.25">
      <c r="A31" s="54" t="s">
        <v>20</v>
      </c>
      <c r="B31" s="51">
        <v>51</v>
      </c>
      <c r="C31" s="51">
        <v>0</v>
      </c>
      <c r="D31" s="3" t="s">
        <v>11</v>
      </c>
      <c r="E31" s="51">
        <v>851</v>
      </c>
      <c r="F31" s="4" t="s">
        <v>147</v>
      </c>
      <c r="G31" s="3" t="s">
        <v>21</v>
      </c>
      <c r="H31" s="10">
        <f t="shared" ref="H31:J31" si="14">H32</f>
        <v>95454</v>
      </c>
      <c r="I31" s="10">
        <f t="shared" si="14"/>
        <v>95454</v>
      </c>
      <c r="J31" s="10">
        <f t="shared" si="14"/>
        <v>95454</v>
      </c>
    </row>
    <row r="32" spans="1:10" ht="45" x14ac:dyDescent="0.25">
      <c r="A32" s="54" t="s">
        <v>9</v>
      </c>
      <c r="B32" s="51">
        <v>51</v>
      </c>
      <c r="C32" s="51">
        <v>0</v>
      </c>
      <c r="D32" s="3" t="s">
        <v>11</v>
      </c>
      <c r="E32" s="51">
        <v>851</v>
      </c>
      <c r="F32" s="4" t="s">
        <v>147</v>
      </c>
      <c r="G32" s="3" t="s">
        <v>22</v>
      </c>
      <c r="H32" s="10">
        <f>'3.ВС'!J32</f>
        <v>95454</v>
      </c>
      <c r="I32" s="10">
        <f>'3.ВС'!K32</f>
        <v>95454</v>
      </c>
      <c r="J32" s="10">
        <f>'3.ВС'!L32</f>
        <v>95454</v>
      </c>
    </row>
    <row r="33" spans="1:10" ht="45" x14ac:dyDescent="0.25">
      <c r="A33" s="53" t="s">
        <v>14</v>
      </c>
      <c r="B33" s="51">
        <v>51</v>
      </c>
      <c r="C33" s="51">
        <v>0</v>
      </c>
      <c r="D33" s="3" t="s">
        <v>11</v>
      </c>
      <c r="E33" s="51">
        <v>851</v>
      </c>
      <c r="F33" s="3" t="s">
        <v>176</v>
      </c>
      <c r="G33" s="3"/>
      <c r="H33" s="10">
        <f t="shared" ref="H33:J34" si="15">H34</f>
        <v>1985000</v>
      </c>
      <c r="I33" s="10">
        <f t="shared" si="15"/>
        <v>1985000</v>
      </c>
      <c r="J33" s="10">
        <f t="shared" si="15"/>
        <v>1985000</v>
      </c>
    </row>
    <row r="34" spans="1:10" ht="75" x14ac:dyDescent="0.25">
      <c r="A34" s="53" t="s">
        <v>15</v>
      </c>
      <c r="B34" s="51">
        <v>51</v>
      </c>
      <c r="C34" s="51">
        <v>0</v>
      </c>
      <c r="D34" s="3" t="s">
        <v>11</v>
      </c>
      <c r="E34" s="51">
        <v>851</v>
      </c>
      <c r="F34" s="3" t="s">
        <v>176</v>
      </c>
      <c r="G34" s="3" t="s">
        <v>17</v>
      </c>
      <c r="H34" s="10">
        <f t="shared" si="15"/>
        <v>1985000</v>
      </c>
      <c r="I34" s="10">
        <f t="shared" si="15"/>
        <v>1985000</v>
      </c>
      <c r="J34" s="10">
        <f t="shared" si="15"/>
        <v>1985000</v>
      </c>
    </row>
    <row r="35" spans="1:10" ht="30" x14ac:dyDescent="0.25">
      <c r="A35" s="53" t="s">
        <v>8</v>
      </c>
      <c r="B35" s="51">
        <v>51</v>
      </c>
      <c r="C35" s="51">
        <v>0</v>
      </c>
      <c r="D35" s="3" t="s">
        <v>11</v>
      </c>
      <c r="E35" s="51">
        <v>851</v>
      </c>
      <c r="F35" s="3" t="s">
        <v>176</v>
      </c>
      <c r="G35" s="3" t="s">
        <v>18</v>
      </c>
      <c r="H35" s="10">
        <f>'3.ВС'!J35</f>
        <v>1985000</v>
      </c>
      <c r="I35" s="10">
        <f>'3.ВС'!K35</f>
        <v>1985000</v>
      </c>
      <c r="J35" s="10">
        <f>'3.ВС'!L35</f>
        <v>1985000</v>
      </c>
    </row>
    <row r="36" spans="1:10" ht="30" x14ac:dyDescent="0.25">
      <c r="A36" s="53" t="s">
        <v>19</v>
      </c>
      <c r="B36" s="51">
        <v>51</v>
      </c>
      <c r="C36" s="51">
        <v>0</v>
      </c>
      <c r="D36" s="3" t="s">
        <v>11</v>
      </c>
      <c r="E36" s="51">
        <v>851</v>
      </c>
      <c r="F36" s="3" t="s">
        <v>177</v>
      </c>
      <c r="G36" s="3"/>
      <c r="H36" s="10">
        <f t="shared" ref="H36:J36" si="16">H37+H39+H41</f>
        <v>29866800</v>
      </c>
      <c r="I36" s="10">
        <f t="shared" si="16"/>
        <v>29866800</v>
      </c>
      <c r="J36" s="10">
        <f t="shared" si="16"/>
        <v>29866800</v>
      </c>
    </row>
    <row r="37" spans="1:10" ht="75" x14ac:dyDescent="0.25">
      <c r="A37" s="53" t="s">
        <v>15</v>
      </c>
      <c r="B37" s="51">
        <v>51</v>
      </c>
      <c r="C37" s="51">
        <v>0</v>
      </c>
      <c r="D37" s="3" t="s">
        <v>11</v>
      </c>
      <c r="E37" s="51">
        <v>851</v>
      </c>
      <c r="F37" s="3" t="s">
        <v>177</v>
      </c>
      <c r="G37" s="3" t="s">
        <v>17</v>
      </c>
      <c r="H37" s="10">
        <f t="shared" ref="H37:J37" si="17">H38</f>
        <v>25175100</v>
      </c>
      <c r="I37" s="10">
        <f t="shared" si="17"/>
        <v>25175100</v>
      </c>
      <c r="J37" s="10">
        <f t="shared" si="17"/>
        <v>25175100</v>
      </c>
    </row>
    <row r="38" spans="1:10" ht="30" x14ac:dyDescent="0.25">
      <c r="A38" s="53" t="s">
        <v>8</v>
      </c>
      <c r="B38" s="51">
        <v>51</v>
      </c>
      <c r="C38" s="51">
        <v>0</v>
      </c>
      <c r="D38" s="3" t="s">
        <v>11</v>
      </c>
      <c r="E38" s="51">
        <v>851</v>
      </c>
      <c r="F38" s="3" t="s">
        <v>177</v>
      </c>
      <c r="G38" s="3" t="s">
        <v>18</v>
      </c>
      <c r="H38" s="10">
        <f>'3.ВС'!J38</f>
        <v>25175100</v>
      </c>
      <c r="I38" s="10">
        <f>'3.ВС'!K38</f>
        <v>25175100</v>
      </c>
      <c r="J38" s="10">
        <f>'3.ВС'!L38</f>
        <v>25175100</v>
      </c>
    </row>
    <row r="39" spans="1:10" ht="30" x14ac:dyDescent="0.25">
      <c r="A39" s="54" t="s">
        <v>20</v>
      </c>
      <c r="B39" s="51">
        <v>51</v>
      </c>
      <c r="C39" s="51">
        <v>0</v>
      </c>
      <c r="D39" s="3" t="s">
        <v>11</v>
      </c>
      <c r="E39" s="51">
        <v>851</v>
      </c>
      <c r="F39" s="3" t="s">
        <v>177</v>
      </c>
      <c r="G39" s="3" t="s">
        <v>21</v>
      </c>
      <c r="H39" s="10">
        <f t="shared" ref="H39:J39" si="18">H40</f>
        <v>4593400</v>
      </c>
      <c r="I39" s="10">
        <f t="shared" si="18"/>
        <v>4593400</v>
      </c>
      <c r="J39" s="10">
        <f t="shared" si="18"/>
        <v>4593400</v>
      </c>
    </row>
    <row r="40" spans="1:10" ht="45" x14ac:dyDescent="0.25">
      <c r="A40" s="54" t="s">
        <v>9</v>
      </c>
      <c r="B40" s="51">
        <v>51</v>
      </c>
      <c r="C40" s="51">
        <v>0</v>
      </c>
      <c r="D40" s="3" t="s">
        <v>11</v>
      </c>
      <c r="E40" s="51">
        <v>851</v>
      </c>
      <c r="F40" s="3" t="s">
        <v>177</v>
      </c>
      <c r="G40" s="3" t="s">
        <v>22</v>
      </c>
      <c r="H40" s="10">
        <f>'3.ВС'!J40</f>
        <v>4593400</v>
      </c>
      <c r="I40" s="10">
        <f>'3.ВС'!K40</f>
        <v>4593400</v>
      </c>
      <c r="J40" s="10">
        <f>'3.ВС'!L40</f>
        <v>4593400</v>
      </c>
    </row>
    <row r="41" spans="1:10" x14ac:dyDescent="0.25">
      <c r="A41" s="54" t="s">
        <v>23</v>
      </c>
      <c r="B41" s="51">
        <v>51</v>
      </c>
      <c r="C41" s="51">
        <v>0</v>
      </c>
      <c r="D41" s="3" t="s">
        <v>11</v>
      </c>
      <c r="E41" s="51">
        <v>851</v>
      </c>
      <c r="F41" s="3" t="s">
        <v>177</v>
      </c>
      <c r="G41" s="3" t="s">
        <v>24</v>
      </c>
      <c r="H41" s="10">
        <f t="shared" ref="H41:J41" si="19">H42</f>
        <v>98300</v>
      </c>
      <c r="I41" s="10">
        <f t="shared" si="19"/>
        <v>98300</v>
      </c>
      <c r="J41" s="10">
        <f t="shared" si="19"/>
        <v>98300</v>
      </c>
    </row>
    <row r="42" spans="1:10" x14ac:dyDescent="0.25">
      <c r="A42" s="54" t="s">
        <v>25</v>
      </c>
      <c r="B42" s="51">
        <v>51</v>
      </c>
      <c r="C42" s="51">
        <v>0</v>
      </c>
      <c r="D42" s="3" t="s">
        <v>11</v>
      </c>
      <c r="E42" s="51">
        <v>851</v>
      </c>
      <c r="F42" s="3" t="s">
        <v>177</v>
      </c>
      <c r="G42" s="3" t="s">
        <v>26</v>
      </c>
      <c r="H42" s="10">
        <f>'3.ВС'!J42</f>
        <v>98300</v>
      </c>
      <c r="I42" s="10">
        <f>'3.ВС'!K42</f>
        <v>98300</v>
      </c>
      <c r="J42" s="10">
        <f>'3.ВС'!L42</f>
        <v>98300</v>
      </c>
    </row>
    <row r="43" spans="1:10" ht="30" x14ac:dyDescent="0.25">
      <c r="A43" s="53" t="s">
        <v>339</v>
      </c>
      <c r="B43" s="51">
        <v>51</v>
      </c>
      <c r="C43" s="51">
        <v>0</v>
      </c>
      <c r="D43" s="3" t="s">
        <v>11</v>
      </c>
      <c r="E43" s="51">
        <v>851</v>
      </c>
      <c r="F43" s="3" t="s">
        <v>179</v>
      </c>
      <c r="G43" s="3"/>
      <c r="H43" s="10">
        <f t="shared" ref="H43:J44" si="20">H44</f>
        <v>100000</v>
      </c>
      <c r="I43" s="10">
        <f t="shared" si="20"/>
        <v>0</v>
      </c>
      <c r="J43" s="10">
        <f t="shared" si="20"/>
        <v>0</v>
      </c>
    </row>
    <row r="44" spans="1:10" ht="30" x14ac:dyDescent="0.25">
      <c r="A44" s="54" t="s">
        <v>20</v>
      </c>
      <c r="B44" s="51">
        <v>51</v>
      </c>
      <c r="C44" s="51">
        <v>0</v>
      </c>
      <c r="D44" s="3" t="s">
        <v>11</v>
      </c>
      <c r="E44" s="51">
        <v>851</v>
      </c>
      <c r="F44" s="3" t="s">
        <v>179</v>
      </c>
      <c r="G44" s="3" t="s">
        <v>21</v>
      </c>
      <c r="H44" s="10">
        <f t="shared" si="20"/>
        <v>100000</v>
      </c>
      <c r="I44" s="10">
        <f t="shared" si="20"/>
        <v>0</v>
      </c>
      <c r="J44" s="10">
        <f t="shared" si="20"/>
        <v>0</v>
      </c>
    </row>
    <row r="45" spans="1:10" ht="45" x14ac:dyDescent="0.25">
      <c r="A45" s="54" t="s">
        <v>9</v>
      </c>
      <c r="B45" s="51">
        <v>51</v>
      </c>
      <c r="C45" s="51">
        <v>0</v>
      </c>
      <c r="D45" s="3" t="s">
        <v>11</v>
      </c>
      <c r="E45" s="51">
        <v>851</v>
      </c>
      <c r="F45" s="3" t="s">
        <v>179</v>
      </c>
      <c r="G45" s="3" t="s">
        <v>22</v>
      </c>
      <c r="H45" s="10">
        <f>'3.ВС'!J45</f>
        <v>100000</v>
      </c>
      <c r="I45" s="10">
        <f>'3.ВС'!K45</f>
        <v>0</v>
      </c>
      <c r="J45" s="10">
        <f>'3.ВС'!L45</f>
        <v>0</v>
      </c>
    </row>
    <row r="46" spans="1:10" ht="45" x14ac:dyDescent="0.25">
      <c r="A46" s="53" t="s">
        <v>262</v>
      </c>
      <c r="B46" s="51">
        <v>51</v>
      </c>
      <c r="C46" s="51">
        <v>0</v>
      </c>
      <c r="D46" s="3" t="s">
        <v>11</v>
      </c>
      <c r="E46" s="51">
        <v>851</v>
      </c>
      <c r="F46" s="3" t="s">
        <v>259</v>
      </c>
      <c r="G46" s="3"/>
      <c r="H46" s="10">
        <f t="shared" ref="H46:J47" si="21">H47</f>
        <v>100000</v>
      </c>
      <c r="I46" s="10">
        <f t="shared" si="21"/>
        <v>0</v>
      </c>
      <c r="J46" s="10">
        <f t="shared" si="21"/>
        <v>0</v>
      </c>
    </row>
    <row r="47" spans="1:10" ht="30" x14ac:dyDescent="0.25">
      <c r="A47" s="54" t="s">
        <v>20</v>
      </c>
      <c r="B47" s="51">
        <v>51</v>
      </c>
      <c r="C47" s="51">
        <v>0</v>
      </c>
      <c r="D47" s="3" t="s">
        <v>11</v>
      </c>
      <c r="E47" s="51">
        <v>851</v>
      </c>
      <c r="F47" s="3" t="s">
        <v>259</v>
      </c>
      <c r="G47" s="3" t="s">
        <v>21</v>
      </c>
      <c r="H47" s="10">
        <f t="shared" si="21"/>
        <v>100000</v>
      </c>
      <c r="I47" s="10">
        <f t="shared" si="21"/>
        <v>0</v>
      </c>
      <c r="J47" s="10">
        <f t="shared" si="21"/>
        <v>0</v>
      </c>
    </row>
    <row r="48" spans="1:10" ht="45" x14ac:dyDescent="0.25">
      <c r="A48" s="54" t="s">
        <v>9</v>
      </c>
      <c r="B48" s="51">
        <v>51</v>
      </c>
      <c r="C48" s="51">
        <v>0</v>
      </c>
      <c r="D48" s="3" t="s">
        <v>11</v>
      </c>
      <c r="E48" s="51">
        <v>851</v>
      </c>
      <c r="F48" s="3" t="s">
        <v>259</v>
      </c>
      <c r="G48" s="3" t="s">
        <v>22</v>
      </c>
      <c r="H48" s="10">
        <f>'3.ВС'!J48</f>
        <v>100000</v>
      </c>
      <c r="I48" s="10">
        <f>'3.ВС'!K48</f>
        <v>0</v>
      </c>
      <c r="J48" s="10">
        <f>'3.ВС'!L48</f>
        <v>0</v>
      </c>
    </row>
    <row r="49" spans="1:10" x14ac:dyDescent="0.25">
      <c r="A49" s="53" t="s">
        <v>28</v>
      </c>
      <c r="B49" s="51">
        <v>51</v>
      </c>
      <c r="C49" s="51">
        <v>0</v>
      </c>
      <c r="D49" s="3" t="s">
        <v>11</v>
      </c>
      <c r="E49" s="51">
        <v>851</v>
      </c>
      <c r="F49" s="3" t="s">
        <v>180</v>
      </c>
      <c r="G49" s="3"/>
      <c r="H49" s="10">
        <f t="shared" ref="H49:J50" si="22">H50</f>
        <v>78000</v>
      </c>
      <c r="I49" s="10">
        <f t="shared" si="22"/>
        <v>0</v>
      </c>
      <c r="J49" s="10">
        <f t="shared" si="22"/>
        <v>0</v>
      </c>
    </row>
    <row r="50" spans="1:10" x14ac:dyDescent="0.25">
      <c r="A50" s="54" t="s">
        <v>23</v>
      </c>
      <c r="B50" s="51">
        <v>51</v>
      </c>
      <c r="C50" s="51">
        <v>0</v>
      </c>
      <c r="D50" s="3" t="s">
        <v>11</v>
      </c>
      <c r="E50" s="51">
        <v>851</v>
      </c>
      <c r="F50" s="3" t="s">
        <v>180</v>
      </c>
      <c r="G50" s="3" t="s">
        <v>24</v>
      </c>
      <c r="H50" s="10">
        <f t="shared" si="22"/>
        <v>78000</v>
      </c>
      <c r="I50" s="10">
        <f t="shared" si="22"/>
        <v>0</v>
      </c>
      <c r="J50" s="10">
        <f t="shared" si="22"/>
        <v>0</v>
      </c>
    </row>
    <row r="51" spans="1:10" x14ac:dyDescent="0.25">
      <c r="A51" s="54" t="s">
        <v>25</v>
      </c>
      <c r="B51" s="51">
        <v>51</v>
      </c>
      <c r="C51" s="51">
        <v>0</v>
      </c>
      <c r="D51" s="3" t="s">
        <v>11</v>
      </c>
      <c r="E51" s="51">
        <v>851</v>
      </c>
      <c r="F51" s="3" t="s">
        <v>180</v>
      </c>
      <c r="G51" s="3" t="s">
        <v>26</v>
      </c>
      <c r="H51" s="10">
        <f>'3.ВС'!J51</f>
        <v>78000</v>
      </c>
      <c r="I51" s="10">
        <f>'3.ВС'!K51</f>
        <v>0</v>
      </c>
      <c r="J51" s="10">
        <f>'3.ВС'!L51</f>
        <v>0</v>
      </c>
    </row>
    <row r="52" spans="1:10" ht="30" x14ac:dyDescent="0.25">
      <c r="A52" s="53" t="s">
        <v>218</v>
      </c>
      <c r="B52" s="51">
        <v>51</v>
      </c>
      <c r="C52" s="51">
        <v>0</v>
      </c>
      <c r="D52" s="3" t="s">
        <v>11</v>
      </c>
      <c r="E52" s="51">
        <v>851</v>
      </c>
      <c r="F52" s="4" t="s">
        <v>182</v>
      </c>
      <c r="G52" s="3"/>
      <c r="H52" s="10">
        <f t="shared" ref="H52:J53" si="23">H53</f>
        <v>35500</v>
      </c>
      <c r="I52" s="10">
        <f t="shared" si="23"/>
        <v>0</v>
      </c>
      <c r="J52" s="10">
        <f t="shared" si="23"/>
        <v>0</v>
      </c>
    </row>
    <row r="53" spans="1:10" ht="30" x14ac:dyDescent="0.25">
      <c r="A53" s="54" t="s">
        <v>20</v>
      </c>
      <c r="B53" s="51">
        <v>51</v>
      </c>
      <c r="C53" s="51">
        <v>0</v>
      </c>
      <c r="D53" s="3" t="s">
        <v>11</v>
      </c>
      <c r="E53" s="51">
        <v>851</v>
      </c>
      <c r="F53" s="4" t="s">
        <v>182</v>
      </c>
      <c r="G53" s="3" t="s">
        <v>21</v>
      </c>
      <c r="H53" s="10">
        <f t="shared" si="23"/>
        <v>35500</v>
      </c>
      <c r="I53" s="10">
        <f t="shared" si="23"/>
        <v>0</v>
      </c>
      <c r="J53" s="10">
        <f t="shared" si="23"/>
        <v>0</v>
      </c>
    </row>
    <row r="54" spans="1:10" ht="45" x14ac:dyDescent="0.25">
      <c r="A54" s="54" t="s">
        <v>9</v>
      </c>
      <c r="B54" s="51">
        <v>51</v>
      </c>
      <c r="C54" s="51">
        <v>0</v>
      </c>
      <c r="D54" s="3" t="s">
        <v>11</v>
      </c>
      <c r="E54" s="51">
        <v>851</v>
      </c>
      <c r="F54" s="4" t="s">
        <v>182</v>
      </c>
      <c r="G54" s="3" t="s">
        <v>22</v>
      </c>
      <c r="H54" s="10">
        <f>'3.ВС'!J74</f>
        <v>35500</v>
      </c>
      <c r="I54" s="10">
        <f>'3.ВС'!K74</f>
        <v>0</v>
      </c>
      <c r="J54" s="10">
        <f>'3.ВС'!L74</f>
        <v>0</v>
      </c>
    </row>
    <row r="55" spans="1:10" ht="60" x14ac:dyDescent="0.25">
      <c r="A55" s="53" t="s">
        <v>27</v>
      </c>
      <c r="B55" s="51">
        <v>51</v>
      </c>
      <c r="C55" s="51">
        <v>0</v>
      </c>
      <c r="D55" s="3" t="s">
        <v>11</v>
      </c>
      <c r="E55" s="51">
        <v>851</v>
      </c>
      <c r="F55" s="3" t="s">
        <v>178</v>
      </c>
      <c r="G55" s="3"/>
      <c r="H55" s="10">
        <f t="shared" ref="H55:J68" si="24">H56</f>
        <v>2500</v>
      </c>
      <c r="I55" s="10">
        <f t="shared" si="24"/>
        <v>2500</v>
      </c>
      <c r="J55" s="10">
        <f t="shared" si="24"/>
        <v>2500</v>
      </c>
    </row>
    <row r="56" spans="1:10" ht="30" x14ac:dyDescent="0.25">
      <c r="A56" s="54" t="s">
        <v>20</v>
      </c>
      <c r="B56" s="51">
        <v>51</v>
      </c>
      <c r="C56" s="51">
        <v>0</v>
      </c>
      <c r="D56" s="3" t="s">
        <v>11</v>
      </c>
      <c r="E56" s="51">
        <v>851</v>
      </c>
      <c r="F56" s="3" t="s">
        <v>178</v>
      </c>
      <c r="G56" s="3" t="s">
        <v>21</v>
      </c>
      <c r="H56" s="10">
        <f t="shared" si="24"/>
        <v>2500</v>
      </c>
      <c r="I56" s="10">
        <f t="shared" si="24"/>
        <v>2500</v>
      </c>
      <c r="J56" s="10">
        <f t="shared" si="24"/>
        <v>2500</v>
      </c>
    </row>
    <row r="57" spans="1:10" ht="45" x14ac:dyDescent="0.25">
      <c r="A57" s="54" t="s">
        <v>9</v>
      </c>
      <c r="B57" s="51">
        <v>51</v>
      </c>
      <c r="C57" s="51">
        <v>0</v>
      </c>
      <c r="D57" s="3" t="s">
        <v>11</v>
      </c>
      <c r="E57" s="51">
        <v>851</v>
      </c>
      <c r="F57" s="3" t="s">
        <v>178</v>
      </c>
      <c r="G57" s="3" t="s">
        <v>22</v>
      </c>
      <c r="H57" s="10">
        <f>'3.ВС'!J54</f>
        <v>2500</v>
      </c>
      <c r="I57" s="10">
        <f>'3.ВС'!K54</f>
        <v>2500</v>
      </c>
      <c r="J57" s="10">
        <f>'3.ВС'!L54</f>
        <v>2500</v>
      </c>
    </row>
    <row r="58" spans="1:10" ht="75" x14ac:dyDescent="0.25">
      <c r="A58" s="54" t="s">
        <v>372</v>
      </c>
      <c r="B58" s="51">
        <v>51</v>
      </c>
      <c r="C58" s="51">
        <v>0</v>
      </c>
      <c r="D58" s="3" t="s">
        <v>11</v>
      </c>
      <c r="E58" s="51">
        <v>851</v>
      </c>
      <c r="F58" s="3" t="s">
        <v>380</v>
      </c>
      <c r="G58" s="3"/>
      <c r="H58" s="10">
        <f t="shared" si="24"/>
        <v>600</v>
      </c>
      <c r="I58" s="10">
        <f t="shared" si="24"/>
        <v>600</v>
      </c>
      <c r="J58" s="10">
        <f t="shared" si="24"/>
        <v>600</v>
      </c>
    </row>
    <row r="59" spans="1:10" ht="30" x14ac:dyDescent="0.25">
      <c r="A59" s="54" t="s">
        <v>20</v>
      </c>
      <c r="B59" s="51">
        <v>51</v>
      </c>
      <c r="C59" s="51">
        <v>0</v>
      </c>
      <c r="D59" s="3" t="s">
        <v>11</v>
      </c>
      <c r="E59" s="51">
        <v>851</v>
      </c>
      <c r="F59" s="3" t="s">
        <v>380</v>
      </c>
      <c r="G59" s="3" t="s">
        <v>21</v>
      </c>
      <c r="H59" s="10">
        <f t="shared" si="24"/>
        <v>600</v>
      </c>
      <c r="I59" s="10">
        <f t="shared" si="24"/>
        <v>600</v>
      </c>
      <c r="J59" s="10">
        <f t="shared" si="24"/>
        <v>600</v>
      </c>
    </row>
    <row r="60" spans="1:10" ht="45" x14ac:dyDescent="0.25">
      <c r="A60" s="54" t="s">
        <v>9</v>
      </c>
      <c r="B60" s="51">
        <v>51</v>
      </c>
      <c r="C60" s="51">
        <v>0</v>
      </c>
      <c r="D60" s="3" t="s">
        <v>11</v>
      </c>
      <c r="E60" s="51">
        <v>851</v>
      </c>
      <c r="F60" s="3" t="s">
        <v>380</v>
      </c>
      <c r="G60" s="3" t="s">
        <v>22</v>
      </c>
      <c r="H60" s="10">
        <f>'3.ВС'!J57</f>
        <v>600</v>
      </c>
      <c r="I60" s="10">
        <f>'3.ВС'!K57</f>
        <v>600</v>
      </c>
      <c r="J60" s="10">
        <f>'3.ВС'!L57</f>
        <v>600</v>
      </c>
    </row>
    <row r="61" spans="1:10" ht="75" x14ac:dyDescent="0.25">
      <c r="A61" s="54" t="s">
        <v>374</v>
      </c>
      <c r="B61" s="51">
        <v>51</v>
      </c>
      <c r="C61" s="51">
        <v>0</v>
      </c>
      <c r="D61" s="3" t="s">
        <v>11</v>
      </c>
      <c r="E61" s="51">
        <v>851</v>
      </c>
      <c r="F61" s="3" t="s">
        <v>381</v>
      </c>
      <c r="G61" s="3"/>
      <c r="H61" s="10">
        <f t="shared" si="24"/>
        <v>600</v>
      </c>
      <c r="I61" s="10">
        <f t="shared" si="24"/>
        <v>600</v>
      </c>
      <c r="J61" s="10">
        <f t="shared" si="24"/>
        <v>600</v>
      </c>
    </row>
    <row r="62" spans="1:10" ht="30" x14ac:dyDescent="0.25">
      <c r="A62" s="54" t="s">
        <v>20</v>
      </c>
      <c r="B62" s="51">
        <v>51</v>
      </c>
      <c r="C62" s="51">
        <v>0</v>
      </c>
      <c r="D62" s="3" t="s">
        <v>11</v>
      </c>
      <c r="E62" s="51">
        <v>851</v>
      </c>
      <c r="F62" s="3" t="s">
        <v>381</v>
      </c>
      <c r="G62" s="3" t="s">
        <v>21</v>
      </c>
      <c r="H62" s="10">
        <f t="shared" si="24"/>
        <v>600</v>
      </c>
      <c r="I62" s="10">
        <f t="shared" si="24"/>
        <v>600</v>
      </c>
      <c r="J62" s="10">
        <f t="shared" si="24"/>
        <v>600</v>
      </c>
    </row>
    <row r="63" spans="1:10" ht="45" x14ac:dyDescent="0.25">
      <c r="A63" s="54" t="s">
        <v>9</v>
      </c>
      <c r="B63" s="51">
        <v>51</v>
      </c>
      <c r="C63" s="51">
        <v>0</v>
      </c>
      <c r="D63" s="3" t="s">
        <v>11</v>
      </c>
      <c r="E63" s="51">
        <v>851</v>
      </c>
      <c r="F63" s="3" t="s">
        <v>381</v>
      </c>
      <c r="G63" s="3" t="s">
        <v>22</v>
      </c>
      <c r="H63" s="10">
        <f>'3.ВС'!J60</f>
        <v>600</v>
      </c>
      <c r="I63" s="10">
        <f>'3.ВС'!K60</f>
        <v>600</v>
      </c>
      <c r="J63" s="10">
        <f>'3.ВС'!L60</f>
        <v>600</v>
      </c>
    </row>
    <row r="64" spans="1:10" ht="105" x14ac:dyDescent="0.25">
      <c r="A64" s="54" t="s">
        <v>376</v>
      </c>
      <c r="B64" s="51">
        <v>51</v>
      </c>
      <c r="C64" s="51">
        <v>0</v>
      </c>
      <c r="D64" s="3" t="s">
        <v>11</v>
      </c>
      <c r="E64" s="51">
        <v>851</v>
      </c>
      <c r="F64" s="3" t="s">
        <v>382</v>
      </c>
      <c r="G64" s="3"/>
      <c r="H64" s="10">
        <f t="shared" si="24"/>
        <v>600</v>
      </c>
      <c r="I64" s="10">
        <f t="shared" si="24"/>
        <v>600</v>
      </c>
      <c r="J64" s="10">
        <f t="shared" si="24"/>
        <v>600</v>
      </c>
    </row>
    <row r="65" spans="1:10" ht="30" x14ac:dyDescent="0.25">
      <c r="A65" s="54" t="s">
        <v>20</v>
      </c>
      <c r="B65" s="51">
        <v>51</v>
      </c>
      <c r="C65" s="51">
        <v>0</v>
      </c>
      <c r="D65" s="3" t="s">
        <v>11</v>
      </c>
      <c r="E65" s="51">
        <v>851</v>
      </c>
      <c r="F65" s="3" t="s">
        <v>382</v>
      </c>
      <c r="G65" s="3" t="s">
        <v>21</v>
      </c>
      <c r="H65" s="10">
        <f t="shared" si="24"/>
        <v>600</v>
      </c>
      <c r="I65" s="10">
        <f t="shared" si="24"/>
        <v>600</v>
      </c>
      <c r="J65" s="10">
        <f t="shared" si="24"/>
        <v>600</v>
      </c>
    </row>
    <row r="66" spans="1:10" ht="45" x14ac:dyDescent="0.25">
      <c r="A66" s="54" t="s">
        <v>9</v>
      </c>
      <c r="B66" s="51">
        <v>51</v>
      </c>
      <c r="C66" s="51">
        <v>0</v>
      </c>
      <c r="D66" s="3" t="s">
        <v>11</v>
      </c>
      <c r="E66" s="51">
        <v>851</v>
      </c>
      <c r="F66" s="3" t="s">
        <v>382</v>
      </c>
      <c r="G66" s="3" t="s">
        <v>22</v>
      </c>
      <c r="H66" s="10">
        <f>'3.ВС'!J63</f>
        <v>600</v>
      </c>
      <c r="I66" s="10">
        <f>'3.ВС'!K63</f>
        <v>600</v>
      </c>
      <c r="J66" s="10">
        <f>'3.ВС'!L63</f>
        <v>600</v>
      </c>
    </row>
    <row r="67" spans="1:10" ht="75" x14ac:dyDescent="0.25">
      <c r="A67" s="54" t="s">
        <v>378</v>
      </c>
      <c r="B67" s="51">
        <v>51</v>
      </c>
      <c r="C67" s="51">
        <v>0</v>
      </c>
      <c r="D67" s="3" t="s">
        <v>11</v>
      </c>
      <c r="E67" s="51">
        <v>851</v>
      </c>
      <c r="F67" s="3" t="s">
        <v>383</v>
      </c>
      <c r="G67" s="3"/>
      <c r="H67" s="10">
        <f t="shared" si="24"/>
        <v>2100</v>
      </c>
      <c r="I67" s="10">
        <f t="shared" si="24"/>
        <v>2100</v>
      </c>
      <c r="J67" s="10">
        <f t="shared" si="24"/>
        <v>2100</v>
      </c>
    </row>
    <row r="68" spans="1:10" ht="30" x14ac:dyDescent="0.25">
      <c r="A68" s="54" t="s">
        <v>20</v>
      </c>
      <c r="B68" s="51">
        <v>51</v>
      </c>
      <c r="C68" s="51">
        <v>0</v>
      </c>
      <c r="D68" s="3" t="s">
        <v>11</v>
      </c>
      <c r="E68" s="51">
        <v>851</v>
      </c>
      <c r="F68" s="3" t="s">
        <v>383</v>
      </c>
      <c r="G68" s="3" t="s">
        <v>21</v>
      </c>
      <c r="H68" s="10">
        <f t="shared" si="24"/>
        <v>2100</v>
      </c>
      <c r="I68" s="10">
        <f t="shared" si="24"/>
        <v>2100</v>
      </c>
      <c r="J68" s="10">
        <f t="shared" si="24"/>
        <v>2100</v>
      </c>
    </row>
    <row r="69" spans="1:10" ht="45" x14ac:dyDescent="0.25">
      <c r="A69" s="54" t="s">
        <v>9</v>
      </c>
      <c r="B69" s="51">
        <v>51</v>
      </c>
      <c r="C69" s="51">
        <v>0</v>
      </c>
      <c r="D69" s="3" t="s">
        <v>11</v>
      </c>
      <c r="E69" s="51">
        <v>851</v>
      </c>
      <c r="F69" s="3" t="s">
        <v>383</v>
      </c>
      <c r="G69" s="3" t="s">
        <v>22</v>
      </c>
      <c r="H69" s="10">
        <f>'3.ВС'!J66</f>
        <v>2100</v>
      </c>
      <c r="I69" s="10">
        <f>'3.ВС'!K66</f>
        <v>2100</v>
      </c>
      <c r="J69" s="10">
        <f>'3.ВС'!L66</f>
        <v>2100</v>
      </c>
    </row>
    <row r="70" spans="1:10" ht="30" x14ac:dyDescent="0.25">
      <c r="A70" s="54" t="s">
        <v>323</v>
      </c>
      <c r="B70" s="51">
        <v>51</v>
      </c>
      <c r="C70" s="51">
        <v>0</v>
      </c>
      <c r="D70" s="3" t="s">
        <v>41</v>
      </c>
      <c r="E70" s="51"/>
      <c r="F70" s="3"/>
      <c r="G70" s="3"/>
      <c r="H70" s="10">
        <f t="shared" ref="H70:J70" si="25">H71</f>
        <v>2097765.54</v>
      </c>
      <c r="I70" s="10">
        <f t="shared" si="25"/>
        <v>310200</v>
      </c>
      <c r="J70" s="10">
        <f t="shared" si="25"/>
        <v>310200</v>
      </c>
    </row>
    <row r="71" spans="1:10" x14ac:dyDescent="0.25">
      <c r="A71" s="53" t="s">
        <v>6</v>
      </c>
      <c r="B71" s="51">
        <v>51</v>
      </c>
      <c r="C71" s="51">
        <v>0</v>
      </c>
      <c r="D71" s="3" t="s">
        <v>41</v>
      </c>
      <c r="E71" s="51">
        <v>851</v>
      </c>
      <c r="F71" s="3"/>
      <c r="G71" s="3"/>
      <c r="H71" s="10">
        <f>H72+H75+H78+H81</f>
        <v>2097765.54</v>
      </c>
      <c r="I71" s="10">
        <f>I72+I75+I78+I81</f>
        <v>310200</v>
      </c>
      <c r="J71" s="10">
        <f>J72+J75+J78+J81</f>
        <v>310200</v>
      </c>
    </row>
    <row r="72" spans="1:10" ht="30" x14ac:dyDescent="0.25">
      <c r="A72" s="53" t="s">
        <v>36</v>
      </c>
      <c r="B72" s="51">
        <v>51</v>
      </c>
      <c r="C72" s="51">
        <v>0</v>
      </c>
      <c r="D72" s="3" t="s">
        <v>41</v>
      </c>
      <c r="E72" s="51">
        <v>851</v>
      </c>
      <c r="F72" s="4" t="s">
        <v>181</v>
      </c>
      <c r="G72" s="3"/>
      <c r="H72" s="10">
        <f t="shared" ref="H72:J76" si="26">H73</f>
        <v>552500</v>
      </c>
      <c r="I72" s="10">
        <f t="shared" si="26"/>
        <v>0</v>
      </c>
      <c r="J72" s="10">
        <f t="shared" si="26"/>
        <v>0</v>
      </c>
    </row>
    <row r="73" spans="1:10" ht="30" x14ac:dyDescent="0.25">
      <c r="A73" s="54" t="s">
        <v>20</v>
      </c>
      <c r="B73" s="51">
        <v>51</v>
      </c>
      <c r="C73" s="51">
        <v>0</v>
      </c>
      <c r="D73" s="3" t="s">
        <v>41</v>
      </c>
      <c r="E73" s="51">
        <v>851</v>
      </c>
      <c r="F73" s="4" t="s">
        <v>181</v>
      </c>
      <c r="G73" s="3" t="s">
        <v>21</v>
      </c>
      <c r="H73" s="10">
        <f t="shared" si="26"/>
        <v>552500</v>
      </c>
      <c r="I73" s="10">
        <f t="shared" si="26"/>
        <v>0</v>
      </c>
      <c r="J73" s="10">
        <f t="shared" si="26"/>
        <v>0</v>
      </c>
    </row>
    <row r="74" spans="1:10" ht="45" x14ac:dyDescent="0.25">
      <c r="A74" s="54" t="s">
        <v>9</v>
      </c>
      <c r="B74" s="51">
        <v>51</v>
      </c>
      <c r="C74" s="51">
        <v>0</v>
      </c>
      <c r="D74" s="3" t="s">
        <v>41</v>
      </c>
      <c r="E74" s="51">
        <v>851</v>
      </c>
      <c r="F74" s="4" t="s">
        <v>181</v>
      </c>
      <c r="G74" s="3" t="s">
        <v>22</v>
      </c>
      <c r="H74" s="10">
        <f>'3.ВС'!J77</f>
        <v>552500</v>
      </c>
      <c r="I74" s="10">
        <f>'3.ВС'!K77</f>
        <v>0</v>
      </c>
      <c r="J74" s="10">
        <f>'3.ВС'!L77</f>
        <v>0</v>
      </c>
    </row>
    <row r="75" spans="1:10" ht="45" x14ac:dyDescent="0.25">
      <c r="A75" s="54" t="s">
        <v>370</v>
      </c>
      <c r="B75" s="51">
        <v>51</v>
      </c>
      <c r="C75" s="51">
        <v>0</v>
      </c>
      <c r="D75" s="3" t="s">
        <v>41</v>
      </c>
      <c r="E75" s="51">
        <v>851</v>
      </c>
      <c r="F75" s="4" t="s">
        <v>371</v>
      </c>
      <c r="G75" s="3"/>
      <c r="H75" s="10">
        <f t="shared" si="26"/>
        <v>310200</v>
      </c>
      <c r="I75" s="10">
        <f t="shared" si="26"/>
        <v>310200</v>
      </c>
      <c r="J75" s="10">
        <f t="shared" si="26"/>
        <v>310200</v>
      </c>
    </row>
    <row r="76" spans="1:10" ht="30" x14ac:dyDescent="0.25">
      <c r="A76" s="54" t="s">
        <v>20</v>
      </c>
      <c r="B76" s="51">
        <v>51</v>
      </c>
      <c r="C76" s="51">
        <v>0</v>
      </c>
      <c r="D76" s="3" t="s">
        <v>41</v>
      </c>
      <c r="E76" s="51">
        <v>851</v>
      </c>
      <c r="F76" s="4" t="s">
        <v>371</v>
      </c>
      <c r="G76" s="3" t="s">
        <v>21</v>
      </c>
      <c r="H76" s="10">
        <f t="shared" si="26"/>
        <v>310200</v>
      </c>
      <c r="I76" s="10">
        <f t="shared" si="26"/>
        <v>310200</v>
      </c>
      <c r="J76" s="10">
        <f t="shared" si="26"/>
        <v>310200</v>
      </c>
    </row>
    <row r="77" spans="1:10" ht="45" x14ac:dyDescent="0.25">
      <c r="A77" s="54" t="s">
        <v>9</v>
      </c>
      <c r="B77" s="51">
        <v>51</v>
      </c>
      <c r="C77" s="51">
        <v>0</v>
      </c>
      <c r="D77" s="3" t="s">
        <v>41</v>
      </c>
      <c r="E77" s="51">
        <v>851</v>
      </c>
      <c r="F77" s="4" t="s">
        <v>371</v>
      </c>
      <c r="G77" s="3" t="s">
        <v>22</v>
      </c>
      <c r="H77" s="10">
        <f>'3.ВС'!J80</f>
        <v>310200</v>
      </c>
      <c r="I77" s="10">
        <f>'3.ВС'!K80</f>
        <v>310200</v>
      </c>
      <c r="J77" s="10">
        <f>'3.ВС'!L80</f>
        <v>310200</v>
      </c>
    </row>
    <row r="78" spans="1:10" ht="60" x14ac:dyDescent="0.25">
      <c r="A78" s="53" t="s">
        <v>64</v>
      </c>
      <c r="B78" s="51">
        <v>51</v>
      </c>
      <c r="C78" s="51">
        <v>0</v>
      </c>
      <c r="D78" s="3" t="s">
        <v>41</v>
      </c>
      <c r="E78" s="51">
        <v>851</v>
      </c>
      <c r="F78" s="4" t="s">
        <v>187</v>
      </c>
      <c r="G78" s="3"/>
      <c r="H78" s="10">
        <f t="shared" ref="H78:J82" si="27">H79</f>
        <v>145478.54</v>
      </c>
      <c r="I78" s="10">
        <f t="shared" si="27"/>
        <v>0</v>
      </c>
      <c r="J78" s="10">
        <f t="shared" si="27"/>
        <v>0</v>
      </c>
    </row>
    <row r="79" spans="1:10" ht="30" x14ac:dyDescent="0.25">
      <c r="A79" s="54" t="s">
        <v>20</v>
      </c>
      <c r="B79" s="51">
        <v>51</v>
      </c>
      <c r="C79" s="51">
        <v>0</v>
      </c>
      <c r="D79" s="3" t="s">
        <v>41</v>
      </c>
      <c r="E79" s="51">
        <v>851</v>
      </c>
      <c r="F79" s="4" t="s">
        <v>187</v>
      </c>
      <c r="G79" s="3" t="s">
        <v>21</v>
      </c>
      <c r="H79" s="10">
        <f t="shared" si="27"/>
        <v>145478.54</v>
      </c>
      <c r="I79" s="10">
        <f t="shared" si="27"/>
        <v>0</v>
      </c>
      <c r="J79" s="10">
        <f t="shared" si="27"/>
        <v>0</v>
      </c>
    </row>
    <row r="80" spans="1:10" ht="45" x14ac:dyDescent="0.25">
      <c r="A80" s="54" t="s">
        <v>9</v>
      </c>
      <c r="B80" s="51">
        <v>51</v>
      </c>
      <c r="C80" s="51">
        <v>0</v>
      </c>
      <c r="D80" s="3" t="s">
        <v>41</v>
      </c>
      <c r="E80" s="51">
        <v>851</v>
      </c>
      <c r="F80" s="4" t="s">
        <v>187</v>
      </c>
      <c r="G80" s="3" t="s">
        <v>22</v>
      </c>
      <c r="H80" s="10">
        <f>'3.ВС'!J140</f>
        <v>145478.54</v>
      </c>
      <c r="I80" s="10">
        <f>'3.ВС'!K140</f>
        <v>0</v>
      </c>
      <c r="J80" s="10">
        <f>'3.ВС'!L140</f>
        <v>0</v>
      </c>
    </row>
    <row r="81" spans="1:10" ht="30" x14ac:dyDescent="0.25">
      <c r="A81" s="54" t="s">
        <v>387</v>
      </c>
      <c r="B81" s="51">
        <v>51</v>
      </c>
      <c r="C81" s="51">
        <v>0</v>
      </c>
      <c r="D81" s="3" t="s">
        <v>41</v>
      </c>
      <c r="E81" s="51">
        <v>851</v>
      </c>
      <c r="F81" s="4" t="s">
        <v>393</v>
      </c>
      <c r="G81" s="3"/>
      <c r="H81" s="10">
        <f t="shared" si="27"/>
        <v>1089587</v>
      </c>
      <c r="I81" s="10">
        <f t="shared" si="27"/>
        <v>0</v>
      </c>
      <c r="J81" s="10">
        <f t="shared" si="27"/>
        <v>0</v>
      </c>
    </row>
    <row r="82" spans="1:10" ht="30" x14ac:dyDescent="0.25">
      <c r="A82" s="54" t="s">
        <v>20</v>
      </c>
      <c r="B82" s="51">
        <v>51</v>
      </c>
      <c r="C82" s="51">
        <v>0</v>
      </c>
      <c r="D82" s="3" t="s">
        <v>41</v>
      </c>
      <c r="E82" s="51">
        <v>851</v>
      </c>
      <c r="F82" s="4" t="s">
        <v>393</v>
      </c>
      <c r="G82" s="3" t="s">
        <v>21</v>
      </c>
      <c r="H82" s="10">
        <f t="shared" si="27"/>
        <v>1089587</v>
      </c>
      <c r="I82" s="10">
        <f t="shared" si="27"/>
        <v>0</v>
      </c>
      <c r="J82" s="10">
        <f t="shared" si="27"/>
        <v>0</v>
      </c>
    </row>
    <row r="83" spans="1:10" ht="45" x14ac:dyDescent="0.25">
      <c r="A83" s="54" t="s">
        <v>9</v>
      </c>
      <c r="B83" s="51">
        <v>51</v>
      </c>
      <c r="C83" s="51">
        <v>0</v>
      </c>
      <c r="D83" s="3" t="s">
        <v>41</v>
      </c>
      <c r="E83" s="51">
        <v>851</v>
      </c>
      <c r="F83" s="4" t="s">
        <v>393</v>
      </c>
      <c r="G83" s="3" t="s">
        <v>22</v>
      </c>
      <c r="H83" s="10">
        <f>'3.ВС'!J132</f>
        <v>1089587</v>
      </c>
      <c r="I83" s="10">
        <f>'3.ВС'!K132</f>
        <v>0</v>
      </c>
      <c r="J83" s="10">
        <f>'3.ВС'!L132</f>
        <v>0</v>
      </c>
    </row>
    <row r="84" spans="1:10" ht="45" x14ac:dyDescent="0.25">
      <c r="A84" s="53" t="s">
        <v>149</v>
      </c>
      <c r="B84" s="51">
        <v>51</v>
      </c>
      <c r="C84" s="51">
        <v>0</v>
      </c>
      <c r="D84" s="3" t="s">
        <v>43</v>
      </c>
      <c r="E84" s="51"/>
      <c r="F84" s="3"/>
      <c r="G84" s="3"/>
      <c r="H84" s="10">
        <f t="shared" ref="H84:J87" si="28">H85</f>
        <v>4089900</v>
      </c>
      <c r="I84" s="10">
        <f t="shared" si="28"/>
        <v>4089900</v>
      </c>
      <c r="J84" s="10">
        <f t="shared" si="28"/>
        <v>4089900</v>
      </c>
    </row>
    <row r="85" spans="1:10" x14ac:dyDescent="0.25">
      <c r="A85" s="53" t="s">
        <v>6</v>
      </c>
      <c r="B85" s="5">
        <v>51</v>
      </c>
      <c r="C85" s="5">
        <v>0</v>
      </c>
      <c r="D85" s="3" t="s">
        <v>43</v>
      </c>
      <c r="E85" s="5">
        <v>851</v>
      </c>
      <c r="F85" s="3"/>
      <c r="G85" s="3"/>
      <c r="H85" s="21">
        <f t="shared" si="28"/>
        <v>4089900</v>
      </c>
      <c r="I85" s="21">
        <f t="shared" si="28"/>
        <v>4089900</v>
      </c>
      <c r="J85" s="21">
        <f t="shared" si="28"/>
        <v>4089900</v>
      </c>
    </row>
    <row r="86" spans="1:10" s="2" customFormat="1" ht="30" x14ac:dyDescent="0.25">
      <c r="A86" s="53" t="s">
        <v>37</v>
      </c>
      <c r="B86" s="51">
        <v>51</v>
      </c>
      <c r="C86" s="51">
        <v>0</v>
      </c>
      <c r="D86" s="4" t="s">
        <v>43</v>
      </c>
      <c r="E86" s="51">
        <v>851</v>
      </c>
      <c r="F86" s="4" t="s">
        <v>184</v>
      </c>
      <c r="G86" s="4"/>
      <c r="H86" s="6">
        <f t="shared" si="28"/>
        <v>4089900</v>
      </c>
      <c r="I86" s="6">
        <f t="shared" si="28"/>
        <v>4089900</v>
      </c>
      <c r="J86" s="6">
        <f t="shared" si="28"/>
        <v>4089900</v>
      </c>
    </row>
    <row r="87" spans="1:10" ht="45" x14ac:dyDescent="0.25">
      <c r="A87" s="54" t="s">
        <v>38</v>
      </c>
      <c r="B87" s="51">
        <v>51</v>
      </c>
      <c r="C87" s="51">
        <v>0</v>
      </c>
      <c r="D87" s="4" t="s">
        <v>43</v>
      </c>
      <c r="E87" s="51">
        <v>851</v>
      </c>
      <c r="F87" s="4" t="s">
        <v>184</v>
      </c>
      <c r="G87" s="3" t="s">
        <v>77</v>
      </c>
      <c r="H87" s="10">
        <f t="shared" si="28"/>
        <v>4089900</v>
      </c>
      <c r="I87" s="10">
        <f t="shared" si="28"/>
        <v>4089900</v>
      </c>
      <c r="J87" s="10">
        <f t="shared" si="28"/>
        <v>4089900</v>
      </c>
    </row>
    <row r="88" spans="1:10" x14ac:dyDescent="0.25">
      <c r="A88" s="54" t="s">
        <v>39</v>
      </c>
      <c r="B88" s="51">
        <v>51</v>
      </c>
      <c r="C88" s="51">
        <v>0</v>
      </c>
      <c r="D88" s="4" t="s">
        <v>43</v>
      </c>
      <c r="E88" s="51">
        <v>851</v>
      </c>
      <c r="F88" s="4" t="s">
        <v>184</v>
      </c>
      <c r="G88" s="3" t="s">
        <v>79</v>
      </c>
      <c r="H88" s="10">
        <f>'3.ВС'!J83</f>
        <v>4089900</v>
      </c>
      <c r="I88" s="10">
        <f>'3.ВС'!K83</f>
        <v>4089900</v>
      </c>
      <c r="J88" s="10">
        <f>'3.ВС'!L83</f>
        <v>4089900</v>
      </c>
    </row>
    <row r="89" spans="1:10" s="2" customFormat="1" ht="60" x14ac:dyDescent="0.25">
      <c r="A89" s="53" t="s">
        <v>152</v>
      </c>
      <c r="B89" s="51">
        <v>51</v>
      </c>
      <c r="C89" s="51">
        <v>0</v>
      </c>
      <c r="D89" s="3" t="s">
        <v>13</v>
      </c>
      <c r="E89" s="51"/>
      <c r="F89" s="3"/>
      <c r="G89" s="3"/>
      <c r="H89" s="10">
        <f t="shared" ref="H89:J89" si="29">H90</f>
        <v>786318</v>
      </c>
      <c r="I89" s="10">
        <f t="shared" si="29"/>
        <v>898416</v>
      </c>
      <c r="J89" s="10">
        <f t="shared" si="29"/>
        <v>892743</v>
      </c>
    </row>
    <row r="90" spans="1:10" s="2" customFormat="1" x14ac:dyDescent="0.25">
      <c r="A90" s="53" t="s">
        <v>6</v>
      </c>
      <c r="B90" s="5">
        <v>51</v>
      </c>
      <c r="C90" s="5">
        <v>0</v>
      </c>
      <c r="D90" s="3" t="s">
        <v>13</v>
      </c>
      <c r="E90" s="5">
        <v>851</v>
      </c>
      <c r="F90" s="3"/>
      <c r="G90" s="3"/>
      <c r="H90" s="21">
        <f>H96+H91</f>
        <v>786318</v>
      </c>
      <c r="I90" s="21">
        <f>I96+I91</f>
        <v>898416</v>
      </c>
      <c r="J90" s="21">
        <f>J96+J91</f>
        <v>892743</v>
      </c>
    </row>
    <row r="91" spans="1:10" s="2" customFormat="1" ht="45" x14ac:dyDescent="0.25">
      <c r="A91" s="54" t="s">
        <v>365</v>
      </c>
      <c r="B91" s="5">
        <v>51</v>
      </c>
      <c r="C91" s="51">
        <v>0</v>
      </c>
      <c r="D91" s="3" t="s">
        <v>13</v>
      </c>
      <c r="E91" s="5">
        <v>851</v>
      </c>
      <c r="F91" s="51">
        <v>51180</v>
      </c>
      <c r="G91" s="51" t="s">
        <v>44</v>
      </c>
      <c r="H91" s="21">
        <f>H92+H94</f>
        <v>781468</v>
      </c>
      <c r="I91" s="21">
        <f t="shared" ref="I91:J91" si="30">I92+I94</f>
        <v>856901</v>
      </c>
      <c r="J91" s="21">
        <f t="shared" si="30"/>
        <v>888108</v>
      </c>
    </row>
    <row r="92" spans="1:10" ht="75" x14ac:dyDescent="0.25">
      <c r="A92" s="53" t="s">
        <v>15</v>
      </c>
      <c r="B92" s="51">
        <v>51</v>
      </c>
      <c r="C92" s="51">
        <v>0</v>
      </c>
      <c r="D92" s="3" t="s">
        <v>13</v>
      </c>
      <c r="E92" s="51">
        <v>851</v>
      </c>
      <c r="F92" s="51">
        <v>51180</v>
      </c>
      <c r="G92" s="3" t="s">
        <v>17</v>
      </c>
      <c r="H92" s="10">
        <f t="shared" ref="H92:J92" si="31">H93</f>
        <v>735500</v>
      </c>
      <c r="I92" s="10">
        <f t="shared" si="31"/>
        <v>781200</v>
      </c>
      <c r="J92" s="10">
        <f t="shared" si="31"/>
        <v>801699</v>
      </c>
    </row>
    <row r="93" spans="1:10" ht="30" x14ac:dyDescent="0.25">
      <c r="A93" s="53" t="s">
        <v>8</v>
      </c>
      <c r="B93" s="51">
        <v>51</v>
      </c>
      <c r="C93" s="51">
        <v>0</v>
      </c>
      <c r="D93" s="3" t="s">
        <v>13</v>
      </c>
      <c r="E93" s="51">
        <v>851</v>
      </c>
      <c r="F93" s="51">
        <v>51180</v>
      </c>
      <c r="G93" s="3" t="s">
        <v>18</v>
      </c>
      <c r="H93" s="10">
        <f>'3.ВС'!J88</f>
        <v>735500</v>
      </c>
      <c r="I93" s="10">
        <f>'3.ВС'!K88</f>
        <v>781200</v>
      </c>
      <c r="J93" s="10">
        <f>'3.ВС'!L88</f>
        <v>801699</v>
      </c>
    </row>
    <row r="94" spans="1:10" ht="30" x14ac:dyDescent="0.25">
      <c r="A94" s="54" t="s">
        <v>20</v>
      </c>
      <c r="B94" s="51">
        <v>51</v>
      </c>
      <c r="C94" s="51">
        <v>0</v>
      </c>
      <c r="D94" s="3" t="s">
        <v>13</v>
      </c>
      <c r="E94" s="51">
        <v>851</v>
      </c>
      <c r="F94" s="51">
        <v>51180</v>
      </c>
      <c r="G94" s="3" t="s">
        <v>21</v>
      </c>
      <c r="H94" s="10">
        <f t="shared" ref="H94:J94" si="32">H95</f>
        <v>45968</v>
      </c>
      <c r="I94" s="10">
        <f t="shared" si="32"/>
        <v>75701</v>
      </c>
      <c r="J94" s="10">
        <f t="shared" si="32"/>
        <v>86409</v>
      </c>
    </row>
    <row r="95" spans="1:10" ht="45" x14ac:dyDescent="0.25">
      <c r="A95" s="54" t="s">
        <v>9</v>
      </c>
      <c r="B95" s="51">
        <v>51</v>
      </c>
      <c r="C95" s="51">
        <v>0</v>
      </c>
      <c r="D95" s="3" t="s">
        <v>13</v>
      </c>
      <c r="E95" s="51">
        <v>851</v>
      </c>
      <c r="F95" s="51">
        <v>51180</v>
      </c>
      <c r="G95" s="3" t="s">
        <v>22</v>
      </c>
      <c r="H95" s="10">
        <f>'3.ВС'!J90</f>
        <v>45968</v>
      </c>
      <c r="I95" s="10">
        <f>'3.ВС'!K90</f>
        <v>75701</v>
      </c>
      <c r="J95" s="10">
        <f>'3.ВС'!L90</f>
        <v>86409</v>
      </c>
    </row>
    <row r="96" spans="1:10" s="2" customFormat="1" ht="60" x14ac:dyDescent="0.25">
      <c r="A96" s="53" t="s">
        <v>153</v>
      </c>
      <c r="B96" s="51">
        <v>51</v>
      </c>
      <c r="C96" s="51">
        <v>0</v>
      </c>
      <c r="D96" s="3" t="s">
        <v>13</v>
      </c>
      <c r="E96" s="51">
        <v>851</v>
      </c>
      <c r="F96" s="3" t="s">
        <v>154</v>
      </c>
      <c r="G96" s="3"/>
      <c r="H96" s="10">
        <f t="shared" ref="H96:J97" si="33">H97</f>
        <v>4850</v>
      </c>
      <c r="I96" s="10">
        <f t="shared" si="33"/>
        <v>41515</v>
      </c>
      <c r="J96" s="10">
        <f t="shared" si="33"/>
        <v>4635</v>
      </c>
    </row>
    <row r="97" spans="1:10" s="2" customFormat="1" ht="30" x14ac:dyDescent="0.25">
      <c r="A97" s="54" t="s">
        <v>20</v>
      </c>
      <c r="B97" s="51">
        <v>51</v>
      </c>
      <c r="C97" s="51">
        <v>0</v>
      </c>
      <c r="D97" s="3" t="s">
        <v>13</v>
      </c>
      <c r="E97" s="51">
        <v>851</v>
      </c>
      <c r="F97" s="3" t="s">
        <v>154</v>
      </c>
      <c r="G97" s="3" t="s">
        <v>21</v>
      </c>
      <c r="H97" s="10">
        <f t="shared" si="33"/>
        <v>4850</v>
      </c>
      <c r="I97" s="10">
        <f t="shared" si="33"/>
        <v>41515</v>
      </c>
      <c r="J97" s="10">
        <f t="shared" si="33"/>
        <v>4635</v>
      </c>
    </row>
    <row r="98" spans="1:10" s="2" customFormat="1" ht="45" x14ac:dyDescent="0.25">
      <c r="A98" s="54" t="s">
        <v>9</v>
      </c>
      <c r="B98" s="51">
        <v>51</v>
      </c>
      <c r="C98" s="51">
        <v>0</v>
      </c>
      <c r="D98" s="3" t="s">
        <v>13</v>
      </c>
      <c r="E98" s="51">
        <v>851</v>
      </c>
      <c r="F98" s="3" t="s">
        <v>154</v>
      </c>
      <c r="G98" s="3" t="s">
        <v>22</v>
      </c>
      <c r="H98" s="10">
        <f>'3.ВС'!J70</f>
        <v>4850</v>
      </c>
      <c r="I98" s="10">
        <f>'3.ВС'!K70</f>
        <v>41515</v>
      </c>
      <c r="J98" s="10">
        <f>'3.ВС'!L70</f>
        <v>4635</v>
      </c>
    </row>
    <row r="99" spans="1:10" ht="45" x14ac:dyDescent="0.25">
      <c r="A99" s="53" t="s">
        <v>148</v>
      </c>
      <c r="B99" s="51">
        <v>51</v>
      </c>
      <c r="C99" s="51">
        <v>0</v>
      </c>
      <c r="D99" s="3" t="s">
        <v>30</v>
      </c>
      <c r="E99" s="51"/>
      <c r="F99" s="3"/>
      <c r="G99" s="3"/>
      <c r="H99" s="10">
        <f t="shared" ref="H99:J99" si="34">H100</f>
        <v>4773900</v>
      </c>
      <c r="I99" s="10">
        <f t="shared" si="34"/>
        <v>4773900</v>
      </c>
      <c r="J99" s="10">
        <f t="shared" si="34"/>
        <v>4773900</v>
      </c>
    </row>
    <row r="100" spans="1:10" x14ac:dyDescent="0.25">
      <c r="A100" s="53" t="s">
        <v>6</v>
      </c>
      <c r="B100" s="5">
        <v>51</v>
      </c>
      <c r="C100" s="5">
        <v>0</v>
      </c>
      <c r="D100" s="3" t="s">
        <v>30</v>
      </c>
      <c r="E100" s="5">
        <v>851</v>
      </c>
      <c r="F100" s="3"/>
      <c r="G100" s="3"/>
      <c r="H100" s="21">
        <f t="shared" ref="H100:J100" si="35">H101+H108</f>
        <v>4773900</v>
      </c>
      <c r="I100" s="21">
        <f t="shared" si="35"/>
        <v>4773900</v>
      </c>
      <c r="J100" s="21">
        <f t="shared" si="35"/>
        <v>4773900</v>
      </c>
    </row>
    <row r="101" spans="1:10" x14ac:dyDescent="0.25">
      <c r="A101" s="53" t="s">
        <v>47</v>
      </c>
      <c r="B101" s="51">
        <v>51</v>
      </c>
      <c r="C101" s="51">
        <v>0</v>
      </c>
      <c r="D101" s="3" t="s">
        <v>30</v>
      </c>
      <c r="E101" s="51">
        <v>851</v>
      </c>
      <c r="F101" s="3" t="s">
        <v>183</v>
      </c>
      <c r="G101" s="3"/>
      <c r="H101" s="10">
        <f t="shared" ref="H101:J101" si="36">H102+H104+H106</f>
        <v>4713900</v>
      </c>
      <c r="I101" s="10">
        <f t="shared" si="36"/>
        <v>4713900</v>
      </c>
      <c r="J101" s="10">
        <f t="shared" si="36"/>
        <v>4713900</v>
      </c>
    </row>
    <row r="102" spans="1:10" ht="75" x14ac:dyDescent="0.25">
      <c r="A102" s="53" t="s">
        <v>15</v>
      </c>
      <c r="B102" s="51">
        <v>51</v>
      </c>
      <c r="C102" s="51">
        <v>0</v>
      </c>
      <c r="D102" s="4" t="s">
        <v>30</v>
      </c>
      <c r="E102" s="51">
        <v>851</v>
      </c>
      <c r="F102" s="3" t="s">
        <v>183</v>
      </c>
      <c r="G102" s="3" t="s">
        <v>17</v>
      </c>
      <c r="H102" s="10">
        <f t="shared" ref="H102:J102" si="37">H103</f>
        <v>3516700</v>
      </c>
      <c r="I102" s="10">
        <f t="shared" si="37"/>
        <v>3516700</v>
      </c>
      <c r="J102" s="10">
        <f t="shared" si="37"/>
        <v>3516700</v>
      </c>
    </row>
    <row r="103" spans="1:10" ht="30" x14ac:dyDescent="0.25">
      <c r="A103" s="54" t="s">
        <v>7</v>
      </c>
      <c r="B103" s="51">
        <v>51</v>
      </c>
      <c r="C103" s="51">
        <v>0</v>
      </c>
      <c r="D103" s="4" t="s">
        <v>30</v>
      </c>
      <c r="E103" s="51">
        <v>851</v>
      </c>
      <c r="F103" s="3" t="s">
        <v>183</v>
      </c>
      <c r="G103" s="3" t="s">
        <v>48</v>
      </c>
      <c r="H103" s="10">
        <f>'3.ВС'!J95</f>
        <v>3516700</v>
      </c>
      <c r="I103" s="10">
        <f>'3.ВС'!K95</f>
        <v>3516700</v>
      </c>
      <c r="J103" s="10">
        <f>'3.ВС'!L95</f>
        <v>3516700</v>
      </c>
    </row>
    <row r="104" spans="1:10" ht="30" x14ac:dyDescent="0.25">
      <c r="A104" s="54" t="s">
        <v>20</v>
      </c>
      <c r="B104" s="51">
        <v>51</v>
      </c>
      <c r="C104" s="51">
        <v>0</v>
      </c>
      <c r="D104" s="4" t="s">
        <v>30</v>
      </c>
      <c r="E104" s="51">
        <v>851</v>
      </c>
      <c r="F104" s="3" t="s">
        <v>183</v>
      </c>
      <c r="G104" s="3" t="s">
        <v>21</v>
      </c>
      <c r="H104" s="10">
        <f t="shared" ref="H104:J104" si="38">H105</f>
        <v>1183800</v>
      </c>
      <c r="I104" s="10">
        <f t="shared" si="38"/>
        <v>1183800</v>
      </c>
      <c r="J104" s="10">
        <f t="shared" si="38"/>
        <v>1183800</v>
      </c>
    </row>
    <row r="105" spans="1:10" ht="45" x14ac:dyDescent="0.25">
      <c r="A105" s="54" t="s">
        <v>9</v>
      </c>
      <c r="B105" s="51">
        <v>51</v>
      </c>
      <c r="C105" s="51">
        <v>0</v>
      </c>
      <c r="D105" s="4" t="s">
        <v>30</v>
      </c>
      <c r="E105" s="51">
        <v>851</v>
      </c>
      <c r="F105" s="3" t="s">
        <v>183</v>
      </c>
      <c r="G105" s="3" t="s">
        <v>22</v>
      </c>
      <c r="H105" s="10">
        <f>'3.ВС'!J97</f>
        <v>1183800</v>
      </c>
      <c r="I105" s="10">
        <f>'3.ВС'!K97</f>
        <v>1183800</v>
      </c>
      <c r="J105" s="10">
        <f>'3.ВС'!L97</f>
        <v>1183800</v>
      </c>
    </row>
    <row r="106" spans="1:10" x14ac:dyDescent="0.25">
      <c r="A106" s="54" t="s">
        <v>23</v>
      </c>
      <c r="B106" s="51">
        <v>51</v>
      </c>
      <c r="C106" s="51">
        <v>0</v>
      </c>
      <c r="D106" s="4" t="s">
        <v>30</v>
      </c>
      <c r="E106" s="51">
        <v>851</v>
      </c>
      <c r="F106" s="3" t="s">
        <v>183</v>
      </c>
      <c r="G106" s="3" t="s">
        <v>24</v>
      </c>
      <c r="H106" s="10">
        <f t="shared" ref="H106:J106" si="39">H107</f>
        <v>13400</v>
      </c>
      <c r="I106" s="10">
        <f t="shared" si="39"/>
        <v>13400</v>
      </c>
      <c r="J106" s="10">
        <f t="shared" si="39"/>
        <v>13400</v>
      </c>
    </row>
    <row r="107" spans="1:10" x14ac:dyDescent="0.25">
      <c r="A107" s="54" t="s">
        <v>25</v>
      </c>
      <c r="B107" s="51">
        <v>51</v>
      </c>
      <c r="C107" s="51">
        <v>0</v>
      </c>
      <c r="D107" s="4" t="s">
        <v>30</v>
      </c>
      <c r="E107" s="51">
        <v>851</v>
      </c>
      <c r="F107" s="3" t="s">
        <v>183</v>
      </c>
      <c r="G107" s="3" t="s">
        <v>26</v>
      </c>
      <c r="H107" s="10">
        <f>'3.ВС'!J99</f>
        <v>13400</v>
      </c>
      <c r="I107" s="10">
        <f>'3.ВС'!K99</f>
        <v>13400</v>
      </c>
      <c r="J107" s="10">
        <f>'3.ВС'!L99</f>
        <v>13400</v>
      </c>
    </row>
    <row r="108" spans="1:10" ht="45" x14ac:dyDescent="0.25">
      <c r="A108" s="53" t="s">
        <v>238</v>
      </c>
      <c r="B108" s="51">
        <v>51</v>
      </c>
      <c r="C108" s="51">
        <v>0</v>
      </c>
      <c r="D108" s="4" t="s">
        <v>30</v>
      </c>
      <c r="E108" s="51">
        <v>851</v>
      </c>
      <c r="F108" s="3" t="s">
        <v>239</v>
      </c>
      <c r="G108" s="3"/>
      <c r="H108" s="10">
        <f t="shared" ref="H108:J109" si="40">H109</f>
        <v>60000</v>
      </c>
      <c r="I108" s="10">
        <f t="shared" si="40"/>
        <v>60000</v>
      </c>
      <c r="J108" s="10">
        <f t="shared" si="40"/>
        <v>60000</v>
      </c>
    </row>
    <row r="109" spans="1:10" ht="30" x14ac:dyDescent="0.25">
      <c r="A109" s="54" t="s">
        <v>20</v>
      </c>
      <c r="B109" s="51">
        <v>51</v>
      </c>
      <c r="C109" s="51">
        <v>0</v>
      </c>
      <c r="D109" s="4" t="s">
        <v>30</v>
      </c>
      <c r="E109" s="51">
        <v>851</v>
      </c>
      <c r="F109" s="3" t="s">
        <v>239</v>
      </c>
      <c r="G109" s="3" t="s">
        <v>21</v>
      </c>
      <c r="H109" s="10">
        <f t="shared" si="40"/>
        <v>60000</v>
      </c>
      <c r="I109" s="10">
        <f t="shared" si="40"/>
        <v>60000</v>
      </c>
      <c r="J109" s="10">
        <f t="shared" si="40"/>
        <v>60000</v>
      </c>
    </row>
    <row r="110" spans="1:10" ht="45" x14ac:dyDescent="0.25">
      <c r="A110" s="54" t="s">
        <v>9</v>
      </c>
      <c r="B110" s="51">
        <v>51</v>
      </c>
      <c r="C110" s="51">
        <v>0</v>
      </c>
      <c r="D110" s="4" t="s">
        <v>30</v>
      </c>
      <c r="E110" s="51">
        <v>851</v>
      </c>
      <c r="F110" s="3" t="s">
        <v>239</v>
      </c>
      <c r="G110" s="3" t="s">
        <v>22</v>
      </c>
      <c r="H110" s="10">
        <f>'3.ВС'!J102</f>
        <v>60000</v>
      </c>
      <c r="I110" s="10">
        <f>'3.ВС'!K102</f>
        <v>60000</v>
      </c>
      <c r="J110" s="10">
        <f>'3.ВС'!L102</f>
        <v>60000</v>
      </c>
    </row>
    <row r="111" spans="1:10" ht="30" x14ac:dyDescent="0.25">
      <c r="A111" s="53" t="s">
        <v>150</v>
      </c>
      <c r="B111" s="51">
        <v>51</v>
      </c>
      <c r="C111" s="51">
        <v>0</v>
      </c>
      <c r="D111" s="3" t="s">
        <v>97</v>
      </c>
      <c r="E111" s="51"/>
      <c r="F111" s="3"/>
      <c r="G111" s="3"/>
      <c r="H111" s="10">
        <f t="shared" ref="H111:J114" si="41">H112</f>
        <v>255486.2</v>
      </c>
      <c r="I111" s="10">
        <f t="shared" si="41"/>
        <v>191614.65</v>
      </c>
      <c r="J111" s="10">
        <f t="shared" si="41"/>
        <v>191614.65</v>
      </c>
    </row>
    <row r="112" spans="1:10" x14ac:dyDescent="0.25">
      <c r="A112" s="53" t="s">
        <v>6</v>
      </c>
      <c r="B112" s="5">
        <v>51</v>
      </c>
      <c r="C112" s="5">
        <v>0</v>
      </c>
      <c r="D112" s="3" t="s">
        <v>97</v>
      </c>
      <c r="E112" s="5">
        <v>851</v>
      </c>
      <c r="F112" s="3"/>
      <c r="G112" s="3"/>
      <c r="H112" s="21">
        <f t="shared" si="41"/>
        <v>255486.2</v>
      </c>
      <c r="I112" s="21">
        <f t="shared" si="41"/>
        <v>191614.65</v>
      </c>
      <c r="J112" s="21">
        <f t="shared" si="41"/>
        <v>191614.65</v>
      </c>
    </row>
    <row r="113" spans="1:10" ht="135" x14ac:dyDescent="0.25">
      <c r="A113" s="53" t="s">
        <v>260</v>
      </c>
      <c r="B113" s="5">
        <v>51</v>
      </c>
      <c r="C113" s="5">
        <v>0</v>
      </c>
      <c r="D113" s="3" t="s">
        <v>97</v>
      </c>
      <c r="E113" s="51">
        <v>851</v>
      </c>
      <c r="F113" s="3" t="s">
        <v>151</v>
      </c>
      <c r="G113" s="3"/>
      <c r="H113" s="10">
        <f t="shared" si="41"/>
        <v>255486.2</v>
      </c>
      <c r="I113" s="10">
        <f t="shared" si="41"/>
        <v>191614.65</v>
      </c>
      <c r="J113" s="10">
        <f t="shared" si="41"/>
        <v>191614.65</v>
      </c>
    </row>
    <row r="114" spans="1:10" ht="30" x14ac:dyDescent="0.25">
      <c r="A114" s="54" t="s">
        <v>20</v>
      </c>
      <c r="B114" s="5">
        <v>51</v>
      </c>
      <c r="C114" s="5">
        <v>0</v>
      </c>
      <c r="D114" s="3" t="s">
        <v>97</v>
      </c>
      <c r="E114" s="51">
        <v>851</v>
      </c>
      <c r="F114" s="3" t="s">
        <v>151</v>
      </c>
      <c r="G114" s="3" t="s">
        <v>21</v>
      </c>
      <c r="H114" s="10">
        <f t="shared" si="41"/>
        <v>255486.2</v>
      </c>
      <c r="I114" s="10">
        <f t="shared" si="41"/>
        <v>191614.65</v>
      </c>
      <c r="J114" s="10">
        <f t="shared" si="41"/>
        <v>191614.65</v>
      </c>
    </row>
    <row r="115" spans="1:10" ht="45" x14ac:dyDescent="0.25">
      <c r="A115" s="54" t="s">
        <v>9</v>
      </c>
      <c r="B115" s="5">
        <v>51</v>
      </c>
      <c r="C115" s="5">
        <v>0</v>
      </c>
      <c r="D115" s="3" t="s">
        <v>97</v>
      </c>
      <c r="E115" s="51">
        <v>851</v>
      </c>
      <c r="F115" s="3" t="s">
        <v>151</v>
      </c>
      <c r="G115" s="3" t="s">
        <v>22</v>
      </c>
      <c r="H115" s="10">
        <f>'3.ВС'!J107</f>
        <v>255486.2</v>
      </c>
      <c r="I115" s="10">
        <f>'3.ВС'!K107</f>
        <v>191614.65</v>
      </c>
      <c r="J115" s="10">
        <f>'3.ВС'!L107</f>
        <v>191614.65</v>
      </c>
    </row>
    <row r="116" spans="1:10" s="2" customFormat="1" ht="30" x14ac:dyDescent="0.25">
      <c r="A116" s="53" t="s">
        <v>155</v>
      </c>
      <c r="B116" s="51">
        <v>51</v>
      </c>
      <c r="C116" s="51">
        <v>0</v>
      </c>
      <c r="D116" s="4" t="s">
        <v>72</v>
      </c>
      <c r="E116" s="51"/>
      <c r="F116" s="4"/>
      <c r="G116" s="4"/>
      <c r="H116" s="6">
        <f t="shared" ref="H116:J116" si="42">H117</f>
        <v>5133674</v>
      </c>
      <c r="I116" s="6">
        <f t="shared" si="42"/>
        <v>4994200</v>
      </c>
      <c r="J116" s="6">
        <f t="shared" si="42"/>
        <v>4994200</v>
      </c>
    </row>
    <row r="117" spans="1:10" s="2" customFormat="1" x14ac:dyDescent="0.25">
      <c r="A117" s="53" t="s">
        <v>6</v>
      </c>
      <c r="B117" s="51">
        <v>51</v>
      </c>
      <c r="C117" s="51">
        <v>0</v>
      </c>
      <c r="D117" s="4" t="s">
        <v>72</v>
      </c>
      <c r="E117" s="5">
        <v>851</v>
      </c>
      <c r="F117" s="4"/>
      <c r="G117" s="4"/>
      <c r="H117" s="6">
        <f t="shared" ref="H117:J117" si="43">H118+H121+H124</f>
        <v>5133674</v>
      </c>
      <c r="I117" s="6">
        <f t="shared" si="43"/>
        <v>4994200</v>
      </c>
      <c r="J117" s="6">
        <f t="shared" si="43"/>
        <v>4994200</v>
      </c>
    </row>
    <row r="118" spans="1:10" s="2" customFormat="1" ht="30" x14ac:dyDescent="0.25">
      <c r="A118" s="53" t="s">
        <v>367</v>
      </c>
      <c r="B118" s="51">
        <v>51</v>
      </c>
      <c r="C118" s="51">
        <v>0</v>
      </c>
      <c r="D118" s="4" t="s">
        <v>72</v>
      </c>
      <c r="E118" s="5">
        <v>851</v>
      </c>
      <c r="F118" s="4" t="s">
        <v>368</v>
      </c>
      <c r="G118" s="4"/>
      <c r="H118" s="6">
        <f t="shared" ref="H118:J119" si="44">H119</f>
        <v>104832</v>
      </c>
      <c r="I118" s="6">
        <f t="shared" si="44"/>
        <v>0</v>
      </c>
      <c r="J118" s="6">
        <f t="shared" si="44"/>
        <v>0</v>
      </c>
    </row>
    <row r="119" spans="1:10" s="2" customFormat="1" ht="30" x14ac:dyDescent="0.25">
      <c r="A119" s="54" t="s">
        <v>20</v>
      </c>
      <c r="B119" s="51">
        <v>51</v>
      </c>
      <c r="C119" s="51">
        <v>0</v>
      </c>
      <c r="D119" s="4" t="s">
        <v>72</v>
      </c>
      <c r="E119" s="5">
        <v>851</v>
      </c>
      <c r="F119" s="4" t="s">
        <v>368</v>
      </c>
      <c r="G119" s="3" t="s">
        <v>21</v>
      </c>
      <c r="H119" s="6">
        <f t="shared" si="44"/>
        <v>104832</v>
      </c>
      <c r="I119" s="6">
        <f t="shared" si="44"/>
        <v>0</v>
      </c>
      <c r="J119" s="6">
        <f t="shared" si="44"/>
        <v>0</v>
      </c>
    </row>
    <row r="120" spans="1:10" s="2" customFormat="1" ht="45" x14ac:dyDescent="0.25">
      <c r="A120" s="54" t="s">
        <v>9</v>
      </c>
      <c r="B120" s="51">
        <v>51</v>
      </c>
      <c r="C120" s="51">
        <v>0</v>
      </c>
      <c r="D120" s="4" t="s">
        <v>72</v>
      </c>
      <c r="E120" s="5">
        <v>851</v>
      </c>
      <c r="F120" s="4" t="s">
        <v>368</v>
      </c>
      <c r="G120" s="3" t="s">
        <v>22</v>
      </c>
      <c r="H120" s="6">
        <f>'3.ВС'!J115</f>
        <v>104832</v>
      </c>
      <c r="I120" s="6">
        <f>'3.ВС'!K115</f>
        <v>0</v>
      </c>
      <c r="J120" s="6">
        <f>'3.ВС'!L115</f>
        <v>0</v>
      </c>
    </row>
    <row r="121" spans="1:10" ht="90" x14ac:dyDescent="0.25">
      <c r="A121" s="53" t="s">
        <v>217</v>
      </c>
      <c r="B121" s="51">
        <v>51</v>
      </c>
      <c r="C121" s="51">
        <v>0</v>
      </c>
      <c r="D121" s="4" t="s">
        <v>72</v>
      </c>
      <c r="E121" s="51">
        <v>851</v>
      </c>
      <c r="F121" s="4" t="s">
        <v>185</v>
      </c>
      <c r="G121" s="4"/>
      <c r="H121" s="6">
        <f t="shared" ref="H121:J125" si="45">H122</f>
        <v>4994200</v>
      </c>
      <c r="I121" s="6">
        <f t="shared" si="45"/>
        <v>4994200</v>
      </c>
      <c r="J121" s="6">
        <f t="shared" si="45"/>
        <v>4994200</v>
      </c>
    </row>
    <row r="122" spans="1:10" x14ac:dyDescent="0.25">
      <c r="A122" s="54" t="s">
        <v>23</v>
      </c>
      <c r="B122" s="51">
        <v>51</v>
      </c>
      <c r="C122" s="51">
        <v>0</v>
      </c>
      <c r="D122" s="4" t="s">
        <v>72</v>
      </c>
      <c r="E122" s="51">
        <v>851</v>
      </c>
      <c r="F122" s="4" t="s">
        <v>185</v>
      </c>
      <c r="G122" s="4" t="s">
        <v>24</v>
      </c>
      <c r="H122" s="6">
        <f t="shared" si="45"/>
        <v>4994200</v>
      </c>
      <c r="I122" s="6">
        <f t="shared" si="45"/>
        <v>4994200</v>
      </c>
      <c r="J122" s="6">
        <f t="shared" si="45"/>
        <v>4994200</v>
      </c>
    </row>
    <row r="123" spans="1:10" ht="45" x14ac:dyDescent="0.25">
      <c r="A123" s="54" t="s">
        <v>156</v>
      </c>
      <c r="B123" s="51">
        <v>51</v>
      </c>
      <c r="C123" s="51">
        <v>0</v>
      </c>
      <c r="D123" s="4" t="s">
        <v>72</v>
      </c>
      <c r="E123" s="51">
        <v>851</v>
      </c>
      <c r="F123" s="4" t="s">
        <v>185</v>
      </c>
      <c r="G123" s="4" t="s">
        <v>52</v>
      </c>
      <c r="H123" s="6">
        <f>'3.ВС'!J118</f>
        <v>4994200</v>
      </c>
      <c r="I123" s="6">
        <f>'3.ВС'!K118</f>
        <v>4994200</v>
      </c>
      <c r="J123" s="6">
        <f>'3.ВС'!L118</f>
        <v>4994200</v>
      </c>
    </row>
    <row r="124" spans="1:10" ht="30" x14ac:dyDescent="0.25">
      <c r="A124" s="53" t="s">
        <v>55</v>
      </c>
      <c r="B124" s="51">
        <v>51</v>
      </c>
      <c r="C124" s="51">
        <v>0</v>
      </c>
      <c r="D124" s="4" t="s">
        <v>72</v>
      </c>
      <c r="E124" s="51">
        <v>851</v>
      </c>
      <c r="F124" s="4" t="s">
        <v>186</v>
      </c>
      <c r="G124" s="4"/>
      <c r="H124" s="6">
        <f t="shared" si="45"/>
        <v>34642</v>
      </c>
      <c r="I124" s="6">
        <f t="shared" si="45"/>
        <v>0</v>
      </c>
      <c r="J124" s="6">
        <f t="shared" si="45"/>
        <v>0</v>
      </c>
    </row>
    <row r="125" spans="1:10" x14ac:dyDescent="0.25">
      <c r="A125" s="54" t="s">
        <v>23</v>
      </c>
      <c r="B125" s="51">
        <v>51</v>
      </c>
      <c r="C125" s="51">
        <v>0</v>
      </c>
      <c r="D125" s="4" t="s">
        <v>72</v>
      </c>
      <c r="E125" s="51">
        <v>851</v>
      </c>
      <c r="F125" s="4" t="s">
        <v>186</v>
      </c>
      <c r="G125" s="4" t="s">
        <v>24</v>
      </c>
      <c r="H125" s="6">
        <f t="shared" si="45"/>
        <v>34642</v>
      </c>
      <c r="I125" s="6">
        <f t="shared" si="45"/>
        <v>0</v>
      </c>
      <c r="J125" s="6">
        <f t="shared" si="45"/>
        <v>0</v>
      </c>
    </row>
    <row r="126" spans="1:10" x14ac:dyDescent="0.25">
      <c r="A126" s="54" t="s">
        <v>25</v>
      </c>
      <c r="B126" s="51">
        <v>51</v>
      </c>
      <c r="C126" s="51">
        <v>0</v>
      </c>
      <c r="D126" s="4" t="s">
        <v>72</v>
      </c>
      <c r="E126" s="51">
        <v>851</v>
      </c>
      <c r="F126" s="4" t="s">
        <v>186</v>
      </c>
      <c r="G126" s="4" t="s">
        <v>26</v>
      </c>
      <c r="H126" s="6">
        <f>'3.ВС'!J121</f>
        <v>34642</v>
      </c>
      <c r="I126" s="6">
        <f>'3.ВС'!K121</f>
        <v>0</v>
      </c>
      <c r="J126" s="6">
        <f>'3.ВС'!L121</f>
        <v>0</v>
      </c>
    </row>
    <row r="127" spans="1:10" ht="45" x14ac:dyDescent="0.25">
      <c r="A127" s="53" t="s">
        <v>157</v>
      </c>
      <c r="B127" s="51">
        <v>51</v>
      </c>
      <c r="C127" s="51">
        <v>0</v>
      </c>
      <c r="D127" s="4" t="s">
        <v>54</v>
      </c>
      <c r="E127" s="51"/>
      <c r="F127" s="4"/>
      <c r="G127" s="4"/>
      <c r="H127" s="6">
        <f t="shared" ref="H127:J130" si="46">H128</f>
        <v>9739500</v>
      </c>
      <c r="I127" s="6">
        <f t="shared" si="46"/>
        <v>9834234</v>
      </c>
      <c r="J127" s="6">
        <f t="shared" si="46"/>
        <v>12766200</v>
      </c>
    </row>
    <row r="128" spans="1:10" x14ac:dyDescent="0.25">
      <c r="A128" s="53" t="s">
        <v>6</v>
      </c>
      <c r="B128" s="51">
        <v>51</v>
      </c>
      <c r="C128" s="51">
        <v>0</v>
      </c>
      <c r="D128" s="4" t="s">
        <v>54</v>
      </c>
      <c r="E128" s="51">
        <v>851</v>
      </c>
      <c r="F128" s="4"/>
      <c r="G128" s="4"/>
      <c r="H128" s="6">
        <f t="shared" si="46"/>
        <v>9739500</v>
      </c>
      <c r="I128" s="6">
        <f t="shared" si="46"/>
        <v>9834234</v>
      </c>
      <c r="J128" s="6">
        <f t="shared" si="46"/>
        <v>12766200</v>
      </c>
    </row>
    <row r="129" spans="1:10" ht="225" x14ac:dyDescent="0.25">
      <c r="A129" s="54" t="s">
        <v>421</v>
      </c>
      <c r="B129" s="51">
        <v>51</v>
      </c>
      <c r="C129" s="51">
        <v>0</v>
      </c>
      <c r="D129" s="4" t="s">
        <v>54</v>
      </c>
      <c r="E129" s="51">
        <v>851</v>
      </c>
      <c r="F129" s="4" t="s">
        <v>420</v>
      </c>
      <c r="G129" s="4"/>
      <c r="H129" s="6">
        <f t="shared" si="46"/>
        <v>9739500</v>
      </c>
      <c r="I129" s="6">
        <f t="shared" si="46"/>
        <v>9834234</v>
      </c>
      <c r="J129" s="6">
        <f t="shared" si="46"/>
        <v>12766200</v>
      </c>
    </row>
    <row r="130" spans="1:10" x14ac:dyDescent="0.25">
      <c r="A130" s="53" t="s">
        <v>34</v>
      </c>
      <c r="B130" s="51">
        <v>51</v>
      </c>
      <c r="C130" s="51">
        <v>0</v>
      </c>
      <c r="D130" s="4" t="s">
        <v>54</v>
      </c>
      <c r="E130" s="51">
        <v>851</v>
      </c>
      <c r="F130" s="4" t="s">
        <v>420</v>
      </c>
      <c r="G130" s="4" t="s">
        <v>35</v>
      </c>
      <c r="H130" s="6">
        <f t="shared" si="46"/>
        <v>9739500</v>
      </c>
      <c r="I130" s="6">
        <f t="shared" si="46"/>
        <v>9834234</v>
      </c>
      <c r="J130" s="6">
        <f t="shared" si="46"/>
        <v>12766200</v>
      </c>
    </row>
    <row r="131" spans="1:10" x14ac:dyDescent="0.25">
      <c r="A131" s="54" t="s">
        <v>57</v>
      </c>
      <c r="B131" s="51">
        <v>51</v>
      </c>
      <c r="C131" s="51">
        <v>0</v>
      </c>
      <c r="D131" s="4" t="s">
        <v>54</v>
      </c>
      <c r="E131" s="51">
        <v>851</v>
      </c>
      <c r="F131" s="4" t="s">
        <v>420</v>
      </c>
      <c r="G131" s="4" t="s">
        <v>58</v>
      </c>
      <c r="H131" s="6">
        <f>'3.ВС'!J128</f>
        <v>9739500</v>
      </c>
      <c r="I131" s="6">
        <f>'3.ВС'!K128</f>
        <v>9834234</v>
      </c>
      <c r="J131" s="6">
        <f>'3.ВС'!L128</f>
        <v>12766200</v>
      </c>
    </row>
    <row r="132" spans="1:10" ht="45" x14ac:dyDescent="0.25">
      <c r="A132" s="53" t="s">
        <v>324</v>
      </c>
      <c r="B132" s="5">
        <v>51</v>
      </c>
      <c r="C132" s="5">
        <v>0</v>
      </c>
      <c r="D132" s="3" t="s">
        <v>46</v>
      </c>
      <c r="E132" s="51"/>
      <c r="F132" s="3"/>
      <c r="G132" s="3"/>
      <c r="H132" s="10">
        <f t="shared" ref="H132:J132" si="47">H133</f>
        <v>165831.66</v>
      </c>
      <c r="I132" s="10">
        <f t="shared" si="47"/>
        <v>75831.66</v>
      </c>
      <c r="J132" s="10">
        <f t="shared" si="47"/>
        <v>75831.66</v>
      </c>
    </row>
    <row r="133" spans="1:10" x14ac:dyDescent="0.25">
      <c r="A133" s="53" t="s">
        <v>6</v>
      </c>
      <c r="B133" s="5">
        <v>51</v>
      </c>
      <c r="C133" s="5">
        <v>0</v>
      </c>
      <c r="D133" s="3" t="s">
        <v>46</v>
      </c>
      <c r="E133" s="5">
        <v>851</v>
      </c>
      <c r="F133" s="3"/>
      <c r="G133" s="3"/>
      <c r="H133" s="21">
        <f>H134+H137</f>
        <v>165831.66</v>
      </c>
      <c r="I133" s="21">
        <f t="shared" ref="I133:J133" si="48">I134+I137</f>
        <v>75831.66</v>
      </c>
      <c r="J133" s="21">
        <f t="shared" si="48"/>
        <v>75831.66</v>
      </c>
    </row>
    <row r="134" spans="1:10" x14ac:dyDescent="0.25">
      <c r="A134" s="54" t="s">
        <v>221</v>
      </c>
      <c r="B134" s="51">
        <v>51</v>
      </c>
      <c r="C134" s="51">
        <v>0</v>
      </c>
      <c r="D134" s="3" t="s">
        <v>46</v>
      </c>
      <c r="E134" s="51">
        <v>851</v>
      </c>
      <c r="F134" s="3" t="s">
        <v>222</v>
      </c>
      <c r="G134" s="3"/>
      <c r="H134" s="10">
        <f t="shared" ref="H134:J135" si="49">H135</f>
        <v>90000</v>
      </c>
      <c r="I134" s="10">
        <f t="shared" si="49"/>
        <v>0</v>
      </c>
      <c r="J134" s="10">
        <f t="shared" si="49"/>
        <v>0</v>
      </c>
    </row>
    <row r="135" spans="1:10" ht="30" x14ac:dyDescent="0.25">
      <c r="A135" s="54" t="s">
        <v>20</v>
      </c>
      <c r="B135" s="51">
        <v>51</v>
      </c>
      <c r="C135" s="51">
        <v>0</v>
      </c>
      <c r="D135" s="3" t="s">
        <v>46</v>
      </c>
      <c r="E135" s="51">
        <v>851</v>
      </c>
      <c r="F135" s="3" t="s">
        <v>222</v>
      </c>
      <c r="G135" s="3" t="s">
        <v>21</v>
      </c>
      <c r="H135" s="10">
        <f t="shared" si="49"/>
        <v>90000</v>
      </c>
      <c r="I135" s="10">
        <f t="shared" si="49"/>
        <v>0</v>
      </c>
      <c r="J135" s="10">
        <f t="shared" si="49"/>
        <v>0</v>
      </c>
    </row>
    <row r="136" spans="1:10" ht="45" x14ac:dyDescent="0.25">
      <c r="A136" s="54" t="s">
        <v>9</v>
      </c>
      <c r="B136" s="51">
        <v>51</v>
      </c>
      <c r="C136" s="51">
        <v>0</v>
      </c>
      <c r="D136" s="3" t="s">
        <v>46</v>
      </c>
      <c r="E136" s="51">
        <v>851</v>
      </c>
      <c r="F136" s="3" t="s">
        <v>222</v>
      </c>
      <c r="G136" s="3" t="s">
        <v>22</v>
      </c>
      <c r="H136" s="10">
        <f>'3.ВС'!J147</f>
        <v>90000</v>
      </c>
      <c r="I136" s="10">
        <f>'3.ВС'!K147</f>
        <v>0</v>
      </c>
      <c r="J136" s="10">
        <f>'3.ВС'!L147</f>
        <v>0</v>
      </c>
    </row>
    <row r="137" spans="1:10" ht="120" x14ac:dyDescent="0.25">
      <c r="A137" s="53" t="s">
        <v>65</v>
      </c>
      <c r="B137" s="51">
        <v>51</v>
      </c>
      <c r="C137" s="51">
        <v>0</v>
      </c>
      <c r="D137" s="3" t="s">
        <v>46</v>
      </c>
      <c r="E137" s="51">
        <v>851</v>
      </c>
      <c r="F137" s="4" t="s">
        <v>420</v>
      </c>
      <c r="G137" s="3"/>
      <c r="H137" s="10">
        <f t="shared" ref="H137:J138" si="50">H138</f>
        <v>75831.66</v>
      </c>
      <c r="I137" s="10">
        <f t="shared" si="50"/>
        <v>75831.66</v>
      </c>
      <c r="J137" s="10">
        <f t="shared" si="50"/>
        <v>75831.66</v>
      </c>
    </row>
    <row r="138" spans="1:10" x14ac:dyDescent="0.25">
      <c r="A138" s="53" t="s">
        <v>34</v>
      </c>
      <c r="B138" s="51">
        <v>51</v>
      </c>
      <c r="C138" s="51">
        <v>0</v>
      </c>
      <c r="D138" s="3" t="s">
        <v>46</v>
      </c>
      <c r="E138" s="51">
        <v>851</v>
      </c>
      <c r="F138" s="4" t="s">
        <v>188</v>
      </c>
      <c r="G138" s="3" t="s">
        <v>35</v>
      </c>
      <c r="H138" s="10">
        <f t="shared" si="50"/>
        <v>75831.66</v>
      </c>
      <c r="I138" s="10">
        <f t="shared" si="50"/>
        <v>75831.66</v>
      </c>
      <c r="J138" s="10">
        <f t="shared" si="50"/>
        <v>75831.66</v>
      </c>
    </row>
    <row r="139" spans="1:10" x14ac:dyDescent="0.25">
      <c r="A139" s="54" t="s">
        <v>57</v>
      </c>
      <c r="B139" s="51">
        <v>51</v>
      </c>
      <c r="C139" s="51">
        <v>0</v>
      </c>
      <c r="D139" s="3" t="s">
        <v>46</v>
      </c>
      <c r="E139" s="51">
        <v>851</v>
      </c>
      <c r="F139" s="4" t="s">
        <v>188</v>
      </c>
      <c r="G139" s="3" t="s">
        <v>58</v>
      </c>
      <c r="H139" s="10">
        <f>'3.ВС'!J143</f>
        <v>75831.66</v>
      </c>
      <c r="I139" s="10">
        <f>'3.ВС'!K143</f>
        <v>75831.66</v>
      </c>
      <c r="J139" s="10">
        <f>'3.ВС'!L143</f>
        <v>75831.66</v>
      </c>
    </row>
    <row r="140" spans="1:10" ht="45" x14ac:dyDescent="0.25">
      <c r="A140" s="54" t="s">
        <v>257</v>
      </c>
      <c r="B140" s="51">
        <v>51</v>
      </c>
      <c r="C140" s="51">
        <v>0</v>
      </c>
      <c r="D140" s="4" t="s">
        <v>101</v>
      </c>
      <c r="E140" s="51"/>
      <c r="F140" s="4"/>
      <c r="G140" s="4"/>
      <c r="H140" s="6">
        <f t="shared" ref="H140:J140" si="51">H141</f>
        <v>11419756</v>
      </c>
      <c r="I140" s="6">
        <f t="shared" si="51"/>
        <v>11397706</v>
      </c>
      <c r="J140" s="6">
        <f t="shared" si="51"/>
        <v>11397706</v>
      </c>
    </row>
    <row r="141" spans="1:10" x14ac:dyDescent="0.25">
      <c r="A141" s="53" t="s">
        <v>6</v>
      </c>
      <c r="B141" s="51">
        <v>51</v>
      </c>
      <c r="C141" s="51">
        <v>0</v>
      </c>
      <c r="D141" s="4" t="s">
        <v>101</v>
      </c>
      <c r="E141" s="51">
        <v>851</v>
      </c>
      <c r="F141" s="4"/>
      <c r="G141" s="4"/>
      <c r="H141" s="6">
        <f>H142+H145</f>
        <v>11419756</v>
      </c>
      <c r="I141" s="6">
        <f t="shared" ref="I141:J141" si="52">I142+I145</f>
        <v>11397706</v>
      </c>
      <c r="J141" s="6">
        <f t="shared" si="52"/>
        <v>11397706</v>
      </c>
    </row>
    <row r="142" spans="1:10" x14ac:dyDescent="0.25">
      <c r="A142" s="54" t="s">
        <v>114</v>
      </c>
      <c r="B142" s="51">
        <v>51</v>
      </c>
      <c r="C142" s="51">
        <v>0</v>
      </c>
      <c r="D142" s="4" t="s">
        <v>101</v>
      </c>
      <c r="E142" s="51">
        <v>851</v>
      </c>
      <c r="F142" s="4" t="s">
        <v>203</v>
      </c>
      <c r="G142" s="4"/>
      <c r="H142" s="6">
        <f t="shared" ref="H142:J143" si="53">H143</f>
        <v>11397706</v>
      </c>
      <c r="I142" s="6">
        <f t="shared" si="53"/>
        <v>11397706</v>
      </c>
      <c r="J142" s="6">
        <f t="shared" si="53"/>
        <v>11397706</v>
      </c>
    </row>
    <row r="143" spans="1:10" ht="45" x14ac:dyDescent="0.25">
      <c r="A143" s="54" t="s">
        <v>38</v>
      </c>
      <c r="B143" s="51">
        <v>51</v>
      </c>
      <c r="C143" s="51">
        <v>0</v>
      </c>
      <c r="D143" s="4" t="s">
        <v>101</v>
      </c>
      <c r="E143" s="51">
        <v>851</v>
      </c>
      <c r="F143" s="4" t="s">
        <v>203</v>
      </c>
      <c r="G143" s="4" t="s">
        <v>77</v>
      </c>
      <c r="H143" s="6">
        <f t="shared" si="53"/>
        <v>11397706</v>
      </c>
      <c r="I143" s="6">
        <f t="shared" si="53"/>
        <v>11397706</v>
      </c>
      <c r="J143" s="6">
        <f t="shared" si="53"/>
        <v>11397706</v>
      </c>
    </row>
    <row r="144" spans="1:10" x14ac:dyDescent="0.25">
      <c r="A144" s="54" t="s">
        <v>78</v>
      </c>
      <c r="B144" s="51">
        <v>51</v>
      </c>
      <c r="C144" s="51">
        <v>0</v>
      </c>
      <c r="D144" s="4" t="s">
        <v>101</v>
      </c>
      <c r="E144" s="51">
        <v>851</v>
      </c>
      <c r="F144" s="4" t="s">
        <v>203</v>
      </c>
      <c r="G144" s="4" t="s">
        <v>79</v>
      </c>
      <c r="H144" s="6">
        <f>'3.ВС'!J157</f>
        <v>11397706</v>
      </c>
      <c r="I144" s="6">
        <f>'3.ВС'!K157</f>
        <v>11397706</v>
      </c>
      <c r="J144" s="6">
        <f>'3.ВС'!L157</f>
        <v>11397706</v>
      </c>
    </row>
    <row r="145" spans="1:10" x14ac:dyDescent="0.25">
      <c r="A145" s="54" t="s">
        <v>109</v>
      </c>
      <c r="B145" s="51">
        <v>51</v>
      </c>
      <c r="C145" s="51">
        <v>0</v>
      </c>
      <c r="D145" s="4" t="s">
        <v>101</v>
      </c>
      <c r="E145" s="51">
        <v>851</v>
      </c>
      <c r="F145" s="4" t="s">
        <v>201</v>
      </c>
      <c r="G145" s="4"/>
      <c r="H145" s="6">
        <f t="shared" ref="H145:J146" si="54">H146</f>
        <v>22050</v>
      </c>
      <c r="I145" s="6">
        <f t="shared" si="54"/>
        <v>0</v>
      </c>
      <c r="J145" s="6">
        <f t="shared" si="54"/>
        <v>0</v>
      </c>
    </row>
    <row r="146" spans="1:10" ht="45" x14ac:dyDescent="0.25">
      <c r="A146" s="54" t="s">
        <v>38</v>
      </c>
      <c r="B146" s="51">
        <v>51</v>
      </c>
      <c r="C146" s="51">
        <v>0</v>
      </c>
      <c r="D146" s="4" t="s">
        <v>101</v>
      </c>
      <c r="E146" s="51">
        <v>851</v>
      </c>
      <c r="F146" s="4" t="s">
        <v>201</v>
      </c>
      <c r="G146" s="4" t="s">
        <v>77</v>
      </c>
      <c r="H146" s="6">
        <f t="shared" si="54"/>
        <v>22050</v>
      </c>
      <c r="I146" s="6">
        <f t="shared" si="54"/>
        <v>0</v>
      </c>
      <c r="J146" s="6">
        <f t="shared" si="54"/>
        <v>0</v>
      </c>
    </row>
    <row r="147" spans="1:10" x14ac:dyDescent="0.25">
      <c r="A147" s="54" t="s">
        <v>78</v>
      </c>
      <c r="B147" s="51">
        <v>51</v>
      </c>
      <c r="C147" s="51">
        <v>0</v>
      </c>
      <c r="D147" s="4" t="s">
        <v>101</v>
      </c>
      <c r="E147" s="51">
        <v>851</v>
      </c>
      <c r="F147" s="4" t="s">
        <v>201</v>
      </c>
      <c r="G147" s="4" t="s">
        <v>79</v>
      </c>
      <c r="H147" s="6">
        <f>'3.ВС'!J160</f>
        <v>22050</v>
      </c>
      <c r="I147" s="6">
        <f>'3.ВС'!K160</f>
        <v>0</v>
      </c>
      <c r="J147" s="6">
        <f>'3.ВС'!L160</f>
        <v>0</v>
      </c>
    </row>
    <row r="148" spans="1:10" ht="30" x14ac:dyDescent="0.25">
      <c r="A148" s="54" t="s">
        <v>167</v>
      </c>
      <c r="B148" s="51">
        <v>51</v>
      </c>
      <c r="C148" s="51">
        <v>0</v>
      </c>
      <c r="D148" s="4" t="s">
        <v>60</v>
      </c>
      <c r="E148" s="51"/>
      <c r="F148" s="4"/>
      <c r="G148" s="4"/>
      <c r="H148" s="6">
        <f t="shared" ref="H148:J151" si="55">H149</f>
        <v>156000</v>
      </c>
      <c r="I148" s="6">
        <f t="shared" si="55"/>
        <v>156000</v>
      </c>
      <c r="J148" s="6">
        <f t="shared" si="55"/>
        <v>156000</v>
      </c>
    </row>
    <row r="149" spans="1:10" x14ac:dyDescent="0.25">
      <c r="A149" s="53" t="s">
        <v>6</v>
      </c>
      <c r="B149" s="51">
        <v>51</v>
      </c>
      <c r="C149" s="51">
        <v>0</v>
      </c>
      <c r="D149" s="4" t="s">
        <v>60</v>
      </c>
      <c r="E149" s="51">
        <v>851</v>
      </c>
      <c r="F149" s="4"/>
      <c r="G149" s="4"/>
      <c r="H149" s="6">
        <f t="shared" si="55"/>
        <v>156000</v>
      </c>
      <c r="I149" s="6">
        <f t="shared" si="55"/>
        <v>156000</v>
      </c>
      <c r="J149" s="6">
        <f t="shared" si="55"/>
        <v>156000</v>
      </c>
    </row>
    <row r="150" spans="1:10" ht="120" x14ac:dyDescent="0.25">
      <c r="A150" s="54" t="s">
        <v>252</v>
      </c>
      <c r="B150" s="51">
        <v>51</v>
      </c>
      <c r="C150" s="51">
        <v>0</v>
      </c>
      <c r="D150" s="4" t="s">
        <v>60</v>
      </c>
      <c r="E150" s="51">
        <v>851</v>
      </c>
      <c r="F150" s="4" t="s">
        <v>258</v>
      </c>
      <c r="G150" s="4"/>
      <c r="H150" s="6">
        <f t="shared" si="55"/>
        <v>156000</v>
      </c>
      <c r="I150" s="6">
        <f t="shared" si="55"/>
        <v>156000</v>
      </c>
      <c r="J150" s="6">
        <f t="shared" si="55"/>
        <v>156000</v>
      </c>
    </row>
    <row r="151" spans="1:10" ht="45" x14ac:dyDescent="0.25">
      <c r="A151" s="54" t="s">
        <v>38</v>
      </c>
      <c r="B151" s="51">
        <v>51</v>
      </c>
      <c r="C151" s="51">
        <v>0</v>
      </c>
      <c r="D151" s="4" t="s">
        <v>60</v>
      </c>
      <c r="E151" s="51">
        <v>851</v>
      </c>
      <c r="F151" s="4" t="s">
        <v>258</v>
      </c>
      <c r="G151" s="4" t="s">
        <v>77</v>
      </c>
      <c r="H151" s="6">
        <f t="shared" si="55"/>
        <v>156000</v>
      </c>
      <c r="I151" s="6">
        <f t="shared" si="55"/>
        <v>156000</v>
      </c>
      <c r="J151" s="6">
        <f t="shared" si="55"/>
        <v>156000</v>
      </c>
    </row>
    <row r="152" spans="1:10" x14ac:dyDescent="0.25">
      <c r="A152" s="54" t="s">
        <v>78</v>
      </c>
      <c r="B152" s="51">
        <v>51</v>
      </c>
      <c r="C152" s="51">
        <v>0</v>
      </c>
      <c r="D152" s="4" t="s">
        <v>60</v>
      </c>
      <c r="E152" s="51">
        <v>851</v>
      </c>
      <c r="F152" s="4" t="s">
        <v>258</v>
      </c>
      <c r="G152" s="4" t="s">
        <v>79</v>
      </c>
      <c r="H152" s="6">
        <f>'3.ВС'!J163</f>
        <v>156000</v>
      </c>
      <c r="I152" s="6">
        <f>'3.ВС'!K163</f>
        <v>156000</v>
      </c>
      <c r="J152" s="6">
        <f>'3.ВС'!L163</f>
        <v>156000</v>
      </c>
    </row>
    <row r="153" spans="1:10" ht="45" x14ac:dyDescent="0.25">
      <c r="A153" s="54" t="s">
        <v>362</v>
      </c>
      <c r="B153" s="51">
        <v>51</v>
      </c>
      <c r="C153" s="51">
        <v>0</v>
      </c>
      <c r="D153" s="4" t="s">
        <v>361</v>
      </c>
      <c r="E153" s="12"/>
      <c r="F153" s="12"/>
      <c r="G153" s="12"/>
      <c r="H153" s="6">
        <f t="shared" ref="H153:J156" si="56">H154</f>
        <v>84000</v>
      </c>
      <c r="I153" s="6">
        <f t="shared" si="56"/>
        <v>84000</v>
      </c>
      <c r="J153" s="6">
        <f t="shared" si="56"/>
        <v>84000</v>
      </c>
    </row>
    <row r="154" spans="1:10" x14ac:dyDescent="0.25">
      <c r="A154" s="53" t="s">
        <v>6</v>
      </c>
      <c r="B154" s="51">
        <v>51</v>
      </c>
      <c r="C154" s="51">
        <v>0</v>
      </c>
      <c r="D154" s="4" t="s">
        <v>361</v>
      </c>
      <c r="E154" s="51">
        <v>851</v>
      </c>
      <c r="F154" s="4"/>
      <c r="G154" s="4"/>
      <c r="H154" s="6">
        <f t="shared" si="56"/>
        <v>84000</v>
      </c>
      <c r="I154" s="6">
        <f t="shared" si="56"/>
        <v>84000</v>
      </c>
      <c r="J154" s="6">
        <f t="shared" si="56"/>
        <v>84000</v>
      </c>
    </row>
    <row r="155" spans="1:10" x14ac:dyDescent="0.25">
      <c r="A155" s="54" t="s">
        <v>359</v>
      </c>
      <c r="B155" s="51">
        <v>51</v>
      </c>
      <c r="C155" s="51">
        <v>0</v>
      </c>
      <c r="D155" s="4" t="s">
        <v>361</v>
      </c>
      <c r="E155" s="51">
        <v>851</v>
      </c>
      <c r="F155" s="4" t="s">
        <v>392</v>
      </c>
      <c r="G155" s="4"/>
      <c r="H155" s="6">
        <f t="shared" si="56"/>
        <v>84000</v>
      </c>
      <c r="I155" s="6">
        <f t="shared" si="56"/>
        <v>84000</v>
      </c>
      <c r="J155" s="6">
        <f t="shared" si="56"/>
        <v>84000</v>
      </c>
    </row>
    <row r="156" spans="1:10" ht="30" x14ac:dyDescent="0.25">
      <c r="A156" s="54" t="s">
        <v>20</v>
      </c>
      <c r="B156" s="51">
        <v>51</v>
      </c>
      <c r="C156" s="51">
        <v>0</v>
      </c>
      <c r="D156" s="4" t="s">
        <v>361</v>
      </c>
      <c r="E156" s="51">
        <v>851</v>
      </c>
      <c r="F156" s="4" t="s">
        <v>392</v>
      </c>
      <c r="G156" s="4" t="s">
        <v>21</v>
      </c>
      <c r="H156" s="6">
        <f t="shared" si="56"/>
        <v>84000</v>
      </c>
      <c r="I156" s="6">
        <f t="shared" si="56"/>
        <v>84000</v>
      </c>
      <c r="J156" s="6">
        <f t="shared" si="56"/>
        <v>84000</v>
      </c>
    </row>
    <row r="157" spans="1:10" ht="45" x14ac:dyDescent="0.25">
      <c r="A157" s="54" t="s">
        <v>9</v>
      </c>
      <c r="B157" s="51">
        <v>51</v>
      </c>
      <c r="C157" s="51">
        <v>0</v>
      </c>
      <c r="D157" s="4" t="s">
        <v>361</v>
      </c>
      <c r="E157" s="51">
        <v>851</v>
      </c>
      <c r="F157" s="4" t="s">
        <v>392</v>
      </c>
      <c r="G157" s="4" t="s">
        <v>22</v>
      </c>
      <c r="H157" s="6">
        <f>'3.ВС'!J152</f>
        <v>84000</v>
      </c>
      <c r="I157" s="6">
        <f>'3.ВС'!K152</f>
        <v>84000</v>
      </c>
      <c r="J157" s="6">
        <f>'3.ВС'!L152</f>
        <v>84000</v>
      </c>
    </row>
    <row r="158" spans="1:10" ht="45" x14ac:dyDescent="0.25">
      <c r="A158" s="53" t="s">
        <v>396</v>
      </c>
      <c r="B158" s="51">
        <v>51</v>
      </c>
      <c r="C158" s="51">
        <v>0</v>
      </c>
      <c r="D158" s="4" t="s">
        <v>397</v>
      </c>
      <c r="E158" s="51"/>
      <c r="F158" s="4"/>
      <c r="G158" s="4"/>
      <c r="H158" s="6">
        <f t="shared" ref="H158:J159" si="57">H159</f>
        <v>260000</v>
      </c>
      <c r="I158" s="6">
        <f t="shared" si="57"/>
        <v>0</v>
      </c>
      <c r="J158" s="6">
        <f t="shared" si="57"/>
        <v>0</v>
      </c>
    </row>
    <row r="159" spans="1:10" x14ac:dyDescent="0.25">
      <c r="A159" s="53" t="s">
        <v>6</v>
      </c>
      <c r="B159" s="51">
        <v>51</v>
      </c>
      <c r="C159" s="51">
        <v>0</v>
      </c>
      <c r="D159" s="4" t="s">
        <v>397</v>
      </c>
      <c r="E159" s="51">
        <v>851</v>
      </c>
      <c r="F159" s="4"/>
      <c r="G159" s="4"/>
      <c r="H159" s="6">
        <f>H160</f>
        <v>260000</v>
      </c>
      <c r="I159" s="6">
        <f t="shared" si="57"/>
        <v>0</v>
      </c>
      <c r="J159" s="6">
        <f t="shared" si="57"/>
        <v>0</v>
      </c>
    </row>
    <row r="160" spans="1:10" ht="30" x14ac:dyDescent="0.25">
      <c r="A160" s="54" t="s">
        <v>403</v>
      </c>
      <c r="B160" s="51">
        <v>51</v>
      </c>
      <c r="C160" s="51">
        <v>0</v>
      </c>
      <c r="D160" s="4" t="s">
        <v>397</v>
      </c>
      <c r="E160" s="51">
        <v>851</v>
      </c>
      <c r="F160" s="4" t="s">
        <v>424</v>
      </c>
      <c r="G160" s="4"/>
      <c r="H160" s="6">
        <f t="shared" ref="H160:J161" si="58">H161</f>
        <v>260000</v>
      </c>
      <c r="I160" s="6">
        <f t="shared" si="58"/>
        <v>0</v>
      </c>
      <c r="J160" s="6">
        <f t="shared" si="58"/>
        <v>0</v>
      </c>
    </row>
    <row r="161" spans="1:10" ht="30" x14ac:dyDescent="0.25">
      <c r="A161" s="54" t="s">
        <v>20</v>
      </c>
      <c r="B161" s="51">
        <v>51</v>
      </c>
      <c r="C161" s="51">
        <v>0</v>
      </c>
      <c r="D161" s="4" t="s">
        <v>397</v>
      </c>
      <c r="E161" s="51">
        <v>851</v>
      </c>
      <c r="F161" s="4" t="s">
        <v>424</v>
      </c>
      <c r="G161" s="4" t="s">
        <v>21</v>
      </c>
      <c r="H161" s="6">
        <f t="shared" si="58"/>
        <v>260000</v>
      </c>
      <c r="I161" s="6">
        <f t="shared" si="58"/>
        <v>0</v>
      </c>
      <c r="J161" s="6">
        <f t="shared" si="58"/>
        <v>0</v>
      </c>
    </row>
    <row r="162" spans="1:10" ht="45" x14ac:dyDescent="0.25">
      <c r="A162" s="54" t="s">
        <v>9</v>
      </c>
      <c r="B162" s="51">
        <v>51</v>
      </c>
      <c r="C162" s="51">
        <v>0</v>
      </c>
      <c r="D162" s="4" t="s">
        <v>397</v>
      </c>
      <c r="E162" s="51">
        <v>851</v>
      </c>
      <c r="F162" s="4" t="s">
        <v>424</v>
      </c>
      <c r="G162" s="4" t="s">
        <v>22</v>
      </c>
      <c r="H162" s="6">
        <f>'3.ВС'!J135</f>
        <v>260000</v>
      </c>
      <c r="I162" s="6">
        <f>'3.ВС'!K135</f>
        <v>0</v>
      </c>
      <c r="J162" s="6">
        <f>'3.ВС'!L135</f>
        <v>0</v>
      </c>
    </row>
    <row r="163" spans="1:10" ht="60" x14ac:dyDescent="0.25">
      <c r="A163" s="54" t="s">
        <v>440</v>
      </c>
      <c r="B163" s="51">
        <v>51</v>
      </c>
      <c r="C163" s="51">
        <v>0</v>
      </c>
      <c r="D163" s="4" t="s">
        <v>412</v>
      </c>
      <c r="E163" s="12"/>
      <c r="F163" s="4"/>
      <c r="G163" s="4"/>
      <c r="H163" s="6">
        <f>H164</f>
        <v>86000</v>
      </c>
      <c r="I163" s="6"/>
      <c r="J163" s="6"/>
    </row>
    <row r="164" spans="1:10" x14ac:dyDescent="0.25">
      <c r="A164" s="53" t="s">
        <v>6</v>
      </c>
      <c r="B164" s="51">
        <v>51</v>
      </c>
      <c r="C164" s="51">
        <v>0</v>
      </c>
      <c r="D164" s="4" t="s">
        <v>412</v>
      </c>
      <c r="E164" s="51">
        <v>851</v>
      </c>
      <c r="F164" s="4"/>
      <c r="G164" s="4"/>
      <c r="H164" s="6">
        <f>H165</f>
        <v>86000</v>
      </c>
      <c r="I164" s="6"/>
      <c r="J164" s="6"/>
    </row>
    <row r="165" spans="1:10" ht="45" x14ac:dyDescent="0.25">
      <c r="A165" s="54" t="s">
        <v>411</v>
      </c>
      <c r="B165" s="51">
        <v>51</v>
      </c>
      <c r="C165" s="51">
        <v>0</v>
      </c>
      <c r="D165" s="4" t="s">
        <v>412</v>
      </c>
      <c r="E165" s="51">
        <v>851</v>
      </c>
      <c r="F165" s="4" t="s">
        <v>416</v>
      </c>
      <c r="G165" s="4"/>
      <c r="H165" s="6">
        <f>H166</f>
        <v>86000</v>
      </c>
      <c r="I165" s="6"/>
      <c r="J165" s="6"/>
    </row>
    <row r="166" spans="1:10" ht="30" x14ac:dyDescent="0.25">
      <c r="A166" s="54" t="s">
        <v>20</v>
      </c>
      <c r="B166" s="51">
        <v>51</v>
      </c>
      <c r="C166" s="51">
        <v>0</v>
      </c>
      <c r="D166" s="4" t="s">
        <v>412</v>
      </c>
      <c r="E166" s="51">
        <v>851</v>
      </c>
      <c r="F166" s="4" t="s">
        <v>416</v>
      </c>
      <c r="G166" s="4" t="s">
        <v>21</v>
      </c>
      <c r="H166" s="6">
        <f>H167</f>
        <v>86000</v>
      </c>
      <c r="I166" s="6"/>
      <c r="J166" s="6"/>
    </row>
    <row r="167" spans="1:10" ht="45" x14ac:dyDescent="0.25">
      <c r="A167" s="54" t="s">
        <v>9</v>
      </c>
      <c r="B167" s="51">
        <v>51</v>
      </c>
      <c r="C167" s="51">
        <v>0</v>
      </c>
      <c r="D167" s="4" t="s">
        <v>412</v>
      </c>
      <c r="E167" s="51">
        <v>851</v>
      </c>
      <c r="F167" s="4" t="s">
        <v>416</v>
      </c>
      <c r="G167" s="4" t="s">
        <v>22</v>
      </c>
      <c r="H167" s="6">
        <f>'3.ВС'!J111</f>
        <v>86000</v>
      </c>
      <c r="I167" s="6">
        <f>'3.ВС'!K111</f>
        <v>0</v>
      </c>
      <c r="J167" s="6">
        <f>'3.ВС'!L111</f>
        <v>0</v>
      </c>
    </row>
    <row r="168" spans="1:10" s="2" customFormat="1" ht="30" x14ac:dyDescent="0.25">
      <c r="A168" s="80" t="s">
        <v>395</v>
      </c>
      <c r="B168" s="51">
        <v>51</v>
      </c>
      <c r="C168" s="51">
        <v>0</v>
      </c>
      <c r="D168" s="3" t="s">
        <v>437</v>
      </c>
      <c r="E168" s="79"/>
      <c r="F168" s="79"/>
      <c r="G168" s="3"/>
      <c r="H168" s="6">
        <f t="shared" ref="H168:J171" si="59">H169</f>
        <v>195216358.30000001</v>
      </c>
      <c r="I168" s="6">
        <f t="shared" si="59"/>
        <v>0</v>
      </c>
      <c r="J168" s="6">
        <f t="shared" si="59"/>
        <v>0</v>
      </c>
    </row>
    <row r="169" spans="1:10" s="2" customFormat="1" x14ac:dyDescent="0.25">
      <c r="A169" s="79" t="s">
        <v>6</v>
      </c>
      <c r="B169" s="51">
        <v>51</v>
      </c>
      <c r="C169" s="51">
        <v>0</v>
      </c>
      <c r="D169" s="3" t="s">
        <v>437</v>
      </c>
      <c r="E169" s="51">
        <v>851</v>
      </c>
      <c r="F169" s="79"/>
      <c r="G169" s="3"/>
      <c r="H169" s="6">
        <f t="shared" si="59"/>
        <v>195216358.30000001</v>
      </c>
      <c r="I169" s="6">
        <f t="shared" si="59"/>
        <v>0</v>
      </c>
      <c r="J169" s="6">
        <f t="shared" si="59"/>
        <v>0</v>
      </c>
    </row>
    <row r="170" spans="1:10" s="2" customFormat="1" ht="60" x14ac:dyDescent="0.25">
      <c r="A170" s="1" t="s">
        <v>394</v>
      </c>
      <c r="B170" s="51">
        <v>51</v>
      </c>
      <c r="C170" s="51">
        <v>0</v>
      </c>
      <c r="D170" s="3" t="s">
        <v>437</v>
      </c>
      <c r="E170" s="51">
        <v>851</v>
      </c>
      <c r="F170" s="4" t="s">
        <v>439</v>
      </c>
      <c r="G170" s="3"/>
      <c r="H170" s="10">
        <f t="shared" si="59"/>
        <v>195216358.30000001</v>
      </c>
      <c r="I170" s="10">
        <f t="shared" si="59"/>
        <v>0</v>
      </c>
      <c r="J170" s="10">
        <f t="shared" si="59"/>
        <v>0</v>
      </c>
    </row>
    <row r="171" spans="1:10" s="2" customFormat="1" ht="30" x14ac:dyDescent="0.25">
      <c r="A171" s="1" t="s">
        <v>67</v>
      </c>
      <c r="B171" s="51">
        <v>51</v>
      </c>
      <c r="C171" s="51">
        <v>0</v>
      </c>
      <c r="D171" s="3" t="s">
        <v>437</v>
      </c>
      <c r="E171" s="51">
        <v>851</v>
      </c>
      <c r="F171" s="4" t="s">
        <v>439</v>
      </c>
      <c r="G171" s="3" t="s">
        <v>68</v>
      </c>
      <c r="H171" s="10">
        <f t="shared" si="59"/>
        <v>195216358.30000001</v>
      </c>
      <c r="I171" s="10">
        <f t="shared" si="59"/>
        <v>0</v>
      </c>
      <c r="J171" s="10">
        <f t="shared" si="59"/>
        <v>0</v>
      </c>
    </row>
    <row r="172" spans="1:10" s="2" customFormat="1" x14ac:dyDescent="0.25">
      <c r="A172" s="1" t="s">
        <v>69</v>
      </c>
      <c r="B172" s="51">
        <v>51</v>
      </c>
      <c r="C172" s="51">
        <v>0</v>
      </c>
      <c r="D172" s="3" t="s">
        <v>437</v>
      </c>
      <c r="E172" s="51">
        <v>851</v>
      </c>
      <c r="F172" s="4" t="s">
        <v>439</v>
      </c>
      <c r="G172" s="3" t="s">
        <v>70</v>
      </c>
      <c r="H172" s="10">
        <f>'3.ВС'!J210</f>
        <v>195216358.30000001</v>
      </c>
      <c r="I172" s="10">
        <f>'3.ВС'!K210</f>
        <v>0</v>
      </c>
      <c r="J172" s="10">
        <f>'3.ВС'!L210</f>
        <v>0</v>
      </c>
    </row>
    <row r="173" spans="1:10" ht="30" x14ac:dyDescent="0.25">
      <c r="A173" s="68" t="s">
        <v>425</v>
      </c>
      <c r="B173" s="51">
        <v>51</v>
      </c>
      <c r="C173" s="51">
        <v>0</v>
      </c>
      <c r="D173" s="3" t="s">
        <v>436</v>
      </c>
      <c r="E173" s="51"/>
      <c r="F173" s="3"/>
      <c r="G173" s="3"/>
      <c r="H173" s="6">
        <f t="shared" ref="H173:J176" si="60">H174</f>
        <v>0</v>
      </c>
      <c r="I173" s="6">
        <f t="shared" si="60"/>
        <v>1576566</v>
      </c>
      <c r="J173" s="6">
        <f t="shared" si="60"/>
        <v>0</v>
      </c>
    </row>
    <row r="174" spans="1:10" x14ac:dyDescent="0.25">
      <c r="A174" s="53" t="s">
        <v>6</v>
      </c>
      <c r="B174" s="51">
        <v>51</v>
      </c>
      <c r="C174" s="51">
        <v>0</v>
      </c>
      <c r="D174" s="3" t="s">
        <v>436</v>
      </c>
      <c r="E174" s="51">
        <v>851</v>
      </c>
      <c r="F174" s="3"/>
      <c r="G174" s="3"/>
      <c r="H174" s="6">
        <f>H175</f>
        <v>0</v>
      </c>
      <c r="I174" s="6">
        <f t="shared" si="60"/>
        <v>1576566</v>
      </c>
      <c r="J174" s="6">
        <f t="shared" si="60"/>
        <v>0</v>
      </c>
    </row>
    <row r="175" spans="1:10" ht="30" x14ac:dyDescent="0.25">
      <c r="A175" s="53" t="s">
        <v>417</v>
      </c>
      <c r="B175" s="51">
        <v>51</v>
      </c>
      <c r="C175" s="51">
        <v>0</v>
      </c>
      <c r="D175" s="3" t="s">
        <v>436</v>
      </c>
      <c r="E175" s="51">
        <v>851</v>
      </c>
      <c r="F175" s="3" t="s">
        <v>426</v>
      </c>
      <c r="G175" s="3"/>
      <c r="H175" s="10">
        <f t="shared" si="60"/>
        <v>0</v>
      </c>
      <c r="I175" s="10">
        <f t="shared" si="60"/>
        <v>1576566</v>
      </c>
      <c r="J175" s="10">
        <f t="shared" si="60"/>
        <v>0</v>
      </c>
    </row>
    <row r="176" spans="1:10" ht="30" x14ac:dyDescent="0.25">
      <c r="A176" s="54" t="s">
        <v>20</v>
      </c>
      <c r="B176" s="51">
        <v>51</v>
      </c>
      <c r="C176" s="51">
        <v>0</v>
      </c>
      <c r="D176" s="3" t="s">
        <v>436</v>
      </c>
      <c r="E176" s="51">
        <v>851</v>
      </c>
      <c r="F176" s="3" t="s">
        <v>426</v>
      </c>
      <c r="G176" s="3" t="s">
        <v>21</v>
      </c>
      <c r="H176" s="10">
        <f t="shared" si="60"/>
        <v>0</v>
      </c>
      <c r="I176" s="10">
        <f t="shared" si="60"/>
        <v>1576566</v>
      </c>
      <c r="J176" s="10">
        <f t="shared" si="60"/>
        <v>0</v>
      </c>
    </row>
    <row r="177" spans="1:10" ht="45" x14ac:dyDescent="0.25">
      <c r="A177" s="54" t="s">
        <v>9</v>
      </c>
      <c r="B177" s="51">
        <v>51</v>
      </c>
      <c r="C177" s="51">
        <v>0</v>
      </c>
      <c r="D177" s="3" t="s">
        <v>436</v>
      </c>
      <c r="E177" s="51">
        <v>851</v>
      </c>
      <c r="F177" s="3" t="s">
        <v>426</v>
      </c>
      <c r="G177" s="3" t="s">
        <v>22</v>
      </c>
      <c r="H177" s="21">
        <f>'3.ВС'!J125</f>
        <v>0</v>
      </c>
      <c r="I177" s="21">
        <f>'3.ВС'!K125</f>
        <v>1576566</v>
      </c>
      <c r="J177" s="21">
        <f>'3.ВС'!L125</f>
        <v>0</v>
      </c>
    </row>
    <row r="178" spans="1:10" x14ac:dyDescent="0.25">
      <c r="A178" s="53" t="s">
        <v>237</v>
      </c>
      <c r="B178" s="51">
        <v>51</v>
      </c>
      <c r="C178" s="51">
        <v>2</v>
      </c>
      <c r="D178" s="4"/>
      <c r="E178" s="51"/>
      <c r="F178" s="4"/>
      <c r="G178" s="3"/>
      <c r="H178" s="10">
        <f>H179+H184+H202</f>
        <v>35944774</v>
      </c>
      <c r="I178" s="10">
        <f t="shared" ref="I178:J178" si="61">I179+I184+I202</f>
        <v>30590659</v>
      </c>
      <c r="J178" s="10">
        <f t="shared" si="61"/>
        <v>30590659</v>
      </c>
    </row>
    <row r="179" spans="1:10" ht="30" x14ac:dyDescent="0.25">
      <c r="A179" s="53" t="s">
        <v>327</v>
      </c>
      <c r="B179" s="51">
        <v>51</v>
      </c>
      <c r="C179" s="51">
        <v>2</v>
      </c>
      <c r="D179" s="4" t="s">
        <v>33</v>
      </c>
      <c r="E179" s="51"/>
      <c r="F179" s="4"/>
      <c r="G179" s="3"/>
      <c r="H179" s="10">
        <f t="shared" ref="H179:J182" si="62">H180</f>
        <v>126000</v>
      </c>
      <c r="I179" s="10">
        <f t="shared" si="62"/>
        <v>126000</v>
      </c>
      <c r="J179" s="10">
        <f t="shared" si="62"/>
        <v>126000</v>
      </c>
    </row>
    <row r="180" spans="1:10" x14ac:dyDescent="0.25">
      <c r="A180" s="53" t="s">
        <v>6</v>
      </c>
      <c r="B180" s="51">
        <v>51</v>
      </c>
      <c r="C180" s="51">
        <v>2</v>
      </c>
      <c r="D180" s="4" t="s">
        <v>33</v>
      </c>
      <c r="E180" s="51">
        <v>851</v>
      </c>
      <c r="F180" s="4"/>
      <c r="G180" s="3"/>
      <c r="H180" s="10">
        <f t="shared" si="62"/>
        <v>126000</v>
      </c>
      <c r="I180" s="10">
        <f t="shared" si="62"/>
        <v>126000</v>
      </c>
      <c r="J180" s="10">
        <f t="shared" si="62"/>
        <v>126000</v>
      </c>
    </row>
    <row r="181" spans="1:10" ht="90" x14ac:dyDescent="0.25">
      <c r="A181" s="53" t="s">
        <v>82</v>
      </c>
      <c r="B181" s="51">
        <v>51</v>
      </c>
      <c r="C181" s="51">
        <v>2</v>
      </c>
      <c r="D181" s="3" t="s">
        <v>33</v>
      </c>
      <c r="E181" s="51">
        <v>851</v>
      </c>
      <c r="F181" s="3" t="s">
        <v>159</v>
      </c>
      <c r="G181" s="3"/>
      <c r="H181" s="10">
        <f t="shared" si="62"/>
        <v>126000</v>
      </c>
      <c r="I181" s="10">
        <f t="shared" si="62"/>
        <v>126000</v>
      </c>
      <c r="J181" s="10">
        <f t="shared" si="62"/>
        <v>126000</v>
      </c>
    </row>
    <row r="182" spans="1:10" ht="45" x14ac:dyDescent="0.25">
      <c r="A182" s="54" t="s">
        <v>38</v>
      </c>
      <c r="B182" s="51">
        <v>51</v>
      </c>
      <c r="C182" s="51">
        <v>2</v>
      </c>
      <c r="D182" s="3" t="s">
        <v>33</v>
      </c>
      <c r="E182" s="51">
        <v>851</v>
      </c>
      <c r="F182" s="3" t="s">
        <v>159</v>
      </c>
      <c r="G182" s="3" t="s">
        <v>77</v>
      </c>
      <c r="H182" s="10">
        <f t="shared" si="62"/>
        <v>126000</v>
      </c>
      <c r="I182" s="10">
        <f t="shared" si="62"/>
        <v>126000</v>
      </c>
      <c r="J182" s="10">
        <f t="shared" si="62"/>
        <v>126000</v>
      </c>
    </row>
    <row r="183" spans="1:10" x14ac:dyDescent="0.25">
      <c r="A183" s="54" t="s">
        <v>78</v>
      </c>
      <c r="B183" s="51">
        <v>51</v>
      </c>
      <c r="C183" s="51">
        <v>2</v>
      </c>
      <c r="D183" s="3" t="s">
        <v>33</v>
      </c>
      <c r="E183" s="51">
        <v>851</v>
      </c>
      <c r="F183" s="3" t="s">
        <v>159</v>
      </c>
      <c r="G183" s="3" t="s">
        <v>79</v>
      </c>
      <c r="H183" s="10">
        <f>'3.ВС'!J168</f>
        <v>126000</v>
      </c>
      <c r="I183" s="10">
        <f>'3.ВС'!K168</f>
        <v>126000</v>
      </c>
      <c r="J183" s="10">
        <f>'3.ВС'!L168</f>
        <v>126000</v>
      </c>
    </row>
    <row r="184" spans="1:10" ht="45" x14ac:dyDescent="0.25">
      <c r="A184" s="53" t="s">
        <v>158</v>
      </c>
      <c r="B184" s="51">
        <v>51</v>
      </c>
      <c r="C184" s="51">
        <v>2</v>
      </c>
      <c r="D184" s="4" t="s">
        <v>127</v>
      </c>
      <c r="E184" s="51"/>
      <c r="F184" s="4"/>
      <c r="G184" s="3"/>
      <c r="H184" s="10">
        <f t="shared" ref="H184:J184" si="63">H185</f>
        <v>35315879</v>
      </c>
      <c r="I184" s="10">
        <f t="shared" si="63"/>
        <v>30464659</v>
      </c>
      <c r="J184" s="10">
        <f t="shared" si="63"/>
        <v>30464659</v>
      </c>
    </row>
    <row r="185" spans="1:10" x14ac:dyDescent="0.25">
      <c r="A185" s="53" t="s">
        <v>6</v>
      </c>
      <c r="B185" s="51">
        <v>51</v>
      </c>
      <c r="C185" s="51">
        <v>2</v>
      </c>
      <c r="D185" s="4" t="s">
        <v>127</v>
      </c>
      <c r="E185" s="51">
        <v>851</v>
      </c>
      <c r="F185" s="4"/>
      <c r="G185" s="3"/>
      <c r="H185" s="10">
        <f>H186+H189+H192+H197</f>
        <v>35315879</v>
      </c>
      <c r="I185" s="10">
        <f t="shared" ref="I185:J185" si="64">I186+I189+I192+I197</f>
        <v>30464659</v>
      </c>
      <c r="J185" s="10">
        <f t="shared" si="64"/>
        <v>30464659</v>
      </c>
    </row>
    <row r="186" spans="1:10" x14ac:dyDescent="0.25">
      <c r="A186" s="53" t="s">
        <v>76</v>
      </c>
      <c r="B186" s="51">
        <v>51</v>
      </c>
      <c r="C186" s="51">
        <v>2</v>
      </c>
      <c r="D186" s="3" t="s">
        <v>127</v>
      </c>
      <c r="E186" s="51">
        <v>851</v>
      </c>
      <c r="F186" s="3" t="s">
        <v>190</v>
      </c>
      <c r="G186" s="3"/>
      <c r="H186" s="10">
        <f t="shared" ref="H186:J187" si="65">H187</f>
        <v>12752600</v>
      </c>
      <c r="I186" s="10">
        <f t="shared" si="65"/>
        <v>12752600</v>
      </c>
      <c r="J186" s="10">
        <f t="shared" si="65"/>
        <v>12752600</v>
      </c>
    </row>
    <row r="187" spans="1:10" ht="45" x14ac:dyDescent="0.25">
      <c r="A187" s="54" t="s">
        <v>38</v>
      </c>
      <c r="B187" s="51">
        <v>51</v>
      </c>
      <c r="C187" s="51">
        <v>2</v>
      </c>
      <c r="D187" s="3" t="s">
        <v>127</v>
      </c>
      <c r="E187" s="51">
        <v>851</v>
      </c>
      <c r="F187" s="3" t="s">
        <v>190</v>
      </c>
      <c r="G187" s="3" t="s">
        <v>77</v>
      </c>
      <c r="H187" s="10">
        <f t="shared" si="65"/>
        <v>12752600</v>
      </c>
      <c r="I187" s="10">
        <f t="shared" si="65"/>
        <v>12752600</v>
      </c>
      <c r="J187" s="10">
        <f t="shared" si="65"/>
        <v>12752600</v>
      </c>
    </row>
    <row r="188" spans="1:10" x14ac:dyDescent="0.25">
      <c r="A188" s="54" t="s">
        <v>78</v>
      </c>
      <c r="B188" s="51">
        <v>51</v>
      </c>
      <c r="C188" s="51">
        <v>2</v>
      </c>
      <c r="D188" s="3" t="s">
        <v>127</v>
      </c>
      <c r="E188" s="51">
        <v>851</v>
      </c>
      <c r="F188" s="3" t="s">
        <v>190</v>
      </c>
      <c r="G188" s="3" t="s">
        <v>79</v>
      </c>
      <c r="H188" s="10">
        <f>'3.ВС'!J171</f>
        <v>12752600</v>
      </c>
      <c r="I188" s="10">
        <f>'3.ВС'!K171</f>
        <v>12752600</v>
      </c>
      <c r="J188" s="10">
        <f>'3.ВС'!L171</f>
        <v>12752600</v>
      </c>
    </row>
    <row r="189" spans="1:10" ht="30" x14ac:dyDescent="0.25">
      <c r="A189" s="53" t="s">
        <v>80</v>
      </c>
      <c r="B189" s="51">
        <v>51</v>
      </c>
      <c r="C189" s="51">
        <v>2</v>
      </c>
      <c r="D189" s="3" t="s">
        <v>127</v>
      </c>
      <c r="E189" s="51">
        <v>851</v>
      </c>
      <c r="F189" s="3" t="s">
        <v>191</v>
      </c>
      <c r="G189" s="3"/>
      <c r="H189" s="10">
        <f t="shared" ref="H189:J193" si="66">H190</f>
        <v>12112059</v>
      </c>
      <c r="I189" s="10">
        <f t="shared" si="66"/>
        <v>12112059</v>
      </c>
      <c r="J189" s="10">
        <f t="shared" si="66"/>
        <v>12112059</v>
      </c>
    </row>
    <row r="190" spans="1:10" ht="45" x14ac:dyDescent="0.25">
      <c r="A190" s="54" t="s">
        <v>38</v>
      </c>
      <c r="B190" s="51">
        <v>51</v>
      </c>
      <c r="C190" s="51">
        <v>2</v>
      </c>
      <c r="D190" s="3" t="s">
        <v>127</v>
      </c>
      <c r="E190" s="51">
        <v>851</v>
      </c>
      <c r="F190" s="3" t="s">
        <v>191</v>
      </c>
      <c r="G190" s="5">
        <v>600</v>
      </c>
      <c r="H190" s="10">
        <f t="shared" si="66"/>
        <v>12112059</v>
      </c>
      <c r="I190" s="10">
        <f t="shared" si="66"/>
        <v>12112059</v>
      </c>
      <c r="J190" s="10">
        <f t="shared" si="66"/>
        <v>12112059</v>
      </c>
    </row>
    <row r="191" spans="1:10" x14ac:dyDescent="0.25">
      <c r="A191" s="54" t="s">
        <v>78</v>
      </c>
      <c r="B191" s="51">
        <v>51</v>
      </c>
      <c r="C191" s="51">
        <v>2</v>
      </c>
      <c r="D191" s="3" t="s">
        <v>127</v>
      </c>
      <c r="E191" s="51">
        <v>851</v>
      </c>
      <c r="F191" s="3" t="s">
        <v>191</v>
      </c>
      <c r="G191" s="5">
        <v>610</v>
      </c>
      <c r="H191" s="10">
        <f>'3.ВС'!J174</f>
        <v>12112059</v>
      </c>
      <c r="I191" s="10">
        <f>'3.ВС'!K174</f>
        <v>12112059</v>
      </c>
      <c r="J191" s="10">
        <f>'3.ВС'!L174</f>
        <v>12112059</v>
      </c>
    </row>
    <row r="192" spans="1:10" x14ac:dyDescent="0.25">
      <c r="A192" s="53" t="s">
        <v>83</v>
      </c>
      <c r="B192" s="51">
        <v>51</v>
      </c>
      <c r="C192" s="51">
        <v>2</v>
      </c>
      <c r="D192" s="3" t="s">
        <v>127</v>
      </c>
      <c r="E192" s="51">
        <v>851</v>
      </c>
      <c r="F192" s="3" t="s">
        <v>193</v>
      </c>
      <c r="G192" s="5"/>
      <c r="H192" s="10">
        <f t="shared" ref="H192:J192" si="67">H193+H195</f>
        <v>4851220</v>
      </c>
      <c r="I192" s="10">
        <f t="shared" si="67"/>
        <v>0</v>
      </c>
      <c r="J192" s="10">
        <f t="shared" si="67"/>
        <v>0</v>
      </c>
    </row>
    <row r="193" spans="1:10" ht="30" x14ac:dyDescent="0.25">
      <c r="A193" s="54" t="s">
        <v>20</v>
      </c>
      <c r="B193" s="51">
        <v>51</v>
      </c>
      <c r="C193" s="51">
        <v>2</v>
      </c>
      <c r="D193" s="3" t="s">
        <v>127</v>
      </c>
      <c r="E193" s="51">
        <v>851</v>
      </c>
      <c r="F193" s="3" t="s">
        <v>193</v>
      </c>
      <c r="G193" s="5">
        <v>200</v>
      </c>
      <c r="H193" s="10">
        <f t="shared" si="66"/>
        <v>135500</v>
      </c>
      <c r="I193" s="10">
        <f t="shared" si="66"/>
        <v>0</v>
      </c>
      <c r="J193" s="10">
        <f t="shared" si="66"/>
        <v>0</v>
      </c>
    </row>
    <row r="194" spans="1:10" ht="45" x14ac:dyDescent="0.25">
      <c r="A194" s="54" t="s">
        <v>9</v>
      </c>
      <c r="B194" s="51">
        <v>51</v>
      </c>
      <c r="C194" s="51">
        <v>2</v>
      </c>
      <c r="D194" s="3" t="s">
        <v>127</v>
      </c>
      <c r="E194" s="51">
        <v>851</v>
      </c>
      <c r="F194" s="3" t="s">
        <v>193</v>
      </c>
      <c r="G194" s="5">
        <v>240</v>
      </c>
      <c r="H194" s="10">
        <f>'3.ВС'!J177</f>
        <v>135500</v>
      </c>
      <c r="I194" s="10">
        <f>'3.ВС'!K177</f>
        <v>0</v>
      </c>
      <c r="J194" s="10">
        <f>'3.ВС'!L177</f>
        <v>0</v>
      </c>
    </row>
    <row r="195" spans="1:10" ht="45" x14ac:dyDescent="0.25">
      <c r="A195" s="54" t="s">
        <v>38</v>
      </c>
      <c r="B195" s="51">
        <v>51</v>
      </c>
      <c r="C195" s="51">
        <v>2</v>
      </c>
      <c r="D195" s="3" t="s">
        <v>127</v>
      </c>
      <c r="E195" s="51">
        <v>851</v>
      </c>
      <c r="F195" s="3" t="s">
        <v>193</v>
      </c>
      <c r="G195" s="5">
        <v>600</v>
      </c>
      <c r="H195" s="10">
        <f t="shared" ref="H195:J195" si="68">H196</f>
        <v>4715720</v>
      </c>
      <c r="I195" s="10">
        <f t="shared" si="68"/>
        <v>0</v>
      </c>
      <c r="J195" s="10">
        <f t="shared" si="68"/>
        <v>0</v>
      </c>
    </row>
    <row r="196" spans="1:10" x14ac:dyDescent="0.25">
      <c r="A196" s="54" t="s">
        <v>78</v>
      </c>
      <c r="B196" s="51">
        <v>51</v>
      </c>
      <c r="C196" s="51">
        <v>2</v>
      </c>
      <c r="D196" s="3" t="s">
        <v>127</v>
      </c>
      <c r="E196" s="51">
        <v>851</v>
      </c>
      <c r="F196" s="3" t="s">
        <v>193</v>
      </c>
      <c r="G196" s="5">
        <v>610</v>
      </c>
      <c r="H196" s="10">
        <f>'3.ВС'!J179</f>
        <v>4715720</v>
      </c>
      <c r="I196" s="10">
        <f>'3.ВС'!K179</f>
        <v>0</v>
      </c>
      <c r="J196" s="10">
        <f>'3.ВС'!L179</f>
        <v>0</v>
      </c>
    </row>
    <row r="197" spans="1:10" ht="90" x14ac:dyDescent="0.25">
      <c r="A197" s="53" t="s">
        <v>81</v>
      </c>
      <c r="B197" s="51">
        <v>51</v>
      </c>
      <c r="C197" s="51">
        <v>2</v>
      </c>
      <c r="D197" s="3" t="s">
        <v>127</v>
      </c>
      <c r="E197" s="51">
        <v>851</v>
      </c>
      <c r="F197" s="3" t="s">
        <v>192</v>
      </c>
      <c r="G197" s="5"/>
      <c r="H197" s="10">
        <f t="shared" ref="H197:J197" si="69">H198+H200</f>
        <v>5600000</v>
      </c>
      <c r="I197" s="10">
        <f t="shared" si="69"/>
        <v>5600000</v>
      </c>
      <c r="J197" s="10">
        <f t="shared" si="69"/>
        <v>5600000</v>
      </c>
    </row>
    <row r="198" spans="1:10" ht="30" x14ac:dyDescent="0.25">
      <c r="A198" s="54" t="s">
        <v>20</v>
      </c>
      <c r="B198" s="51">
        <v>51</v>
      </c>
      <c r="C198" s="51">
        <v>2</v>
      </c>
      <c r="D198" s="3" t="s">
        <v>127</v>
      </c>
      <c r="E198" s="51">
        <v>851</v>
      </c>
      <c r="F198" s="3" t="s">
        <v>192</v>
      </c>
      <c r="G198" s="5">
        <v>200</v>
      </c>
      <c r="H198" s="10">
        <f t="shared" ref="H198:J200" si="70">H199</f>
        <v>381500</v>
      </c>
      <c r="I198" s="10">
        <f t="shared" si="70"/>
        <v>381500</v>
      </c>
      <c r="J198" s="10">
        <f t="shared" si="70"/>
        <v>381500</v>
      </c>
    </row>
    <row r="199" spans="1:10" ht="45" x14ac:dyDescent="0.25">
      <c r="A199" s="54" t="s">
        <v>9</v>
      </c>
      <c r="B199" s="51">
        <v>51</v>
      </c>
      <c r="C199" s="51">
        <v>2</v>
      </c>
      <c r="D199" s="3" t="s">
        <v>127</v>
      </c>
      <c r="E199" s="51">
        <v>851</v>
      </c>
      <c r="F199" s="3" t="s">
        <v>192</v>
      </c>
      <c r="G199" s="5">
        <v>240</v>
      </c>
      <c r="H199" s="10">
        <f>'3.ВС'!J182</f>
        <v>381500</v>
      </c>
      <c r="I199" s="10">
        <f>'3.ВС'!K182</f>
        <v>381500</v>
      </c>
      <c r="J199" s="10">
        <f>'3.ВС'!L182</f>
        <v>381500</v>
      </c>
    </row>
    <row r="200" spans="1:10" ht="45" x14ac:dyDescent="0.25">
      <c r="A200" s="54" t="s">
        <v>38</v>
      </c>
      <c r="B200" s="51">
        <v>51</v>
      </c>
      <c r="C200" s="51">
        <v>2</v>
      </c>
      <c r="D200" s="3" t="s">
        <v>127</v>
      </c>
      <c r="E200" s="51">
        <v>851</v>
      </c>
      <c r="F200" s="3" t="s">
        <v>192</v>
      </c>
      <c r="G200" s="5">
        <v>600</v>
      </c>
      <c r="H200" s="10">
        <f t="shared" si="70"/>
        <v>5218500</v>
      </c>
      <c r="I200" s="10">
        <f t="shared" si="70"/>
        <v>5218500</v>
      </c>
      <c r="J200" s="10">
        <f t="shared" si="70"/>
        <v>5218500</v>
      </c>
    </row>
    <row r="201" spans="1:10" x14ac:dyDescent="0.25">
      <c r="A201" s="54" t="s">
        <v>78</v>
      </c>
      <c r="B201" s="51">
        <v>51</v>
      </c>
      <c r="C201" s="51">
        <v>2</v>
      </c>
      <c r="D201" s="3" t="s">
        <v>127</v>
      </c>
      <c r="E201" s="51">
        <v>851</v>
      </c>
      <c r="F201" s="3" t="s">
        <v>192</v>
      </c>
      <c r="G201" s="5">
        <v>610</v>
      </c>
      <c r="H201" s="10">
        <f>'3.ВС'!J184</f>
        <v>5218500</v>
      </c>
      <c r="I201" s="10">
        <f>'3.ВС'!K184</f>
        <v>5218500</v>
      </c>
      <c r="J201" s="10">
        <f>'3.ВС'!L184</f>
        <v>5218500</v>
      </c>
    </row>
    <row r="202" spans="1:10" ht="45" x14ac:dyDescent="0.25">
      <c r="A202" s="54" t="s">
        <v>326</v>
      </c>
      <c r="B202" s="51">
        <v>51</v>
      </c>
      <c r="C202" s="51">
        <v>2</v>
      </c>
      <c r="D202" s="3" t="s">
        <v>325</v>
      </c>
      <c r="E202" s="51"/>
      <c r="F202" s="3"/>
      <c r="G202" s="5"/>
      <c r="H202" s="10">
        <f t="shared" ref="H202:J205" si="71">H203</f>
        <v>502895</v>
      </c>
      <c r="I202" s="10">
        <f t="shared" si="71"/>
        <v>0</v>
      </c>
      <c r="J202" s="10">
        <f t="shared" si="71"/>
        <v>0</v>
      </c>
    </row>
    <row r="203" spans="1:10" x14ac:dyDescent="0.25">
      <c r="A203" s="53" t="s">
        <v>6</v>
      </c>
      <c r="B203" s="51">
        <v>51</v>
      </c>
      <c r="C203" s="51">
        <v>2</v>
      </c>
      <c r="D203" s="3" t="s">
        <v>325</v>
      </c>
      <c r="E203" s="51">
        <v>851</v>
      </c>
      <c r="F203" s="4"/>
      <c r="G203" s="3"/>
      <c r="H203" s="10">
        <f t="shared" si="71"/>
        <v>502895</v>
      </c>
      <c r="I203" s="10">
        <f t="shared" si="71"/>
        <v>0</v>
      </c>
      <c r="J203" s="10">
        <f t="shared" si="71"/>
        <v>0</v>
      </c>
    </row>
    <row r="204" spans="1:10" ht="30" x14ac:dyDescent="0.25">
      <c r="A204" s="54" t="s">
        <v>219</v>
      </c>
      <c r="B204" s="51">
        <v>51</v>
      </c>
      <c r="C204" s="51">
        <v>2</v>
      </c>
      <c r="D204" s="3" t="s">
        <v>325</v>
      </c>
      <c r="E204" s="51">
        <v>851</v>
      </c>
      <c r="F204" s="3" t="s">
        <v>220</v>
      </c>
      <c r="G204" s="5"/>
      <c r="H204" s="10">
        <f t="shared" si="71"/>
        <v>502895</v>
      </c>
      <c r="I204" s="10">
        <f t="shared" si="71"/>
        <v>0</v>
      </c>
      <c r="J204" s="10">
        <f t="shared" si="71"/>
        <v>0</v>
      </c>
    </row>
    <row r="205" spans="1:10" ht="30" x14ac:dyDescent="0.25">
      <c r="A205" s="54" t="s">
        <v>20</v>
      </c>
      <c r="B205" s="51">
        <v>51</v>
      </c>
      <c r="C205" s="51">
        <v>2</v>
      </c>
      <c r="D205" s="3" t="s">
        <v>325</v>
      </c>
      <c r="E205" s="51">
        <v>851</v>
      </c>
      <c r="F205" s="3" t="s">
        <v>220</v>
      </c>
      <c r="G205" s="5">
        <v>200</v>
      </c>
      <c r="H205" s="10">
        <f t="shared" si="71"/>
        <v>502895</v>
      </c>
      <c r="I205" s="10">
        <f t="shared" si="71"/>
        <v>0</v>
      </c>
      <c r="J205" s="10">
        <f t="shared" si="71"/>
        <v>0</v>
      </c>
    </row>
    <row r="206" spans="1:10" ht="45" x14ac:dyDescent="0.25">
      <c r="A206" s="54" t="s">
        <v>9</v>
      </c>
      <c r="B206" s="51">
        <v>51</v>
      </c>
      <c r="C206" s="51">
        <v>2</v>
      </c>
      <c r="D206" s="3" t="s">
        <v>325</v>
      </c>
      <c r="E206" s="51">
        <v>851</v>
      </c>
      <c r="F206" s="3" t="s">
        <v>220</v>
      </c>
      <c r="G206" s="5">
        <v>240</v>
      </c>
      <c r="H206" s="10">
        <f>'3.ВС'!J187</f>
        <v>502895</v>
      </c>
      <c r="I206" s="10">
        <f>'3.ВС'!K187</f>
        <v>0</v>
      </c>
      <c r="J206" s="10">
        <f>'3.ВС'!L187</f>
        <v>0</v>
      </c>
    </row>
    <row r="207" spans="1:10" ht="45" x14ac:dyDescent="0.25">
      <c r="A207" s="53" t="s">
        <v>236</v>
      </c>
      <c r="B207" s="51">
        <v>51</v>
      </c>
      <c r="C207" s="51">
        <v>3</v>
      </c>
      <c r="D207" s="3"/>
      <c r="E207" s="51"/>
      <c r="F207" s="4"/>
      <c r="G207" s="3"/>
      <c r="H207" s="10">
        <f t="shared" ref="H207:J207" si="72">H209</f>
        <v>5000</v>
      </c>
      <c r="I207" s="10">
        <f t="shared" si="72"/>
        <v>0</v>
      </c>
      <c r="J207" s="10">
        <f t="shared" si="72"/>
        <v>0</v>
      </c>
    </row>
    <row r="208" spans="1:10" ht="60" x14ac:dyDescent="0.25">
      <c r="A208" s="53" t="s">
        <v>160</v>
      </c>
      <c r="B208" s="51">
        <v>51</v>
      </c>
      <c r="C208" s="51">
        <v>3</v>
      </c>
      <c r="D208" s="3" t="s">
        <v>328</v>
      </c>
      <c r="E208" s="51"/>
      <c r="F208" s="4"/>
      <c r="G208" s="3"/>
      <c r="H208" s="10">
        <f t="shared" ref="H208:J211" si="73">H209</f>
        <v>5000</v>
      </c>
      <c r="I208" s="10">
        <f t="shared" si="73"/>
        <v>0</v>
      </c>
      <c r="J208" s="10">
        <f t="shared" si="73"/>
        <v>0</v>
      </c>
    </row>
    <row r="209" spans="1:10" x14ac:dyDescent="0.25">
      <c r="A209" s="53" t="s">
        <v>6</v>
      </c>
      <c r="B209" s="51">
        <v>51</v>
      </c>
      <c r="C209" s="51">
        <v>3</v>
      </c>
      <c r="D209" s="3" t="s">
        <v>328</v>
      </c>
      <c r="E209" s="51">
        <v>851</v>
      </c>
      <c r="F209" s="4"/>
      <c r="G209" s="3"/>
      <c r="H209" s="10">
        <f t="shared" si="73"/>
        <v>5000</v>
      </c>
      <c r="I209" s="10">
        <f t="shared" si="73"/>
        <v>0</v>
      </c>
      <c r="J209" s="10">
        <f t="shared" si="73"/>
        <v>0</v>
      </c>
    </row>
    <row r="210" spans="1:10" ht="30" x14ac:dyDescent="0.25">
      <c r="A210" s="53" t="s">
        <v>85</v>
      </c>
      <c r="B210" s="51">
        <v>51</v>
      </c>
      <c r="C210" s="51">
        <v>3</v>
      </c>
      <c r="D210" s="3" t="s">
        <v>328</v>
      </c>
      <c r="E210" s="51">
        <v>851</v>
      </c>
      <c r="F210" s="3" t="s">
        <v>194</v>
      </c>
      <c r="G210" s="3"/>
      <c r="H210" s="10">
        <f t="shared" si="73"/>
        <v>5000</v>
      </c>
      <c r="I210" s="10">
        <f t="shared" si="73"/>
        <v>0</v>
      </c>
      <c r="J210" s="10">
        <f t="shared" si="73"/>
        <v>0</v>
      </c>
    </row>
    <row r="211" spans="1:10" ht="30" x14ac:dyDescent="0.25">
      <c r="A211" s="54" t="s">
        <v>20</v>
      </c>
      <c r="B211" s="51">
        <v>51</v>
      </c>
      <c r="C211" s="51">
        <v>3</v>
      </c>
      <c r="D211" s="3" t="s">
        <v>328</v>
      </c>
      <c r="E211" s="51">
        <v>851</v>
      </c>
      <c r="F211" s="3" t="s">
        <v>194</v>
      </c>
      <c r="G211" s="3" t="s">
        <v>21</v>
      </c>
      <c r="H211" s="10">
        <f t="shared" si="73"/>
        <v>5000</v>
      </c>
      <c r="I211" s="10">
        <f t="shared" si="73"/>
        <v>0</v>
      </c>
      <c r="J211" s="10">
        <f t="shared" si="73"/>
        <v>0</v>
      </c>
    </row>
    <row r="212" spans="1:10" ht="45" x14ac:dyDescent="0.25">
      <c r="A212" s="54" t="s">
        <v>9</v>
      </c>
      <c r="B212" s="51">
        <v>51</v>
      </c>
      <c r="C212" s="51">
        <v>3</v>
      </c>
      <c r="D212" s="3" t="s">
        <v>328</v>
      </c>
      <c r="E212" s="51">
        <v>851</v>
      </c>
      <c r="F212" s="3" t="s">
        <v>194</v>
      </c>
      <c r="G212" s="3" t="s">
        <v>22</v>
      </c>
      <c r="H212" s="10">
        <f>'3.ВС'!J191</f>
        <v>5000</v>
      </c>
      <c r="I212" s="10">
        <f>'3.ВС'!K191</f>
        <v>0</v>
      </c>
      <c r="J212" s="10">
        <f>'3.ВС'!L191</f>
        <v>0</v>
      </c>
    </row>
    <row r="213" spans="1:10" ht="45" x14ac:dyDescent="0.25">
      <c r="A213" s="53" t="s">
        <v>235</v>
      </c>
      <c r="B213" s="51">
        <v>51</v>
      </c>
      <c r="C213" s="51">
        <v>4</v>
      </c>
      <c r="D213" s="4"/>
      <c r="E213" s="51"/>
      <c r="F213" s="4"/>
      <c r="G213" s="3"/>
      <c r="H213" s="10">
        <f>H214</f>
        <v>1653800</v>
      </c>
      <c r="I213" s="10">
        <f t="shared" ref="I213:J213" si="74">I214</f>
        <v>268000</v>
      </c>
      <c r="J213" s="10">
        <f t="shared" si="74"/>
        <v>268000</v>
      </c>
    </row>
    <row r="214" spans="1:10" ht="30" x14ac:dyDescent="0.25">
      <c r="A214" s="53" t="s">
        <v>161</v>
      </c>
      <c r="B214" s="51">
        <v>51</v>
      </c>
      <c r="C214" s="51">
        <v>4</v>
      </c>
      <c r="D214" s="4" t="s">
        <v>329</v>
      </c>
      <c r="E214" s="51"/>
      <c r="F214" s="4"/>
      <c r="G214" s="3"/>
      <c r="H214" s="10">
        <f t="shared" ref="H214:J214" si="75">H215</f>
        <v>1653800</v>
      </c>
      <c r="I214" s="10">
        <f t="shared" si="75"/>
        <v>268000</v>
      </c>
      <c r="J214" s="10">
        <f t="shared" si="75"/>
        <v>268000</v>
      </c>
    </row>
    <row r="215" spans="1:10" x14ac:dyDescent="0.25">
      <c r="A215" s="53" t="s">
        <v>6</v>
      </c>
      <c r="B215" s="51">
        <v>51</v>
      </c>
      <c r="C215" s="51">
        <v>4</v>
      </c>
      <c r="D215" s="3" t="s">
        <v>329</v>
      </c>
      <c r="E215" s="51">
        <v>851</v>
      </c>
      <c r="F215" s="4"/>
      <c r="G215" s="3"/>
      <c r="H215" s="10">
        <f>H216+H219+H222+H225</f>
        <v>1653800</v>
      </c>
      <c r="I215" s="10">
        <f t="shared" ref="I215:J215" si="76">I216+I219+I222+I225</f>
        <v>268000</v>
      </c>
      <c r="J215" s="10">
        <f t="shared" si="76"/>
        <v>268000</v>
      </c>
    </row>
    <row r="216" spans="1:10" ht="30" x14ac:dyDescent="0.25">
      <c r="A216" s="1" t="s">
        <v>399</v>
      </c>
      <c r="B216" s="51">
        <v>51</v>
      </c>
      <c r="C216" s="51">
        <v>4</v>
      </c>
      <c r="D216" s="3" t="s">
        <v>329</v>
      </c>
      <c r="E216" s="51">
        <v>851</v>
      </c>
      <c r="F216" s="4" t="s">
        <v>189</v>
      </c>
      <c r="G216" s="3"/>
      <c r="H216" s="10">
        <f t="shared" ref="H216:J217" si="77">H217</f>
        <v>1100000</v>
      </c>
      <c r="I216" s="10">
        <f t="shared" si="77"/>
        <v>0</v>
      </c>
      <c r="J216" s="10">
        <f t="shared" si="77"/>
        <v>0</v>
      </c>
    </row>
    <row r="217" spans="1:10" ht="30" x14ac:dyDescent="0.25">
      <c r="A217" s="1" t="s">
        <v>67</v>
      </c>
      <c r="B217" s="51">
        <v>51</v>
      </c>
      <c r="C217" s="51">
        <v>4</v>
      </c>
      <c r="D217" s="4" t="s">
        <v>329</v>
      </c>
      <c r="E217" s="51">
        <v>851</v>
      </c>
      <c r="F217" s="4" t="s">
        <v>189</v>
      </c>
      <c r="G217" s="3" t="s">
        <v>68</v>
      </c>
      <c r="H217" s="10">
        <f t="shared" si="77"/>
        <v>1100000</v>
      </c>
      <c r="I217" s="10">
        <f t="shared" si="77"/>
        <v>0</v>
      </c>
      <c r="J217" s="10">
        <f t="shared" si="77"/>
        <v>0</v>
      </c>
    </row>
    <row r="218" spans="1:10" x14ac:dyDescent="0.25">
      <c r="A218" s="1" t="s">
        <v>69</v>
      </c>
      <c r="B218" s="51">
        <v>51</v>
      </c>
      <c r="C218" s="51">
        <v>4</v>
      </c>
      <c r="D218" s="3" t="s">
        <v>329</v>
      </c>
      <c r="E218" s="51">
        <v>851</v>
      </c>
      <c r="F218" s="4" t="s">
        <v>189</v>
      </c>
      <c r="G218" s="3" t="s">
        <v>70</v>
      </c>
      <c r="H218" s="10">
        <f>'3.ВС'!J213</f>
        <v>1100000</v>
      </c>
      <c r="I218" s="10">
        <f>'3.ВС'!K213</f>
        <v>0</v>
      </c>
      <c r="J218" s="10">
        <f>'3.ВС'!L213</f>
        <v>0</v>
      </c>
    </row>
    <row r="219" spans="1:10" ht="30" x14ac:dyDescent="0.25">
      <c r="A219" s="53" t="s">
        <v>103</v>
      </c>
      <c r="B219" s="51">
        <v>51</v>
      </c>
      <c r="C219" s="51">
        <v>4</v>
      </c>
      <c r="D219" s="3" t="s">
        <v>329</v>
      </c>
      <c r="E219" s="51">
        <v>851</v>
      </c>
      <c r="F219" s="3" t="s">
        <v>196</v>
      </c>
      <c r="G219" s="3"/>
      <c r="H219" s="10">
        <f t="shared" ref="H219:J220" si="78">H220</f>
        <v>275800</v>
      </c>
      <c r="I219" s="10">
        <f t="shared" si="78"/>
        <v>0</v>
      </c>
      <c r="J219" s="10">
        <f t="shared" si="78"/>
        <v>0</v>
      </c>
    </row>
    <row r="220" spans="1:10" ht="30" x14ac:dyDescent="0.25">
      <c r="A220" s="54" t="s">
        <v>20</v>
      </c>
      <c r="B220" s="51">
        <v>51</v>
      </c>
      <c r="C220" s="51">
        <v>4</v>
      </c>
      <c r="D220" s="3" t="s">
        <v>329</v>
      </c>
      <c r="E220" s="51">
        <v>851</v>
      </c>
      <c r="F220" s="3" t="s">
        <v>196</v>
      </c>
      <c r="G220" s="3" t="s">
        <v>21</v>
      </c>
      <c r="H220" s="10">
        <f t="shared" si="78"/>
        <v>275800</v>
      </c>
      <c r="I220" s="10">
        <f t="shared" si="78"/>
        <v>0</v>
      </c>
      <c r="J220" s="10">
        <f t="shared" si="78"/>
        <v>0</v>
      </c>
    </row>
    <row r="221" spans="1:10" ht="45" x14ac:dyDescent="0.25">
      <c r="A221" s="54" t="s">
        <v>9</v>
      </c>
      <c r="B221" s="51">
        <v>51</v>
      </c>
      <c r="C221" s="51">
        <v>4</v>
      </c>
      <c r="D221" s="4" t="s">
        <v>329</v>
      </c>
      <c r="E221" s="51">
        <v>851</v>
      </c>
      <c r="F221" s="3" t="s">
        <v>196</v>
      </c>
      <c r="G221" s="3" t="s">
        <v>22</v>
      </c>
      <c r="H221" s="10">
        <f>'3.ВС'!J216</f>
        <v>275800</v>
      </c>
      <c r="I221" s="10">
        <f>'3.ВС'!K216</f>
        <v>0</v>
      </c>
      <c r="J221" s="10">
        <f>'3.ВС'!L216</f>
        <v>0</v>
      </c>
    </row>
    <row r="222" spans="1:10" s="2" customFormat="1" ht="45" x14ac:dyDescent="0.25">
      <c r="A222" s="53" t="s">
        <v>105</v>
      </c>
      <c r="B222" s="5">
        <v>51</v>
      </c>
      <c r="C222" s="51">
        <v>4</v>
      </c>
      <c r="D222" s="4" t="s">
        <v>329</v>
      </c>
      <c r="E222" s="51">
        <v>851</v>
      </c>
      <c r="F222" s="3" t="s">
        <v>198</v>
      </c>
      <c r="G222" s="3"/>
      <c r="H222" s="10">
        <f t="shared" ref="H222:J223" si="79">H223</f>
        <v>10000</v>
      </c>
      <c r="I222" s="10">
        <f t="shared" si="79"/>
        <v>0</v>
      </c>
      <c r="J222" s="10">
        <f t="shared" si="79"/>
        <v>0</v>
      </c>
    </row>
    <row r="223" spans="1:10" s="2" customFormat="1" ht="30" x14ac:dyDescent="0.25">
      <c r="A223" s="54" t="s">
        <v>20</v>
      </c>
      <c r="B223" s="5">
        <v>51</v>
      </c>
      <c r="C223" s="51">
        <v>4</v>
      </c>
      <c r="D223" s="3" t="s">
        <v>329</v>
      </c>
      <c r="E223" s="51">
        <v>851</v>
      </c>
      <c r="F223" s="3" t="s">
        <v>198</v>
      </c>
      <c r="G223" s="3" t="s">
        <v>21</v>
      </c>
      <c r="H223" s="10">
        <f t="shared" si="79"/>
        <v>10000</v>
      </c>
      <c r="I223" s="10">
        <f t="shared" si="79"/>
        <v>0</v>
      </c>
      <c r="J223" s="10">
        <f t="shared" si="79"/>
        <v>0</v>
      </c>
    </row>
    <row r="224" spans="1:10" s="2" customFormat="1" ht="45" x14ac:dyDescent="0.25">
      <c r="A224" s="54" t="s">
        <v>9</v>
      </c>
      <c r="B224" s="5">
        <v>51</v>
      </c>
      <c r="C224" s="51">
        <v>4</v>
      </c>
      <c r="D224" s="3" t="s">
        <v>329</v>
      </c>
      <c r="E224" s="51">
        <v>851</v>
      </c>
      <c r="F224" s="3" t="s">
        <v>198</v>
      </c>
      <c r="G224" s="3" t="s">
        <v>22</v>
      </c>
      <c r="H224" s="10">
        <f>'3.ВС'!J219</f>
        <v>10000</v>
      </c>
      <c r="I224" s="10">
        <f>'3.ВС'!K219</f>
        <v>0</v>
      </c>
      <c r="J224" s="10">
        <f>'3.ВС'!L219</f>
        <v>0</v>
      </c>
    </row>
    <row r="225" spans="1:10" ht="120" x14ac:dyDescent="0.25">
      <c r="A225" s="53" t="s">
        <v>104</v>
      </c>
      <c r="B225" s="5">
        <v>51</v>
      </c>
      <c r="C225" s="51">
        <v>4</v>
      </c>
      <c r="D225" s="4" t="s">
        <v>329</v>
      </c>
      <c r="E225" s="51">
        <v>851</v>
      </c>
      <c r="F225" s="3" t="s">
        <v>197</v>
      </c>
      <c r="G225" s="3"/>
      <c r="H225" s="10">
        <f t="shared" ref="H225:J225" si="80">H226</f>
        <v>268000</v>
      </c>
      <c r="I225" s="10">
        <f t="shared" si="80"/>
        <v>268000</v>
      </c>
      <c r="J225" s="10">
        <f t="shared" si="80"/>
        <v>268000</v>
      </c>
    </row>
    <row r="226" spans="1:10" ht="30" x14ac:dyDescent="0.25">
      <c r="A226" s="54" t="s">
        <v>20</v>
      </c>
      <c r="B226" s="5">
        <v>51</v>
      </c>
      <c r="C226" s="51">
        <v>4</v>
      </c>
      <c r="D226" s="3" t="s">
        <v>329</v>
      </c>
      <c r="E226" s="51">
        <v>851</v>
      </c>
      <c r="F226" s="3" t="s">
        <v>197</v>
      </c>
      <c r="G226" s="3" t="s">
        <v>21</v>
      </c>
      <c r="H226" s="10">
        <f t="shared" ref="H226:J226" si="81">H227</f>
        <v>268000</v>
      </c>
      <c r="I226" s="10">
        <f t="shared" si="81"/>
        <v>268000</v>
      </c>
      <c r="J226" s="10">
        <f t="shared" si="81"/>
        <v>268000</v>
      </c>
    </row>
    <row r="227" spans="1:10" s="2" customFormat="1" ht="45" x14ac:dyDescent="0.25">
      <c r="A227" s="54" t="s">
        <v>9</v>
      </c>
      <c r="B227" s="5">
        <v>51</v>
      </c>
      <c r="C227" s="51">
        <v>4</v>
      </c>
      <c r="D227" s="3" t="s">
        <v>329</v>
      </c>
      <c r="E227" s="51">
        <v>851</v>
      </c>
      <c r="F227" s="3" t="s">
        <v>197</v>
      </c>
      <c r="G227" s="3" t="s">
        <v>22</v>
      </c>
      <c r="H227" s="10">
        <f>'3.ВС'!J222</f>
        <v>268000</v>
      </c>
      <c r="I227" s="10">
        <f>'3.ВС'!K222</f>
        <v>268000</v>
      </c>
      <c r="J227" s="10">
        <f>'3.ВС'!L222</f>
        <v>268000</v>
      </c>
    </row>
    <row r="228" spans="1:10" ht="30" x14ac:dyDescent="0.25">
      <c r="A228" s="53" t="s">
        <v>234</v>
      </c>
      <c r="B228" s="51">
        <v>51</v>
      </c>
      <c r="C228" s="51">
        <v>5</v>
      </c>
      <c r="D228" s="3"/>
      <c r="E228" s="51"/>
      <c r="F228" s="4"/>
      <c r="G228" s="3"/>
      <c r="H228" s="10">
        <f t="shared" ref="H228:J228" si="82">H229+H234</f>
        <v>20659580.240000002</v>
      </c>
      <c r="I228" s="10">
        <f t="shared" si="82"/>
        <v>18090959.240000002</v>
      </c>
      <c r="J228" s="10">
        <f t="shared" si="82"/>
        <v>18090959.240000002</v>
      </c>
    </row>
    <row r="229" spans="1:10" ht="30" x14ac:dyDescent="0.25">
      <c r="A229" s="53" t="s">
        <v>333</v>
      </c>
      <c r="B229" s="51">
        <v>51</v>
      </c>
      <c r="C229" s="51">
        <v>5</v>
      </c>
      <c r="D229" s="3" t="s">
        <v>330</v>
      </c>
      <c r="E229" s="51"/>
      <c r="F229" s="4"/>
      <c r="G229" s="3"/>
      <c r="H229" s="10">
        <f t="shared" ref="H229:J232" si="83">H230</f>
        <v>4117661</v>
      </c>
      <c r="I229" s="10">
        <f t="shared" si="83"/>
        <v>4117661</v>
      </c>
      <c r="J229" s="10">
        <f t="shared" si="83"/>
        <v>4117661</v>
      </c>
    </row>
    <row r="230" spans="1:10" x14ac:dyDescent="0.25">
      <c r="A230" s="53" t="s">
        <v>6</v>
      </c>
      <c r="B230" s="51">
        <v>51</v>
      </c>
      <c r="C230" s="51">
        <v>5</v>
      </c>
      <c r="D230" s="3" t="s">
        <v>330</v>
      </c>
      <c r="E230" s="51">
        <v>851</v>
      </c>
      <c r="F230" s="4"/>
      <c r="G230" s="3"/>
      <c r="H230" s="10">
        <f t="shared" si="83"/>
        <v>4117661</v>
      </c>
      <c r="I230" s="10">
        <f t="shared" si="83"/>
        <v>4117661</v>
      </c>
      <c r="J230" s="10">
        <f t="shared" si="83"/>
        <v>4117661</v>
      </c>
    </row>
    <row r="231" spans="1:10" ht="30" x14ac:dyDescent="0.25">
      <c r="A231" s="53" t="s">
        <v>89</v>
      </c>
      <c r="B231" s="51">
        <v>51</v>
      </c>
      <c r="C231" s="51">
        <v>5</v>
      </c>
      <c r="D231" s="3" t="s">
        <v>330</v>
      </c>
      <c r="E231" s="51">
        <v>851</v>
      </c>
      <c r="F231" s="3" t="s">
        <v>195</v>
      </c>
      <c r="G231" s="3"/>
      <c r="H231" s="10">
        <f t="shared" si="83"/>
        <v>4117661</v>
      </c>
      <c r="I231" s="10">
        <f t="shared" si="83"/>
        <v>4117661</v>
      </c>
      <c r="J231" s="10">
        <f t="shared" si="83"/>
        <v>4117661</v>
      </c>
    </row>
    <row r="232" spans="1:10" ht="30" x14ac:dyDescent="0.25">
      <c r="A232" s="53" t="s">
        <v>90</v>
      </c>
      <c r="B232" s="51">
        <v>51</v>
      </c>
      <c r="C232" s="51">
        <v>5</v>
      </c>
      <c r="D232" s="3" t="s">
        <v>330</v>
      </c>
      <c r="E232" s="51">
        <v>851</v>
      </c>
      <c r="F232" s="3" t="s">
        <v>195</v>
      </c>
      <c r="G232" s="3" t="s">
        <v>91</v>
      </c>
      <c r="H232" s="10">
        <f t="shared" si="83"/>
        <v>4117661</v>
      </c>
      <c r="I232" s="10">
        <f t="shared" si="83"/>
        <v>4117661</v>
      </c>
      <c r="J232" s="10">
        <f t="shared" si="83"/>
        <v>4117661</v>
      </c>
    </row>
    <row r="233" spans="1:10" ht="30" x14ac:dyDescent="0.25">
      <c r="A233" s="53" t="s">
        <v>98</v>
      </c>
      <c r="B233" s="51">
        <v>51</v>
      </c>
      <c r="C233" s="51">
        <v>5</v>
      </c>
      <c r="D233" s="3" t="s">
        <v>330</v>
      </c>
      <c r="E233" s="51">
        <v>851</v>
      </c>
      <c r="F233" s="3" t="s">
        <v>195</v>
      </c>
      <c r="G233" s="3" t="s">
        <v>99</v>
      </c>
      <c r="H233" s="10">
        <f>'3.ВС'!J196</f>
        <v>4117661</v>
      </c>
      <c r="I233" s="10">
        <f>'3.ВС'!K196</f>
        <v>4117661</v>
      </c>
      <c r="J233" s="10">
        <f>'3.ВС'!L196</f>
        <v>4117661</v>
      </c>
    </row>
    <row r="234" spans="1:10" ht="45" x14ac:dyDescent="0.25">
      <c r="A234" s="53" t="s">
        <v>162</v>
      </c>
      <c r="B234" s="51">
        <v>51</v>
      </c>
      <c r="C234" s="51">
        <v>5</v>
      </c>
      <c r="D234" s="3" t="s">
        <v>331</v>
      </c>
      <c r="E234" s="51"/>
      <c r="F234" s="3"/>
      <c r="G234" s="3"/>
      <c r="H234" s="10">
        <f t="shared" ref="H234:J235" si="84">H235</f>
        <v>16541919.24</v>
      </c>
      <c r="I234" s="10">
        <f t="shared" si="84"/>
        <v>13973298.24</v>
      </c>
      <c r="J234" s="10">
        <f t="shared" si="84"/>
        <v>13973298.24</v>
      </c>
    </row>
    <row r="235" spans="1:10" x14ac:dyDescent="0.25">
      <c r="A235" s="53" t="s">
        <v>6</v>
      </c>
      <c r="B235" s="51">
        <v>51</v>
      </c>
      <c r="C235" s="51">
        <v>5</v>
      </c>
      <c r="D235" s="3" t="s">
        <v>331</v>
      </c>
      <c r="E235" s="51">
        <v>851</v>
      </c>
      <c r="F235" s="4"/>
      <c r="G235" s="3"/>
      <c r="H235" s="10">
        <f>H236</f>
        <v>16541919.24</v>
      </c>
      <c r="I235" s="10">
        <f t="shared" si="84"/>
        <v>13973298.24</v>
      </c>
      <c r="J235" s="10">
        <f t="shared" si="84"/>
        <v>13973298.24</v>
      </c>
    </row>
    <row r="236" spans="1:10" ht="60" x14ac:dyDescent="0.25">
      <c r="A236" s="53" t="s">
        <v>213</v>
      </c>
      <c r="B236" s="51">
        <v>51</v>
      </c>
      <c r="C236" s="51">
        <v>5</v>
      </c>
      <c r="D236" s="3" t="s">
        <v>331</v>
      </c>
      <c r="E236" s="51">
        <v>851</v>
      </c>
      <c r="F236" s="4" t="s">
        <v>406</v>
      </c>
      <c r="G236" s="4"/>
      <c r="H236" s="10">
        <f t="shared" ref="H236:J236" si="85">H237+H239</f>
        <v>16541919.24</v>
      </c>
      <c r="I236" s="10">
        <f t="shared" si="85"/>
        <v>13973298.24</v>
      </c>
      <c r="J236" s="10">
        <f t="shared" si="85"/>
        <v>13973298.24</v>
      </c>
    </row>
    <row r="237" spans="1:10" ht="30" x14ac:dyDescent="0.25">
      <c r="A237" s="54" t="s">
        <v>90</v>
      </c>
      <c r="B237" s="51">
        <v>51</v>
      </c>
      <c r="C237" s="51">
        <v>5</v>
      </c>
      <c r="D237" s="4" t="s">
        <v>331</v>
      </c>
      <c r="E237" s="51">
        <v>851</v>
      </c>
      <c r="F237" s="4" t="s">
        <v>406</v>
      </c>
      <c r="G237" s="4" t="s">
        <v>91</v>
      </c>
      <c r="H237" s="10">
        <f t="shared" ref="H237:J237" si="86">H238</f>
        <v>5137242</v>
      </c>
      <c r="I237" s="10">
        <f t="shared" si="86"/>
        <v>2568621</v>
      </c>
      <c r="J237" s="10">
        <f t="shared" si="86"/>
        <v>2568621</v>
      </c>
    </row>
    <row r="238" spans="1:10" ht="30" x14ac:dyDescent="0.25">
      <c r="A238" s="54" t="s">
        <v>92</v>
      </c>
      <c r="B238" s="51">
        <v>51</v>
      </c>
      <c r="C238" s="51">
        <v>5</v>
      </c>
      <c r="D238" s="4" t="s">
        <v>331</v>
      </c>
      <c r="E238" s="51">
        <v>851</v>
      </c>
      <c r="F238" s="4" t="s">
        <v>406</v>
      </c>
      <c r="G238" s="4" t="s">
        <v>93</v>
      </c>
      <c r="H238" s="6">
        <f>'3.ВС'!J200</f>
        <v>5137242</v>
      </c>
      <c r="I238" s="6">
        <f>'3.ВС'!K200</f>
        <v>2568621</v>
      </c>
      <c r="J238" s="6">
        <f>'3.ВС'!L200</f>
        <v>2568621</v>
      </c>
    </row>
    <row r="239" spans="1:10" ht="30" x14ac:dyDescent="0.25">
      <c r="A239" s="54" t="s">
        <v>67</v>
      </c>
      <c r="B239" s="51">
        <v>51</v>
      </c>
      <c r="C239" s="51">
        <v>5</v>
      </c>
      <c r="D239" s="4" t="s">
        <v>331</v>
      </c>
      <c r="E239" s="51">
        <v>851</v>
      </c>
      <c r="F239" s="4" t="s">
        <v>406</v>
      </c>
      <c r="G239" s="4" t="s">
        <v>68</v>
      </c>
      <c r="H239" s="6">
        <f t="shared" ref="H239:J239" si="87">H240</f>
        <v>11404677.24</v>
      </c>
      <c r="I239" s="6">
        <f t="shared" si="87"/>
        <v>11404677.24</v>
      </c>
      <c r="J239" s="6">
        <f t="shared" si="87"/>
        <v>11404677.24</v>
      </c>
    </row>
    <row r="240" spans="1:10" x14ac:dyDescent="0.25">
      <c r="A240" s="54" t="s">
        <v>69</v>
      </c>
      <c r="B240" s="51">
        <v>51</v>
      </c>
      <c r="C240" s="51">
        <v>5</v>
      </c>
      <c r="D240" s="4" t="s">
        <v>331</v>
      </c>
      <c r="E240" s="51">
        <v>851</v>
      </c>
      <c r="F240" s="4" t="s">
        <v>406</v>
      </c>
      <c r="G240" s="4" t="s">
        <v>70</v>
      </c>
      <c r="H240" s="6">
        <f>'3.ВС'!J202</f>
        <v>11404677.24</v>
      </c>
      <c r="I240" s="6">
        <f>'3.ВС'!K202</f>
        <v>11404677.24</v>
      </c>
      <c r="J240" s="6">
        <f>'3.ВС'!L202</f>
        <v>11404677.24</v>
      </c>
    </row>
    <row r="241" spans="1:12" ht="30" x14ac:dyDescent="0.25">
      <c r="A241" s="53" t="s">
        <v>233</v>
      </c>
      <c r="B241" s="51">
        <v>51</v>
      </c>
      <c r="C241" s="51">
        <v>6</v>
      </c>
      <c r="D241" s="4"/>
      <c r="E241" s="51"/>
      <c r="F241" s="4"/>
      <c r="G241" s="3"/>
      <c r="H241" s="10">
        <f t="shared" ref="H241:J241" si="88">H243</f>
        <v>1830754.8</v>
      </c>
      <c r="I241" s="10">
        <f t="shared" si="88"/>
        <v>1830754.8</v>
      </c>
      <c r="J241" s="10">
        <f t="shared" si="88"/>
        <v>1830754.8</v>
      </c>
    </row>
    <row r="242" spans="1:12" ht="30" x14ac:dyDescent="0.25">
      <c r="A242" s="53" t="s">
        <v>164</v>
      </c>
      <c r="B242" s="51">
        <v>51</v>
      </c>
      <c r="C242" s="51">
        <v>6</v>
      </c>
      <c r="D242" s="4" t="s">
        <v>332</v>
      </c>
      <c r="E242" s="51"/>
      <c r="F242" s="4"/>
      <c r="G242" s="3"/>
      <c r="H242" s="10">
        <f t="shared" ref="H242:J245" si="89">H243</f>
        <v>1830754.8</v>
      </c>
      <c r="I242" s="10">
        <f t="shared" si="89"/>
        <v>1830754.8</v>
      </c>
      <c r="J242" s="10">
        <f t="shared" si="89"/>
        <v>1830754.8</v>
      </c>
    </row>
    <row r="243" spans="1:12" s="2" customFormat="1" x14ac:dyDescent="0.25">
      <c r="A243" s="53" t="s">
        <v>6</v>
      </c>
      <c r="B243" s="51">
        <v>51</v>
      </c>
      <c r="C243" s="51">
        <v>6</v>
      </c>
      <c r="D243" s="4" t="s">
        <v>332</v>
      </c>
      <c r="E243" s="51">
        <v>851</v>
      </c>
      <c r="F243" s="4"/>
      <c r="G243" s="3"/>
      <c r="H243" s="10">
        <f t="shared" si="89"/>
        <v>1830754.8</v>
      </c>
      <c r="I243" s="10">
        <f t="shared" si="89"/>
        <v>1830754.8</v>
      </c>
      <c r="J243" s="10">
        <f t="shared" si="89"/>
        <v>1830754.8</v>
      </c>
    </row>
    <row r="244" spans="1:12" s="2" customFormat="1" ht="30" x14ac:dyDescent="0.25">
      <c r="A244" s="53" t="s">
        <v>223</v>
      </c>
      <c r="B244" s="51">
        <v>51</v>
      </c>
      <c r="C244" s="51">
        <v>6</v>
      </c>
      <c r="D244" s="4" t="s">
        <v>332</v>
      </c>
      <c r="E244" s="51">
        <v>851</v>
      </c>
      <c r="F244" s="3" t="s">
        <v>212</v>
      </c>
      <c r="G244" s="3"/>
      <c r="H244" s="10">
        <f t="shared" si="89"/>
        <v>1830754.8</v>
      </c>
      <c r="I244" s="10">
        <f t="shared" si="89"/>
        <v>1830754.8</v>
      </c>
      <c r="J244" s="10">
        <f t="shared" si="89"/>
        <v>1830754.8</v>
      </c>
    </row>
    <row r="245" spans="1:12" s="2" customFormat="1" ht="30" x14ac:dyDescent="0.25">
      <c r="A245" s="53" t="s">
        <v>90</v>
      </c>
      <c r="B245" s="51">
        <v>51</v>
      </c>
      <c r="C245" s="51">
        <v>6</v>
      </c>
      <c r="D245" s="4" t="s">
        <v>332</v>
      </c>
      <c r="E245" s="51">
        <v>851</v>
      </c>
      <c r="F245" s="3" t="s">
        <v>212</v>
      </c>
      <c r="G245" s="3" t="s">
        <v>91</v>
      </c>
      <c r="H245" s="10">
        <f t="shared" si="89"/>
        <v>1830754.8</v>
      </c>
      <c r="I245" s="10">
        <f t="shared" si="89"/>
        <v>1830754.8</v>
      </c>
      <c r="J245" s="10">
        <f t="shared" si="89"/>
        <v>1830754.8</v>
      </c>
    </row>
    <row r="246" spans="1:12" ht="30" x14ac:dyDescent="0.25">
      <c r="A246" s="71" t="s">
        <v>98</v>
      </c>
      <c r="B246" s="51">
        <v>51</v>
      </c>
      <c r="C246" s="51">
        <v>6</v>
      </c>
      <c r="D246" s="4" t="s">
        <v>332</v>
      </c>
      <c r="E246" s="51">
        <v>851</v>
      </c>
      <c r="F246" s="3" t="s">
        <v>212</v>
      </c>
      <c r="G246" s="72" t="s">
        <v>99</v>
      </c>
      <c r="H246" s="10">
        <f>'3.ВС'!J205</f>
        <v>1830754.8</v>
      </c>
      <c r="I246" s="10">
        <f>'3.ВС'!K205</f>
        <v>1830754.8</v>
      </c>
      <c r="J246" s="10">
        <f>'3.ВС'!L205</f>
        <v>1830754.8</v>
      </c>
    </row>
    <row r="247" spans="1:12" ht="30" x14ac:dyDescent="0.25">
      <c r="A247" s="53" t="s">
        <v>230</v>
      </c>
      <c r="B247" s="5">
        <v>52</v>
      </c>
      <c r="C247" s="5"/>
      <c r="D247" s="5"/>
      <c r="E247" s="12"/>
      <c r="F247" s="5"/>
      <c r="G247" s="3"/>
      <c r="H247" s="10">
        <f>H248+H265+H300+H307+H312+H320</f>
        <v>239049136</v>
      </c>
      <c r="I247" s="10">
        <f>I248+I265+I300+I307+I312+I320</f>
        <v>236273907</v>
      </c>
      <c r="J247" s="10">
        <f>J248+J265+J300+J307+J312+J320</f>
        <v>237956396</v>
      </c>
      <c r="L247" s="13"/>
    </row>
    <row r="248" spans="1:12" ht="30" x14ac:dyDescent="0.25">
      <c r="A248" s="53" t="s">
        <v>165</v>
      </c>
      <c r="B248" s="5">
        <v>52</v>
      </c>
      <c r="C248" s="5">
        <v>0</v>
      </c>
      <c r="D248" s="4" t="s">
        <v>11</v>
      </c>
      <c r="E248" s="12"/>
      <c r="F248" s="5"/>
      <c r="G248" s="3"/>
      <c r="H248" s="10">
        <f t="shared" ref="H248:J256" si="90">H249</f>
        <v>28882484</v>
      </c>
      <c r="I248" s="10">
        <f t="shared" si="90"/>
        <v>28240084</v>
      </c>
      <c r="J248" s="10">
        <f t="shared" si="90"/>
        <v>28240084</v>
      </c>
    </row>
    <row r="249" spans="1:12" ht="30" x14ac:dyDescent="0.25">
      <c r="A249" s="53" t="s">
        <v>106</v>
      </c>
      <c r="B249" s="51">
        <v>52</v>
      </c>
      <c r="C249" s="51">
        <v>0</v>
      </c>
      <c r="D249" s="3" t="s">
        <v>11</v>
      </c>
      <c r="E249" s="51">
        <v>852</v>
      </c>
      <c r="F249" s="4"/>
      <c r="G249" s="3"/>
      <c r="H249" s="10">
        <f>H250+H255+H258</f>
        <v>28882484</v>
      </c>
      <c r="I249" s="10">
        <f t="shared" ref="I249:J249" si="91">I250+I255+I258</f>
        <v>28240084</v>
      </c>
      <c r="J249" s="10">
        <f t="shared" si="91"/>
        <v>28240084</v>
      </c>
    </row>
    <row r="250" spans="1:12" ht="45" x14ac:dyDescent="0.25">
      <c r="A250" s="53" t="s">
        <v>351</v>
      </c>
      <c r="B250" s="51">
        <v>52</v>
      </c>
      <c r="C250" s="51">
        <v>0</v>
      </c>
      <c r="D250" s="3" t="s">
        <v>11</v>
      </c>
      <c r="E250" s="51">
        <v>852</v>
      </c>
      <c r="F250" s="3" t="s">
        <v>214</v>
      </c>
      <c r="G250" s="3"/>
      <c r="H250" s="10">
        <f t="shared" ref="H250:J250" si="92">H251+H253</f>
        <v>1282614</v>
      </c>
      <c r="I250" s="10">
        <f t="shared" si="92"/>
        <v>1282614</v>
      </c>
      <c r="J250" s="10">
        <f t="shared" si="92"/>
        <v>1282614</v>
      </c>
    </row>
    <row r="251" spans="1:12" ht="75" x14ac:dyDescent="0.25">
      <c r="A251" s="53" t="s">
        <v>15</v>
      </c>
      <c r="B251" s="51">
        <v>52</v>
      </c>
      <c r="C251" s="51">
        <v>0</v>
      </c>
      <c r="D251" s="3" t="s">
        <v>11</v>
      </c>
      <c r="E251" s="51">
        <v>852</v>
      </c>
      <c r="F251" s="3" t="s">
        <v>214</v>
      </c>
      <c r="G251" s="3" t="s">
        <v>17</v>
      </c>
      <c r="H251" s="10">
        <f t="shared" ref="H251:J251" si="93">H252</f>
        <v>1117900</v>
      </c>
      <c r="I251" s="10">
        <f t="shared" si="93"/>
        <v>1117900</v>
      </c>
      <c r="J251" s="10">
        <f t="shared" si="93"/>
        <v>1117900</v>
      </c>
    </row>
    <row r="252" spans="1:12" ht="30" x14ac:dyDescent="0.25">
      <c r="A252" s="53" t="s">
        <v>8</v>
      </c>
      <c r="B252" s="51">
        <v>52</v>
      </c>
      <c r="C252" s="51">
        <v>0</v>
      </c>
      <c r="D252" s="3" t="s">
        <v>11</v>
      </c>
      <c r="E252" s="51">
        <v>852</v>
      </c>
      <c r="F252" s="3" t="s">
        <v>214</v>
      </c>
      <c r="G252" s="3" t="s">
        <v>18</v>
      </c>
      <c r="H252" s="10">
        <f>'3.ВС'!J270</f>
        <v>1117900</v>
      </c>
      <c r="I252" s="10">
        <f>'3.ВС'!K270</f>
        <v>1117900</v>
      </c>
      <c r="J252" s="10">
        <f>'3.ВС'!L270</f>
        <v>1117900</v>
      </c>
    </row>
    <row r="253" spans="1:12" ht="30" x14ac:dyDescent="0.25">
      <c r="A253" s="54" t="s">
        <v>20</v>
      </c>
      <c r="B253" s="51">
        <v>52</v>
      </c>
      <c r="C253" s="51">
        <v>0</v>
      </c>
      <c r="D253" s="3" t="s">
        <v>11</v>
      </c>
      <c r="E253" s="51">
        <v>852</v>
      </c>
      <c r="F253" s="3" t="s">
        <v>214</v>
      </c>
      <c r="G253" s="3" t="s">
        <v>21</v>
      </c>
      <c r="H253" s="10">
        <f t="shared" ref="H253:J253" si="94">H254</f>
        <v>164714</v>
      </c>
      <c r="I253" s="10">
        <f t="shared" si="94"/>
        <v>164714</v>
      </c>
      <c r="J253" s="10">
        <f t="shared" si="94"/>
        <v>164714</v>
      </c>
    </row>
    <row r="254" spans="1:12" ht="45" x14ac:dyDescent="0.25">
      <c r="A254" s="54" t="s">
        <v>9</v>
      </c>
      <c r="B254" s="51">
        <v>52</v>
      </c>
      <c r="C254" s="51">
        <v>0</v>
      </c>
      <c r="D254" s="3" t="s">
        <v>11</v>
      </c>
      <c r="E254" s="51">
        <v>852</v>
      </c>
      <c r="F254" s="3" t="s">
        <v>214</v>
      </c>
      <c r="G254" s="3" t="s">
        <v>22</v>
      </c>
      <c r="H254" s="10">
        <f>'3.ВС'!J272</f>
        <v>164714</v>
      </c>
      <c r="I254" s="10">
        <f>'3.ВС'!K272</f>
        <v>164714</v>
      </c>
      <c r="J254" s="10">
        <f>'3.ВС'!L272</f>
        <v>164714</v>
      </c>
    </row>
    <row r="255" spans="1:12" ht="30" x14ac:dyDescent="0.25">
      <c r="A255" s="53" t="s">
        <v>19</v>
      </c>
      <c r="B255" s="51">
        <v>52</v>
      </c>
      <c r="C255" s="51">
        <v>0</v>
      </c>
      <c r="D255" s="3" t="s">
        <v>11</v>
      </c>
      <c r="E255" s="51">
        <v>852</v>
      </c>
      <c r="F255" s="3" t="s">
        <v>177</v>
      </c>
      <c r="G255" s="3"/>
      <c r="H255" s="10">
        <f t="shared" si="90"/>
        <v>1595000</v>
      </c>
      <c r="I255" s="10">
        <f t="shared" si="90"/>
        <v>1595000</v>
      </c>
      <c r="J255" s="10">
        <f t="shared" si="90"/>
        <v>1595000</v>
      </c>
    </row>
    <row r="256" spans="1:12" ht="75" x14ac:dyDescent="0.25">
      <c r="A256" s="53" t="s">
        <v>15</v>
      </c>
      <c r="B256" s="51">
        <v>52</v>
      </c>
      <c r="C256" s="51">
        <v>0</v>
      </c>
      <c r="D256" s="4" t="s">
        <v>11</v>
      </c>
      <c r="E256" s="51">
        <v>852</v>
      </c>
      <c r="F256" s="3" t="s">
        <v>177</v>
      </c>
      <c r="G256" s="3" t="s">
        <v>17</v>
      </c>
      <c r="H256" s="10">
        <f t="shared" si="90"/>
        <v>1595000</v>
      </c>
      <c r="I256" s="10">
        <f t="shared" si="90"/>
        <v>1595000</v>
      </c>
      <c r="J256" s="10">
        <f t="shared" si="90"/>
        <v>1595000</v>
      </c>
    </row>
    <row r="257" spans="1:10" ht="30" x14ac:dyDescent="0.25">
      <c r="A257" s="53" t="s">
        <v>8</v>
      </c>
      <c r="B257" s="51">
        <v>52</v>
      </c>
      <c r="C257" s="51">
        <v>0</v>
      </c>
      <c r="D257" s="3" t="s">
        <v>11</v>
      </c>
      <c r="E257" s="51">
        <v>852</v>
      </c>
      <c r="F257" s="3" t="s">
        <v>177</v>
      </c>
      <c r="G257" s="3" t="s">
        <v>18</v>
      </c>
      <c r="H257" s="10">
        <f>'3.ВС'!J275</f>
        <v>1595000</v>
      </c>
      <c r="I257" s="10">
        <f>'3.ВС'!K275</f>
        <v>1595000</v>
      </c>
      <c r="J257" s="10">
        <f>'3.ВС'!L275</f>
        <v>1595000</v>
      </c>
    </row>
    <row r="258" spans="1:10" ht="45" x14ac:dyDescent="0.25">
      <c r="A258" s="53" t="s">
        <v>118</v>
      </c>
      <c r="B258" s="51">
        <v>52</v>
      </c>
      <c r="C258" s="51">
        <v>0</v>
      </c>
      <c r="D258" s="3" t="s">
        <v>11</v>
      </c>
      <c r="E258" s="51">
        <v>852</v>
      </c>
      <c r="F258" s="3" t="s">
        <v>205</v>
      </c>
      <c r="G258" s="3"/>
      <c r="H258" s="10">
        <f t="shared" ref="H258:J258" si="95">H259+H261+H263</f>
        <v>26004870</v>
      </c>
      <c r="I258" s="10">
        <f t="shared" si="95"/>
        <v>25362470</v>
      </c>
      <c r="J258" s="10">
        <f t="shared" si="95"/>
        <v>25362470</v>
      </c>
    </row>
    <row r="259" spans="1:10" ht="75" x14ac:dyDescent="0.25">
      <c r="A259" s="53" t="s">
        <v>15</v>
      </c>
      <c r="B259" s="51">
        <v>52</v>
      </c>
      <c r="C259" s="51">
        <v>0</v>
      </c>
      <c r="D259" s="3" t="s">
        <v>11</v>
      </c>
      <c r="E259" s="51">
        <v>852</v>
      </c>
      <c r="F259" s="3" t="s">
        <v>205</v>
      </c>
      <c r="G259" s="3" t="s">
        <v>17</v>
      </c>
      <c r="H259" s="10">
        <f t="shared" ref="H259:J259" si="96">H260</f>
        <v>24833300</v>
      </c>
      <c r="I259" s="10">
        <f t="shared" si="96"/>
        <v>24833300</v>
      </c>
      <c r="J259" s="10">
        <f t="shared" si="96"/>
        <v>24833300</v>
      </c>
    </row>
    <row r="260" spans="1:10" ht="30" x14ac:dyDescent="0.25">
      <c r="A260" s="74" t="s">
        <v>7</v>
      </c>
      <c r="B260" s="51">
        <v>52</v>
      </c>
      <c r="C260" s="51">
        <v>0</v>
      </c>
      <c r="D260" s="3" t="s">
        <v>11</v>
      </c>
      <c r="E260" s="51">
        <v>852</v>
      </c>
      <c r="F260" s="3" t="s">
        <v>205</v>
      </c>
      <c r="G260" s="3" t="s">
        <v>48</v>
      </c>
      <c r="H260" s="10">
        <f>'3.ВС'!J278</f>
        <v>24833300</v>
      </c>
      <c r="I260" s="10">
        <f>'3.ВС'!K278</f>
        <v>24833300</v>
      </c>
      <c r="J260" s="10">
        <f>'3.ВС'!L278</f>
        <v>24833300</v>
      </c>
    </row>
    <row r="261" spans="1:10" ht="30" x14ac:dyDescent="0.25">
      <c r="A261" s="54" t="s">
        <v>20</v>
      </c>
      <c r="B261" s="51">
        <v>52</v>
      </c>
      <c r="C261" s="51">
        <v>0</v>
      </c>
      <c r="D261" s="3" t="s">
        <v>11</v>
      </c>
      <c r="E261" s="51">
        <v>852</v>
      </c>
      <c r="F261" s="3" t="s">
        <v>205</v>
      </c>
      <c r="G261" s="3" t="s">
        <v>21</v>
      </c>
      <c r="H261" s="10">
        <f t="shared" ref="H261:J261" si="97">H262</f>
        <v>1148700</v>
      </c>
      <c r="I261" s="10">
        <f t="shared" si="97"/>
        <v>506300</v>
      </c>
      <c r="J261" s="10">
        <f t="shared" si="97"/>
        <v>506300</v>
      </c>
    </row>
    <row r="262" spans="1:10" ht="45" x14ac:dyDescent="0.25">
      <c r="A262" s="54" t="s">
        <v>9</v>
      </c>
      <c r="B262" s="51">
        <v>52</v>
      </c>
      <c r="C262" s="51">
        <v>0</v>
      </c>
      <c r="D262" s="3" t="s">
        <v>11</v>
      </c>
      <c r="E262" s="51">
        <v>852</v>
      </c>
      <c r="F262" s="3" t="s">
        <v>205</v>
      </c>
      <c r="G262" s="3" t="s">
        <v>22</v>
      </c>
      <c r="H262" s="10">
        <f>'3.ВС'!J280</f>
        <v>1148700</v>
      </c>
      <c r="I262" s="10">
        <f>'3.ВС'!K280</f>
        <v>506300</v>
      </c>
      <c r="J262" s="10">
        <f>'3.ВС'!L280</f>
        <v>506300</v>
      </c>
    </row>
    <row r="263" spans="1:10" x14ac:dyDescent="0.25">
      <c r="A263" s="54" t="s">
        <v>23</v>
      </c>
      <c r="B263" s="51">
        <v>52</v>
      </c>
      <c r="C263" s="51">
        <v>0</v>
      </c>
      <c r="D263" s="3" t="s">
        <v>11</v>
      </c>
      <c r="E263" s="51">
        <v>852</v>
      </c>
      <c r="F263" s="3" t="s">
        <v>205</v>
      </c>
      <c r="G263" s="3" t="s">
        <v>24</v>
      </c>
      <c r="H263" s="10">
        <f t="shared" ref="H263:J263" si="98">H264</f>
        <v>22870</v>
      </c>
      <c r="I263" s="10">
        <f t="shared" si="98"/>
        <v>22870</v>
      </c>
      <c r="J263" s="10">
        <f t="shared" si="98"/>
        <v>22870</v>
      </c>
    </row>
    <row r="264" spans="1:10" x14ac:dyDescent="0.25">
      <c r="A264" s="54" t="s">
        <v>25</v>
      </c>
      <c r="B264" s="51">
        <v>52</v>
      </c>
      <c r="C264" s="51">
        <v>0</v>
      </c>
      <c r="D264" s="3" t="s">
        <v>11</v>
      </c>
      <c r="E264" s="51">
        <v>852</v>
      </c>
      <c r="F264" s="3" t="s">
        <v>205</v>
      </c>
      <c r="G264" s="3" t="s">
        <v>26</v>
      </c>
      <c r="H264" s="10">
        <f>'3.ВС'!J282</f>
        <v>22870</v>
      </c>
      <c r="I264" s="10">
        <f>'3.ВС'!K282</f>
        <v>22870</v>
      </c>
      <c r="J264" s="10">
        <f>'3.ВС'!L282</f>
        <v>22870</v>
      </c>
    </row>
    <row r="265" spans="1:10" ht="45" x14ac:dyDescent="0.25">
      <c r="A265" s="53" t="s">
        <v>335</v>
      </c>
      <c r="B265" s="51">
        <v>52</v>
      </c>
      <c r="C265" s="51">
        <v>0</v>
      </c>
      <c r="D265" s="3" t="s">
        <v>41</v>
      </c>
      <c r="E265" s="51"/>
      <c r="F265" s="3"/>
      <c r="G265" s="3"/>
      <c r="H265" s="10">
        <f t="shared" ref="H265:J265" si="99">H266</f>
        <v>197588651</v>
      </c>
      <c r="I265" s="10">
        <f t="shared" si="99"/>
        <v>195460737</v>
      </c>
      <c r="J265" s="10">
        <f t="shared" si="99"/>
        <v>196815226</v>
      </c>
    </row>
    <row r="266" spans="1:10" ht="30" x14ac:dyDescent="0.25">
      <c r="A266" s="53" t="s">
        <v>106</v>
      </c>
      <c r="B266" s="51">
        <v>52</v>
      </c>
      <c r="C266" s="51">
        <v>0</v>
      </c>
      <c r="D266" s="4" t="s">
        <v>41</v>
      </c>
      <c r="E266" s="51">
        <v>852</v>
      </c>
      <c r="F266" s="4"/>
      <c r="G266" s="3"/>
      <c r="H266" s="10">
        <f>H267+H270+H273+H276+H279+H282+H285+H288+H291+H294+H297</f>
        <v>197588651</v>
      </c>
      <c r="I266" s="10">
        <f t="shared" ref="I266:J266" si="100">I267+I270+I273+I276+I279+I282+I285+I288+I291+I294+I297</f>
        <v>195460737</v>
      </c>
      <c r="J266" s="10">
        <f t="shared" si="100"/>
        <v>196815226</v>
      </c>
    </row>
    <row r="267" spans="1:10" ht="105" x14ac:dyDescent="0.25">
      <c r="A267" s="54" t="s">
        <v>253</v>
      </c>
      <c r="B267" s="51">
        <v>52</v>
      </c>
      <c r="C267" s="51">
        <v>0</v>
      </c>
      <c r="D267" s="4" t="s">
        <v>41</v>
      </c>
      <c r="E267" s="51">
        <v>852</v>
      </c>
      <c r="F267" s="3" t="s">
        <v>254</v>
      </c>
      <c r="G267" s="3"/>
      <c r="H267" s="10">
        <f t="shared" ref="H267:J271" si="101">H268</f>
        <v>96917024</v>
      </c>
      <c r="I267" s="10">
        <f t="shared" si="101"/>
        <v>96917024</v>
      </c>
      <c r="J267" s="10">
        <f t="shared" si="101"/>
        <v>96917024</v>
      </c>
    </row>
    <row r="268" spans="1:10" ht="45" x14ac:dyDescent="0.25">
      <c r="A268" s="54" t="s">
        <v>38</v>
      </c>
      <c r="B268" s="51">
        <v>52</v>
      </c>
      <c r="C268" s="51">
        <v>0</v>
      </c>
      <c r="D268" s="3" t="s">
        <v>41</v>
      </c>
      <c r="E268" s="51">
        <v>852</v>
      </c>
      <c r="F268" s="3" t="s">
        <v>254</v>
      </c>
      <c r="G268" s="3" t="s">
        <v>77</v>
      </c>
      <c r="H268" s="10">
        <f t="shared" si="101"/>
        <v>96917024</v>
      </c>
      <c r="I268" s="10">
        <f t="shared" si="101"/>
        <v>96917024</v>
      </c>
      <c r="J268" s="10">
        <f t="shared" si="101"/>
        <v>96917024</v>
      </c>
    </row>
    <row r="269" spans="1:10" x14ac:dyDescent="0.25">
      <c r="A269" s="54" t="s">
        <v>78</v>
      </c>
      <c r="B269" s="51">
        <v>52</v>
      </c>
      <c r="C269" s="51">
        <v>0</v>
      </c>
      <c r="D269" s="3" t="s">
        <v>41</v>
      </c>
      <c r="E269" s="51">
        <v>852</v>
      </c>
      <c r="F269" s="3" t="s">
        <v>254</v>
      </c>
      <c r="G269" s="3" t="s">
        <v>79</v>
      </c>
      <c r="H269" s="10">
        <f>'3.ВС'!J241</f>
        <v>96917024</v>
      </c>
      <c r="I269" s="10">
        <f>'3.ВС'!K241</f>
        <v>96917024</v>
      </c>
      <c r="J269" s="10">
        <f>'3.ВС'!L241</f>
        <v>96917024</v>
      </c>
    </row>
    <row r="270" spans="1:10" ht="255" x14ac:dyDescent="0.25">
      <c r="A270" s="54" t="s">
        <v>251</v>
      </c>
      <c r="B270" s="51">
        <v>52</v>
      </c>
      <c r="C270" s="51">
        <v>0</v>
      </c>
      <c r="D270" s="4" t="s">
        <v>41</v>
      </c>
      <c r="E270" s="51">
        <v>852</v>
      </c>
      <c r="F270" s="3" t="s">
        <v>255</v>
      </c>
      <c r="G270" s="3"/>
      <c r="H270" s="10">
        <f t="shared" si="101"/>
        <v>53986088</v>
      </c>
      <c r="I270" s="10">
        <f t="shared" si="101"/>
        <v>53986088</v>
      </c>
      <c r="J270" s="10">
        <f t="shared" si="101"/>
        <v>53986088</v>
      </c>
    </row>
    <row r="271" spans="1:10" ht="45" x14ac:dyDescent="0.25">
      <c r="A271" s="54" t="s">
        <v>38</v>
      </c>
      <c r="B271" s="51">
        <v>52</v>
      </c>
      <c r="C271" s="51">
        <v>0</v>
      </c>
      <c r="D271" s="3" t="s">
        <v>41</v>
      </c>
      <c r="E271" s="51">
        <v>852</v>
      </c>
      <c r="F271" s="3" t="s">
        <v>255</v>
      </c>
      <c r="G271" s="3" t="s">
        <v>77</v>
      </c>
      <c r="H271" s="10">
        <f t="shared" si="101"/>
        <v>53986088</v>
      </c>
      <c r="I271" s="10">
        <f t="shared" si="101"/>
        <v>53986088</v>
      </c>
      <c r="J271" s="10">
        <f t="shared" si="101"/>
        <v>53986088</v>
      </c>
    </row>
    <row r="272" spans="1:10" x14ac:dyDescent="0.25">
      <c r="A272" s="54" t="s">
        <v>78</v>
      </c>
      <c r="B272" s="51">
        <v>52</v>
      </c>
      <c r="C272" s="51">
        <v>0</v>
      </c>
      <c r="D272" s="3" t="s">
        <v>41</v>
      </c>
      <c r="E272" s="51">
        <v>852</v>
      </c>
      <c r="F272" s="3" t="s">
        <v>255</v>
      </c>
      <c r="G272" s="3" t="s">
        <v>79</v>
      </c>
      <c r="H272" s="10">
        <f>'3.ВС'!J228</f>
        <v>53986088</v>
      </c>
      <c r="I272" s="10">
        <f>'3.ВС'!K228</f>
        <v>53986088</v>
      </c>
      <c r="J272" s="10">
        <f>'3.ВС'!L228</f>
        <v>53986088</v>
      </c>
    </row>
    <row r="273" spans="1:10" ht="60" x14ac:dyDescent="0.25">
      <c r="A273" s="53" t="s">
        <v>120</v>
      </c>
      <c r="B273" s="51">
        <v>52</v>
      </c>
      <c r="C273" s="51">
        <v>0</v>
      </c>
      <c r="D273" s="4" t="s">
        <v>41</v>
      </c>
      <c r="E273" s="51">
        <v>852</v>
      </c>
      <c r="F273" s="3" t="s">
        <v>166</v>
      </c>
      <c r="G273" s="3"/>
      <c r="H273" s="10">
        <f t="shared" ref="H273:J274" si="102">H274</f>
        <v>972276</v>
      </c>
      <c r="I273" s="10">
        <f t="shared" si="102"/>
        <v>972276</v>
      </c>
      <c r="J273" s="10">
        <f t="shared" si="102"/>
        <v>972276</v>
      </c>
    </row>
    <row r="274" spans="1:10" ht="30" x14ac:dyDescent="0.25">
      <c r="A274" s="53" t="s">
        <v>90</v>
      </c>
      <c r="B274" s="51">
        <v>52</v>
      </c>
      <c r="C274" s="51">
        <v>0</v>
      </c>
      <c r="D274" s="3" t="s">
        <v>41</v>
      </c>
      <c r="E274" s="51">
        <v>852</v>
      </c>
      <c r="F274" s="3" t="s">
        <v>166</v>
      </c>
      <c r="G274" s="3" t="s">
        <v>91</v>
      </c>
      <c r="H274" s="10">
        <f t="shared" si="102"/>
        <v>972276</v>
      </c>
      <c r="I274" s="10">
        <f t="shared" si="102"/>
        <v>972276</v>
      </c>
      <c r="J274" s="10">
        <f t="shared" si="102"/>
        <v>972276</v>
      </c>
    </row>
    <row r="275" spans="1:10" ht="30" x14ac:dyDescent="0.25">
      <c r="A275" s="73" t="s">
        <v>98</v>
      </c>
      <c r="B275" s="51">
        <v>52</v>
      </c>
      <c r="C275" s="51">
        <v>0</v>
      </c>
      <c r="D275" s="3" t="s">
        <v>41</v>
      </c>
      <c r="E275" s="51">
        <v>852</v>
      </c>
      <c r="F275" s="3" t="s">
        <v>166</v>
      </c>
      <c r="G275" s="72" t="s">
        <v>99</v>
      </c>
      <c r="H275" s="10">
        <f>'3.ВС'!J290</f>
        <v>972276</v>
      </c>
      <c r="I275" s="10">
        <f>'3.ВС'!K290</f>
        <v>972276</v>
      </c>
      <c r="J275" s="10">
        <f>'3.ВС'!L290</f>
        <v>972276</v>
      </c>
    </row>
    <row r="276" spans="1:10" x14ac:dyDescent="0.25">
      <c r="A276" s="53" t="s">
        <v>108</v>
      </c>
      <c r="B276" s="51">
        <v>52</v>
      </c>
      <c r="C276" s="51">
        <v>0</v>
      </c>
      <c r="D276" s="4" t="s">
        <v>41</v>
      </c>
      <c r="E276" s="51">
        <v>852</v>
      </c>
      <c r="F276" s="4" t="s">
        <v>199</v>
      </c>
      <c r="G276" s="4"/>
      <c r="H276" s="6">
        <f t="shared" ref="H276:J277" si="103">H277</f>
        <v>10263400</v>
      </c>
      <c r="I276" s="6">
        <f t="shared" si="103"/>
        <v>10263400</v>
      </c>
      <c r="J276" s="6">
        <f t="shared" si="103"/>
        <v>10263400</v>
      </c>
    </row>
    <row r="277" spans="1:10" ht="45" x14ac:dyDescent="0.25">
      <c r="A277" s="54" t="s">
        <v>38</v>
      </c>
      <c r="B277" s="51">
        <v>52</v>
      </c>
      <c r="C277" s="51">
        <v>0</v>
      </c>
      <c r="D277" s="3" t="s">
        <v>41</v>
      </c>
      <c r="E277" s="51">
        <v>852</v>
      </c>
      <c r="F277" s="4" t="s">
        <v>199</v>
      </c>
      <c r="G277" s="4" t="s">
        <v>77</v>
      </c>
      <c r="H277" s="10">
        <f t="shared" si="103"/>
        <v>10263400</v>
      </c>
      <c r="I277" s="10">
        <f t="shared" si="103"/>
        <v>10263400</v>
      </c>
      <c r="J277" s="10">
        <f t="shared" si="103"/>
        <v>10263400</v>
      </c>
    </row>
    <row r="278" spans="1:10" x14ac:dyDescent="0.25">
      <c r="A278" s="54" t="s">
        <v>78</v>
      </c>
      <c r="B278" s="51">
        <v>52</v>
      </c>
      <c r="C278" s="51">
        <v>0</v>
      </c>
      <c r="D278" s="3" t="s">
        <v>41</v>
      </c>
      <c r="E278" s="51">
        <v>852</v>
      </c>
      <c r="F278" s="3" t="s">
        <v>199</v>
      </c>
      <c r="G278" s="3" t="s">
        <v>79</v>
      </c>
      <c r="H278" s="10">
        <f>'3.ВС'!J231</f>
        <v>10263400</v>
      </c>
      <c r="I278" s="10">
        <f>'3.ВС'!K231</f>
        <v>10263400</v>
      </c>
      <c r="J278" s="10">
        <f>'3.ВС'!L231</f>
        <v>10263400</v>
      </c>
    </row>
    <row r="279" spans="1:10" x14ac:dyDescent="0.25">
      <c r="A279" s="53" t="s">
        <v>111</v>
      </c>
      <c r="B279" s="51">
        <v>52</v>
      </c>
      <c r="C279" s="51">
        <v>0</v>
      </c>
      <c r="D279" s="4" t="s">
        <v>41</v>
      </c>
      <c r="E279" s="51">
        <v>852</v>
      </c>
      <c r="F279" s="3" t="s">
        <v>202</v>
      </c>
      <c r="G279" s="3"/>
      <c r="H279" s="10">
        <f t="shared" ref="H279:J280" si="104">H280</f>
        <v>22604800</v>
      </c>
      <c r="I279" s="10">
        <f t="shared" si="104"/>
        <v>22359043</v>
      </c>
      <c r="J279" s="10">
        <f t="shared" si="104"/>
        <v>22604800</v>
      </c>
    </row>
    <row r="280" spans="1:10" ht="45" x14ac:dyDescent="0.25">
      <c r="A280" s="54" t="s">
        <v>38</v>
      </c>
      <c r="B280" s="51">
        <v>52</v>
      </c>
      <c r="C280" s="51">
        <v>0</v>
      </c>
      <c r="D280" s="3" t="s">
        <v>41</v>
      </c>
      <c r="E280" s="51">
        <v>852</v>
      </c>
      <c r="F280" s="3" t="s">
        <v>202</v>
      </c>
      <c r="G280" s="3" t="s">
        <v>77</v>
      </c>
      <c r="H280" s="10">
        <f t="shared" si="104"/>
        <v>22604800</v>
      </c>
      <c r="I280" s="10">
        <f t="shared" si="104"/>
        <v>22359043</v>
      </c>
      <c r="J280" s="10">
        <f t="shared" si="104"/>
        <v>22604800</v>
      </c>
    </row>
    <row r="281" spans="1:10" x14ac:dyDescent="0.25">
      <c r="A281" s="54" t="s">
        <v>78</v>
      </c>
      <c r="B281" s="51">
        <v>52</v>
      </c>
      <c r="C281" s="51">
        <v>0</v>
      </c>
      <c r="D281" s="3" t="s">
        <v>41</v>
      </c>
      <c r="E281" s="51">
        <v>852</v>
      </c>
      <c r="F281" s="3" t="s">
        <v>202</v>
      </c>
      <c r="G281" s="3" t="s">
        <v>79</v>
      </c>
      <c r="H281" s="10">
        <f>'3.ВС'!J244</f>
        <v>22604800</v>
      </c>
      <c r="I281" s="10">
        <f>'3.ВС'!K244</f>
        <v>22359043</v>
      </c>
      <c r="J281" s="10">
        <f>'3.ВС'!L244</f>
        <v>22604800</v>
      </c>
    </row>
    <row r="282" spans="1:10" x14ac:dyDescent="0.25">
      <c r="A282" s="53" t="s">
        <v>114</v>
      </c>
      <c r="B282" s="51">
        <v>52</v>
      </c>
      <c r="C282" s="51">
        <v>0</v>
      </c>
      <c r="D282" s="4" t="s">
        <v>41</v>
      </c>
      <c r="E282" s="51">
        <v>852</v>
      </c>
      <c r="F282" s="4" t="s">
        <v>203</v>
      </c>
      <c r="G282" s="3"/>
      <c r="H282" s="10">
        <f t="shared" ref="H282:J283" si="105">H283</f>
        <v>8245600</v>
      </c>
      <c r="I282" s="10">
        <f t="shared" si="105"/>
        <v>8245600</v>
      </c>
      <c r="J282" s="10">
        <f t="shared" si="105"/>
        <v>8245600</v>
      </c>
    </row>
    <row r="283" spans="1:10" ht="45" x14ac:dyDescent="0.25">
      <c r="A283" s="54" t="s">
        <v>38</v>
      </c>
      <c r="B283" s="51">
        <v>52</v>
      </c>
      <c r="C283" s="51">
        <v>0</v>
      </c>
      <c r="D283" s="3" t="s">
        <v>41</v>
      </c>
      <c r="E283" s="51">
        <v>852</v>
      </c>
      <c r="F283" s="4" t="s">
        <v>203</v>
      </c>
      <c r="G283" s="3" t="s">
        <v>77</v>
      </c>
      <c r="H283" s="10">
        <f t="shared" si="105"/>
        <v>8245600</v>
      </c>
      <c r="I283" s="10">
        <f t="shared" si="105"/>
        <v>8245600</v>
      </c>
      <c r="J283" s="10">
        <f t="shared" si="105"/>
        <v>8245600</v>
      </c>
    </row>
    <row r="284" spans="1:10" x14ac:dyDescent="0.25">
      <c r="A284" s="54" t="s">
        <v>78</v>
      </c>
      <c r="B284" s="51">
        <v>52</v>
      </c>
      <c r="C284" s="51">
        <v>0</v>
      </c>
      <c r="D284" s="3" t="s">
        <v>41</v>
      </c>
      <c r="E284" s="51">
        <v>852</v>
      </c>
      <c r="F284" s="4" t="s">
        <v>203</v>
      </c>
      <c r="G284" s="3" t="s">
        <v>79</v>
      </c>
      <c r="H284" s="10">
        <f>'3.ВС'!J310</f>
        <v>8245600</v>
      </c>
      <c r="I284" s="10">
        <f>'3.ВС'!K310</f>
        <v>8245600</v>
      </c>
      <c r="J284" s="10">
        <f>'3.ВС'!L310</f>
        <v>8245600</v>
      </c>
    </row>
    <row r="285" spans="1:10" x14ac:dyDescent="0.25">
      <c r="A285" s="53" t="s">
        <v>200</v>
      </c>
      <c r="B285" s="51">
        <v>52</v>
      </c>
      <c r="C285" s="51">
        <v>0</v>
      </c>
      <c r="D285" s="4" t="s">
        <v>41</v>
      </c>
      <c r="E285" s="51">
        <v>852</v>
      </c>
      <c r="F285" s="3" t="s">
        <v>201</v>
      </c>
      <c r="G285" s="3"/>
      <c r="H285" s="10">
        <f t="shared" ref="H285:J289" si="106">H286</f>
        <v>144948</v>
      </c>
      <c r="I285" s="10">
        <f t="shared" si="106"/>
        <v>0</v>
      </c>
      <c r="J285" s="10">
        <f t="shared" si="106"/>
        <v>0</v>
      </c>
    </row>
    <row r="286" spans="1:10" ht="45" x14ac:dyDescent="0.25">
      <c r="A286" s="54" t="s">
        <v>38</v>
      </c>
      <c r="B286" s="51">
        <v>52</v>
      </c>
      <c r="C286" s="51">
        <v>0</v>
      </c>
      <c r="D286" s="3" t="s">
        <v>41</v>
      </c>
      <c r="E286" s="51">
        <v>852</v>
      </c>
      <c r="F286" s="3" t="s">
        <v>201</v>
      </c>
      <c r="G286" s="3" t="s">
        <v>77</v>
      </c>
      <c r="H286" s="10">
        <f t="shared" si="106"/>
        <v>144948</v>
      </c>
      <c r="I286" s="10">
        <f t="shared" si="106"/>
        <v>0</v>
      </c>
      <c r="J286" s="10">
        <f t="shared" si="106"/>
        <v>0</v>
      </c>
    </row>
    <row r="287" spans="1:10" x14ac:dyDescent="0.25">
      <c r="A287" s="54" t="s">
        <v>78</v>
      </c>
      <c r="B287" s="51">
        <v>52</v>
      </c>
      <c r="C287" s="51">
        <v>0</v>
      </c>
      <c r="D287" s="3" t="s">
        <v>41</v>
      </c>
      <c r="E287" s="51">
        <v>852</v>
      </c>
      <c r="F287" s="3" t="s">
        <v>201</v>
      </c>
      <c r="G287" s="3" t="s">
        <v>79</v>
      </c>
      <c r="H287" s="10">
        <f>'3.ВС'!J247+'3.ВС'!J313</f>
        <v>144948</v>
      </c>
      <c r="I287" s="10">
        <f>'3.ВС'!K247+'3.ВС'!K313</f>
        <v>0</v>
      </c>
      <c r="J287" s="10">
        <f>'3.ВС'!L247+'3.ВС'!L313</f>
        <v>0</v>
      </c>
    </row>
    <row r="288" spans="1:10" ht="45" x14ac:dyDescent="0.25">
      <c r="A288" s="77" t="s">
        <v>431</v>
      </c>
      <c r="B288" s="51">
        <v>52</v>
      </c>
      <c r="C288" s="51">
        <v>0</v>
      </c>
      <c r="D288" s="4" t="s">
        <v>41</v>
      </c>
      <c r="E288" s="51">
        <v>852</v>
      </c>
      <c r="F288" s="3" t="s">
        <v>433</v>
      </c>
      <c r="G288" s="3"/>
      <c r="H288" s="10">
        <f t="shared" si="106"/>
        <v>205012</v>
      </c>
      <c r="I288" s="10">
        <f t="shared" si="106"/>
        <v>0</v>
      </c>
      <c r="J288" s="10">
        <f t="shared" si="106"/>
        <v>0</v>
      </c>
    </row>
    <row r="289" spans="1:10" ht="45" x14ac:dyDescent="0.25">
      <c r="A289" s="77" t="s">
        <v>38</v>
      </c>
      <c r="B289" s="51">
        <v>52</v>
      </c>
      <c r="C289" s="51">
        <v>0</v>
      </c>
      <c r="D289" s="3" t="s">
        <v>41</v>
      </c>
      <c r="E289" s="51">
        <v>852</v>
      </c>
      <c r="F289" s="3" t="s">
        <v>433</v>
      </c>
      <c r="G289" s="3" t="s">
        <v>77</v>
      </c>
      <c r="H289" s="10">
        <f t="shared" si="106"/>
        <v>205012</v>
      </c>
      <c r="I289" s="10">
        <f t="shared" si="106"/>
        <v>0</v>
      </c>
      <c r="J289" s="10">
        <f t="shared" si="106"/>
        <v>0</v>
      </c>
    </row>
    <row r="290" spans="1:10" x14ac:dyDescent="0.25">
      <c r="A290" s="77" t="s">
        <v>78</v>
      </c>
      <c r="B290" s="51">
        <v>52</v>
      </c>
      <c r="C290" s="51">
        <v>0</v>
      </c>
      <c r="D290" s="3" t="s">
        <v>41</v>
      </c>
      <c r="E290" s="51">
        <v>852</v>
      </c>
      <c r="F290" s="3" t="s">
        <v>433</v>
      </c>
      <c r="G290" s="3" t="s">
        <v>79</v>
      </c>
      <c r="H290" s="10">
        <f>'3.ВС'!J250</f>
        <v>205012</v>
      </c>
      <c r="I290" s="10">
        <f>'3.ВС'!K250</f>
        <v>0</v>
      </c>
      <c r="J290" s="10">
        <f>'3.ВС'!L250</f>
        <v>0</v>
      </c>
    </row>
    <row r="291" spans="1:10" ht="30" x14ac:dyDescent="0.25">
      <c r="A291" s="54" t="s">
        <v>110</v>
      </c>
      <c r="B291" s="51">
        <v>52</v>
      </c>
      <c r="C291" s="51">
        <v>0</v>
      </c>
      <c r="D291" s="4" t="s">
        <v>41</v>
      </c>
      <c r="E291" s="51">
        <v>852</v>
      </c>
      <c r="F291" s="3" t="s">
        <v>256</v>
      </c>
      <c r="G291" s="3"/>
      <c r="H291" s="10">
        <f t="shared" ref="H291:J292" si="107">H292</f>
        <v>1623620</v>
      </c>
      <c r="I291" s="10">
        <f t="shared" si="107"/>
        <v>0</v>
      </c>
      <c r="J291" s="10">
        <f t="shared" si="107"/>
        <v>1000000</v>
      </c>
    </row>
    <row r="292" spans="1:10" ht="45" x14ac:dyDescent="0.25">
      <c r="A292" s="54" t="s">
        <v>38</v>
      </c>
      <c r="B292" s="51">
        <v>52</v>
      </c>
      <c r="C292" s="51">
        <v>0</v>
      </c>
      <c r="D292" s="3" t="s">
        <v>41</v>
      </c>
      <c r="E292" s="51">
        <v>852</v>
      </c>
      <c r="F292" s="3" t="s">
        <v>256</v>
      </c>
      <c r="G292" s="3" t="s">
        <v>77</v>
      </c>
      <c r="H292" s="10">
        <f t="shared" si="107"/>
        <v>1623620</v>
      </c>
      <c r="I292" s="10">
        <f t="shared" si="107"/>
        <v>0</v>
      </c>
      <c r="J292" s="10">
        <f t="shared" si="107"/>
        <v>1000000</v>
      </c>
    </row>
    <row r="293" spans="1:10" x14ac:dyDescent="0.25">
      <c r="A293" s="54" t="s">
        <v>78</v>
      </c>
      <c r="B293" s="51">
        <v>52</v>
      </c>
      <c r="C293" s="51">
        <v>0</v>
      </c>
      <c r="D293" s="3" t="s">
        <v>41</v>
      </c>
      <c r="E293" s="51">
        <v>852</v>
      </c>
      <c r="F293" s="3" t="s">
        <v>256</v>
      </c>
      <c r="G293" s="3" t="s">
        <v>79</v>
      </c>
      <c r="H293" s="10">
        <f>'3.ВС'!J253+'3.ВС'!J234</f>
        <v>1623620</v>
      </c>
      <c r="I293" s="10">
        <f>'3.ВС'!K253+'3.ВС'!K234</f>
        <v>0</v>
      </c>
      <c r="J293" s="10">
        <f>'3.ВС'!L253+'3.ВС'!L234</f>
        <v>1000000</v>
      </c>
    </row>
    <row r="294" spans="1:10" ht="60" x14ac:dyDescent="0.25">
      <c r="A294" s="76" t="s">
        <v>422</v>
      </c>
      <c r="B294" s="51">
        <v>52</v>
      </c>
      <c r="C294" s="51">
        <v>0</v>
      </c>
      <c r="D294" s="3" t="s">
        <v>41</v>
      </c>
      <c r="E294" s="51">
        <v>852</v>
      </c>
      <c r="F294" s="3" t="s">
        <v>423</v>
      </c>
      <c r="G294" s="3"/>
      <c r="H294" s="10">
        <f t="shared" ref="H294:J295" si="108">H295</f>
        <v>2615883</v>
      </c>
      <c r="I294" s="10">
        <f t="shared" si="108"/>
        <v>2717306</v>
      </c>
      <c r="J294" s="10">
        <f t="shared" si="108"/>
        <v>2826038</v>
      </c>
    </row>
    <row r="295" spans="1:10" ht="45" x14ac:dyDescent="0.25">
      <c r="A295" s="76" t="s">
        <v>38</v>
      </c>
      <c r="B295" s="51">
        <v>52</v>
      </c>
      <c r="C295" s="51">
        <v>0</v>
      </c>
      <c r="D295" s="3" t="s">
        <v>41</v>
      </c>
      <c r="E295" s="51">
        <v>852</v>
      </c>
      <c r="F295" s="3" t="s">
        <v>423</v>
      </c>
      <c r="G295" s="3" t="s">
        <v>77</v>
      </c>
      <c r="H295" s="10">
        <f t="shared" si="108"/>
        <v>2615883</v>
      </c>
      <c r="I295" s="10">
        <f t="shared" si="108"/>
        <v>2717306</v>
      </c>
      <c r="J295" s="10">
        <f t="shared" si="108"/>
        <v>2826038</v>
      </c>
    </row>
    <row r="296" spans="1:10" x14ac:dyDescent="0.25">
      <c r="A296" s="76" t="s">
        <v>78</v>
      </c>
      <c r="B296" s="51">
        <v>52</v>
      </c>
      <c r="C296" s="51">
        <v>0</v>
      </c>
      <c r="D296" s="3" t="s">
        <v>41</v>
      </c>
      <c r="E296" s="51">
        <v>852</v>
      </c>
      <c r="F296" s="3" t="s">
        <v>423</v>
      </c>
      <c r="G296" s="3" t="s">
        <v>79</v>
      </c>
      <c r="H296" s="10">
        <f>'3.ВС'!J256</f>
        <v>2615883</v>
      </c>
      <c r="I296" s="10">
        <f>'3.ВС'!K256</f>
        <v>2717306</v>
      </c>
      <c r="J296" s="10">
        <f>'3.ВС'!L256</f>
        <v>2826038</v>
      </c>
    </row>
    <row r="297" spans="1:10" ht="45" x14ac:dyDescent="0.25">
      <c r="A297" s="54" t="s">
        <v>264</v>
      </c>
      <c r="B297" s="51">
        <v>52</v>
      </c>
      <c r="C297" s="51">
        <v>0</v>
      </c>
      <c r="D297" s="4" t="s">
        <v>41</v>
      </c>
      <c r="E297" s="51">
        <v>852</v>
      </c>
      <c r="F297" s="3" t="s">
        <v>265</v>
      </c>
      <c r="G297" s="3"/>
      <c r="H297" s="10">
        <f t="shared" ref="H297:J298" si="109">H298</f>
        <v>10000</v>
      </c>
      <c r="I297" s="10">
        <f t="shared" si="109"/>
        <v>0</v>
      </c>
      <c r="J297" s="10">
        <f t="shared" si="109"/>
        <v>0</v>
      </c>
    </row>
    <row r="298" spans="1:10" ht="45" x14ac:dyDescent="0.25">
      <c r="A298" s="54" t="s">
        <v>38</v>
      </c>
      <c r="B298" s="51">
        <v>52</v>
      </c>
      <c r="C298" s="51">
        <v>0</v>
      </c>
      <c r="D298" s="3" t="s">
        <v>41</v>
      </c>
      <c r="E298" s="51">
        <v>852</v>
      </c>
      <c r="F298" s="3" t="s">
        <v>265</v>
      </c>
      <c r="G298" s="3" t="s">
        <v>77</v>
      </c>
      <c r="H298" s="10">
        <f t="shared" si="109"/>
        <v>10000</v>
      </c>
      <c r="I298" s="10">
        <f t="shared" si="109"/>
        <v>0</v>
      </c>
      <c r="J298" s="10">
        <f t="shared" si="109"/>
        <v>0</v>
      </c>
    </row>
    <row r="299" spans="1:10" x14ac:dyDescent="0.25">
      <c r="A299" s="54" t="s">
        <v>78</v>
      </c>
      <c r="B299" s="51">
        <v>52</v>
      </c>
      <c r="C299" s="51">
        <v>0</v>
      </c>
      <c r="D299" s="3" t="s">
        <v>41</v>
      </c>
      <c r="E299" s="51">
        <v>852</v>
      </c>
      <c r="F299" s="3" t="s">
        <v>265</v>
      </c>
      <c r="G299" s="3" t="s">
        <v>79</v>
      </c>
      <c r="H299" s="10">
        <f>'3.ВС'!J316</f>
        <v>10000</v>
      </c>
      <c r="I299" s="10">
        <f>'3.ВС'!K316</f>
        <v>0</v>
      </c>
      <c r="J299" s="10">
        <f>'3.ВС'!L316</f>
        <v>0</v>
      </c>
    </row>
    <row r="300" spans="1:10" ht="30" x14ac:dyDescent="0.25">
      <c r="A300" s="53" t="s">
        <v>167</v>
      </c>
      <c r="B300" s="51">
        <v>52</v>
      </c>
      <c r="C300" s="51">
        <v>0</v>
      </c>
      <c r="D300" s="3" t="s">
        <v>43</v>
      </c>
      <c r="E300" s="51"/>
      <c r="F300" s="3"/>
      <c r="G300" s="3"/>
      <c r="H300" s="10">
        <f t="shared" ref="H300:J301" si="110">H301</f>
        <v>3514800</v>
      </c>
      <c r="I300" s="10">
        <f t="shared" si="110"/>
        <v>3514800</v>
      </c>
      <c r="J300" s="10">
        <f t="shared" si="110"/>
        <v>3514800</v>
      </c>
    </row>
    <row r="301" spans="1:10" ht="30" x14ac:dyDescent="0.25">
      <c r="A301" s="53" t="s">
        <v>106</v>
      </c>
      <c r="B301" s="51">
        <v>52</v>
      </c>
      <c r="C301" s="51">
        <v>0</v>
      </c>
      <c r="D301" s="4" t="s">
        <v>43</v>
      </c>
      <c r="E301" s="51">
        <v>852</v>
      </c>
      <c r="F301" s="4"/>
      <c r="G301" s="3"/>
      <c r="H301" s="10">
        <f>H302</f>
        <v>3514800</v>
      </c>
      <c r="I301" s="10">
        <f t="shared" si="110"/>
        <v>3514800</v>
      </c>
      <c r="J301" s="10">
        <f t="shared" si="110"/>
        <v>3514800</v>
      </c>
    </row>
    <row r="302" spans="1:10" ht="120" x14ac:dyDescent="0.25">
      <c r="A302" s="54" t="s">
        <v>252</v>
      </c>
      <c r="B302" s="51">
        <v>52</v>
      </c>
      <c r="C302" s="51">
        <v>0</v>
      </c>
      <c r="D302" s="3" t="s">
        <v>43</v>
      </c>
      <c r="E302" s="51">
        <v>852</v>
      </c>
      <c r="F302" s="3" t="s">
        <v>258</v>
      </c>
      <c r="G302" s="3"/>
      <c r="H302" s="10">
        <f t="shared" ref="H302:J302" si="111">H303+H305</f>
        <v>3514800</v>
      </c>
      <c r="I302" s="10">
        <f t="shared" si="111"/>
        <v>3514800</v>
      </c>
      <c r="J302" s="10">
        <f t="shared" si="111"/>
        <v>3514800</v>
      </c>
    </row>
    <row r="303" spans="1:10" ht="45" x14ac:dyDescent="0.25">
      <c r="A303" s="54" t="s">
        <v>38</v>
      </c>
      <c r="B303" s="51">
        <v>52</v>
      </c>
      <c r="C303" s="51">
        <v>0</v>
      </c>
      <c r="D303" s="4" t="s">
        <v>43</v>
      </c>
      <c r="E303" s="51">
        <v>852</v>
      </c>
      <c r="F303" s="3" t="s">
        <v>258</v>
      </c>
      <c r="G303" s="3" t="s">
        <v>77</v>
      </c>
      <c r="H303" s="10">
        <f t="shared" ref="H303:J303" si="112">H304</f>
        <v>2103600</v>
      </c>
      <c r="I303" s="10">
        <f t="shared" si="112"/>
        <v>2103600</v>
      </c>
      <c r="J303" s="10">
        <f t="shared" si="112"/>
        <v>2103600</v>
      </c>
    </row>
    <row r="304" spans="1:10" x14ac:dyDescent="0.25">
      <c r="A304" s="54" t="s">
        <v>78</v>
      </c>
      <c r="B304" s="51">
        <v>52</v>
      </c>
      <c r="C304" s="51">
        <v>0</v>
      </c>
      <c r="D304" s="3" t="s">
        <v>43</v>
      </c>
      <c r="E304" s="51">
        <v>852</v>
      </c>
      <c r="F304" s="3" t="s">
        <v>258</v>
      </c>
      <c r="G304" s="3" t="s">
        <v>79</v>
      </c>
      <c r="H304" s="10">
        <f>'3.ВС'!J259+'3.ВС'!J237+'3.ВС'!J319</f>
        <v>2103600</v>
      </c>
      <c r="I304" s="10">
        <f>'3.ВС'!K259+'3.ВС'!K237+'3.ВС'!K319</f>
        <v>2103600</v>
      </c>
      <c r="J304" s="10">
        <f>'3.ВС'!L259+'3.ВС'!L237+'3.ВС'!L319</f>
        <v>2103600</v>
      </c>
    </row>
    <row r="305" spans="1:10" ht="30" x14ac:dyDescent="0.25">
      <c r="A305" s="53" t="s">
        <v>90</v>
      </c>
      <c r="B305" s="51">
        <v>52</v>
      </c>
      <c r="C305" s="51">
        <v>0</v>
      </c>
      <c r="D305" s="4" t="s">
        <v>43</v>
      </c>
      <c r="E305" s="51">
        <v>852</v>
      </c>
      <c r="F305" s="3" t="s">
        <v>258</v>
      </c>
      <c r="G305" s="3" t="s">
        <v>91</v>
      </c>
      <c r="H305" s="10">
        <f t="shared" ref="H305:J305" si="113">H306</f>
        <v>1411200</v>
      </c>
      <c r="I305" s="10">
        <f t="shared" si="113"/>
        <v>1411200</v>
      </c>
      <c r="J305" s="10">
        <f t="shared" si="113"/>
        <v>1411200</v>
      </c>
    </row>
    <row r="306" spans="1:10" ht="30" x14ac:dyDescent="0.25">
      <c r="A306" s="75" t="s">
        <v>98</v>
      </c>
      <c r="B306" s="51">
        <v>52</v>
      </c>
      <c r="C306" s="51">
        <v>0</v>
      </c>
      <c r="D306" s="3" t="s">
        <v>43</v>
      </c>
      <c r="E306" s="51">
        <v>852</v>
      </c>
      <c r="F306" s="3" t="s">
        <v>258</v>
      </c>
      <c r="G306" s="3" t="s">
        <v>99</v>
      </c>
      <c r="H306" s="10">
        <f>'3.ВС'!J285</f>
        <v>1411200</v>
      </c>
      <c r="I306" s="10">
        <f>'3.ВС'!K285</f>
        <v>1411200</v>
      </c>
      <c r="J306" s="10">
        <f>'3.ВС'!L285</f>
        <v>1411200</v>
      </c>
    </row>
    <row r="307" spans="1:10" ht="30" x14ac:dyDescent="0.25">
      <c r="A307" s="53" t="s">
        <v>171</v>
      </c>
      <c r="B307" s="51">
        <v>52</v>
      </c>
      <c r="C307" s="51">
        <v>0</v>
      </c>
      <c r="D307" s="3" t="s">
        <v>97</v>
      </c>
      <c r="E307" s="51"/>
      <c r="F307" s="3"/>
      <c r="G307" s="3"/>
      <c r="H307" s="10">
        <f t="shared" ref="H307:J310" si="114">H308</f>
        <v>644800</v>
      </c>
      <c r="I307" s="10">
        <f t="shared" si="114"/>
        <v>644800</v>
      </c>
      <c r="J307" s="10">
        <f t="shared" si="114"/>
        <v>644800</v>
      </c>
    </row>
    <row r="308" spans="1:10" s="2" customFormat="1" ht="30" x14ac:dyDescent="0.25">
      <c r="A308" s="53" t="s">
        <v>106</v>
      </c>
      <c r="B308" s="51">
        <v>52</v>
      </c>
      <c r="C308" s="51">
        <v>0</v>
      </c>
      <c r="D308" s="4" t="s">
        <v>97</v>
      </c>
      <c r="E308" s="51">
        <v>852</v>
      </c>
      <c r="F308" s="4"/>
      <c r="G308" s="3"/>
      <c r="H308" s="10">
        <f t="shared" si="114"/>
        <v>644800</v>
      </c>
      <c r="I308" s="10">
        <f t="shared" si="114"/>
        <v>644800</v>
      </c>
      <c r="J308" s="10">
        <f t="shared" si="114"/>
        <v>644800</v>
      </c>
    </row>
    <row r="309" spans="1:10" ht="30" x14ac:dyDescent="0.25">
      <c r="A309" s="53" t="s">
        <v>112</v>
      </c>
      <c r="B309" s="51">
        <v>52</v>
      </c>
      <c r="C309" s="51">
        <v>0</v>
      </c>
      <c r="D309" s="3" t="s">
        <v>97</v>
      </c>
      <c r="E309" s="51">
        <v>852</v>
      </c>
      <c r="F309" s="3" t="s">
        <v>172</v>
      </c>
      <c r="G309" s="3"/>
      <c r="H309" s="10">
        <f t="shared" si="114"/>
        <v>644800</v>
      </c>
      <c r="I309" s="10">
        <f t="shared" si="114"/>
        <v>644800</v>
      </c>
      <c r="J309" s="10">
        <f t="shared" si="114"/>
        <v>644800</v>
      </c>
    </row>
    <row r="310" spans="1:10" ht="45" x14ac:dyDescent="0.25">
      <c r="A310" s="54" t="s">
        <v>38</v>
      </c>
      <c r="B310" s="51">
        <v>52</v>
      </c>
      <c r="C310" s="51">
        <v>0</v>
      </c>
      <c r="D310" s="3" t="s">
        <v>97</v>
      </c>
      <c r="E310" s="51">
        <v>852</v>
      </c>
      <c r="F310" s="3" t="s">
        <v>172</v>
      </c>
      <c r="G310" s="3" t="s">
        <v>77</v>
      </c>
      <c r="H310" s="10">
        <f t="shared" si="114"/>
        <v>644800</v>
      </c>
      <c r="I310" s="10">
        <f t="shared" si="114"/>
        <v>644800</v>
      </c>
      <c r="J310" s="10">
        <f t="shared" si="114"/>
        <v>644800</v>
      </c>
    </row>
    <row r="311" spans="1:10" x14ac:dyDescent="0.25">
      <c r="A311" s="54" t="s">
        <v>78</v>
      </c>
      <c r="B311" s="51">
        <v>52</v>
      </c>
      <c r="C311" s="51">
        <v>0</v>
      </c>
      <c r="D311" s="3" t="s">
        <v>97</v>
      </c>
      <c r="E311" s="51">
        <v>852</v>
      </c>
      <c r="F311" s="3" t="s">
        <v>172</v>
      </c>
      <c r="G311" s="3" t="s">
        <v>79</v>
      </c>
      <c r="H311" s="10">
        <f>'3.ВС'!J262</f>
        <v>644800</v>
      </c>
      <c r="I311" s="10">
        <f>'3.ВС'!K262</f>
        <v>644800</v>
      </c>
      <c r="J311" s="10">
        <f>'3.ВС'!L262</f>
        <v>644800</v>
      </c>
    </row>
    <row r="312" spans="1:10" ht="30" x14ac:dyDescent="0.25">
      <c r="A312" s="53" t="s">
        <v>170</v>
      </c>
      <c r="B312" s="51">
        <v>52</v>
      </c>
      <c r="C312" s="51">
        <v>0</v>
      </c>
      <c r="D312" s="3" t="s">
        <v>72</v>
      </c>
      <c r="E312" s="51"/>
      <c r="F312" s="3"/>
      <c r="G312" s="3"/>
      <c r="H312" s="10">
        <f t="shared" ref="H312:J318" si="115">H313</f>
        <v>320315</v>
      </c>
      <c r="I312" s="10">
        <f t="shared" si="115"/>
        <v>0</v>
      </c>
      <c r="J312" s="10">
        <f t="shared" si="115"/>
        <v>0</v>
      </c>
    </row>
    <row r="313" spans="1:10" ht="30" x14ac:dyDescent="0.25">
      <c r="A313" s="53" t="s">
        <v>106</v>
      </c>
      <c r="B313" s="51">
        <v>52</v>
      </c>
      <c r="C313" s="51">
        <v>0</v>
      </c>
      <c r="D313" s="4" t="s">
        <v>72</v>
      </c>
      <c r="E313" s="51">
        <v>852</v>
      </c>
      <c r="F313" s="4"/>
      <c r="G313" s="3"/>
      <c r="H313" s="10">
        <f t="shared" ref="H313:J313" si="116">H317+H314</f>
        <v>320315</v>
      </c>
      <c r="I313" s="10">
        <f t="shared" si="116"/>
        <v>0</v>
      </c>
      <c r="J313" s="10">
        <f t="shared" si="116"/>
        <v>0</v>
      </c>
    </row>
    <row r="314" spans="1:10" ht="30" x14ac:dyDescent="0.25">
      <c r="A314" s="53" t="s">
        <v>103</v>
      </c>
      <c r="B314" s="51">
        <v>52</v>
      </c>
      <c r="C314" s="51">
        <v>0</v>
      </c>
      <c r="D314" s="3" t="s">
        <v>72</v>
      </c>
      <c r="E314" s="51">
        <v>852</v>
      </c>
      <c r="F314" s="4" t="s">
        <v>196</v>
      </c>
      <c r="G314" s="3"/>
      <c r="H314" s="10">
        <f t="shared" ref="H314:J315" si="117">H315</f>
        <v>196915</v>
      </c>
      <c r="I314" s="10">
        <f t="shared" si="117"/>
        <v>0</v>
      </c>
      <c r="J314" s="10">
        <f t="shared" si="117"/>
        <v>0</v>
      </c>
    </row>
    <row r="315" spans="1:10" ht="30" x14ac:dyDescent="0.25">
      <c r="A315" s="54" t="s">
        <v>20</v>
      </c>
      <c r="B315" s="51">
        <v>52</v>
      </c>
      <c r="C315" s="51">
        <v>0</v>
      </c>
      <c r="D315" s="3" t="s">
        <v>72</v>
      </c>
      <c r="E315" s="51">
        <v>852</v>
      </c>
      <c r="F315" s="4" t="s">
        <v>196</v>
      </c>
      <c r="G315" s="3" t="s">
        <v>21</v>
      </c>
      <c r="H315" s="10">
        <f t="shared" si="117"/>
        <v>196915</v>
      </c>
      <c r="I315" s="10">
        <f t="shared" si="117"/>
        <v>0</v>
      </c>
      <c r="J315" s="10">
        <f t="shared" si="117"/>
        <v>0</v>
      </c>
    </row>
    <row r="316" spans="1:10" ht="45" x14ac:dyDescent="0.25">
      <c r="A316" s="54" t="s">
        <v>9</v>
      </c>
      <c r="B316" s="51">
        <v>52</v>
      </c>
      <c r="C316" s="51">
        <v>0</v>
      </c>
      <c r="D316" s="3" t="s">
        <v>72</v>
      </c>
      <c r="E316" s="51">
        <v>852</v>
      </c>
      <c r="F316" s="4" t="s">
        <v>196</v>
      </c>
      <c r="G316" s="3" t="s">
        <v>22</v>
      </c>
      <c r="H316" s="10">
        <f>'3.ВС'!J306</f>
        <v>196915</v>
      </c>
      <c r="I316" s="10">
        <f>'3.ВС'!K306</f>
        <v>0</v>
      </c>
      <c r="J316" s="10">
        <f>'3.ВС'!L306</f>
        <v>0</v>
      </c>
    </row>
    <row r="317" spans="1:10" ht="30" x14ac:dyDescent="0.25">
      <c r="A317" s="53" t="s">
        <v>116</v>
      </c>
      <c r="B317" s="51">
        <v>52</v>
      </c>
      <c r="C317" s="51">
        <v>0</v>
      </c>
      <c r="D317" s="3" t="s">
        <v>72</v>
      </c>
      <c r="E317" s="51">
        <v>852</v>
      </c>
      <c r="F317" s="3" t="s">
        <v>204</v>
      </c>
      <c r="G317" s="3"/>
      <c r="H317" s="10">
        <f>H318</f>
        <v>123400</v>
      </c>
      <c r="I317" s="10">
        <f t="shared" ref="I317:J317" si="118">I318</f>
        <v>0</v>
      </c>
      <c r="J317" s="10">
        <f t="shared" si="118"/>
        <v>0</v>
      </c>
    </row>
    <row r="318" spans="1:10" ht="30" x14ac:dyDescent="0.25">
      <c r="A318" s="54" t="s">
        <v>20</v>
      </c>
      <c r="B318" s="51">
        <v>52</v>
      </c>
      <c r="C318" s="51">
        <v>0</v>
      </c>
      <c r="D318" s="3" t="s">
        <v>72</v>
      </c>
      <c r="E318" s="51">
        <v>852</v>
      </c>
      <c r="F318" s="3" t="s">
        <v>204</v>
      </c>
      <c r="G318" s="3" t="s">
        <v>21</v>
      </c>
      <c r="H318" s="10">
        <f t="shared" si="115"/>
        <v>123400</v>
      </c>
      <c r="I318" s="10">
        <f t="shared" si="115"/>
        <v>0</v>
      </c>
      <c r="J318" s="10">
        <f t="shared" si="115"/>
        <v>0</v>
      </c>
    </row>
    <row r="319" spans="1:10" ht="45" x14ac:dyDescent="0.25">
      <c r="A319" s="54" t="s">
        <v>9</v>
      </c>
      <c r="B319" s="51">
        <v>52</v>
      </c>
      <c r="C319" s="51">
        <v>0</v>
      </c>
      <c r="D319" s="3" t="s">
        <v>72</v>
      </c>
      <c r="E319" s="51">
        <v>852</v>
      </c>
      <c r="F319" s="3" t="s">
        <v>204</v>
      </c>
      <c r="G319" s="3" t="s">
        <v>22</v>
      </c>
      <c r="H319" s="10">
        <f>'3.ВС'!J266</f>
        <v>123400</v>
      </c>
      <c r="I319" s="10">
        <f>'3.ВС'!K266</f>
        <v>0</v>
      </c>
      <c r="J319" s="10">
        <f>'3.ВС'!L266</f>
        <v>0</v>
      </c>
    </row>
    <row r="320" spans="1:10" ht="45" x14ac:dyDescent="0.25">
      <c r="A320" s="53" t="s">
        <v>336</v>
      </c>
      <c r="B320" s="51">
        <v>52</v>
      </c>
      <c r="C320" s="51">
        <v>0</v>
      </c>
      <c r="D320" s="3" t="s">
        <v>54</v>
      </c>
      <c r="E320" s="51"/>
      <c r="F320" s="3"/>
      <c r="G320" s="3"/>
      <c r="H320" s="10">
        <f t="shared" ref="H320:J320" si="119">H321</f>
        <v>8098086</v>
      </c>
      <c r="I320" s="10">
        <f t="shared" si="119"/>
        <v>8413486</v>
      </c>
      <c r="J320" s="10">
        <f t="shared" si="119"/>
        <v>8741486</v>
      </c>
    </row>
    <row r="321" spans="1:10" ht="30" x14ac:dyDescent="0.25">
      <c r="A321" s="53" t="s">
        <v>106</v>
      </c>
      <c r="B321" s="51">
        <v>52</v>
      </c>
      <c r="C321" s="51">
        <v>0</v>
      </c>
      <c r="D321" s="4" t="s">
        <v>54</v>
      </c>
      <c r="E321" s="51">
        <v>852</v>
      </c>
      <c r="F321" s="4"/>
      <c r="G321" s="3"/>
      <c r="H321" s="10">
        <f t="shared" ref="H321:J321" si="120">H322+H325+H328</f>
        <v>8098086</v>
      </c>
      <c r="I321" s="10">
        <f t="shared" si="120"/>
        <v>8413486</v>
      </c>
      <c r="J321" s="10">
        <f t="shared" si="120"/>
        <v>8741486</v>
      </c>
    </row>
    <row r="322" spans="1:10" ht="45" x14ac:dyDescent="0.25">
      <c r="A322" s="53" t="s">
        <v>119</v>
      </c>
      <c r="B322" s="51">
        <v>52</v>
      </c>
      <c r="C322" s="51">
        <v>0</v>
      </c>
      <c r="D322" s="3" t="s">
        <v>54</v>
      </c>
      <c r="E322" s="51">
        <v>852</v>
      </c>
      <c r="F322" s="3" t="s">
        <v>169</v>
      </c>
      <c r="G322" s="3"/>
      <c r="H322" s="10">
        <f t="shared" ref="H322:J323" si="121">H323</f>
        <v>119600</v>
      </c>
      <c r="I322" s="10">
        <f t="shared" si="121"/>
        <v>119600</v>
      </c>
      <c r="J322" s="10">
        <f t="shared" si="121"/>
        <v>119600</v>
      </c>
    </row>
    <row r="323" spans="1:10" ht="30" x14ac:dyDescent="0.25">
      <c r="A323" s="53" t="s">
        <v>90</v>
      </c>
      <c r="B323" s="51">
        <v>52</v>
      </c>
      <c r="C323" s="51">
        <v>0</v>
      </c>
      <c r="D323" s="3" t="s">
        <v>54</v>
      </c>
      <c r="E323" s="51">
        <v>852</v>
      </c>
      <c r="F323" s="3" t="s">
        <v>169</v>
      </c>
      <c r="G323" s="3" t="s">
        <v>91</v>
      </c>
      <c r="H323" s="10">
        <f t="shared" si="121"/>
        <v>119600</v>
      </c>
      <c r="I323" s="10">
        <f t="shared" si="121"/>
        <v>119600</v>
      </c>
      <c r="J323" s="10">
        <f t="shared" si="121"/>
        <v>119600</v>
      </c>
    </row>
    <row r="324" spans="1:10" ht="30" x14ac:dyDescent="0.25">
      <c r="A324" s="75" t="s">
        <v>98</v>
      </c>
      <c r="B324" s="51">
        <v>52</v>
      </c>
      <c r="C324" s="51">
        <v>0</v>
      </c>
      <c r="D324" s="3" t="s">
        <v>54</v>
      </c>
      <c r="E324" s="51">
        <v>852</v>
      </c>
      <c r="F324" s="3" t="s">
        <v>169</v>
      </c>
      <c r="G324" s="3" t="s">
        <v>99</v>
      </c>
      <c r="H324" s="10">
        <f>'3.ВС'!J293</f>
        <v>119600</v>
      </c>
      <c r="I324" s="10">
        <f>'3.ВС'!K293</f>
        <v>119600</v>
      </c>
      <c r="J324" s="10">
        <f>'3.ВС'!L293</f>
        <v>119600</v>
      </c>
    </row>
    <row r="325" spans="1:10" ht="105" x14ac:dyDescent="0.25">
      <c r="A325" s="53" t="s">
        <v>352</v>
      </c>
      <c r="B325" s="51">
        <v>52</v>
      </c>
      <c r="C325" s="51">
        <v>0</v>
      </c>
      <c r="D325" s="3" t="s">
        <v>54</v>
      </c>
      <c r="E325" s="51">
        <v>852</v>
      </c>
      <c r="F325" s="3" t="s">
        <v>215</v>
      </c>
      <c r="G325" s="3"/>
      <c r="H325" s="10">
        <f t="shared" ref="H325:J326" si="122">H326</f>
        <v>68000</v>
      </c>
      <c r="I325" s="10">
        <f t="shared" si="122"/>
        <v>68000</v>
      </c>
      <c r="J325" s="10">
        <f t="shared" si="122"/>
        <v>68000</v>
      </c>
    </row>
    <row r="326" spans="1:10" ht="30" x14ac:dyDescent="0.25">
      <c r="A326" s="54" t="s">
        <v>20</v>
      </c>
      <c r="B326" s="51">
        <v>52</v>
      </c>
      <c r="C326" s="51">
        <v>0</v>
      </c>
      <c r="D326" s="3" t="s">
        <v>54</v>
      </c>
      <c r="E326" s="51">
        <v>852</v>
      </c>
      <c r="F326" s="3" t="s">
        <v>215</v>
      </c>
      <c r="G326" s="3" t="s">
        <v>21</v>
      </c>
      <c r="H326" s="10">
        <f t="shared" si="122"/>
        <v>68000</v>
      </c>
      <c r="I326" s="10">
        <f t="shared" si="122"/>
        <v>68000</v>
      </c>
      <c r="J326" s="10">
        <f t="shared" si="122"/>
        <v>68000</v>
      </c>
    </row>
    <row r="327" spans="1:10" ht="45" x14ac:dyDescent="0.25">
      <c r="A327" s="54" t="s">
        <v>9</v>
      </c>
      <c r="B327" s="51">
        <v>52</v>
      </c>
      <c r="C327" s="51">
        <v>0</v>
      </c>
      <c r="D327" s="3" t="s">
        <v>54</v>
      </c>
      <c r="E327" s="51">
        <v>852</v>
      </c>
      <c r="F327" s="3" t="s">
        <v>215</v>
      </c>
      <c r="G327" s="3" t="s">
        <v>22</v>
      </c>
      <c r="H327" s="10">
        <f>'3.ВС'!J301</f>
        <v>68000</v>
      </c>
      <c r="I327" s="10">
        <f>'3.ВС'!K301</f>
        <v>68000</v>
      </c>
      <c r="J327" s="10">
        <f>'3.ВС'!L301</f>
        <v>68000</v>
      </c>
    </row>
    <row r="328" spans="1:10" ht="90" x14ac:dyDescent="0.25">
      <c r="A328" s="54" t="s">
        <v>350</v>
      </c>
      <c r="B328" s="51">
        <v>52</v>
      </c>
      <c r="C328" s="51">
        <v>0</v>
      </c>
      <c r="D328" s="3" t="s">
        <v>54</v>
      </c>
      <c r="E328" s="51">
        <v>852</v>
      </c>
      <c r="F328" s="3" t="s">
        <v>216</v>
      </c>
      <c r="G328" s="3"/>
      <c r="H328" s="10">
        <f t="shared" ref="H328:J328" si="123">H329</f>
        <v>7910486</v>
      </c>
      <c r="I328" s="10">
        <f t="shared" si="123"/>
        <v>8225886</v>
      </c>
      <c r="J328" s="10">
        <f t="shared" si="123"/>
        <v>8553886</v>
      </c>
    </row>
    <row r="329" spans="1:10" ht="30" x14ac:dyDescent="0.25">
      <c r="A329" s="53" t="s">
        <v>90</v>
      </c>
      <c r="B329" s="51">
        <v>52</v>
      </c>
      <c r="C329" s="51">
        <v>0</v>
      </c>
      <c r="D329" s="3" t="s">
        <v>54</v>
      </c>
      <c r="E329" s="51">
        <v>852</v>
      </c>
      <c r="F329" s="3" t="s">
        <v>216</v>
      </c>
      <c r="G329" s="3" t="s">
        <v>91</v>
      </c>
      <c r="H329" s="10">
        <f t="shared" ref="H329:J329" si="124">H330+H331</f>
        <v>7910486</v>
      </c>
      <c r="I329" s="10">
        <f t="shared" si="124"/>
        <v>8225886</v>
      </c>
      <c r="J329" s="10">
        <f t="shared" si="124"/>
        <v>8553886</v>
      </c>
    </row>
    <row r="330" spans="1:10" ht="30" x14ac:dyDescent="0.25">
      <c r="A330" s="53" t="s">
        <v>98</v>
      </c>
      <c r="B330" s="51">
        <v>52</v>
      </c>
      <c r="C330" s="51">
        <v>0</v>
      </c>
      <c r="D330" s="3" t="s">
        <v>54</v>
      </c>
      <c r="E330" s="51">
        <v>852</v>
      </c>
      <c r="F330" s="3" t="s">
        <v>216</v>
      </c>
      <c r="G330" s="72" t="s">
        <v>99</v>
      </c>
      <c r="H330" s="10">
        <f>'3.ВС'!J296</f>
        <v>5747325</v>
      </c>
      <c r="I330" s="10">
        <f>'3.ВС'!K296</f>
        <v>5977613</v>
      </c>
      <c r="J330" s="10">
        <f>'3.ВС'!L296</f>
        <v>6217181</v>
      </c>
    </row>
    <row r="331" spans="1:10" ht="30" x14ac:dyDescent="0.25">
      <c r="A331" s="53" t="s">
        <v>92</v>
      </c>
      <c r="B331" s="51">
        <v>52</v>
      </c>
      <c r="C331" s="51">
        <v>0</v>
      </c>
      <c r="D331" s="3" t="s">
        <v>54</v>
      </c>
      <c r="E331" s="51">
        <v>852</v>
      </c>
      <c r="F331" s="3" t="s">
        <v>216</v>
      </c>
      <c r="G331" s="3" t="s">
        <v>93</v>
      </c>
      <c r="H331" s="10">
        <f>'3.ВС'!J297</f>
        <v>2163161</v>
      </c>
      <c r="I331" s="10">
        <f>'3.ВС'!K297</f>
        <v>2248273</v>
      </c>
      <c r="J331" s="10">
        <f>'3.ВС'!L297</f>
        <v>2336705</v>
      </c>
    </row>
    <row r="332" spans="1:10" ht="30" x14ac:dyDescent="0.25">
      <c r="A332" s="53" t="s">
        <v>340</v>
      </c>
      <c r="B332" s="51">
        <v>53</v>
      </c>
      <c r="C332" s="51"/>
      <c r="D332" s="4"/>
      <c r="E332" s="51"/>
      <c r="F332" s="4"/>
      <c r="G332" s="3"/>
      <c r="H332" s="10">
        <f t="shared" ref="H332:J332" si="125">H333+H343</f>
        <v>16261000</v>
      </c>
      <c r="I332" s="10">
        <f t="shared" si="125"/>
        <v>12261000</v>
      </c>
      <c r="J332" s="10">
        <f t="shared" si="125"/>
        <v>12261000</v>
      </c>
    </row>
    <row r="333" spans="1:10" ht="60" x14ac:dyDescent="0.25">
      <c r="A333" s="53" t="s">
        <v>337</v>
      </c>
      <c r="B333" s="51">
        <v>53</v>
      </c>
      <c r="C333" s="51">
        <v>0</v>
      </c>
      <c r="D333" s="4" t="s">
        <v>11</v>
      </c>
      <c r="E333" s="51"/>
      <c r="F333" s="4"/>
      <c r="G333" s="3"/>
      <c r="H333" s="10">
        <f t="shared" ref="H333:J333" si="126">H334</f>
        <v>8302500</v>
      </c>
      <c r="I333" s="10">
        <f t="shared" si="126"/>
        <v>8302500</v>
      </c>
      <c r="J333" s="10">
        <f t="shared" si="126"/>
        <v>8302500</v>
      </c>
    </row>
    <row r="334" spans="1:10" ht="30" x14ac:dyDescent="0.25">
      <c r="A334" s="53" t="s">
        <v>121</v>
      </c>
      <c r="B334" s="51">
        <v>53</v>
      </c>
      <c r="C334" s="51">
        <v>0</v>
      </c>
      <c r="D334" s="3" t="s">
        <v>11</v>
      </c>
      <c r="E334" s="51">
        <v>853</v>
      </c>
      <c r="F334" s="3"/>
      <c r="G334" s="3"/>
      <c r="H334" s="10">
        <f t="shared" ref="H334:J334" si="127">H335+H340</f>
        <v>8302500</v>
      </c>
      <c r="I334" s="10">
        <f t="shared" si="127"/>
        <v>8302500</v>
      </c>
      <c r="J334" s="10">
        <f t="shared" si="127"/>
        <v>8302500</v>
      </c>
    </row>
    <row r="335" spans="1:10" ht="30" x14ac:dyDescent="0.25">
      <c r="A335" s="53" t="s">
        <v>19</v>
      </c>
      <c r="B335" s="51">
        <v>53</v>
      </c>
      <c r="C335" s="51">
        <v>0</v>
      </c>
      <c r="D335" s="3" t="s">
        <v>11</v>
      </c>
      <c r="E335" s="5">
        <v>853</v>
      </c>
      <c r="F335" s="3" t="s">
        <v>177</v>
      </c>
      <c r="G335" s="3"/>
      <c r="H335" s="10">
        <f t="shared" ref="H335:J335" si="128">H336+H338</f>
        <v>8300100</v>
      </c>
      <c r="I335" s="10">
        <f t="shared" si="128"/>
        <v>8300100</v>
      </c>
      <c r="J335" s="10">
        <f t="shared" si="128"/>
        <v>8300100</v>
      </c>
    </row>
    <row r="336" spans="1:10" ht="75" x14ac:dyDescent="0.25">
      <c r="A336" s="53" t="s">
        <v>15</v>
      </c>
      <c r="B336" s="51">
        <v>53</v>
      </c>
      <c r="C336" s="51">
        <v>0</v>
      </c>
      <c r="D336" s="3" t="s">
        <v>11</v>
      </c>
      <c r="E336" s="5">
        <v>853</v>
      </c>
      <c r="F336" s="3" t="s">
        <v>177</v>
      </c>
      <c r="G336" s="3" t="s">
        <v>17</v>
      </c>
      <c r="H336" s="10">
        <f t="shared" ref="H336:J336" si="129">H337</f>
        <v>8042800</v>
      </c>
      <c r="I336" s="10">
        <f t="shared" si="129"/>
        <v>8042800</v>
      </c>
      <c r="J336" s="10">
        <f t="shared" si="129"/>
        <v>8042800</v>
      </c>
    </row>
    <row r="337" spans="1:10" ht="30" x14ac:dyDescent="0.25">
      <c r="A337" s="53" t="s">
        <v>8</v>
      </c>
      <c r="B337" s="51">
        <v>53</v>
      </c>
      <c r="C337" s="51">
        <v>0</v>
      </c>
      <c r="D337" s="3" t="s">
        <v>11</v>
      </c>
      <c r="E337" s="5">
        <v>853</v>
      </c>
      <c r="F337" s="3" t="s">
        <v>177</v>
      </c>
      <c r="G337" s="3" t="s">
        <v>18</v>
      </c>
      <c r="H337" s="10">
        <f>'3.ВС'!J325</f>
        <v>8042800</v>
      </c>
      <c r="I337" s="10">
        <f>'3.ВС'!K325</f>
        <v>8042800</v>
      </c>
      <c r="J337" s="10">
        <f>'3.ВС'!L325</f>
        <v>8042800</v>
      </c>
    </row>
    <row r="338" spans="1:10" s="2" customFormat="1" ht="30" x14ac:dyDescent="0.25">
      <c r="A338" s="54" t="s">
        <v>20</v>
      </c>
      <c r="B338" s="51">
        <v>53</v>
      </c>
      <c r="C338" s="51">
        <v>0</v>
      </c>
      <c r="D338" s="3" t="s">
        <v>11</v>
      </c>
      <c r="E338" s="5">
        <v>853</v>
      </c>
      <c r="F338" s="3" t="s">
        <v>177</v>
      </c>
      <c r="G338" s="3" t="s">
        <v>21</v>
      </c>
      <c r="H338" s="21">
        <f t="shared" ref="H338:J338" si="130">H339</f>
        <v>257300</v>
      </c>
      <c r="I338" s="21">
        <f t="shared" si="130"/>
        <v>257300</v>
      </c>
      <c r="J338" s="21">
        <f t="shared" si="130"/>
        <v>257300</v>
      </c>
    </row>
    <row r="339" spans="1:10" s="2" customFormat="1" ht="45" x14ac:dyDescent="0.25">
      <c r="A339" s="54" t="s">
        <v>9</v>
      </c>
      <c r="B339" s="51">
        <v>53</v>
      </c>
      <c r="C339" s="51">
        <v>0</v>
      </c>
      <c r="D339" s="3" t="s">
        <v>11</v>
      </c>
      <c r="E339" s="5">
        <v>853</v>
      </c>
      <c r="F339" s="3" t="s">
        <v>177</v>
      </c>
      <c r="G339" s="3" t="s">
        <v>22</v>
      </c>
      <c r="H339" s="21">
        <f>'3.ВС'!J327</f>
        <v>257300</v>
      </c>
      <c r="I339" s="21">
        <f>'3.ВС'!K327</f>
        <v>257300</v>
      </c>
      <c r="J339" s="21">
        <f>'3.ВС'!L327</f>
        <v>257300</v>
      </c>
    </row>
    <row r="340" spans="1:10" ht="75" x14ac:dyDescent="0.25">
      <c r="A340" s="54" t="s">
        <v>226</v>
      </c>
      <c r="B340" s="51">
        <v>53</v>
      </c>
      <c r="C340" s="51">
        <v>0</v>
      </c>
      <c r="D340" s="3" t="s">
        <v>11</v>
      </c>
      <c r="E340" s="5">
        <v>853</v>
      </c>
      <c r="F340" s="3" t="s">
        <v>228</v>
      </c>
      <c r="G340" s="3"/>
      <c r="H340" s="10">
        <f t="shared" ref="H340:J341" si="131">H341</f>
        <v>2400</v>
      </c>
      <c r="I340" s="10">
        <f t="shared" si="131"/>
        <v>2400</v>
      </c>
      <c r="J340" s="10">
        <f t="shared" si="131"/>
        <v>2400</v>
      </c>
    </row>
    <row r="341" spans="1:10" ht="30" x14ac:dyDescent="0.25">
      <c r="A341" s="54" t="s">
        <v>20</v>
      </c>
      <c r="B341" s="51">
        <v>53</v>
      </c>
      <c r="C341" s="51">
        <v>0</v>
      </c>
      <c r="D341" s="3" t="s">
        <v>11</v>
      </c>
      <c r="E341" s="5">
        <v>853</v>
      </c>
      <c r="F341" s="3" t="s">
        <v>228</v>
      </c>
      <c r="G341" s="3" t="s">
        <v>21</v>
      </c>
      <c r="H341" s="10">
        <f t="shared" si="131"/>
        <v>2400</v>
      </c>
      <c r="I341" s="10">
        <f t="shared" si="131"/>
        <v>2400</v>
      </c>
      <c r="J341" s="10">
        <f t="shared" si="131"/>
        <v>2400</v>
      </c>
    </row>
    <row r="342" spans="1:10" ht="45" x14ac:dyDescent="0.25">
      <c r="A342" s="54" t="s">
        <v>9</v>
      </c>
      <c r="B342" s="51">
        <v>53</v>
      </c>
      <c r="C342" s="51">
        <v>0</v>
      </c>
      <c r="D342" s="3" t="s">
        <v>11</v>
      </c>
      <c r="E342" s="5">
        <v>853</v>
      </c>
      <c r="F342" s="3" t="s">
        <v>228</v>
      </c>
      <c r="G342" s="3" t="s">
        <v>22</v>
      </c>
      <c r="H342" s="10">
        <f>'3.ВС'!J330</f>
        <v>2400</v>
      </c>
      <c r="I342" s="10">
        <f>'3.ВС'!K330</f>
        <v>2400</v>
      </c>
      <c r="J342" s="10">
        <f>'3.ВС'!L330</f>
        <v>2400</v>
      </c>
    </row>
    <row r="343" spans="1:10" ht="45" x14ac:dyDescent="0.25">
      <c r="A343" s="53" t="s">
        <v>338</v>
      </c>
      <c r="B343" s="51">
        <v>53</v>
      </c>
      <c r="C343" s="51">
        <v>0</v>
      </c>
      <c r="D343" s="4" t="s">
        <v>41</v>
      </c>
      <c r="E343" s="51"/>
      <c r="F343" s="4"/>
      <c r="G343" s="4"/>
      <c r="H343" s="10">
        <f t="shared" ref="H343:J343" si="132">H344</f>
        <v>7958500</v>
      </c>
      <c r="I343" s="10">
        <f t="shared" si="132"/>
        <v>3958500</v>
      </c>
      <c r="J343" s="10">
        <f t="shared" si="132"/>
        <v>3958500</v>
      </c>
    </row>
    <row r="344" spans="1:10" ht="30" x14ac:dyDescent="0.25">
      <c r="A344" s="53" t="s">
        <v>121</v>
      </c>
      <c r="B344" s="51">
        <v>53</v>
      </c>
      <c r="C344" s="51">
        <v>0</v>
      </c>
      <c r="D344" s="3" t="s">
        <v>41</v>
      </c>
      <c r="E344" s="51">
        <v>853</v>
      </c>
      <c r="F344" s="3"/>
      <c r="G344" s="3"/>
      <c r="H344" s="10">
        <f t="shared" ref="H344:J344" si="133">H345+H348</f>
        <v>7958500</v>
      </c>
      <c r="I344" s="10">
        <f t="shared" si="133"/>
        <v>3958500</v>
      </c>
      <c r="J344" s="10">
        <f t="shared" si="133"/>
        <v>3958500</v>
      </c>
    </row>
    <row r="345" spans="1:10" ht="30" x14ac:dyDescent="0.25">
      <c r="A345" s="53" t="s">
        <v>211</v>
      </c>
      <c r="B345" s="51">
        <v>53</v>
      </c>
      <c r="C345" s="51">
        <v>0</v>
      </c>
      <c r="D345" s="4" t="s">
        <v>41</v>
      </c>
      <c r="E345" s="5">
        <v>853</v>
      </c>
      <c r="F345" s="4" t="s">
        <v>173</v>
      </c>
      <c r="G345" s="4"/>
      <c r="H345" s="10">
        <f t="shared" ref="H345:J346" si="134">H346</f>
        <v>958500</v>
      </c>
      <c r="I345" s="10">
        <f t="shared" si="134"/>
        <v>958500</v>
      </c>
      <c r="J345" s="10">
        <f t="shared" si="134"/>
        <v>958500</v>
      </c>
    </row>
    <row r="346" spans="1:10" x14ac:dyDescent="0.25">
      <c r="A346" s="53" t="s">
        <v>34</v>
      </c>
      <c r="B346" s="51">
        <v>53</v>
      </c>
      <c r="C346" s="51">
        <v>0</v>
      </c>
      <c r="D346" s="3" t="s">
        <v>41</v>
      </c>
      <c r="E346" s="5">
        <v>853</v>
      </c>
      <c r="F346" s="3" t="s">
        <v>173</v>
      </c>
      <c r="G346" s="3" t="s">
        <v>35</v>
      </c>
      <c r="H346" s="10">
        <f t="shared" si="134"/>
        <v>958500</v>
      </c>
      <c r="I346" s="10">
        <f t="shared" si="134"/>
        <v>958500</v>
      </c>
      <c r="J346" s="10">
        <f t="shared" si="134"/>
        <v>958500</v>
      </c>
    </row>
    <row r="347" spans="1:10" x14ac:dyDescent="0.25">
      <c r="A347" s="53" t="s">
        <v>129</v>
      </c>
      <c r="B347" s="51">
        <v>53</v>
      </c>
      <c r="C347" s="51">
        <v>0</v>
      </c>
      <c r="D347" s="3" t="s">
        <v>41</v>
      </c>
      <c r="E347" s="5">
        <v>853</v>
      </c>
      <c r="F347" s="4" t="s">
        <v>173</v>
      </c>
      <c r="G347" s="3" t="s">
        <v>130</v>
      </c>
      <c r="H347" s="10">
        <f>'3.ВС'!J343</f>
        <v>958500</v>
      </c>
      <c r="I347" s="10">
        <f>'3.ВС'!K343</f>
        <v>958500</v>
      </c>
      <c r="J347" s="10">
        <f>'3.ВС'!L343</f>
        <v>958500</v>
      </c>
    </row>
    <row r="348" spans="1:10" ht="30" x14ac:dyDescent="0.25">
      <c r="A348" s="53" t="s">
        <v>174</v>
      </c>
      <c r="B348" s="51">
        <v>53</v>
      </c>
      <c r="C348" s="51">
        <v>0</v>
      </c>
      <c r="D348" s="4" t="s">
        <v>41</v>
      </c>
      <c r="E348" s="5">
        <v>853</v>
      </c>
      <c r="F348" s="4" t="s">
        <v>207</v>
      </c>
      <c r="G348" s="3"/>
      <c r="H348" s="10">
        <f t="shared" ref="H348:J349" si="135">H349</f>
        <v>7000000</v>
      </c>
      <c r="I348" s="10">
        <f t="shared" si="135"/>
        <v>3000000</v>
      </c>
      <c r="J348" s="10">
        <f t="shared" si="135"/>
        <v>3000000</v>
      </c>
    </row>
    <row r="349" spans="1:10" x14ac:dyDescent="0.25">
      <c r="A349" s="53" t="s">
        <v>34</v>
      </c>
      <c r="B349" s="51">
        <v>53</v>
      </c>
      <c r="C349" s="51">
        <v>0</v>
      </c>
      <c r="D349" s="3" t="s">
        <v>41</v>
      </c>
      <c r="E349" s="5">
        <v>853</v>
      </c>
      <c r="F349" s="4" t="s">
        <v>207</v>
      </c>
      <c r="G349" s="3" t="s">
        <v>35</v>
      </c>
      <c r="H349" s="10">
        <f t="shared" si="135"/>
        <v>7000000</v>
      </c>
      <c r="I349" s="10">
        <f t="shared" si="135"/>
        <v>3000000</v>
      </c>
      <c r="J349" s="10">
        <f t="shared" si="135"/>
        <v>3000000</v>
      </c>
    </row>
    <row r="350" spans="1:10" x14ac:dyDescent="0.25">
      <c r="A350" s="54" t="s">
        <v>57</v>
      </c>
      <c r="B350" s="51">
        <v>53</v>
      </c>
      <c r="C350" s="51">
        <v>0</v>
      </c>
      <c r="D350" s="3" t="s">
        <v>41</v>
      </c>
      <c r="E350" s="5">
        <v>853</v>
      </c>
      <c r="F350" s="4" t="s">
        <v>207</v>
      </c>
      <c r="G350" s="3" t="s">
        <v>58</v>
      </c>
      <c r="H350" s="10">
        <f>'3.ВС'!J347</f>
        <v>7000000</v>
      </c>
      <c r="I350" s="10">
        <f>'3.ВС'!K347</f>
        <v>3000000</v>
      </c>
      <c r="J350" s="10">
        <f>'3.ВС'!L347</f>
        <v>3000000</v>
      </c>
    </row>
    <row r="351" spans="1:10" x14ac:dyDescent="0.25">
      <c r="A351" s="53" t="s">
        <v>175</v>
      </c>
      <c r="B351" s="51">
        <v>70</v>
      </c>
      <c r="C351" s="51"/>
      <c r="D351" s="3"/>
      <c r="E351" s="5"/>
      <c r="F351" s="3"/>
      <c r="G351" s="3"/>
      <c r="H351" s="10">
        <f>H352+H358+H364</f>
        <v>2561800</v>
      </c>
      <c r="I351" s="10">
        <f t="shared" ref="I351:J351" si="136">I352+I358+I364</f>
        <v>7693720.54</v>
      </c>
      <c r="J351" s="10">
        <f t="shared" si="136"/>
        <v>13494476.539999999</v>
      </c>
    </row>
    <row r="352" spans="1:10" ht="30" x14ac:dyDescent="0.25">
      <c r="A352" s="53" t="s">
        <v>121</v>
      </c>
      <c r="B352" s="51">
        <v>70</v>
      </c>
      <c r="C352" s="51">
        <v>0</v>
      </c>
      <c r="D352" s="3" t="s">
        <v>168</v>
      </c>
      <c r="E352" s="5">
        <v>853</v>
      </c>
      <c r="F352" s="3"/>
      <c r="G352" s="3"/>
      <c r="H352" s="10">
        <f>H353+H355</f>
        <v>1000000</v>
      </c>
      <c r="I352" s="10">
        <f t="shared" ref="I352:J352" si="137">I353+I355</f>
        <v>6131920.54</v>
      </c>
      <c r="J352" s="10">
        <f t="shared" si="137"/>
        <v>11932676.539999999</v>
      </c>
    </row>
    <row r="353" spans="1:10" x14ac:dyDescent="0.25">
      <c r="A353" s="53" t="s">
        <v>227</v>
      </c>
      <c r="B353" s="51">
        <v>70</v>
      </c>
      <c r="C353" s="51">
        <v>0</v>
      </c>
      <c r="D353" s="3" t="s">
        <v>168</v>
      </c>
      <c r="E353" s="51">
        <v>853</v>
      </c>
      <c r="F353" s="3" t="s">
        <v>232</v>
      </c>
      <c r="G353" s="3"/>
      <c r="H353" s="10">
        <f t="shared" ref="H353:J353" si="138">H354</f>
        <v>0</v>
      </c>
      <c r="I353" s="10">
        <f t="shared" si="138"/>
        <v>6131920.54</v>
      </c>
      <c r="J353" s="10">
        <f t="shared" si="138"/>
        <v>11932676.539999999</v>
      </c>
    </row>
    <row r="354" spans="1:10" x14ac:dyDescent="0.25">
      <c r="A354" s="53" t="s">
        <v>124</v>
      </c>
      <c r="B354" s="51">
        <v>70</v>
      </c>
      <c r="C354" s="51">
        <v>0</v>
      </c>
      <c r="D354" s="3" t="s">
        <v>168</v>
      </c>
      <c r="E354" s="51">
        <v>853</v>
      </c>
      <c r="F354" s="3" t="s">
        <v>232</v>
      </c>
      <c r="G354" s="3" t="s">
        <v>125</v>
      </c>
      <c r="H354" s="10">
        <f>'3.ВС'!J338</f>
        <v>0</v>
      </c>
      <c r="I354" s="10">
        <f>'3.ВС'!K338</f>
        <v>6131920.54</v>
      </c>
      <c r="J354" s="10">
        <f>'3.ВС'!L338</f>
        <v>11932676.539999999</v>
      </c>
    </row>
    <row r="355" spans="1:10" x14ac:dyDescent="0.25">
      <c r="A355" s="53" t="s">
        <v>94</v>
      </c>
      <c r="B355" s="51">
        <v>70</v>
      </c>
      <c r="C355" s="51">
        <v>0</v>
      </c>
      <c r="D355" s="3" t="s">
        <v>168</v>
      </c>
      <c r="E355" s="51">
        <v>853</v>
      </c>
      <c r="F355" s="3" t="s">
        <v>225</v>
      </c>
      <c r="G355" s="3"/>
      <c r="H355" s="10">
        <f t="shared" ref="H355:J356" si="139">H356</f>
        <v>1000000</v>
      </c>
      <c r="I355" s="10">
        <f t="shared" si="139"/>
        <v>0</v>
      </c>
      <c r="J355" s="10">
        <f t="shared" si="139"/>
        <v>0</v>
      </c>
    </row>
    <row r="356" spans="1:10" x14ac:dyDescent="0.25">
      <c r="A356" s="54" t="s">
        <v>23</v>
      </c>
      <c r="B356" s="51">
        <v>70</v>
      </c>
      <c r="C356" s="51">
        <v>0</v>
      </c>
      <c r="D356" s="3" t="s">
        <v>168</v>
      </c>
      <c r="E356" s="51">
        <v>853</v>
      </c>
      <c r="F356" s="3" t="s">
        <v>225</v>
      </c>
      <c r="G356" s="3" t="s">
        <v>24</v>
      </c>
      <c r="H356" s="10">
        <f t="shared" si="139"/>
        <v>1000000</v>
      </c>
      <c r="I356" s="10">
        <f t="shared" si="139"/>
        <v>0</v>
      </c>
      <c r="J356" s="10">
        <f t="shared" si="139"/>
        <v>0</v>
      </c>
    </row>
    <row r="357" spans="1:10" x14ac:dyDescent="0.25">
      <c r="A357" s="53" t="s">
        <v>124</v>
      </c>
      <c r="B357" s="51">
        <v>70</v>
      </c>
      <c r="C357" s="51">
        <v>0</v>
      </c>
      <c r="D357" s="3" t="s">
        <v>168</v>
      </c>
      <c r="E357" s="51">
        <v>853</v>
      </c>
      <c r="F357" s="3" t="s">
        <v>225</v>
      </c>
      <c r="G357" s="3" t="s">
        <v>125</v>
      </c>
      <c r="H357" s="10">
        <f>'3.ВС'!J334</f>
        <v>1000000</v>
      </c>
      <c r="I357" s="10">
        <f>'3.ВС'!K334</f>
        <v>0</v>
      </c>
      <c r="J357" s="10">
        <f>'3.ВС'!L334</f>
        <v>0</v>
      </c>
    </row>
    <row r="358" spans="1:10" x14ac:dyDescent="0.25">
      <c r="A358" s="53" t="s">
        <v>133</v>
      </c>
      <c r="B358" s="5">
        <v>70</v>
      </c>
      <c r="C358" s="5">
        <v>0</v>
      </c>
      <c r="D358" s="3" t="s">
        <v>168</v>
      </c>
      <c r="E358" s="5">
        <v>854</v>
      </c>
      <c r="F358" s="3"/>
      <c r="G358" s="3"/>
      <c r="H358" s="10">
        <f t="shared" ref="H358:J358" si="140">H359</f>
        <v>517700</v>
      </c>
      <c r="I358" s="10">
        <f t="shared" si="140"/>
        <v>517700</v>
      </c>
      <c r="J358" s="10">
        <f t="shared" si="140"/>
        <v>517700</v>
      </c>
    </row>
    <row r="359" spans="1:10" ht="30" x14ac:dyDescent="0.25">
      <c r="A359" s="53" t="s">
        <v>19</v>
      </c>
      <c r="B359" s="51">
        <v>70</v>
      </c>
      <c r="C359" s="51">
        <v>0</v>
      </c>
      <c r="D359" s="3" t="s">
        <v>168</v>
      </c>
      <c r="E359" s="51">
        <v>854</v>
      </c>
      <c r="F359" s="3" t="s">
        <v>177</v>
      </c>
      <c r="G359" s="3"/>
      <c r="H359" s="10">
        <f t="shared" ref="H359:J359" si="141">H360+H363</f>
        <v>517700</v>
      </c>
      <c r="I359" s="10">
        <f t="shared" si="141"/>
        <v>517700</v>
      </c>
      <c r="J359" s="10">
        <f t="shared" si="141"/>
        <v>517700</v>
      </c>
    </row>
    <row r="360" spans="1:10" ht="75" x14ac:dyDescent="0.25">
      <c r="A360" s="53" t="s">
        <v>15</v>
      </c>
      <c r="B360" s="51">
        <v>70</v>
      </c>
      <c r="C360" s="51">
        <v>0</v>
      </c>
      <c r="D360" s="3" t="s">
        <v>168</v>
      </c>
      <c r="E360" s="51">
        <v>854</v>
      </c>
      <c r="F360" s="3" t="s">
        <v>177</v>
      </c>
      <c r="G360" s="3" t="s">
        <v>17</v>
      </c>
      <c r="H360" s="10">
        <f t="shared" ref="H360:J360" si="142">H361</f>
        <v>466100</v>
      </c>
      <c r="I360" s="10">
        <f t="shared" si="142"/>
        <v>466100</v>
      </c>
      <c r="J360" s="10">
        <f t="shared" si="142"/>
        <v>466100</v>
      </c>
    </row>
    <row r="361" spans="1:10" ht="30" x14ac:dyDescent="0.25">
      <c r="A361" s="53" t="s">
        <v>8</v>
      </c>
      <c r="B361" s="51">
        <v>70</v>
      </c>
      <c r="C361" s="51">
        <v>0</v>
      </c>
      <c r="D361" s="3" t="s">
        <v>168</v>
      </c>
      <c r="E361" s="51">
        <v>854</v>
      </c>
      <c r="F361" s="3" t="s">
        <v>177</v>
      </c>
      <c r="G361" s="3" t="s">
        <v>18</v>
      </c>
      <c r="H361" s="10">
        <f>'3.ВС'!J353</f>
        <v>466100</v>
      </c>
      <c r="I361" s="10">
        <f>'3.ВС'!K353</f>
        <v>466100</v>
      </c>
      <c r="J361" s="10">
        <f>'3.ВС'!L353</f>
        <v>466100</v>
      </c>
    </row>
    <row r="362" spans="1:10" ht="30" x14ac:dyDescent="0.25">
      <c r="A362" s="54" t="s">
        <v>20</v>
      </c>
      <c r="B362" s="51">
        <v>70</v>
      </c>
      <c r="C362" s="51">
        <v>0</v>
      </c>
      <c r="D362" s="3" t="s">
        <v>168</v>
      </c>
      <c r="E362" s="51">
        <v>854</v>
      </c>
      <c r="F362" s="3" t="s">
        <v>177</v>
      </c>
      <c r="G362" s="3" t="s">
        <v>21</v>
      </c>
      <c r="H362" s="10">
        <f t="shared" ref="H362:J362" si="143">H363</f>
        <v>51600</v>
      </c>
      <c r="I362" s="10">
        <f t="shared" si="143"/>
        <v>51600</v>
      </c>
      <c r="J362" s="10">
        <f t="shared" si="143"/>
        <v>51600</v>
      </c>
    </row>
    <row r="363" spans="1:10" ht="45" x14ac:dyDescent="0.25">
      <c r="A363" s="54" t="s">
        <v>9</v>
      </c>
      <c r="B363" s="51">
        <v>70</v>
      </c>
      <c r="C363" s="51">
        <v>0</v>
      </c>
      <c r="D363" s="3" t="s">
        <v>168</v>
      </c>
      <c r="E363" s="51">
        <v>854</v>
      </c>
      <c r="F363" s="3" t="s">
        <v>177</v>
      </c>
      <c r="G363" s="3" t="s">
        <v>22</v>
      </c>
      <c r="H363" s="10">
        <f>'3.ВС'!J355</f>
        <v>51600</v>
      </c>
      <c r="I363" s="10">
        <f>'3.ВС'!K355</f>
        <v>51600</v>
      </c>
      <c r="J363" s="10">
        <f>'3.ВС'!L355</f>
        <v>51600</v>
      </c>
    </row>
    <row r="364" spans="1:10" ht="30" x14ac:dyDescent="0.25">
      <c r="A364" s="53" t="s">
        <v>136</v>
      </c>
      <c r="B364" s="51">
        <v>70</v>
      </c>
      <c r="C364" s="51">
        <v>0</v>
      </c>
      <c r="D364" s="3" t="s">
        <v>168</v>
      </c>
      <c r="E364" s="51">
        <v>857</v>
      </c>
      <c r="F364" s="3"/>
      <c r="G364" s="3"/>
      <c r="H364" s="10">
        <f t="shared" ref="H364:J364" si="144">H365+H368+H371</f>
        <v>1044100</v>
      </c>
      <c r="I364" s="10">
        <f t="shared" si="144"/>
        <v>1044100</v>
      </c>
      <c r="J364" s="10">
        <f t="shared" si="144"/>
        <v>1044100</v>
      </c>
    </row>
    <row r="365" spans="1:10" ht="30" x14ac:dyDescent="0.25">
      <c r="A365" s="53" t="s">
        <v>19</v>
      </c>
      <c r="B365" s="51">
        <v>70</v>
      </c>
      <c r="C365" s="51">
        <v>0</v>
      </c>
      <c r="D365" s="3" t="s">
        <v>168</v>
      </c>
      <c r="E365" s="51">
        <v>857</v>
      </c>
      <c r="F365" s="3" t="s">
        <v>177</v>
      </c>
      <c r="G365" s="3"/>
      <c r="H365" s="10">
        <f t="shared" ref="H365:J366" si="145">H366</f>
        <v>4500</v>
      </c>
      <c r="I365" s="10">
        <f t="shared" si="145"/>
        <v>4500</v>
      </c>
      <c r="J365" s="10">
        <f t="shared" si="145"/>
        <v>4500</v>
      </c>
    </row>
    <row r="366" spans="1:10" ht="30" x14ac:dyDescent="0.25">
      <c r="A366" s="54" t="s">
        <v>20</v>
      </c>
      <c r="B366" s="51">
        <v>70</v>
      </c>
      <c r="C366" s="51">
        <v>0</v>
      </c>
      <c r="D366" s="3" t="s">
        <v>168</v>
      </c>
      <c r="E366" s="51">
        <v>857</v>
      </c>
      <c r="F366" s="3" t="s">
        <v>177</v>
      </c>
      <c r="G366" s="3" t="s">
        <v>21</v>
      </c>
      <c r="H366" s="10">
        <f t="shared" si="145"/>
        <v>4500</v>
      </c>
      <c r="I366" s="10">
        <f t="shared" si="145"/>
        <v>4500</v>
      </c>
      <c r="J366" s="10">
        <f t="shared" si="145"/>
        <v>4500</v>
      </c>
    </row>
    <row r="367" spans="1:10" ht="45" x14ac:dyDescent="0.25">
      <c r="A367" s="54" t="s">
        <v>9</v>
      </c>
      <c r="B367" s="51">
        <v>70</v>
      </c>
      <c r="C367" s="51">
        <v>0</v>
      </c>
      <c r="D367" s="3" t="s">
        <v>168</v>
      </c>
      <c r="E367" s="51">
        <v>857</v>
      </c>
      <c r="F367" s="3" t="s">
        <v>177</v>
      </c>
      <c r="G367" s="3" t="s">
        <v>22</v>
      </c>
      <c r="H367" s="10">
        <f>'3.ВС'!J361</f>
        <v>4500</v>
      </c>
      <c r="I367" s="10">
        <f>'3.ВС'!K361</f>
        <v>4500</v>
      </c>
      <c r="J367" s="10">
        <f>'3.ВС'!L361</f>
        <v>4500</v>
      </c>
    </row>
    <row r="368" spans="1:10" ht="45" x14ac:dyDescent="0.25">
      <c r="A368" s="53" t="s">
        <v>137</v>
      </c>
      <c r="B368" s="51">
        <v>70</v>
      </c>
      <c r="C368" s="51">
        <v>0</v>
      </c>
      <c r="D368" s="3" t="s">
        <v>168</v>
      </c>
      <c r="E368" s="51">
        <v>857</v>
      </c>
      <c r="F368" s="3" t="s">
        <v>209</v>
      </c>
      <c r="G368" s="3"/>
      <c r="H368" s="10">
        <f t="shared" ref="H368:J369" si="146">H369</f>
        <v>1021600</v>
      </c>
      <c r="I368" s="10">
        <f t="shared" si="146"/>
        <v>1021600</v>
      </c>
      <c r="J368" s="10">
        <f t="shared" si="146"/>
        <v>1021600</v>
      </c>
    </row>
    <row r="369" spans="1:10" ht="75" x14ac:dyDescent="0.25">
      <c r="A369" s="53" t="s">
        <v>15</v>
      </c>
      <c r="B369" s="51">
        <v>70</v>
      </c>
      <c r="C369" s="51">
        <v>0</v>
      </c>
      <c r="D369" s="3" t="s">
        <v>168</v>
      </c>
      <c r="E369" s="51">
        <v>857</v>
      </c>
      <c r="F369" s="3" t="s">
        <v>209</v>
      </c>
      <c r="G369" s="3" t="s">
        <v>17</v>
      </c>
      <c r="H369" s="10">
        <f t="shared" si="146"/>
        <v>1021600</v>
      </c>
      <c r="I369" s="10">
        <f t="shared" si="146"/>
        <v>1021600</v>
      </c>
      <c r="J369" s="10">
        <f t="shared" si="146"/>
        <v>1021600</v>
      </c>
    </row>
    <row r="370" spans="1:10" ht="30" x14ac:dyDescent="0.25">
      <c r="A370" s="53" t="s">
        <v>8</v>
      </c>
      <c r="B370" s="51">
        <v>70</v>
      </c>
      <c r="C370" s="51">
        <v>0</v>
      </c>
      <c r="D370" s="3" t="s">
        <v>168</v>
      </c>
      <c r="E370" s="51">
        <v>857</v>
      </c>
      <c r="F370" s="3" t="s">
        <v>209</v>
      </c>
      <c r="G370" s="3" t="s">
        <v>18</v>
      </c>
      <c r="H370" s="10">
        <f>'3.ВС'!J364</f>
        <v>1021600</v>
      </c>
      <c r="I370" s="10">
        <f>'3.ВС'!K364</f>
        <v>1021600</v>
      </c>
      <c r="J370" s="10">
        <f>'3.ВС'!L364</f>
        <v>1021600</v>
      </c>
    </row>
    <row r="371" spans="1:10" ht="75" x14ac:dyDescent="0.25">
      <c r="A371" s="53" t="s">
        <v>139</v>
      </c>
      <c r="B371" s="51">
        <v>70</v>
      </c>
      <c r="C371" s="51">
        <v>0</v>
      </c>
      <c r="D371" s="3" t="s">
        <v>168</v>
      </c>
      <c r="E371" s="51">
        <v>857</v>
      </c>
      <c r="F371" s="3" t="s">
        <v>208</v>
      </c>
      <c r="G371" s="22"/>
      <c r="H371" s="10">
        <f t="shared" ref="H371:J372" si="147">H372</f>
        <v>18000</v>
      </c>
      <c r="I371" s="10">
        <f t="shared" si="147"/>
        <v>18000</v>
      </c>
      <c r="J371" s="10">
        <f t="shared" si="147"/>
        <v>18000</v>
      </c>
    </row>
    <row r="372" spans="1:10" ht="30" x14ac:dyDescent="0.25">
      <c r="A372" s="54" t="s">
        <v>20</v>
      </c>
      <c r="B372" s="51">
        <v>70</v>
      </c>
      <c r="C372" s="51">
        <v>0</v>
      </c>
      <c r="D372" s="3" t="s">
        <v>168</v>
      </c>
      <c r="E372" s="51">
        <v>857</v>
      </c>
      <c r="F372" s="3" t="s">
        <v>208</v>
      </c>
      <c r="G372" s="3" t="s">
        <v>21</v>
      </c>
      <c r="H372" s="10">
        <f t="shared" si="147"/>
        <v>18000</v>
      </c>
      <c r="I372" s="10">
        <f t="shared" si="147"/>
        <v>18000</v>
      </c>
      <c r="J372" s="10">
        <f t="shared" si="147"/>
        <v>18000</v>
      </c>
    </row>
    <row r="373" spans="1:10" ht="45" x14ac:dyDescent="0.25">
      <c r="A373" s="54" t="s">
        <v>9</v>
      </c>
      <c r="B373" s="51">
        <v>70</v>
      </c>
      <c r="C373" s="51">
        <v>0</v>
      </c>
      <c r="D373" s="3" t="s">
        <v>168</v>
      </c>
      <c r="E373" s="51">
        <v>857</v>
      </c>
      <c r="F373" s="3" t="s">
        <v>208</v>
      </c>
      <c r="G373" s="3" t="s">
        <v>22</v>
      </c>
      <c r="H373" s="10">
        <f>'3.ВС'!J367</f>
        <v>18000</v>
      </c>
      <c r="I373" s="10">
        <f>'3.ВС'!K367</f>
        <v>18000</v>
      </c>
      <c r="J373" s="10">
        <f>'3.ВС'!L367</f>
        <v>18000</v>
      </c>
    </row>
    <row r="374" spans="1:10" x14ac:dyDescent="0.25">
      <c r="A374" s="53" t="s">
        <v>141</v>
      </c>
      <c r="B374" s="51"/>
      <c r="C374" s="51"/>
      <c r="D374" s="3"/>
      <c r="E374" s="51"/>
      <c r="F374" s="3"/>
      <c r="G374" s="3"/>
      <c r="H374" s="10">
        <f>H7+H247+H332+H351</f>
        <v>586069833.74000001</v>
      </c>
      <c r="I374" s="10">
        <f>I7+I247+I332+I351</f>
        <v>378917567.89000005</v>
      </c>
      <c r="J374" s="10">
        <f>J7+J247+J332+J351</f>
        <v>387750539.89000005</v>
      </c>
    </row>
    <row r="375" spans="1:10" x14ac:dyDescent="0.25">
      <c r="A375" s="8"/>
      <c r="D375" s="8"/>
      <c r="E375" s="8"/>
      <c r="F375" s="8"/>
      <c r="H375" s="13"/>
      <c r="I375" s="13"/>
      <c r="J375" s="13"/>
    </row>
    <row r="376" spans="1:10" x14ac:dyDescent="0.25">
      <c r="A376" s="8"/>
      <c r="D376" s="8"/>
      <c r="E376" s="8"/>
      <c r="F376" s="8"/>
    </row>
  </sheetData>
  <mergeCells count="3">
    <mergeCell ref="A3:J3"/>
    <mergeCell ref="F1:J1"/>
    <mergeCell ref="F2:J2"/>
  </mergeCells>
  <pageMargins left="0.59055118110236227" right="0.51181102362204722" top="0.19685039370078741" bottom="0.19685039370078741"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3.ВС</vt:lpstr>
      <vt:lpstr>4.ФС</vt:lpstr>
      <vt:lpstr>5.ПС</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2024-11-15T08:07:32Z</dcterms:modified>
</cp:coreProperties>
</file>