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40" windowHeight="9330" tabRatio="599"/>
  </bookViews>
  <sheets>
    <sheet name="1.Доходы" sheetId="59" r:id="rId1"/>
    <sheet name="2.Норм" sheetId="16" state="hidden" r:id="rId2"/>
  </sheets>
  <definedNames>
    <definedName name="_xlnm.Print_Titles" localSheetId="0">'1.Доходы'!$5:$5</definedName>
    <definedName name="_xlnm.Print_Titles" localSheetId="1">'2.Норм'!$5:$5</definedName>
  </definedNames>
  <calcPr calcId="145621"/>
</workbook>
</file>

<file path=xl/calcChain.xml><?xml version="1.0" encoding="utf-8"?>
<calcChain xmlns="http://schemas.openxmlformats.org/spreadsheetml/2006/main">
  <c r="E166" i="59" l="1"/>
  <c r="D166" i="59"/>
  <c r="C166" i="59"/>
  <c r="E165" i="59"/>
  <c r="D165" i="59"/>
  <c r="C165" i="59"/>
  <c r="E163" i="59"/>
  <c r="D163" i="59"/>
  <c r="C163" i="59"/>
  <c r="E161" i="59"/>
  <c r="D161" i="59"/>
  <c r="D156" i="59" s="1"/>
  <c r="C161" i="59"/>
  <c r="E159" i="59"/>
  <c r="D159" i="59"/>
  <c r="C159" i="59"/>
  <c r="E158" i="59"/>
  <c r="D158" i="59"/>
  <c r="C158" i="59"/>
  <c r="E157" i="59"/>
  <c r="E156" i="59" s="1"/>
  <c r="D157" i="59"/>
  <c r="C154" i="59"/>
  <c r="E152" i="59"/>
  <c r="D152" i="59"/>
  <c r="C152" i="59"/>
  <c r="E150" i="59"/>
  <c r="D150" i="59"/>
  <c r="C150" i="59"/>
  <c r="E148" i="59"/>
  <c r="D148" i="59"/>
  <c r="C148" i="59"/>
  <c r="E146" i="59"/>
  <c r="D146" i="59"/>
  <c r="C146" i="59"/>
  <c r="E144" i="59"/>
  <c r="D144" i="59"/>
  <c r="C144" i="59"/>
  <c r="E134" i="59"/>
  <c r="D134" i="59"/>
  <c r="D133" i="59" s="1"/>
  <c r="C134" i="59"/>
  <c r="C133" i="59" s="1"/>
  <c r="E133" i="59"/>
  <c r="E124" i="59"/>
  <c r="E123" i="59" s="1"/>
  <c r="E104" i="59" s="1"/>
  <c r="D124" i="59"/>
  <c r="C124" i="59"/>
  <c r="D123" i="59"/>
  <c r="C123" i="59"/>
  <c r="E121" i="59"/>
  <c r="D121" i="59"/>
  <c r="C121" i="59"/>
  <c r="E119" i="59"/>
  <c r="D119" i="59"/>
  <c r="C119" i="59"/>
  <c r="E117" i="59"/>
  <c r="D117" i="59"/>
  <c r="C117" i="59"/>
  <c r="E115" i="59"/>
  <c r="D115" i="59"/>
  <c r="C115" i="59"/>
  <c r="E113" i="59"/>
  <c r="D113" i="59"/>
  <c r="C113" i="59"/>
  <c r="E111" i="59"/>
  <c r="D111" i="59"/>
  <c r="C111" i="59"/>
  <c r="E109" i="59"/>
  <c r="D109" i="59"/>
  <c r="C109" i="59"/>
  <c r="E106" i="59"/>
  <c r="E105" i="59" s="1"/>
  <c r="C106" i="59"/>
  <c r="C105" i="59" s="1"/>
  <c r="D105" i="59"/>
  <c r="E102" i="59"/>
  <c r="E99" i="59" s="1"/>
  <c r="D102" i="59"/>
  <c r="C102" i="59"/>
  <c r="E100" i="59"/>
  <c r="D100" i="59"/>
  <c r="D99" i="59" s="1"/>
  <c r="C100" i="59"/>
  <c r="C99" i="59"/>
  <c r="E95" i="59"/>
  <c r="E94" i="59" s="1"/>
  <c r="D95" i="59"/>
  <c r="D94" i="59" s="1"/>
  <c r="C95" i="59"/>
  <c r="C94" i="59"/>
  <c r="E92" i="59"/>
  <c r="D92" i="59"/>
  <c r="C92" i="59"/>
  <c r="E90" i="59"/>
  <c r="D90" i="59"/>
  <c r="C90" i="59"/>
  <c r="E88" i="59"/>
  <c r="D88" i="59"/>
  <c r="C88" i="59"/>
  <c r="E86" i="59"/>
  <c r="D86" i="59"/>
  <c r="C86" i="59"/>
  <c r="E84" i="59"/>
  <c r="D84" i="59"/>
  <c r="C84" i="59"/>
  <c r="E82" i="59"/>
  <c r="D82" i="59"/>
  <c r="C82" i="59"/>
  <c r="E80" i="59"/>
  <c r="D80" i="59"/>
  <c r="C80" i="59"/>
  <c r="E77" i="59"/>
  <c r="D77" i="59"/>
  <c r="C77" i="59"/>
  <c r="E75" i="59"/>
  <c r="D75" i="59"/>
  <c r="C75" i="59"/>
  <c r="E73" i="59"/>
  <c r="D73" i="59"/>
  <c r="C73" i="59"/>
  <c r="E71" i="59"/>
  <c r="D71" i="59"/>
  <c r="D70" i="59" s="1"/>
  <c r="D69" i="59" s="1"/>
  <c r="C71" i="59"/>
  <c r="E66" i="59"/>
  <c r="E65" i="59" s="1"/>
  <c r="D66" i="59"/>
  <c r="D65" i="59" s="1"/>
  <c r="D64" i="59" s="1"/>
  <c r="C66" i="59"/>
  <c r="C65" i="59"/>
  <c r="E64" i="59"/>
  <c r="E62" i="59"/>
  <c r="D62" i="59"/>
  <c r="C62" i="59"/>
  <c r="E60" i="59"/>
  <c r="D60" i="59"/>
  <c r="C60" i="59"/>
  <c r="E59" i="59"/>
  <c r="E58" i="59" s="1"/>
  <c r="D59" i="59"/>
  <c r="C59" i="59"/>
  <c r="D58" i="59"/>
  <c r="C58" i="59"/>
  <c r="E55" i="59"/>
  <c r="D55" i="59"/>
  <c r="C55" i="59"/>
  <c r="E52" i="59"/>
  <c r="E51" i="59" s="1"/>
  <c r="D52" i="59"/>
  <c r="D51" i="59" s="1"/>
  <c r="C52" i="59"/>
  <c r="C51" i="59"/>
  <c r="E49" i="59"/>
  <c r="E48" i="59" s="1"/>
  <c r="D49" i="59"/>
  <c r="C49" i="59"/>
  <c r="C48" i="59" s="1"/>
  <c r="D48" i="59"/>
  <c r="E46" i="59"/>
  <c r="D46" i="59"/>
  <c r="D45" i="59" s="1"/>
  <c r="D38" i="59" s="1"/>
  <c r="C46" i="59"/>
  <c r="C45" i="59" s="1"/>
  <c r="E45" i="59"/>
  <c r="E43" i="59"/>
  <c r="D43" i="59"/>
  <c r="C43" i="59"/>
  <c r="E40" i="59"/>
  <c r="E39" i="59" s="1"/>
  <c r="D40" i="59"/>
  <c r="D39" i="59" s="1"/>
  <c r="C40" i="59"/>
  <c r="E36" i="59"/>
  <c r="E35" i="59" s="1"/>
  <c r="D36" i="59"/>
  <c r="C36" i="59"/>
  <c r="D35" i="59"/>
  <c r="C35" i="59"/>
  <c r="E33" i="59"/>
  <c r="D33" i="59"/>
  <c r="C33" i="59"/>
  <c r="E31" i="59"/>
  <c r="D31" i="59"/>
  <c r="C31" i="59"/>
  <c r="E28" i="59"/>
  <c r="E27" i="59" s="1"/>
  <c r="D28" i="59"/>
  <c r="C28" i="59"/>
  <c r="D27" i="59"/>
  <c r="E25" i="59"/>
  <c r="D25" i="59"/>
  <c r="C25" i="59"/>
  <c r="E23" i="59"/>
  <c r="D23" i="59"/>
  <c r="C23" i="59"/>
  <c r="E21" i="59"/>
  <c r="E18" i="59" s="1"/>
  <c r="E17" i="59" s="1"/>
  <c r="D21" i="59"/>
  <c r="C21" i="59"/>
  <c r="E19" i="59"/>
  <c r="D19" i="59"/>
  <c r="D18" i="59" s="1"/>
  <c r="D17" i="59" s="1"/>
  <c r="C19" i="59"/>
  <c r="C18" i="59" s="1"/>
  <c r="E10" i="59"/>
  <c r="D10" i="59"/>
  <c r="D9" i="59" s="1"/>
  <c r="D8" i="59" s="1"/>
  <c r="C10" i="59"/>
  <c r="C9" i="59" s="1"/>
  <c r="D7" i="59" l="1"/>
  <c r="D104" i="59"/>
  <c r="D132" i="59"/>
  <c r="D98" i="59" s="1"/>
  <c r="D97" i="59" s="1"/>
  <c r="E132" i="59"/>
  <c r="C70" i="59"/>
  <c r="E70" i="59"/>
  <c r="E69" i="59" s="1"/>
  <c r="C17" i="59"/>
  <c r="C132" i="59"/>
  <c r="C157" i="59"/>
  <c r="C8" i="59"/>
  <c r="E9" i="59"/>
  <c r="E8" i="59" s="1"/>
  <c r="E38" i="59"/>
  <c r="C39" i="59"/>
  <c r="C69" i="59"/>
  <c r="E98" i="59"/>
  <c r="E97" i="59" s="1"/>
  <c r="C104" i="59"/>
  <c r="C64" i="59"/>
  <c r="C27" i="59"/>
  <c r="D168" i="59" l="1"/>
  <c r="E7" i="59"/>
  <c r="E168" i="59" s="1"/>
  <c r="C156" i="59"/>
  <c r="C98" i="59" s="1"/>
  <c r="C38" i="59"/>
  <c r="C7" i="59"/>
  <c r="C97" i="59" l="1"/>
  <c r="C168" i="59" s="1"/>
</calcChain>
</file>

<file path=xl/sharedStrings.xml><?xml version="1.0" encoding="utf-8"?>
<sst xmlns="http://schemas.openxmlformats.org/spreadsheetml/2006/main" count="351" uniqueCount="343">
  <si>
    <t>Иные межбюджетные трансферты</t>
  </si>
  <si>
    <t>рублей</t>
  </si>
  <si>
    <t xml:space="preserve"> </t>
  </si>
  <si>
    <t>Код бюджетной классификации Российской Федерации</t>
  </si>
  <si>
    <t>Наименование доходов</t>
  </si>
  <si>
    <t>1 00 00000 00 0000 000</t>
  </si>
  <si>
    <t xml:space="preserve"> 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</si>
  <si>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</si>
  <si>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</si>
  <si>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</si>
  <si>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</si>
  <si>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</si>
  <si>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227,227.1 и 228 Налогового Кодекса Российской Федерации</t>
  </si>
  <si>
    <t>1 01 02020 01 0000 110</t>
  </si>
  <si>
    <t xml:space="preserve">Налог на доходы физических лиц с доходов,  полученных от осуществления деятельности физическими лицами, зарегистрированными в качестве индивидуальных предпринимателей, нотариусов,занимающихся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            </t>
  </si>
  <si>
    <t>1 01 02030 01 0000 110</t>
  </si>
  <si>
    <t xml:space="preserve">Налог на доходы физических лиц с доходов, полученных  физическими  лицами в соответствии со статьей 228 Налогового Кодекса Российской Федерации </t>
  </si>
  <si>
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 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</si>
  <si>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</si>
  <si>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</si>
  <si>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</si>
  <si>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</si>
  <si>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</si>
  <si>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</si>
  <si>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</si>
  <si>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</si>
  <si>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</si>
  <si>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 нормативов отчислений в местные бюджеты</t>
  </si>
  <si>
    <t>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</si>
  <si>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</si>
  <si>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1 05 00000 00 0000 000</t>
  </si>
  <si>
    <t>НАЛОГИ НА СОВОКУПНЫЙ ДОХОД</t>
  </si>
  <si>
    <t>1 05 03000 01 0000 110</t>
  </si>
  <si>
    <t>Единый сельскохозяйственный налог</t>
  </si>
  <si>
    <t>1 05 03010 01 0000 110</t>
  </si>
  <si>
    <t>1 05 04000 02 0000 110</t>
  </si>
  <si>
    <t>Налог, взимаемый в связи с применением патентной системы налогообложения</t>
  </si>
  <si>
    <t>1 05 04020 02 0000 110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</si>
  <si>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</si>
  <si>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1 08 00000 00 0000 000</t>
  </si>
  <si>
    <t>ГОСУДАРСТВЕННАЯ ПОШЛИНА</t>
  </si>
  <si>
    <t xml:space="preserve"> 1 08 03000 01 0000 110</t>
  </si>
  <si>
    <t>Государственная пошлина  по делам,  рассматриваемым в судах  общей  юрисдикции, мировыми судьями</t>
  </si>
  <si>
    <t>1 08 03010 01 0000 110</t>
  </si>
  <si>
    <t>Государственная пошлина  по делам,  рассматриваемым в судах  общей  юрисдикции, мировыми судьями (за исключением  Верховного  Суда  Российской  Федерации)</t>
  </si>
  <si>
    <t xml:space="preserve"> 1 11 00000 00 0000 000</t>
  </si>
  <si>
    <t>ДОХОДЫ ОТ ИСПОЛЬЗОВАНИЯ  ИМУЩЕСТВА  НАХОДЯЩЕГОСЯ В ГОСУДАРСТВЕННОЙ И  МУНИЦИПАЛЬНОЙ СОБСТВЕННОСТИ</t>
  </si>
  <si>
    <t>1 11 05000 00 0000 120</t>
  </si>
  <si>
    <t xml:space="preserve">Доходы, получаемые  в виде арендной либо  иной платы за передачу  в возмездное  пользование  государственного  и муниципального   имущества ( за исключением  имущества автономных учреждений, а  также  имущества государственных  и муниципальных  унитарных  предприятий, в том числе казенных)  </t>
  </si>
  <si>
    <t>1 11 05010 00 0000 120</t>
  </si>
  <si>
    <t>Доходы, получаемые  в виде  арендной  платы за  земельные  участки,  государственная собственность  на которые  не разграничена, а также  средства от продажи  права на  заключение  договоров  аренды указанных  земельных  участков</t>
  </si>
  <si>
    <t>1 11 05013 05 0000 120</t>
  </si>
  <si>
    <t>Доходы,  получаемые  в виде  арендной платы за  земельные  участки,  государственная  собственность  на  которые  не разграничена  и которые  расположенны в  границах сельских поселений и межселенных территорий муниципальных районов,  а также средства от продажи  права на  заключение  договоров  аренды  указанных земельных  участков</t>
  </si>
  <si>
    <t>1 11 05013 13 0000 120</t>
  </si>
  <si>
    <t>Доходы,  получаемые  в виде  арендной платы за  земельные  участки,  государственная  собственность  на  которые  не разграничена  и которые  расположенны в  границах городских поселений,  а также средства от продажи  права на  заключение  договоров  аренды  указанных земельных  участков</t>
  </si>
  <si>
    <t>1 11 05030 00 0000 120</t>
  </si>
  <si>
    <t xml:space="preserve">Доходы от сдачи  в аренду  имущества, находяшегося в оперативном  управлении органов государственной власти, органов местного  самоуправления, государственных внебюджетных фондов и созданных ими учреждений (за исключением  имущества бюджетных и  автономных учреждений) </t>
  </si>
  <si>
    <t>1 11 05035 05 0000 120</t>
  </si>
  <si>
    <t>Доходы от сдачи  в аренду имущества,  находящегося в оперативном управлении органов управления муниципальных районов и созданных  ими  учреждений (за  исключением имущества  муниципальных бюджетных и   автономных учреждений)</t>
  </si>
  <si>
    <t>1 11 09000 00 0000 120</t>
  </si>
  <si>
    <t>Прочие доходы  от использования  имущества и прав ,  находящихся в государственной и муниципальной  собственности (за исключением  имущества бюджетных и  автономных учреждений, а также имущества государственных  и муниципальных унитарных предприятий, в том числе казенных)</t>
  </si>
  <si>
    <t>1 11 09040  00 0000 120</t>
  </si>
  <si>
    <t>Прочие поступления  от использования  имущества,  находящегося в государственной и муниципальной  собственности (за исключением  имущества бюджетных и  автономных учреждений, а также имущества государственных  и муниципальных унитарных предприятий, в том числе казенных)</t>
  </si>
  <si>
    <t>1 11 09045  05  0000 120</t>
  </si>
  <si>
    <t>Прочие поступления  от использования  имущества,  находящегося в  собственности  муниципальных районов (за исключением  имущества  муниципальных бюджетных и  автономных учреждений, а также имущества  муниципальных унитарных предприятий, в том числе казенных)</t>
  </si>
  <si>
    <t>1 12 00000 00 0000 000</t>
  </si>
  <si>
    <t xml:space="preserve">ПЛАТЕЖИ ПРИ ПОЛЬЗОВАНИИ ПРИРОДНЫМИ РЕСУРСАМИ </t>
  </si>
  <si>
    <t>1 12 01000 01 0000 120</t>
  </si>
  <si>
    <t>Плата за  негативное  воздействие  на окружающую среду</t>
  </si>
  <si>
    <t>1 12 01010 01 0000 120</t>
  </si>
  <si>
    <t>Плата за выбросы загрязняющих веществ в атмосферный воздух стационарными объектами</t>
  </si>
  <si>
    <t>1 12 01041 01 0000 120</t>
  </si>
  <si>
    <t xml:space="preserve"> Плата за размещение отходов производства </t>
  </si>
  <si>
    <t>1 13 00000 00 0000 000</t>
  </si>
  <si>
    <t>ДОХОДЫ ОТ ОКАЗАНИЯ ПЛАТНЫХ УСЛУГ  И КОМПЕНСАЦИИ ЗАТРАТ ГОСУДАРСТВА</t>
  </si>
  <si>
    <t>1 13 02000 00 0000 130</t>
  </si>
  <si>
    <t>Доходы от   компенсации затрат  государства</t>
  </si>
  <si>
    <t>1 13 02060 00 0000 130</t>
  </si>
  <si>
    <t>Доходы, поступающие в порядке возмещения расходов, понесенных в связи с эксплуатацией имущества</t>
  </si>
  <si>
    <t>1 13 02065 05 0000 130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</si>
  <si>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</si>
  <si>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1 14 00000 00 0000 000</t>
  </si>
  <si>
    <t>ДОХОДЫ ОТ ПРОДАЖИ  МАТЕРИАЛЬНЫХ И НЕМАТЕРИАЛЬНЫХ  АКТИВОВ</t>
  </si>
  <si>
    <t>1 14 06000 00 0000 430</t>
  </si>
  <si>
    <t xml:space="preserve">Доходы от продажи земельных участков, находящихся  в государственной  и муниципальной собственности </t>
  </si>
  <si>
    <t>1 14 06010 00 0000 430</t>
  </si>
  <si>
    <t>Доходы  от продажи  земельных участков,  государственная  собственность  на которые  не разграничена</t>
  </si>
  <si>
    <t>1 14 06013 05 0000 430</t>
  </si>
  <si>
    <t>Доходы  от продажи  земельных участков,  государственная  собственность  на которые  не разграничена и которые  расположены  в границах  сельских поселений и межселенных территорий муниципальных районов</t>
  </si>
  <si>
    <t>1 14 06013 13 0000 430</t>
  </si>
  <si>
    <t>Доходы  от продажи  земельных участков,  государственная  собственность  на которые  не разграничена и которые  расположены  в границах  городских  поселений</t>
  </si>
  <si>
    <t>1 16 00000 00 0000 000</t>
  </si>
  <si>
    <t>ШТРАФЫ. САНКЦИИ. ВОЗМЕЩЕНИЕ УЩЕРБА</t>
  </si>
  <si>
    <t>1 16 01053 01 0000 140</t>
  </si>
  <si>
    <t xml:space="preserve"> 1 16 01063 01 0000 140</t>
  </si>
  <si>
    <t>1 16 01073 01 0000 140</t>
  </si>
  <si>
    <t>1 16 01083 01 0000 140</t>
  </si>
  <si>
    <t>1 16 01203 01 0000 140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</si>
  <si>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</si>
  <si>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</si>
  <si>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</si>
  <si>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</si>
  <si>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</si>
  <si>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</si>
  <si>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2 02 15001 00 0000 150</t>
  </si>
  <si>
    <t>Дотации на выравнивание бюджетной обеспеченности</t>
  </si>
  <si>
    <t>2 02 15001 05 0000 150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</si>
  <si>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</si>
  <si>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2 02 15002 00 0000 150</t>
  </si>
  <si>
    <t>Дотации бюджетам на поддержку мер по обеспечению сбалансированности бюджетов</t>
  </si>
  <si>
    <t>2 02 15002 05 0000 150</t>
  </si>
  <si>
    <t>Дотации бюджетам муниципальных районов на поддержку мер по обеспечению сбалансированности бюджетов</t>
  </si>
  <si>
    <t>2 02 20000 00 0000 150</t>
  </si>
  <si>
    <t>Субсидии бюджетам бюджетной системы Российской Федерации (межбюджетные субсидии)</t>
  </si>
  <si>
    <t>2 02 25243 05 0000 150</t>
  </si>
  <si>
    <t>2 02 25299 05 0000 150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</si>
  <si>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</si>
  <si>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2 02 25467 05 0000 150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</si>
  <si>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</si>
  <si>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Субсидии бюджетам на реализацию мероприятий по обеспечению жильем молодых семей</t>
  </si>
  <si>
    <t>2 02 25497 05 0000 150</t>
  </si>
  <si>
    <t>Субсидии бюджетам муниципальных районов на реализацию мероприятий по обеспечению жильем молодых семей</t>
  </si>
  <si>
    <t>2 02 29999 00 0000 150</t>
  </si>
  <si>
    <t>Прочие субсидии</t>
  </si>
  <si>
    <t>2 02 29999 05 0000 150</t>
  </si>
  <si>
    <t>2 02 30000 00 0000 150</t>
  </si>
  <si>
    <t>Субвенции бюджетам бюджетной системы Российской Федерации</t>
  </si>
  <si>
    <t>2 02 30024 00 0000 150</t>
  </si>
  <si>
    <t>Субвенции местным бюджетам на выполнение передаваемых полномочий субъектов Российской Федерации</t>
  </si>
  <si>
    <t>2 02 30024 05 0000 150</t>
  </si>
  <si>
    <t>Субвенции бюджетам муниципальных районов на выполнение передаваемых полномочий субъектов Российской Федерации</t>
  </si>
  <si>
    <t>2 02 30029 00 0000 150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</si>
  <si>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</si>
  <si>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2 02 30029 05 0000 150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</si>
  <si>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</si>
  <si>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2 02 35082 00 0000 150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</si>
  <si>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</si>
  <si>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2 02 35082 05 0000 150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</si>
  <si>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</si>
  <si>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2 02 35120 00 0000 150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</si>
  <si>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</si>
  <si>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2 02 35120 05 0000 150</t>
  </si>
  <si>
    <t xml:space="preserve"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</si>
  <si>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>2 02 40000 00 0000 150</t>
  </si>
  <si>
    <t>2 02 40014 00 0000 150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</si>
  <si>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</si>
  <si>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2 02 40014 05 0000 150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</si>
  <si>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</si>
  <si>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2 02 49999 00 0000 150</t>
  </si>
  <si>
    <t>Прочие межбюджетные трансферты, передаваемые бюджетам</t>
  </si>
  <si>
    <t>2 02 49999 05 0000 150</t>
  </si>
  <si>
    <t>Прочие межбюджетные трансферты, передаваемые бюджетам муниципальных районов</t>
  </si>
  <si>
    <t>Всего доходов</t>
  </si>
  <si>
    <t xml:space="preserve">Прочие субсидии бюджетам муниципальных районов </t>
  </si>
  <si>
    <t>Приложение 2</t>
  </si>
  <si>
    <t>Наименование  доходов</t>
  </si>
  <si>
    <t>Бюджет муниципального района</t>
  </si>
  <si>
    <t>Бюджет городского поселения</t>
  </si>
  <si>
    <t>Бюджеты сельских поселений</t>
  </si>
  <si>
    <t xml:space="preserve"> Доходы от погашения задолженности и перерасчетов по отмененным налогам, сборам и иным обязательным платежам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</si>
  <si>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 на территориях муниципальных районов</t>
  </si>
  <si>
    <t>Прочие местные налоги и сборы,  мобилизуемые   на территориях  муниципальных районов</t>
  </si>
  <si>
    <t xml:space="preserve"> Доходы от оказания  платных услуг ( работ) и компенсации  затрат  государства</t>
  </si>
  <si>
    <t>Прочие доходы от оказания платных услуг (работ) получателями средств бюджетов муниципальных районов</t>
  </si>
  <si>
    <t>Прочие доходы  от компенсации затрат  бюджетов  муниципальных районов</t>
  </si>
  <si>
    <t>Доходы от административных платежей и сборов</t>
  </si>
  <si>
    <t>Платежи, взимаемые органами местного самоуправления (организациями) муниципальных районов, за выполнение определенных функций</t>
  </si>
  <si>
    <t>Доходы от штрафов, санкций, возмещения  ущерба</t>
  </si>
  <si>
    <t>Денежные взыскания,  налагаемые в  возмещение  ущерба, причиненного  в результате  незаконного  или нецелевого  использования  бюджетных средств( в части бюджетов  муниципальных районов)</t>
  </si>
  <si>
    <t>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</si>
  <si>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</si>
  <si>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</si>
  <si>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</si>
  <si>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</si>
  <si>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 xml:space="preserve"> Прочие неналоговые доходы</t>
  </si>
  <si>
    <t>Невыясненные поступления, зачисляемые  в бюджеты  муниципальных районов</t>
  </si>
  <si>
    <t>Прочие неналоговые доходы  бюджетов  муниципальных районов</t>
  </si>
  <si>
    <t xml:space="preserve">Субсидии бюджетам муниципальных районов на строительство и реконструкцию (модернизацию) объектов питьевого водоснабжения
</t>
  </si>
  <si>
    <t>1 12 01040 01 0000 120</t>
  </si>
  <si>
    <t>Плата за размещение отходов производства и потребления</t>
  </si>
  <si>
    <t xml:space="preserve">2 02 25243 00 0000 150
</t>
  </si>
  <si>
    <t xml:space="preserve">Субсидии бюджетам на строительство и реконструкцию (модернизацию) объектов питьевого водоснабжения
</t>
  </si>
  <si>
    <t xml:space="preserve">2 02 25299 00 0000 150
</t>
  </si>
  <si>
    <t xml:space="preserve"> - субвенции бюджетам муниципальных районов на выравнивание бюджетной обеспеченности поселений
</t>
  </si>
  <si>
    <t xml:space="preserve"> - субвенции бюджетам муниципальных районов на осуществление отдельных государственных полномочий Брянской области в сфере деятельности по профилактике безнадзорности и  правонарушений несовершеннолетних,  организации  деятельности  административных комиссий и определения перечня должностных лиц  органов местного самоуправления, уполномоченных составлять протоколы об административных правонарушениях</t>
  </si>
  <si>
    <t xml:space="preserve"> - субвенции бюджетам муниципальных районов, на 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 на территории Брянской области
</t>
  </si>
  <si>
    <t xml:space="preserve"> - субвенции бюджетам муниципальных районов на организацию и осуществление деятельности 
по опеке и попечительству, выплату ежемесячных денежных средств на содержание и проезд ребенка, переданного на воспитание
в семью опекуна (попечителя), приемную семью, вознаграждения приемным родителям
</t>
  </si>
  <si>
    <t xml:space="preserve"> - субвенции бюджетам муниципальных районов на осуществление отдельных государственных полномочий Брянской области в области охраны труда и уведомительной регистрации территориальных соглашений и коллективных договоров
</t>
  </si>
  <si>
    <t xml:space="preserve"> - субвенции бюджетам муниципальных районов на осуществление отдельных полномочий в сфере образования </t>
  </si>
  <si>
    <t>1 0102040 01 0000 110</t>
  </si>
  <si>
    <t>1 03 02231 01 0000 110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</si>
  <si>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</si>
  <si>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1 03 02241 01 0000 110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</si>
  <si>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</si>
  <si>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</si>
  <si>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</si>
  <si>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1 03 02261 01 0000 110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</si>
  <si>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</si>
  <si>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﻿1 16 01000 01 0000 140</t>
  </si>
  <si>
    <t xml:space="preserve">﻿1 16 01050 01 0000 140
</t>
  </si>
  <si>
    <t xml:space="preserve">﻿1 16 01060 01 0000 140
</t>
  </si>
  <si>
    <t xml:space="preserve">﻿1 16 01070 01 0000 140
</t>
  </si>
  <si>
    <t>1 16 01080 01 0000 140</t>
  </si>
  <si>
    <t>﻿1 16 01200 01 0000 140</t>
  </si>
  <si>
    <t>2 02 25467 00 0000 150</t>
  </si>
  <si>
    <t>2 02 25497 00 0000 150</t>
  </si>
  <si>
    <t>1 16 01143 01 0000 140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</si>
  <si>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</si>
  <si>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2 02 45303 05 0000 150</t>
  </si>
  <si>
    <t xml:space="preserve"> 1 16 01140 01 0000 140</t>
  </si>
  <si>
    <t xml:space="preserve"> 1 16 01153 01 0000 140</t>
  </si>
  <si>
    <t>﻿1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</si>
  <si>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</si>
  <si>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﻿1 16 01193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</si>
  <si>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</si>
  <si>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1 16 02000 02 0000 140
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</si>
  <si>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</si>
  <si>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1 16 02010 02 1111140
</t>
  </si>
  <si>
    <t xml:space="preserve">1 16 10120 00 0000 140
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</si>
  <si>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</si>
  <si>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1 16 10123 01 0000 140</t>
  </si>
  <si>
    <t xml:space="preserve"> - субсидия бюджетам муниципальных районов (муниципальных округов, городских округов) на создание  цифровой образовательной среды в общеобразовательных организациях и профессиональных образовательных организациях Брянской области в рамках государственной программы "Развитие образования и науки Брянской области"</t>
  </si>
  <si>
    <t>2 02 25304 00 0000 150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</si>
  <si>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</si>
  <si>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2 02 25304 05 0000 150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</si>
  <si>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</si>
  <si>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2 02 45303 00 0000 150</t>
  </si>
  <si>
    <t xml:space="preserve">Административные штрафы, установленные Кодексом Российской Федерации об административных правонарушениях
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</si>
  <si>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</si>
  <si>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</si>
  <si>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</si>
  <si>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</si>
  <si>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</si>
  <si>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</si>
  <si>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</si>
  <si>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</si>
  <si>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1 16 01084 01 0000 140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</si>
  <si>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</si>
  <si>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</si>
  <si>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</si>
  <si>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1 16 01150 01 0000 140
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</si>
  <si>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</si>
  <si>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</si>
  <si>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1 16 0117001 0000 140
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</si>
  <si>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</si>
  <si>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1 16 01173 01 0000 140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</si>
  <si>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</si>
  <si>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</si>
  <si>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</si>
  <si>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﻿1 16 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</si>
  <si>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</si>
  <si>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1 16 01333 01 0000 140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</si>
  <si>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</si>
  <si>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1 16 10000 00 0000 140
</t>
  </si>
  <si>
    <t>Платежи в целях возмещения причиненного ущерба (убытков)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</si>
  <si>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</si>
  <si>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2 02 20077 00 0000 150
</t>
  </si>
  <si>
    <t xml:space="preserve">Субсидии бюджетам на софинансирование капитальных вложений в объекты муниципальной собственности
</t>
  </si>
  <si>
    <t xml:space="preserve">2 02 20077 05 0000 150
</t>
  </si>
  <si>
    <t xml:space="preserve">Субсидии бюджетам муниципальных районов на софинансирование капитальных вложений в объекты муниципальной собственности
</t>
  </si>
  <si>
    <t xml:space="preserve"> - субсидия на мероприятия по проведению оздоровительной кампании детей </t>
  </si>
  <si>
    <t xml:space="preserve"> - субсидии бюджетам муниципальных районов (городских округов) на приведение в соответствии с брендбуком «Точка роста"</t>
  </si>
  <si>
    <t xml:space="preserve">Прочие доходы от оказания платных услуг получателями средств бюджетов поселений </t>
  </si>
  <si>
    <t>Прочие доходы от компенсации затрат бюджетов поселений</t>
  </si>
  <si>
    <t>Доходы, поступающие в порядке возмещения расходов, понесенных в связи с эксплуатацией имущества поселений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</si>
  <si>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поселений)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</si>
  <si>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поселения</t>
  </si>
  <si>
    <t xml:space="preserve">Платежи в целях возмещения ущерба при расторжении муниципального контракта, заключенного с муниципальным органом поселения (муниципальным казенным учреждением), в связи с односторонним отказом исполнителя (подрядчика) от его исполнения </t>
  </si>
  <si>
    <t>Невыясненные поступления, зачисляемые в бюджеты поселений</t>
  </si>
  <si>
    <t>Прочие неналоговые доходы бюджетов поеселений</t>
  </si>
  <si>
    <t>Средства самообложения граждан, зачисляемые в бюджеты поселений</t>
  </si>
  <si>
    <t>2 02 25511 00 0000 150</t>
  </si>
  <si>
    <t>Субсидии бюджетам на проведение комплексных кадастровых работ</t>
  </si>
  <si>
    <t>2 02 25511 05 0000 150</t>
  </si>
  <si>
    <t>Субсидии бюджетам муниципальных районов на проведение комплексных кадастровых работ</t>
  </si>
  <si>
    <t xml:space="preserve"> -  субвенции бюджетам муниципальных районов на на осуществление отдельных государственных полномочий Брянской области по организации проведения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 в части организации отлова и содержания безнадзорных животных на территории Брянской области</t>
  </si>
  <si>
    <t xml:space="preserve"> -   субвенции бюджетам муниципальных районов (муниципальных округов, городских округов)  на осуществление отдельных государственных полномочий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</t>
  </si>
  <si>
    <t xml:space="preserve"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</si>
  <si>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>2 02 45179 00 0000 150</t>
  </si>
  <si>
    <t>Межбюджетные трансферты, передаваемые бюджетам 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</si>
  <si>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>2 02 45179 05 0000 150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</si>
  <si>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</si>
  <si>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 xml:space="preserve"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</si>
  <si>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</si>
  <si>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- на строительство (реконструкцию) объектов спорта в рамках регионального проекта "Спорт - норма жизни (Брянская область)" государственной программы "Развитие физической культуры и спорта Брянской области"</t>
  </si>
  <si>
    <t xml:space="preserve">к Решению Клетнянского районного Совета народных депутатов  "О бюджете Клетнянского муниципального района Брянской области на 2025 год и на плановый период 2026 и 2027 годов" </t>
  </si>
  <si>
    <t>Нормативы распределения доходов на 2025 год и на плановый период 2026 и 2027 годов между бюджетом Клетнянского муниципального района и бюджетами городского и сельских поселений</t>
  </si>
  <si>
    <t>Приложение 1</t>
  </si>
  <si>
    <t xml:space="preserve">Доходы бюджета Клетнянского муниципального района Брянской области на 2025 год  и на плановый период 2026 и 2027 годов   </t>
  </si>
  <si>
    <t xml:space="preserve"> 2025 год</t>
  </si>
  <si>
    <t xml:space="preserve">  2026 год</t>
  </si>
  <si>
    <t xml:space="preserve"> 2027 год </t>
  </si>
  <si>
    <t xml:space="preserve"> 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</si>
  <si>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</si>
  <si>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</si>
  <si>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</si>
  <si>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1 01 021400 10 000 110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</si>
  <si>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</si>
  <si>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1 05 02000 02 0000 110</t>
  </si>
  <si>
    <t>Единый  налог на  вмененный  доход для  отдельных видов  деятельности</t>
  </si>
  <si>
    <t>1 05 02010 02 0000 110</t>
  </si>
  <si>
    <t xml:space="preserve">  1 05 02020 02 0000 110</t>
  </si>
  <si>
    <t>Единый  налог на  вмененный  доход для  отдельных видов  деятельности (за налоговые периоды, истекшие до 1 января 2011 года)</t>
  </si>
  <si>
    <t xml:space="preserve">  1 11 07000 00 0000 120</t>
  </si>
  <si>
    <t>Платежи от государственных и муниципальных унитарных предприятий</t>
  </si>
  <si>
    <t xml:space="preserve">  1 11 07010 00 0000 120</t>
  </si>
  <si>
    <t>Доходы от перечисления части прибыли государственный и муниципальных унитарных предприятий, остающейся после уплаты налогов и обязательных платежей</t>
  </si>
  <si>
    <t xml:space="preserve">  1 11 07045 05 0000 120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</si>
  <si>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</si>
  <si>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1 12 01030 01 0000 120</t>
  </si>
  <si>
    <t>Плата за сбросы загрязняющих веществ в водные объекты</t>
  </si>
  <si>
    <t>1 13 02990 00 0000 130</t>
  </si>
  <si>
    <t>Прочие  доходы от   компенсации затрат  государства</t>
  </si>
  <si>
    <t xml:space="preserve"> 1 13 02995 05 0000 130</t>
  </si>
  <si>
    <t>Прочие доходы от компенсации затрат бюджетов муниципальных районов</t>
  </si>
  <si>
    <t>- обеспечение жильем тренеров, тренеров-преподавателей государственных и муниципальных учреждений физической культуры и спорта Брянской области</t>
  </si>
  <si>
    <t>- субсидии на софинансирование объектов капитальных вложений муниципальной собственности</t>
  </si>
  <si>
    <t xml:space="preserve"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</si>
  <si>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>202 2 7139 00 0000 150</t>
  </si>
  <si>
    <t>Субсидии бюджетам на обеспечение комплексного развития сельских территорий</t>
  </si>
  <si>
    <t>202  27139  05 0000 150</t>
  </si>
  <si>
    <t xml:space="preserve"> - субсидия  бюджетам муниципальных районов (муниципальных округов, городских округов) на реализацию мероприятий по предоставлению бесплатного питания обучающимся в муниципальных общеобразовательных организациях из многодетных семей в рамках комплекса процессных мероприятий "Повышение доступности и качества предоставления дошкольного, общего и дополнительного образования детей" государственной программы "Развитие образования и науки Брянской области"</t>
  </si>
  <si>
    <t xml:space="preserve"> - субсидия на капитальный ремонт кровель муниципальных образовательных организаций </t>
  </si>
  <si>
    <t xml:space="preserve"> - субсидии бюджетам бюджетам муниципальных районов (муниципальных округов, городских округов) на проведение комплексных кадастровых работ в рамках государственной программы "Региональная политика Брянской области"</t>
  </si>
  <si>
    <t xml:space="preserve"> - субсидия бюджетам муниципальных районов (муниципальных округов, городских округов) на замену оконных блоков муниципальных образовательных организаций Брянской области в рамках государственной программы "Развитие образования и науки Брянской области" </t>
  </si>
  <si>
    <t>2 02 35118 00 0000 150</t>
  </si>
  <si>
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</si>
  <si>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>2 02 35118 05 0000 150</t>
  </si>
  <si>
    <t xml:space="preserve"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</si>
  <si>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>2 02 35260 00 0000 150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</si>
  <si>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</si>
  <si>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2 02 35260 05 0000 150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</si>
  <si>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</si>
  <si>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2 02 35469 00 0000 150</t>
  </si>
  <si>
    <t xml:space="preserve">  Субвенции бюджетам на проведение Всероссийской переписи населения 2020 года</t>
  </si>
  <si>
    <t>2 02 35469 05 0000 150</t>
  </si>
  <si>
    <t xml:space="preserve">  Субвенции бюджетам муниципальных районов на проведение Всероссийской переписи населения 2020 года</t>
  </si>
  <si>
    <t>2 07 00000 00 0000 000</t>
  </si>
  <si>
    <t xml:space="preserve">Прочие безвозмездные поступления </t>
  </si>
  <si>
    <t>2 07 05000 05 0000 150</t>
  </si>
  <si>
    <t>Прочие безвозмездные поступления в бюджеты муниципальных районов</t>
  </si>
  <si>
    <t xml:space="preserve">2 07 05030 05 0000 150
</t>
  </si>
  <si>
    <t xml:space="preserve"> - субвенции бюджетам муниципальных районов на  обеспечение сохранности жилых помещений, закрепленных за детьми-сиротами и детьми, оставшимися без попечения родителей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</si>
</sst>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 Cyr"/>
      <charset val="204"/>
    </font>
    <font>
      <sz val="8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</font>
    <font>
      <b/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6" fillId="0" borderId="0"/>
    <xf numFmtId="0" fontId="7" fillId="0" borderId="5">
      <alignment horizontal="left" wrapText="1" indent="2"/>
    </xf>
    <xf numFmtId="49" fontId="7" fillId="0" borderId="3">
      <alignment horizontal="center"/>
    </xf>
    <xf numFmtId="0" fontId="9" fillId="0" borderId="0"/>
    <xf numFmtId="0" fontId="10" fillId="0" borderId="3">
      <alignment vertical="top" wrapText="1"/>
    </xf>
  </cellStyleXfs>
  <cellXfs count="71">
    <xf numFmtId="0" fontId="0" fillId="0" borderId="0" xfId="0"/>
    <xf numFmtId="0" fontId="3" fillId="0" borderId="1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0" borderId="0" xfId="0" applyFont="1"/>
    <xf numFmtId="0" fontId="5" fillId="0" borderId="1" xfId="0" applyFont="1" applyFill="1" applyBorder="1" applyAlignment="1">
      <alignment horizontal="justify" vertical="top" wrapText="1"/>
    </xf>
    <xf numFmtId="0" fontId="3" fillId="0" borderId="0" xfId="0" applyFont="1" applyAlignment="1">
      <alignment vertical="top"/>
    </xf>
    <xf numFmtId="0" fontId="5" fillId="0" borderId="0" xfId="0" applyFont="1"/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top" wrapText="1"/>
    </xf>
    <xf numFmtId="9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9" fontId="3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0" fontId="5" fillId="0" borderId="4" xfId="0" applyFont="1" applyBorder="1" applyAlignment="1">
      <alignment horizontal="justify" vertical="top" wrapText="1"/>
    </xf>
    <xf numFmtId="0" fontId="5" fillId="0" borderId="1" xfId="0" applyFont="1" applyBorder="1"/>
    <xf numFmtId="9" fontId="5" fillId="0" borderId="1" xfId="0" applyNumberFormat="1" applyFont="1" applyBorder="1"/>
    <xf numFmtId="0" fontId="3" fillId="0" borderId="1" xfId="0" applyFont="1" applyFill="1" applyBorder="1" applyAlignment="1">
      <alignment horizontal="justify" vertical="top" wrapText="1"/>
    </xf>
    <xf numFmtId="0" fontId="5" fillId="0" borderId="1" xfId="0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horizontal="center" vertical="top" wrapText="1" shrinkToFit="1"/>
    </xf>
    <xf numFmtId="0" fontId="5" fillId="0" borderId="1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0" fontId="3" fillId="0" borderId="1" xfId="0" applyNumberFormat="1" applyFont="1" applyFill="1" applyBorder="1" applyAlignment="1">
      <alignment vertical="top" wrapText="1"/>
    </xf>
    <xf numFmtId="0" fontId="1" fillId="0" borderId="1" xfId="2" applyNumberFormat="1" applyFont="1" applyFill="1" applyBorder="1" applyAlignment="1" applyProtection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/>
    </xf>
    <xf numFmtId="0" fontId="5" fillId="0" borderId="0" xfId="0" applyFont="1" applyFill="1" applyAlignment="1">
      <alignment vertical="top" wrapText="1"/>
    </xf>
    <xf numFmtId="0" fontId="3" fillId="0" borderId="1" xfId="0" quotePrefix="1" applyNumberFormat="1" applyFont="1" applyFill="1" applyBorder="1" applyAlignment="1">
      <alignment horizontal="center" vertical="top" wrapText="1"/>
    </xf>
    <xf numFmtId="0" fontId="5" fillId="0" borderId="0" xfId="0" applyFont="1" applyFill="1" applyAlignment="1">
      <alignment vertical="top"/>
    </xf>
    <xf numFmtId="0" fontId="5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 vertical="top" wrapText="1" shrinkToFi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right" vertical="top"/>
    </xf>
    <xf numFmtId="0" fontId="5" fillId="0" borderId="0" xfId="0" applyFont="1" applyFill="1" applyBorder="1" applyAlignment="1">
      <alignment vertical="top"/>
    </xf>
    <xf numFmtId="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49" fontId="1" fillId="0" borderId="1" xfId="3" applyNumberFormat="1" applyFont="1" applyFill="1" applyBorder="1" applyAlignment="1" applyProtection="1">
      <alignment horizontal="center" vertical="top"/>
    </xf>
    <xf numFmtId="0" fontId="3" fillId="0" borderId="1" xfId="0" quotePrefix="1" applyNumberFormat="1" applyFont="1" applyFill="1" applyBorder="1" applyAlignment="1">
      <alignment horizontal="center" vertical="top" shrinkToFit="1"/>
    </xf>
    <xf numFmtId="0" fontId="3" fillId="0" borderId="1" xfId="0" applyNumberFormat="1" applyFont="1" applyFill="1" applyBorder="1" applyAlignment="1">
      <alignment horizontal="left" vertical="top" wrapText="1"/>
    </xf>
    <xf numFmtId="0" fontId="1" fillId="0" borderId="1" xfId="2" applyNumberFormat="1" applyFont="1" applyFill="1" applyBorder="1" applyAlignment="1" applyProtection="1">
      <alignment vertical="top" wrapText="1"/>
    </xf>
    <xf numFmtId="0" fontId="4" fillId="0" borderId="1" xfId="0" applyFont="1" applyFill="1" applyBorder="1" applyAlignment="1">
      <alignment horizontal="left" vertical="top"/>
    </xf>
    <xf numFmtId="49" fontId="3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49" fontId="3" fillId="0" borderId="0" xfId="0" applyNumberFormat="1" applyFont="1" applyFill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</cellXfs>
  <cellStyles count="6">
    <cellStyle name="xl31" xfId="2"/>
    <cellStyle name="xl32" xfId="5"/>
    <cellStyle name="xl43" xfId="3"/>
    <cellStyle name="Обычный" xfId="0" builtinId="0"/>
    <cellStyle name="Обычный 2" xfId="4"/>
    <cellStyle name="Обычный_method_2_1" xfId="1"/>
  </cellStyles>
  <dxfs count="0"/>
  <tableStyles count="0" defaultTableStyle="TableStyleMedium2" defaultPivotStyle="PivotStyleMedium9"/>
  <colors>
    <mruColors>
      <color rgb="FF99FFCC"/>
      <color rgb="FFCCECFF"/>
      <color rgb="FFFFCCCC"/>
      <color rgb="FFFFFFCC"/>
      <color rgb="FFFF0066"/>
      <color rgb="FF0000FF"/>
      <color rgb="FFFFCC99"/>
      <color rgb="FFCCFF99"/>
      <color rgb="FF66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68"/>
  <sheetViews>
    <sheetView tabSelected="1" zoomScale="80" zoomScaleNormal="80" workbookViewId="0">
      <selection activeCell="E10" sqref="E10"/>
    </sheetView>
  </sheetViews>
  <sheetFormatPr defaultRowHeight="15" x14ac:dyDescent="0.25"/>
  <cols>
    <col min="1" max="1" width="25.85546875" style="29" customWidth="1"/>
    <col min="2" max="2" width="37.85546875" style="36" customWidth="1"/>
    <col min="3" max="5" width="18.5703125" style="53" customWidth="1"/>
    <col min="6" max="15" width="9.140625" style="36" customWidth="1"/>
    <col min="16" max="16" width="86.7109375" style="36" bestFit="1" customWidth="1"/>
    <col min="17" max="185" width="9.140625" style="36"/>
    <col min="186" max="186" width="25.42578125" style="36" customWidth="1"/>
    <col min="187" max="187" width="56.28515625" style="36" customWidth="1"/>
    <col min="188" max="188" width="14" style="36" customWidth="1"/>
    <col min="189" max="190" width="14.5703125" style="36" customWidth="1"/>
    <col min="191" max="191" width="14.140625" style="36" customWidth="1"/>
    <col min="192" max="192" width="15.140625" style="36" customWidth="1"/>
    <col min="193" max="193" width="13.85546875" style="36" customWidth="1"/>
    <col min="194" max="195" width="14.7109375" style="36" customWidth="1"/>
    <col min="196" max="196" width="12.85546875" style="36" customWidth="1"/>
    <col min="197" max="197" width="13.5703125" style="36" customWidth="1"/>
    <col min="198" max="198" width="12.7109375" style="36" customWidth="1"/>
    <col min="199" max="199" width="13.42578125" style="36" customWidth="1"/>
    <col min="200" max="200" width="13.140625" style="36" customWidth="1"/>
    <col min="201" max="201" width="14.7109375" style="36" customWidth="1"/>
    <col min="202" max="202" width="14.5703125" style="36" customWidth="1"/>
    <col min="203" max="203" width="13" style="36" customWidth="1"/>
    <col min="204" max="204" width="15" style="36" customWidth="1"/>
    <col min="205" max="206" width="12.140625" style="36" customWidth="1"/>
    <col min="207" max="207" width="12" style="36" customWidth="1"/>
    <col min="208" max="208" width="13.5703125" style="36" customWidth="1"/>
    <col min="209" max="209" width="14" style="36" customWidth="1"/>
    <col min="210" max="210" width="12.28515625" style="36" customWidth="1"/>
    <col min="211" max="211" width="14.140625" style="36" customWidth="1"/>
    <col min="212" max="212" width="13" style="36" customWidth="1"/>
    <col min="213" max="213" width="13.5703125" style="36" customWidth="1"/>
    <col min="214" max="214" width="12.42578125" style="36" customWidth="1"/>
    <col min="215" max="215" width="12.5703125" style="36" customWidth="1"/>
    <col min="216" max="216" width="11.7109375" style="36" customWidth="1"/>
    <col min="217" max="217" width="13.7109375" style="36" customWidth="1"/>
    <col min="218" max="218" width="13.28515625" style="36" customWidth="1"/>
    <col min="219" max="219" width="13.140625" style="36" customWidth="1"/>
    <col min="220" max="220" width="12" style="36" customWidth="1"/>
    <col min="221" max="221" width="12.140625" style="36" customWidth="1"/>
    <col min="222" max="222" width="12.28515625" style="36" customWidth="1"/>
    <col min="223" max="223" width="12.140625" style="36" customWidth="1"/>
    <col min="224" max="224" width="12.5703125" style="36" customWidth="1"/>
    <col min="225" max="441" width="9.140625" style="36"/>
    <col min="442" max="442" width="25.42578125" style="36" customWidth="1"/>
    <col min="443" max="443" width="56.28515625" style="36" customWidth="1"/>
    <col min="444" max="444" width="14" style="36" customWidth="1"/>
    <col min="445" max="446" width="14.5703125" style="36" customWidth="1"/>
    <col min="447" max="447" width="14.140625" style="36" customWidth="1"/>
    <col min="448" max="448" width="15.140625" style="36" customWidth="1"/>
    <col min="449" max="449" width="13.85546875" style="36" customWidth="1"/>
    <col min="450" max="451" width="14.7109375" style="36" customWidth="1"/>
    <col min="452" max="452" width="12.85546875" style="36" customWidth="1"/>
    <col min="453" max="453" width="13.5703125" style="36" customWidth="1"/>
    <col min="454" max="454" width="12.7109375" style="36" customWidth="1"/>
    <col min="455" max="455" width="13.42578125" style="36" customWidth="1"/>
    <col min="456" max="456" width="13.140625" style="36" customWidth="1"/>
    <col min="457" max="457" width="14.7109375" style="36" customWidth="1"/>
    <col min="458" max="458" width="14.5703125" style="36" customWidth="1"/>
    <col min="459" max="459" width="13" style="36" customWidth="1"/>
    <col min="460" max="460" width="15" style="36" customWidth="1"/>
    <col min="461" max="462" width="12.140625" style="36" customWidth="1"/>
    <col min="463" max="463" width="12" style="36" customWidth="1"/>
    <col min="464" max="464" width="13.5703125" style="36" customWidth="1"/>
    <col min="465" max="465" width="14" style="36" customWidth="1"/>
    <col min="466" max="466" width="12.28515625" style="36" customWidth="1"/>
    <col min="467" max="467" width="14.140625" style="36" customWidth="1"/>
    <col min="468" max="468" width="13" style="36" customWidth="1"/>
    <col min="469" max="469" width="13.5703125" style="36" customWidth="1"/>
    <col min="470" max="470" width="12.42578125" style="36" customWidth="1"/>
    <col min="471" max="471" width="12.5703125" style="36" customWidth="1"/>
    <col min="472" max="472" width="11.7109375" style="36" customWidth="1"/>
    <col min="473" max="473" width="13.7109375" style="36" customWidth="1"/>
    <col min="474" max="474" width="13.28515625" style="36" customWidth="1"/>
    <col min="475" max="475" width="13.140625" style="36" customWidth="1"/>
    <col min="476" max="476" width="12" style="36" customWidth="1"/>
    <col min="477" max="477" width="12.140625" style="36" customWidth="1"/>
    <col min="478" max="478" width="12.28515625" style="36" customWidth="1"/>
    <col min="479" max="479" width="12.140625" style="36" customWidth="1"/>
    <col min="480" max="480" width="12.5703125" style="36" customWidth="1"/>
    <col min="481" max="697" width="9.140625" style="36"/>
    <col min="698" max="698" width="25.42578125" style="36" customWidth="1"/>
    <col min="699" max="699" width="56.28515625" style="36" customWidth="1"/>
    <col min="700" max="700" width="14" style="36" customWidth="1"/>
    <col min="701" max="702" width="14.5703125" style="36" customWidth="1"/>
    <col min="703" max="703" width="14.140625" style="36" customWidth="1"/>
    <col min="704" max="704" width="15.140625" style="36" customWidth="1"/>
    <col min="705" max="705" width="13.85546875" style="36" customWidth="1"/>
    <col min="706" max="707" width="14.7109375" style="36" customWidth="1"/>
    <col min="708" max="708" width="12.85546875" style="36" customWidth="1"/>
    <col min="709" max="709" width="13.5703125" style="36" customWidth="1"/>
    <col min="710" max="710" width="12.7109375" style="36" customWidth="1"/>
    <col min="711" max="711" width="13.42578125" style="36" customWidth="1"/>
    <col min="712" max="712" width="13.140625" style="36" customWidth="1"/>
    <col min="713" max="713" width="14.7109375" style="36" customWidth="1"/>
    <col min="714" max="714" width="14.5703125" style="36" customWidth="1"/>
    <col min="715" max="715" width="13" style="36" customWidth="1"/>
    <col min="716" max="716" width="15" style="36" customWidth="1"/>
    <col min="717" max="718" width="12.140625" style="36" customWidth="1"/>
    <col min="719" max="719" width="12" style="36" customWidth="1"/>
    <col min="720" max="720" width="13.5703125" style="36" customWidth="1"/>
    <col min="721" max="721" width="14" style="36" customWidth="1"/>
    <col min="722" max="722" width="12.28515625" style="36" customWidth="1"/>
    <col min="723" max="723" width="14.140625" style="36" customWidth="1"/>
    <col min="724" max="724" width="13" style="36" customWidth="1"/>
    <col min="725" max="725" width="13.5703125" style="36" customWidth="1"/>
    <col min="726" max="726" width="12.42578125" style="36" customWidth="1"/>
    <col min="727" max="727" width="12.5703125" style="36" customWidth="1"/>
    <col min="728" max="728" width="11.7109375" style="36" customWidth="1"/>
    <col min="729" max="729" width="13.7109375" style="36" customWidth="1"/>
    <col min="730" max="730" width="13.28515625" style="36" customWidth="1"/>
    <col min="731" max="731" width="13.140625" style="36" customWidth="1"/>
    <col min="732" max="732" width="12" style="36" customWidth="1"/>
    <col min="733" max="733" width="12.140625" style="36" customWidth="1"/>
    <col min="734" max="734" width="12.28515625" style="36" customWidth="1"/>
    <col min="735" max="735" width="12.140625" style="36" customWidth="1"/>
    <col min="736" max="736" width="12.5703125" style="36" customWidth="1"/>
    <col min="737" max="953" width="9.140625" style="36"/>
    <col min="954" max="954" width="25.42578125" style="36" customWidth="1"/>
    <col min="955" max="955" width="56.28515625" style="36" customWidth="1"/>
    <col min="956" max="956" width="14" style="36" customWidth="1"/>
    <col min="957" max="958" width="14.5703125" style="36" customWidth="1"/>
    <col min="959" max="959" width="14.140625" style="36" customWidth="1"/>
    <col min="960" max="960" width="15.140625" style="36" customWidth="1"/>
    <col min="961" max="961" width="13.85546875" style="36" customWidth="1"/>
    <col min="962" max="963" width="14.7109375" style="36" customWidth="1"/>
    <col min="964" max="964" width="12.85546875" style="36" customWidth="1"/>
    <col min="965" max="965" width="13.5703125" style="36" customWidth="1"/>
    <col min="966" max="966" width="12.7109375" style="36" customWidth="1"/>
    <col min="967" max="967" width="13.42578125" style="36" customWidth="1"/>
    <col min="968" max="968" width="13.140625" style="36" customWidth="1"/>
    <col min="969" max="969" width="14.7109375" style="36" customWidth="1"/>
    <col min="970" max="970" width="14.5703125" style="36" customWidth="1"/>
    <col min="971" max="971" width="13" style="36" customWidth="1"/>
    <col min="972" max="972" width="15" style="36" customWidth="1"/>
    <col min="973" max="974" width="12.140625" style="36" customWidth="1"/>
    <col min="975" max="975" width="12" style="36" customWidth="1"/>
    <col min="976" max="976" width="13.5703125" style="36" customWidth="1"/>
    <col min="977" max="977" width="14" style="36" customWidth="1"/>
    <col min="978" max="978" width="12.28515625" style="36" customWidth="1"/>
    <col min="979" max="979" width="14.140625" style="36" customWidth="1"/>
    <col min="980" max="980" width="13" style="36" customWidth="1"/>
    <col min="981" max="981" width="13.5703125" style="36" customWidth="1"/>
    <col min="982" max="982" width="12.42578125" style="36" customWidth="1"/>
    <col min="983" max="983" width="12.5703125" style="36" customWidth="1"/>
    <col min="984" max="984" width="11.7109375" style="36" customWidth="1"/>
    <col min="985" max="985" width="13.7109375" style="36" customWidth="1"/>
    <col min="986" max="986" width="13.28515625" style="36" customWidth="1"/>
    <col min="987" max="987" width="13.140625" style="36" customWidth="1"/>
    <col min="988" max="988" width="12" style="36" customWidth="1"/>
    <col min="989" max="989" width="12.140625" style="36" customWidth="1"/>
    <col min="990" max="990" width="12.28515625" style="36" customWidth="1"/>
    <col min="991" max="991" width="12.140625" style="36" customWidth="1"/>
    <col min="992" max="992" width="12.5703125" style="36" customWidth="1"/>
    <col min="993" max="1209" width="9.140625" style="36"/>
    <col min="1210" max="1210" width="25.42578125" style="36" customWidth="1"/>
    <col min="1211" max="1211" width="56.28515625" style="36" customWidth="1"/>
    <col min="1212" max="1212" width="14" style="36" customWidth="1"/>
    <col min="1213" max="1214" width="14.5703125" style="36" customWidth="1"/>
    <col min="1215" max="1215" width="14.140625" style="36" customWidth="1"/>
    <col min="1216" max="1216" width="15.140625" style="36" customWidth="1"/>
    <col min="1217" max="1217" width="13.85546875" style="36" customWidth="1"/>
    <col min="1218" max="1219" width="14.7109375" style="36" customWidth="1"/>
    <col min="1220" max="1220" width="12.85546875" style="36" customWidth="1"/>
    <col min="1221" max="1221" width="13.5703125" style="36" customWidth="1"/>
    <col min="1222" max="1222" width="12.7109375" style="36" customWidth="1"/>
    <col min="1223" max="1223" width="13.42578125" style="36" customWidth="1"/>
    <col min="1224" max="1224" width="13.140625" style="36" customWidth="1"/>
    <col min="1225" max="1225" width="14.7109375" style="36" customWidth="1"/>
    <col min="1226" max="1226" width="14.5703125" style="36" customWidth="1"/>
    <col min="1227" max="1227" width="13" style="36" customWidth="1"/>
    <col min="1228" max="1228" width="15" style="36" customWidth="1"/>
    <col min="1229" max="1230" width="12.140625" style="36" customWidth="1"/>
    <col min="1231" max="1231" width="12" style="36" customWidth="1"/>
    <col min="1232" max="1232" width="13.5703125" style="36" customWidth="1"/>
    <col min="1233" max="1233" width="14" style="36" customWidth="1"/>
    <col min="1234" max="1234" width="12.28515625" style="36" customWidth="1"/>
    <col min="1235" max="1235" width="14.140625" style="36" customWidth="1"/>
    <col min="1236" max="1236" width="13" style="36" customWidth="1"/>
    <col min="1237" max="1237" width="13.5703125" style="36" customWidth="1"/>
    <col min="1238" max="1238" width="12.42578125" style="36" customWidth="1"/>
    <col min="1239" max="1239" width="12.5703125" style="36" customWidth="1"/>
    <col min="1240" max="1240" width="11.7109375" style="36" customWidth="1"/>
    <col min="1241" max="1241" width="13.7109375" style="36" customWidth="1"/>
    <col min="1242" max="1242" width="13.28515625" style="36" customWidth="1"/>
    <col min="1243" max="1243" width="13.140625" style="36" customWidth="1"/>
    <col min="1244" max="1244" width="12" style="36" customWidth="1"/>
    <col min="1245" max="1245" width="12.140625" style="36" customWidth="1"/>
    <col min="1246" max="1246" width="12.28515625" style="36" customWidth="1"/>
    <col min="1247" max="1247" width="12.140625" style="36" customWidth="1"/>
    <col min="1248" max="1248" width="12.5703125" style="36" customWidth="1"/>
    <col min="1249" max="1465" width="9.140625" style="36"/>
    <col min="1466" max="1466" width="25.42578125" style="36" customWidth="1"/>
    <col min="1467" max="1467" width="56.28515625" style="36" customWidth="1"/>
    <col min="1468" max="1468" width="14" style="36" customWidth="1"/>
    <col min="1469" max="1470" width="14.5703125" style="36" customWidth="1"/>
    <col min="1471" max="1471" width="14.140625" style="36" customWidth="1"/>
    <col min="1472" max="1472" width="15.140625" style="36" customWidth="1"/>
    <col min="1473" max="1473" width="13.85546875" style="36" customWidth="1"/>
    <col min="1474" max="1475" width="14.7109375" style="36" customWidth="1"/>
    <col min="1476" max="1476" width="12.85546875" style="36" customWidth="1"/>
    <col min="1477" max="1477" width="13.5703125" style="36" customWidth="1"/>
    <col min="1478" max="1478" width="12.7109375" style="36" customWidth="1"/>
    <col min="1479" max="1479" width="13.42578125" style="36" customWidth="1"/>
    <col min="1480" max="1480" width="13.140625" style="36" customWidth="1"/>
    <col min="1481" max="1481" width="14.7109375" style="36" customWidth="1"/>
    <col min="1482" max="1482" width="14.5703125" style="36" customWidth="1"/>
    <col min="1483" max="1483" width="13" style="36" customWidth="1"/>
    <col min="1484" max="1484" width="15" style="36" customWidth="1"/>
    <col min="1485" max="1486" width="12.140625" style="36" customWidth="1"/>
    <col min="1487" max="1487" width="12" style="36" customWidth="1"/>
    <col min="1488" max="1488" width="13.5703125" style="36" customWidth="1"/>
    <col min="1489" max="1489" width="14" style="36" customWidth="1"/>
    <col min="1490" max="1490" width="12.28515625" style="36" customWidth="1"/>
    <col min="1491" max="1491" width="14.140625" style="36" customWidth="1"/>
    <col min="1492" max="1492" width="13" style="36" customWidth="1"/>
    <col min="1493" max="1493" width="13.5703125" style="36" customWidth="1"/>
    <col min="1494" max="1494" width="12.42578125" style="36" customWidth="1"/>
    <col min="1495" max="1495" width="12.5703125" style="36" customWidth="1"/>
    <col min="1496" max="1496" width="11.7109375" style="36" customWidth="1"/>
    <col min="1497" max="1497" width="13.7109375" style="36" customWidth="1"/>
    <col min="1498" max="1498" width="13.28515625" style="36" customWidth="1"/>
    <col min="1499" max="1499" width="13.140625" style="36" customWidth="1"/>
    <col min="1500" max="1500" width="12" style="36" customWidth="1"/>
    <col min="1501" max="1501" width="12.140625" style="36" customWidth="1"/>
    <col min="1502" max="1502" width="12.28515625" style="36" customWidth="1"/>
    <col min="1503" max="1503" width="12.140625" style="36" customWidth="1"/>
    <col min="1504" max="1504" width="12.5703125" style="36" customWidth="1"/>
    <col min="1505" max="1721" width="9.140625" style="36"/>
    <col min="1722" max="1722" width="25.42578125" style="36" customWidth="1"/>
    <col min="1723" max="1723" width="56.28515625" style="36" customWidth="1"/>
    <col min="1724" max="1724" width="14" style="36" customWidth="1"/>
    <col min="1725" max="1726" width="14.5703125" style="36" customWidth="1"/>
    <col min="1727" max="1727" width="14.140625" style="36" customWidth="1"/>
    <col min="1728" max="1728" width="15.140625" style="36" customWidth="1"/>
    <col min="1729" max="1729" width="13.85546875" style="36" customWidth="1"/>
    <col min="1730" max="1731" width="14.7109375" style="36" customWidth="1"/>
    <col min="1732" max="1732" width="12.85546875" style="36" customWidth="1"/>
    <col min="1733" max="1733" width="13.5703125" style="36" customWidth="1"/>
    <col min="1734" max="1734" width="12.7109375" style="36" customWidth="1"/>
    <col min="1735" max="1735" width="13.42578125" style="36" customWidth="1"/>
    <col min="1736" max="1736" width="13.140625" style="36" customWidth="1"/>
    <col min="1737" max="1737" width="14.7109375" style="36" customWidth="1"/>
    <col min="1738" max="1738" width="14.5703125" style="36" customWidth="1"/>
    <col min="1739" max="1739" width="13" style="36" customWidth="1"/>
    <col min="1740" max="1740" width="15" style="36" customWidth="1"/>
    <col min="1741" max="1742" width="12.140625" style="36" customWidth="1"/>
    <col min="1743" max="1743" width="12" style="36" customWidth="1"/>
    <col min="1744" max="1744" width="13.5703125" style="36" customWidth="1"/>
    <col min="1745" max="1745" width="14" style="36" customWidth="1"/>
    <col min="1746" max="1746" width="12.28515625" style="36" customWidth="1"/>
    <col min="1747" max="1747" width="14.140625" style="36" customWidth="1"/>
    <col min="1748" max="1748" width="13" style="36" customWidth="1"/>
    <col min="1749" max="1749" width="13.5703125" style="36" customWidth="1"/>
    <col min="1750" max="1750" width="12.42578125" style="36" customWidth="1"/>
    <col min="1751" max="1751" width="12.5703125" style="36" customWidth="1"/>
    <col min="1752" max="1752" width="11.7109375" style="36" customWidth="1"/>
    <col min="1753" max="1753" width="13.7109375" style="36" customWidth="1"/>
    <col min="1754" max="1754" width="13.28515625" style="36" customWidth="1"/>
    <col min="1755" max="1755" width="13.140625" style="36" customWidth="1"/>
    <col min="1756" max="1756" width="12" style="36" customWidth="1"/>
    <col min="1757" max="1757" width="12.140625" style="36" customWidth="1"/>
    <col min="1758" max="1758" width="12.28515625" style="36" customWidth="1"/>
    <col min="1759" max="1759" width="12.140625" style="36" customWidth="1"/>
    <col min="1760" max="1760" width="12.5703125" style="36" customWidth="1"/>
    <col min="1761" max="1977" width="9.140625" style="36"/>
    <col min="1978" max="1978" width="25.42578125" style="36" customWidth="1"/>
    <col min="1979" max="1979" width="56.28515625" style="36" customWidth="1"/>
    <col min="1980" max="1980" width="14" style="36" customWidth="1"/>
    <col min="1981" max="1982" width="14.5703125" style="36" customWidth="1"/>
    <col min="1983" max="1983" width="14.140625" style="36" customWidth="1"/>
    <col min="1984" max="1984" width="15.140625" style="36" customWidth="1"/>
    <col min="1985" max="1985" width="13.85546875" style="36" customWidth="1"/>
    <col min="1986" max="1987" width="14.7109375" style="36" customWidth="1"/>
    <col min="1988" max="1988" width="12.85546875" style="36" customWidth="1"/>
    <col min="1989" max="1989" width="13.5703125" style="36" customWidth="1"/>
    <col min="1990" max="1990" width="12.7109375" style="36" customWidth="1"/>
    <col min="1991" max="1991" width="13.42578125" style="36" customWidth="1"/>
    <col min="1992" max="1992" width="13.140625" style="36" customWidth="1"/>
    <col min="1993" max="1993" width="14.7109375" style="36" customWidth="1"/>
    <col min="1994" max="1994" width="14.5703125" style="36" customWidth="1"/>
    <col min="1995" max="1995" width="13" style="36" customWidth="1"/>
    <col min="1996" max="1996" width="15" style="36" customWidth="1"/>
    <col min="1997" max="1998" width="12.140625" style="36" customWidth="1"/>
    <col min="1999" max="1999" width="12" style="36" customWidth="1"/>
    <col min="2000" max="2000" width="13.5703125" style="36" customWidth="1"/>
    <col min="2001" max="2001" width="14" style="36" customWidth="1"/>
    <col min="2002" max="2002" width="12.28515625" style="36" customWidth="1"/>
    <col min="2003" max="2003" width="14.140625" style="36" customWidth="1"/>
    <col min="2004" max="2004" width="13" style="36" customWidth="1"/>
    <col min="2005" max="2005" width="13.5703125" style="36" customWidth="1"/>
    <col min="2006" max="2006" width="12.42578125" style="36" customWidth="1"/>
    <col min="2007" max="2007" width="12.5703125" style="36" customWidth="1"/>
    <col min="2008" max="2008" width="11.7109375" style="36" customWidth="1"/>
    <col min="2009" max="2009" width="13.7109375" style="36" customWidth="1"/>
    <col min="2010" max="2010" width="13.28515625" style="36" customWidth="1"/>
    <col min="2011" max="2011" width="13.140625" style="36" customWidth="1"/>
    <col min="2012" max="2012" width="12" style="36" customWidth="1"/>
    <col min="2013" max="2013" width="12.140625" style="36" customWidth="1"/>
    <col min="2014" max="2014" width="12.28515625" style="36" customWidth="1"/>
    <col min="2015" max="2015" width="12.140625" style="36" customWidth="1"/>
    <col min="2016" max="2016" width="12.5703125" style="36" customWidth="1"/>
    <col min="2017" max="2233" width="9.140625" style="36"/>
    <col min="2234" max="2234" width="25.42578125" style="36" customWidth="1"/>
    <col min="2235" max="2235" width="56.28515625" style="36" customWidth="1"/>
    <col min="2236" max="2236" width="14" style="36" customWidth="1"/>
    <col min="2237" max="2238" width="14.5703125" style="36" customWidth="1"/>
    <col min="2239" max="2239" width="14.140625" style="36" customWidth="1"/>
    <col min="2240" max="2240" width="15.140625" style="36" customWidth="1"/>
    <col min="2241" max="2241" width="13.85546875" style="36" customWidth="1"/>
    <col min="2242" max="2243" width="14.7109375" style="36" customWidth="1"/>
    <col min="2244" max="2244" width="12.85546875" style="36" customWidth="1"/>
    <col min="2245" max="2245" width="13.5703125" style="36" customWidth="1"/>
    <col min="2246" max="2246" width="12.7109375" style="36" customWidth="1"/>
    <col min="2247" max="2247" width="13.42578125" style="36" customWidth="1"/>
    <col min="2248" max="2248" width="13.140625" style="36" customWidth="1"/>
    <col min="2249" max="2249" width="14.7109375" style="36" customWidth="1"/>
    <col min="2250" max="2250" width="14.5703125" style="36" customWidth="1"/>
    <col min="2251" max="2251" width="13" style="36" customWidth="1"/>
    <col min="2252" max="2252" width="15" style="36" customWidth="1"/>
    <col min="2253" max="2254" width="12.140625" style="36" customWidth="1"/>
    <col min="2255" max="2255" width="12" style="36" customWidth="1"/>
    <col min="2256" max="2256" width="13.5703125" style="36" customWidth="1"/>
    <col min="2257" max="2257" width="14" style="36" customWidth="1"/>
    <col min="2258" max="2258" width="12.28515625" style="36" customWidth="1"/>
    <col min="2259" max="2259" width="14.140625" style="36" customWidth="1"/>
    <col min="2260" max="2260" width="13" style="36" customWidth="1"/>
    <col min="2261" max="2261" width="13.5703125" style="36" customWidth="1"/>
    <col min="2262" max="2262" width="12.42578125" style="36" customWidth="1"/>
    <col min="2263" max="2263" width="12.5703125" style="36" customWidth="1"/>
    <col min="2264" max="2264" width="11.7109375" style="36" customWidth="1"/>
    <col min="2265" max="2265" width="13.7109375" style="36" customWidth="1"/>
    <col min="2266" max="2266" width="13.28515625" style="36" customWidth="1"/>
    <col min="2267" max="2267" width="13.140625" style="36" customWidth="1"/>
    <col min="2268" max="2268" width="12" style="36" customWidth="1"/>
    <col min="2269" max="2269" width="12.140625" style="36" customWidth="1"/>
    <col min="2270" max="2270" width="12.28515625" style="36" customWidth="1"/>
    <col min="2271" max="2271" width="12.140625" style="36" customWidth="1"/>
    <col min="2272" max="2272" width="12.5703125" style="36" customWidth="1"/>
    <col min="2273" max="2489" width="9.140625" style="36"/>
    <col min="2490" max="2490" width="25.42578125" style="36" customWidth="1"/>
    <col min="2491" max="2491" width="56.28515625" style="36" customWidth="1"/>
    <col min="2492" max="2492" width="14" style="36" customWidth="1"/>
    <col min="2493" max="2494" width="14.5703125" style="36" customWidth="1"/>
    <col min="2495" max="2495" width="14.140625" style="36" customWidth="1"/>
    <col min="2496" max="2496" width="15.140625" style="36" customWidth="1"/>
    <col min="2497" max="2497" width="13.85546875" style="36" customWidth="1"/>
    <col min="2498" max="2499" width="14.7109375" style="36" customWidth="1"/>
    <col min="2500" max="2500" width="12.85546875" style="36" customWidth="1"/>
    <col min="2501" max="2501" width="13.5703125" style="36" customWidth="1"/>
    <col min="2502" max="2502" width="12.7109375" style="36" customWidth="1"/>
    <col min="2503" max="2503" width="13.42578125" style="36" customWidth="1"/>
    <col min="2504" max="2504" width="13.140625" style="36" customWidth="1"/>
    <col min="2505" max="2505" width="14.7109375" style="36" customWidth="1"/>
    <col min="2506" max="2506" width="14.5703125" style="36" customWidth="1"/>
    <col min="2507" max="2507" width="13" style="36" customWidth="1"/>
    <col min="2508" max="2508" width="15" style="36" customWidth="1"/>
    <col min="2509" max="2510" width="12.140625" style="36" customWidth="1"/>
    <col min="2511" max="2511" width="12" style="36" customWidth="1"/>
    <col min="2512" max="2512" width="13.5703125" style="36" customWidth="1"/>
    <col min="2513" max="2513" width="14" style="36" customWidth="1"/>
    <col min="2514" max="2514" width="12.28515625" style="36" customWidth="1"/>
    <col min="2515" max="2515" width="14.140625" style="36" customWidth="1"/>
    <col min="2516" max="2516" width="13" style="36" customWidth="1"/>
    <col min="2517" max="2517" width="13.5703125" style="36" customWidth="1"/>
    <col min="2518" max="2518" width="12.42578125" style="36" customWidth="1"/>
    <col min="2519" max="2519" width="12.5703125" style="36" customWidth="1"/>
    <col min="2520" max="2520" width="11.7109375" style="36" customWidth="1"/>
    <col min="2521" max="2521" width="13.7109375" style="36" customWidth="1"/>
    <col min="2522" max="2522" width="13.28515625" style="36" customWidth="1"/>
    <col min="2523" max="2523" width="13.140625" style="36" customWidth="1"/>
    <col min="2524" max="2524" width="12" style="36" customWidth="1"/>
    <col min="2525" max="2525" width="12.140625" style="36" customWidth="1"/>
    <col min="2526" max="2526" width="12.28515625" style="36" customWidth="1"/>
    <col min="2527" max="2527" width="12.140625" style="36" customWidth="1"/>
    <col min="2528" max="2528" width="12.5703125" style="36" customWidth="1"/>
    <col min="2529" max="2745" width="9.140625" style="36"/>
    <col min="2746" max="2746" width="25.42578125" style="36" customWidth="1"/>
    <col min="2747" max="2747" width="56.28515625" style="36" customWidth="1"/>
    <col min="2748" max="2748" width="14" style="36" customWidth="1"/>
    <col min="2749" max="2750" width="14.5703125" style="36" customWidth="1"/>
    <col min="2751" max="2751" width="14.140625" style="36" customWidth="1"/>
    <col min="2752" max="2752" width="15.140625" style="36" customWidth="1"/>
    <col min="2753" max="2753" width="13.85546875" style="36" customWidth="1"/>
    <col min="2754" max="2755" width="14.7109375" style="36" customWidth="1"/>
    <col min="2756" max="2756" width="12.85546875" style="36" customWidth="1"/>
    <col min="2757" max="2757" width="13.5703125" style="36" customWidth="1"/>
    <col min="2758" max="2758" width="12.7109375" style="36" customWidth="1"/>
    <col min="2759" max="2759" width="13.42578125" style="36" customWidth="1"/>
    <col min="2760" max="2760" width="13.140625" style="36" customWidth="1"/>
    <col min="2761" max="2761" width="14.7109375" style="36" customWidth="1"/>
    <col min="2762" max="2762" width="14.5703125" style="36" customWidth="1"/>
    <col min="2763" max="2763" width="13" style="36" customWidth="1"/>
    <col min="2764" max="2764" width="15" style="36" customWidth="1"/>
    <col min="2765" max="2766" width="12.140625" style="36" customWidth="1"/>
    <col min="2767" max="2767" width="12" style="36" customWidth="1"/>
    <col min="2768" max="2768" width="13.5703125" style="36" customWidth="1"/>
    <col min="2769" max="2769" width="14" style="36" customWidth="1"/>
    <col min="2770" max="2770" width="12.28515625" style="36" customWidth="1"/>
    <col min="2771" max="2771" width="14.140625" style="36" customWidth="1"/>
    <col min="2772" max="2772" width="13" style="36" customWidth="1"/>
    <col min="2773" max="2773" width="13.5703125" style="36" customWidth="1"/>
    <col min="2774" max="2774" width="12.42578125" style="36" customWidth="1"/>
    <col min="2775" max="2775" width="12.5703125" style="36" customWidth="1"/>
    <col min="2776" max="2776" width="11.7109375" style="36" customWidth="1"/>
    <col min="2777" max="2777" width="13.7109375" style="36" customWidth="1"/>
    <col min="2778" max="2778" width="13.28515625" style="36" customWidth="1"/>
    <col min="2779" max="2779" width="13.140625" style="36" customWidth="1"/>
    <col min="2780" max="2780" width="12" style="36" customWidth="1"/>
    <col min="2781" max="2781" width="12.140625" style="36" customWidth="1"/>
    <col min="2782" max="2782" width="12.28515625" style="36" customWidth="1"/>
    <col min="2783" max="2783" width="12.140625" style="36" customWidth="1"/>
    <col min="2784" max="2784" width="12.5703125" style="36" customWidth="1"/>
    <col min="2785" max="3001" width="9.140625" style="36"/>
    <col min="3002" max="3002" width="25.42578125" style="36" customWidth="1"/>
    <col min="3003" max="3003" width="56.28515625" style="36" customWidth="1"/>
    <col min="3004" max="3004" width="14" style="36" customWidth="1"/>
    <col min="3005" max="3006" width="14.5703125" style="36" customWidth="1"/>
    <col min="3007" max="3007" width="14.140625" style="36" customWidth="1"/>
    <col min="3008" max="3008" width="15.140625" style="36" customWidth="1"/>
    <col min="3009" max="3009" width="13.85546875" style="36" customWidth="1"/>
    <col min="3010" max="3011" width="14.7109375" style="36" customWidth="1"/>
    <col min="3012" max="3012" width="12.85546875" style="36" customWidth="1"/>
    <col min="3013" max="3013" width="13.5703125" style="36" customWidth="1"/>
    <col min="3014" max="3014" width="12.7109375" style="36" customWidth="1"/>
    <col min="3015" max="3015" width="13.42578125" style="36" customWidth="1"/>
    <col min="3016" max="3016" width="13.140625" style="36" customWidth="1"/>
    <col min="3017" max="3017" width="14.7109375" style="36" customWidth="1"/>
    <col min="3018" max="3018" width="14.5703125" style="36" customWidth="1"/>
    <col min="3019" max="3019" width="13" style="36" customWidth="1"/>
    <col min="3020" max="3020" width="15" style="36" customWidth="1"/>
    <col min="3021" max="3022" width="12.140625" style="36" customWidth="1"/>
    <col min="3023" max="3023" width="12" style="36" customWidth="1"/>
    <col min="3024" max="3024" width="13.5703125" style="36" customWidth="1"/>
    <col min="3025" max="3025" width="14" style="36" customWidth="1"/>
    <col min="3026" max="3026" width="12.28515625" style="36" customWidth="1"/>
    <col min="3027" max="3027" width="14.140625" style="36" customWidth="1"/>
    <col min="3028" max="3028" width="13" style="36" customWidth="1"/>
    <col min="3029" max="3029" width="13.5703125" style="36" customWidth="1"/>
    <col min="3030" max="3030" width="12.42578125" style="36" customWidth="1"/>
    <col min="3031" max="3031" width="12.5703125" style="36" customWidth="1"/>
    <col min="3032" max="3032" width="11.7109375" style="36" customWidth="1"/>
    <col min="3033" max="3033" width="13.7109375" style="36" customWidth="1"/>
    <col min="3034" max="3034" width="13.28515625" style="36" customWidth="1"/>
    <col min="3035" max="3035" width="13.140625" style="36" customWidth="1"/>
    <col min="3036" max="3036" width="12" style="36" customWidth="1"/>
    <col min="3037" max="3037" width="12.140625" style="36" customWidth="1"/>
    <col min="3038" max="3038" width="12.28515625" style="36" customWidth="1"/>
    <col min="3039" max="3039" width="12.140625" style="36" customWidth="1"/>
    <col min="3040" max="3040" width="12.5703125" style="36" customWidth="1"/>
    <col min="3041" max="3257" width="9.140625" style="36"/>
    <col min="3258" max="3258" width="25.42578125" style="36" customWidth="1"/>
    <col min="3259" max="3259" width="56.28515625" style="36" customWidth="1"/>
    <col min="3260" max="3260" width="14" style="36" customWidth="1"/>
    <col min="3261" max="3262" width="14.5703125" style="36" customWidth="1"/>
    <col min="3263" max="3263" width="14.140625" style="36" customWidth="1"/>
    <col min="3264" max="3264" width="15.140625" style="36" customWidth="1"/>
    <col min="3265" max="3265" width="13.85546875" style="36" customWidth="1"/>
    <col min="3266" max="3267" width="14.7109375" style="36" customWidth="1"/>
    <col min="3268" max="3268" width="12.85546875" style="36" customWidth="1"/>
    <col min="3269" max="3269" width="13.5703125" style="36" customWidth="1"/>
    <col min="3270" max="3270" width="12.7109375" style="36" customWidth="1"/>
    <col min="3271" max="3271" width="13.42578125" style="36" customWidth="1"/>
    <col min="3272" max="3272" width="13.140625" style="36" customWidth="1"/>
    <col min="3273" max="3273" width="14.7109375" style="36" customWidth="1"/>
    <col min="3274" max="3274" width="14.5703125" style="36" customWidth="1"/>
    <col min="3275" max="3275" width="13" style="36" customWidth="1"/>
    <col min="3276" max="3276" width="15" style="36" customWidth="1"/>
    <col min="3277" max="3278" width="12.140625" style="36" customWidth="1"/>
    <col min="3279" max="3279" width="12" style="36" customWidth="1"/>
    <col min="3280" max="3280" width="13.5703125" style="36" customWidth="1"/>
    <col min="3281" max="3281" width="14" style="36" customWidth="1"/>
    <col min="3282" max="3282" width="12.28515625" style="36" customWidth="1"/>
    <col min="3283" max="3283" width="14.140625" style="36" customWidth="1"/>
    <col min="3284" max="3284" width="13" style="36" customWidth="1"/>
    <col min="3285" max="3285" width="13.5703125" style="36" customWidth="1"/>
    <col min="3286" max="3286" width="12.42578125" style="36" customWidth="1"/>
    <col min="3287" max="3287" width="12.5703125" style="36" customWidth="1"/>
    <col min="3288" max="3288" width="11.7109375" style="36" customWidth="1"/>
    <col min="3289" max="3289" width="13.7109375" style="36" customWidth="1"/>
    <col min="3290" max="3290" width="13.28515625" style="36" customWidth="1"/>
    <col min="3291" max="3291" width="13.140625" style="36" customWidth="1"/>
    <col min="3292" max="3292" width="12" style="36" customWidth="1"/>
    <col min="3293" max="3293" width="12.140625" style="36" customWidth="1"/>
    <col min="3294" max="3294" width="12.28515625" style="36" customWidth="1"/>
    <col min="3295" max="3295" width="12.140625" style="36" customWidth="1"/>
    <col min="3296" max="3296" width="12.5703125" style="36" customWidth="1"/>
    <col min="3297" max="3513" width="9.140625" style="36"/>
    <col min="3514" max="3514" width="25.42578125" style="36" customWidth="1"/>
    <col min="3515" max="3515" width="56.28515625" style="36" customWidth="1"/>
    <col min="3516" max="3516" width="14" style="36" customWidth="1"/>
    <col min="3517" max="3518" width="14.5703125" style="36" customWidth="1"/>
    <col min="3519" max="3519" width="14.140625" style="36" customWidth="1"/>
    <col min="3520" max="3520" width="15.140625" style="36" customWidth="1"/>
    <col min="3521" max="3521" width="13.85546875" style="36" customWidth="1"/>
    <col min="3522" max="3523" width="14.7109375" style="36" customWidth="1"/>
    <col min="3524" max="3524" width="12.85546875" style="36" customWidth="1"/>
    <col min="3525" max="3525" width="13.5703125" style="36" customWidth="1"/>
    <col min="3526" max="3526" width="12.7109375" style="36" customWidth="1"/>
    <col min="3527" max="3527" width="13.42578125" style="36" customWidth="1"/>
    <col min="3528" max="3528" width="13.140625" style="36" customWidth="1"/>
    <col min="3529" max="3529" width="14.7109375" style="36" customWidth="1"/>
    <col min="3530" max="3530" width="14.5703125" style="36" customWidth="1"/>
    <col min="3531" max="3531" width="13" style="36" customWidth="1"/>
    <col min="3532" max="3532" width="15" style="36" customWidth="1"/>
    <col min="3533" max="3534" width="12.140625" style="36" customWidth="1"/>
    <col min="3535" max="3535" width="12" style="36" customWidth="1"/>
    <col min="3536" max="3536" width="13.5703125" style="36" customWidth="1"/>
    <col min="3537" max="3537" width="14" style="36" customWidth="1"/>
    <col min="3538" max="3538" width="12.28515625" style="36" customWidth="1"/>
    <col min="3539" max="3539" width="14.140625" style="36" customWidth="1"/>
    <col min="3540" max="3540" width="13" style="36" customWidth="1"/>
    <col min="3541" max="3541" width="13.5703125" style="36" customWidth="1"/>
    <col min="3542" max="3542" width="12.42578125" style="36" customWidth="1"/>
    <col min="3543" max="3543" width="12.5703125" style="36" customWidth="1"/>
    <col min="3544" max="3544" width="11.7109375" style="36" customWidth="1"/>
    <col min="3545" max="3545" width="13.7109375" style="36" customWidth="1"/>
    <col min="3546" max="3546" width="13.28515625" style="36" customWidth="1"/>
    <col min="3547" max="3547" width="13.140625" style="36" customWidth="1"/>
    <col min="3548" max="3548" width="12" style="36" customWidth="1"/>
    <col min="3549" max="3549" width="12.140625" style="36" customWidth="1"/>
    <col min="3550" max="3550" width="12.28515625" style="36" customWidth="1"/>
    <col min="3551" max="3551" width="12.140625" style="36" customWidth="1"/>
    <col min="3552" max="3552" width="12.5703125" style="36" customWidth="1"/>
    <col min="3553" max="3769" width="9.140625" style="36"/>
    <col min="3770" max="3770" width="25.42578125" style="36" customWidth="1"/>
    <col min="3771" max="3771" width="56.28515625" style="36" customWidth="1"/>
    <col min="3772" max="3772" width="14" style="36" customWidth="1"/>
    <col min="3773" max="3774" width="14.5703125" style="36" customWidth="1"/>
    <col min="3775" max="3775" width="14.140625" style="36" customWidth="1"/>
    <col min="3776" max="3776" width="15.140625" style="36" customWidth="1"/>
    <col min="3777" max="3777" width="13.85546875" style="36" customWidth="1"/>
    <col min="3778" max="3779" width="14.7109375" style="36" customWidth="1"/>
    <col min="3780" max="3780" width="12.85546875" style="36" customWidth="1"/>
    <col min="3781" max="3781" width="13.5703125" style="36" customWidth="1"/>
    <col min="3782" max="3782" width="12.7109375" style="36" customWidth="1"/>
    <col min="3783" max="3783" width="13.42578125" style="36" customWidth="1"/>
    <col min="3784" max="3784" width="13.140625" style="36" customWidth="1"/>
    <col min="3785" max="3785" width="14.7109375" style="36" customWidth="1"/>
    <col min="3786" max="3786" width="14.5703125" style="36" customWidth="1"/>
    <col min="3787" max="3787" width="13" style="36" customWidth="1"/>
    <col min="3788" max="3788" width="15" style="36" customWidth="1"/>
    <col min="3789" max="3790" width="12.140625" style="36" customWidth="1"/>
    <col min="3791" max="3791" width="12" style="36" customWidth="1"/>
    <col min="3792" max="3792" width="13.5703125" style="36" customWidth="1"/>
    <col min="3793" max="3793" width="14" style="36" customWidth="1"/>
    <col min="3794" max="3794" width="12.28515625" style="36" customWidth="1"/>
    <col min="3795" max="3795" width="14.140625" style="36" customWidth="1"/>
    <col min="3796" max="3796" width="13" style="36" customWidth="1"/>
    <col min="3797" max="3797" width="13.5703125" style="36" customWidth="1"/>
    <col min="3798" max="3798" width="12.42578125" style="36" customWidth="1"/>
    <col min="3799" max="3799" width="12.5703125" style="36" customWidth="1"/>
    <col min="3800" max="3800" width="11.7109375" style="36" customWidth="1"/>
    <col min="3801" max="3801" width="13.7109375" style="36" customWidth="1"/>
    <col min="3802" max="3802" width="13.28515625" style="36" customWidth="1"/>
    <col min="3803" max="3803" width="13.140625" style="36" customWidth="1"/>
    <col min="3804" max="3804" width="12" style="36" customWidth="1"/>
    <col min="3805" max="3805" width="12.140625" style="36" customWidth="1"/>
    <col min="3806" max="3806" width="12.28515625" style="36" customWidth="1"/>
    <col min="3807" max="3807" width="12.140625" style="36" customWidth="1"/>
    <col min="3808" max="3808" width="12.5703125" style="36" customWidth="1"/>
    <col min="3809" max="4025" width="9.140625" style="36"/>
    <col min="4026" max="4026" width="25.42578125" style="36" customWidth="1"/>
    <col min="4027" max="4027" width="56.28515625" style="36" customWidth="1"/>
    <col min="4028" max="4028" width="14" style="36" customWidth="1"/>
    <col min="4029" max="4030" width="14.5703125" style="36" customWidth="1"/>
    <col min="4031" max="4031" width="14.140625" style="36" customWidth="1"/>
    <col min="4032" max="4032" width="15.140625" style="36" customWidth="1"/>
    <col min="4033" max="4033" width="13.85546875" style="36" customWidth="1"/>
    <col min="4034" max="4035" width="14.7109375" style="36" customWidth="1"/>
    <col min="4036" max="4036" width="12.85546875" style="36" customWidth="1"/>
    <col min="4037" max="4037" width="13.5703125" style="36" customWidth="1"/>
    <col min="4038" max="4038" width="12.7109375" style="36" customWidth="1"/>
    <col min="4039" max="4039" width="13.42578125" style="36" customWidth="1"/>
    <col min="4040" max="4040" width="13.140625" style="36" customWidth="1"/>
    <col min="4041" max="4041" width="14.7109375" style="36" customWidth="1"/>
    <col min="4042" max="4042" width="14.5703125" style="36" customWidth="1"/>
    <col min="4043" max="4043" width="13" style="36" customWidth="1"/>
    <col min="4044" max="4044" width="15" style="36" customWidth="1"/>
    <col min="4045" max="4046" width="12.140625" style="36" customWidth="1"/>
    <col min="4047" max="4047" width="12" style="36" customWidth="1"/>
    <col min="4048" max="4048" width="13.5703125" style="36" customWidth="1"/>
    <col min="4049" max="4049" width="14" style="36" customWidth="1"/>
    <col min="4050" max="4050" width="12.28515625" style="36" customWidth="1"/>
    <col min="4051" max="4051" width="14.140625" style="36" customWidth="1"/>
    <col min="4052" max="4052" width="13" style="36" customWidth="1"/>
    <col min="4053" max="4053" width="13.5703125" style="36" customWidth="1"/>
    <col min="4054" max="4054" width="12.42578125" style="36" customWidth="1"/>
    <col min="4055" max="4055" width="12.5703125" style="36" customWidth="1"/>
    <col min="4056" max="4056" width="11.7109375" style="36" customWidth="1"/>
    <col min="4057" max="4057" width="13.7109375" style="36" customWidth="1"/>
    <col min="4058" max="4058" width="13.28515625" style="36" customWidth="1"/>
    <col min="4059" max="4059" width="13.140625" style="36" customWidth="1"/>
    <col min="4060" max="4060" width="12" style="36" customWidth="1"/>
    <col min="4061" max="4061" width="12.140625" style="36" customWidth="1"/>
    <col min="4062" max="4062" width="12.28515625" style="36" customWidth="1"/>
    <col min="4063" max="4063" width="12.140625" style="36" customWidth="1"/>
    <col min="4064" max="4064" width="12.5703125" style="36" customWidth="1"/>
    <col min="4065" max="4281" width="9.140625" style="36"/>
    <col min="4282" max="4282" width="25.42578125" style="36" customWidth="1"/>
    <col min="4283" max="4283" width="56.28515625" style="36" customWidth="1"/>
    <col min="4284" max="4284" width="14" style="36" customWidth="1"/>
    <col min="4285" max="4286" width="14.5703125" style="36" customWidth="1"/>
    <col min="4287" max="4287" width="14.140625" style="36" customWidth="1"/>
    <col min="4288" max="4288" width="15.140625" style="36" customWidth="1"/>
    <col min="4289" max="4289" width="13.85546875" style="36" customWidth="1"/>
    <col min="4290" max="4291" width="14.7109375" style="36" customWidth="1"/>
    <col min="4292" max="4292" width="12.85546875" style="36" customWidth="1"/>
    <col min="4293" max="4293" width="13.5703125" style="36" customWidth="1"/>
    <col min="4294" max="4294" width="12.7109375" style="36" customWidth="1"/>
    <col min="4295" max="4295" width="13.42578125" style="36" customWidth="1"/>
    <col min="4296" max="4296" width="13.140625" style="36" customWidth="1"/>
    <col min="4297" max="4297" width="14.7109375" style="36" customWidth="1"/>
    <col min="4298" max="4298" width="14.5703125" style="36" customWidth="1"/>
    <col min="4299" max="4299" width="13" style="36" customWidth="1"/>
    <col min="4300" max="4300" width="15" style="36" customWidth="1"/>
    <col min="4301" max="4302" width="12.140625" style="36" customWidth="1"/>
    <col min="4303" max="4303" width="12" style="36" customWidth="1"/>
    <col min="4304" max="4304" width="13.5703125" style="36" customWidth="1"/>
    <col min="4305" max="4305" width="14" style="36" customWidth="1"/>
    <col min="4306" max="4306" width="12.28515625" style="36" customWidth="1"/>
    <col min="4307" max="4307" width="14.140625" style="36" customWidth="1"/>
    <col min="4308" max="4308" width="13" style="36" customWidth="1"/>
    <col min="4309" max="4309" width="13.5703125" style="36" customWidth="1"/>
    <col min="4310" max="4310" width="12.42578125" style="36" customWidth="1"/>
    <col min="4311" max="4311" width="12.5703125" style="36" customWidth="1"/>
    <col min="4312" max="4312" width="11.7109375" style="36" customWidth="1"/>
    <col min="4313" max="4313" width="13.7109375" style="36" customWidth="1"/>
    <col min="4314" max="4314" width="13.28515625" style="36" customWidth="1"/>
    <col min="4315" max="4315" width="13.140625" style="36" customWidth="1"/>
    <col min="4316" max="4316" width="12" style="36" customWidth="1"/>
    <col min="4317" max="4317" width="12.140625" style="36" customWidth="1"/>
    <col min="4318" max="4318" width="12.28515625" style="36" customWidth="1"/>
    <col min="4319" max="4319" width="12.140625" style="36" customWidth="1"/>
    <col min="4320" max="4320" width="12.5703125" style="36" customWidth="1"/>
    <col min="4321" max="4537" width="9.140625" style="36"/>
    <col min="4538" max="4538" width="25.42578125" style="36" customWidth="1"/>
    <col min="4539" max="4539" width="56.28515625" style="36" customWidth="1"/>
    <col min="4540" max="4540" width="14" style="36" customWidth="1"/>
    <col min="4541" max="4542" width="14.5703125" style="36" customWidth="1"/>
    <col min="4543" max="4543" width="14.140625" style="36" customWidth="1"/>
    <col min="4544" max="4544" width="15.140625" style="36" customWidth="1"/>
    <col min="4545" max="4545" width="13.85546875" style="36" customWidth="1"/>
    <col min="4546" max="4547" width="14.7109375" style="36" customWidth="1"/>
    <col min="4548" max="4548" width="12.85546875" style="36" customWidth="1"/>
    <col min="4549" max="4549" width="13.5703125" style="36" customWidth="1"/>
    <col min="4550" max="4550" width="12.7109375" style="36" customWidth="1"/>
    <col min="4551" max="4551" width="13.42578125" style="36" customWidth="1"/>
    <col min="4552" max="4552" width="13.140625" style="36" customWidth="1"/>
    <col min="4553" max="4553" width="14.7109375" style="36" customWidth="1"/>
    <col min="4554" max="4554" width="14.5703125" style="36" customWidth="1"/>
    <col min="4555" max="4555" width="13" style="36" customWidth="1"/>
    <col min="4556" max="4556" width="15" style="36" customWidth="1"/>
    <col min="4557" max="4558" width="12.140625" style="36" customWidth="1"/>
    <col min="4559" max="4559" width="12" style="36" customWidth="1"/>
    <col min="4560" max="4560" width="13.5703125" style="36" customWidth="1"/>
    <col min="4561" max="4561" width="14" style="36" customWidth="1"/>
    <col min="4562" max="4562" width="12.28515625" style="36" customWidth="1"/>
    <col min="4563" max="4563" width="14.140625" style="36" customWidth="1"/>
    <col min="4564" max="4564" width="13" style="36" customWidth="1"/>
    <col min="4565" max="4565" width="13.5703125" style="36" customWidth="1"/>
    <col min="4566" max="4566" width="12.42578125" style="36" customWidth="1"/>
    <col min="4567" max="4567" width="12.5703125" style="36" customWidth="1"/>
    <col min="4568" max="4568" width="11.7109375" style="36" customWidth="1"/>
    <col min="4569" max="4569" width="13.7109375" style="36" customWidth="1"/>
    <col min="4570" max="4570" width="13.28515625" style="36" customWidth="1"/>
    <col min="4571" max="4571" width="13.140625" style="36" customWidth="1"/>
    <col min="4572" max="4572" width="12" style="36" customWidth="1"/>
    <col min="4573" max="4573" width="12.140625" style="36" customWidth="1"/>
    <col min="4574" max="4574" width="12.28515625" style="36" customWidth="1"/>
    <col min="4575" max="4575" width="12.140625" style="36" customWidth="1"/>
    <col min="4576" max="4576" width="12.5703125" style="36" customWidth="1"/>
    <col min="4577" max="4793" width="9.140625" style="36"/>
    <col min="4794" max="4794" width="25.42578125" style="36" customWidth="1"/>
    <col min="4795" max="4795" width="56.28515625" style="36" customWidth="1"/>
    <col min="4796" max="4796" width="14" style="36" customWidth="1"/>
    <col min="4797" max="4798" width="14.5703125" style="36" customWidth="1"/>
    <col min="4799" max="4799" width="14.140625" style="36" customWidth="1"/>
    <col min="4800" max="4800" width="15.140625" style="36" customWidth="1"/>
    <col min="4801" max="4801" width="13.85546875" style="36" customWidth="1"/>
    <col min="4802" max="4803" width="14.7109375" style="36" customWidth="1"/>
    <col min="4804" max="4804" width="12.85546875" style="36" customWidth="1"/>
    <col min="4805" max="4805" width="13.5703125" style="36" customWidth="1"/>
    <col min="4806" max="4806" width="12.7109375" style="36" customWidth="1"/>
    <col min="4807" max="4807" width="13.42578125" style="36" customWidth="1"/>
    <col min="4808" max="4808" width="13.140625" style="36" customWidth="1"/>
    <col min="4809" max="4809" width="14.7109375" style="36" customWidth="1"/>
    <col min="4810" max="4810" width="14.5703125" style="36" customWidth="1"/>
    <col min="4811" max="4811" width="13" style="36" customWidth="1"/>
    <col min="4812" max="4812" width="15" style="36" customWidth="1"/>
    <col min="4813" max="4814" width="12.140625" style="36" customWidth="1"/>
    <col min="4815" max="4815" width="12" style="36" customWidth="1"/>
    <col min="4816" max="4816" width="13.5703125" style="36" customWidth="1"/>
    <col min="4817" max="4817" width="14" style="36" customWidth="1"/>
    <col min="4818" max="4818" width="12.28515625" style="36" customWidth="1"/>
    <col min="4819" max="4819" width="14.140625" style="36" customWidth="1"/>
    <col min="4820" max="4820" width="13" style="36" customWidth="1"/>
    <col min="4821" max="4821" width="13.5703125" style="36" customWidth="1"/>
    <col min="4822" max="4822" width="12.42578125" style="36" customWidth="1"/>
    <col min="4823" max="4823" width="12.5703125" style="36" customWidth="1"/>
    <col min="4824" max="4824" width="11.7109375" style="36" customWidth="1"/>
    <col min="4825" max="4825" width="13.7109375" style="36" customWidth="1"/>
    <col min="4826" max="4826" width="13.28515625" style="36" customWidth="1"/>
    <col min="4827" max="4827" width="13.140625" style="36" customWidth="1"/>
    <col min="4828" max="4828" width="12" style="36" customWidth="1"/>
    <col min="4829" max="4829" width="12.140625" style="36" customWidth="1"/>
    <col min="4830" max="4830" width="12.28515625" style="36" customWidth="1"/>
    <col min="4831" max="4831" width="12.140625" style="36" customWidth="1"/>
    <col min="4832" max="4832" width="12.5703125" style="36" customWidth="1"/>
    <col min="4833" max="5049" width="9.140625" style="36"/>
    <col min="5050" max="5050" width="25.42578125" style="36" customWidth="1"/>
    <col min="5051" max="5051" width="56.28515625" style="36" customWidth="1"/>
    <col min="5052" max="5052" width="14" style="36" customWidth="1"/>
    <col min="5053" max="5054" width="14.5703125" style="36" customWidth="1"/>
    <col min="5055" max="5055" width="14.140625" style="36" customWidth="1"/>
    <col min="5056" max="5056" width="15.140625" style="36" customWidth="1"/>
    <col min="5057" max="5057" width="13.85546875" style="36" customWidth="1"/>
    <col min="5058" max="5059" width="14.7109375" style="36" customWidth="1"/>
    <col min="5060" max="5060" width="12.85546875" style="36" customWidth="1"/>
    <col min="5061" max="5061" width="13.5703125" style="36" customWidth="1"/>
    <col min="5062" max="5062" width="12.7109375" style="36" customWidth="1"/>
    <col min="5063" max="5063" width="13.42578125" style="36" customWidth="1"/>
    <col min="5064" max="5064" width="13.140625" style="36" customWidth="1"/>
    <col min="5065" max="5065" width="14.7109375" style="36" customWidth="1"/>
    <col min="5066" max="5066" width="14.5703125" style="36" customWidth="1"/>
    <col min="5067" max="5067" width="13" style="36" customWidth="1"/>
    <col min="5068" max="5068" width="15" style="36" customWidth="1"/>
    <col min="5069" max="5070" width="12.140625" style="36" customWidth="1"/>
    <col min="5071" max="5071" width="12" style="36" customWidth="1"/>
    <col min="5072" max="5072" width="13.5703125" style="36" customWidth="1"/>
    <col min="5073" max="5073" width="14" style="36" customWidth="1"/>
    <col min="5074" max="5074" width="12.28515625" style="36" customWidth="1"/>
    <col min="5075" max="5075" width="14.140625" style="36" customWidth="1"/>
    <col min="5076" max="5076" width="13" style="36" customWidth="1"/>
    <col min="5077" max="5077" width="13.5703125" style="36" customWidth="1"/>
    <col min="5078" max="5078" width="12.42578125" style="36" customWidth="1"/>
    <col min="5079" max="5079" width="12.5703125" style="36" customWidth="1"/>
    <col min="5080" max="5080" width="11.7109375" style="36" customWidth="1"/>
    <col min="5081" max="5081" width="13.7109375" style="36" customWidth="1"/>
    <col min="5082" max="5082" width="13.28515625" style="36" customWidth="1"/>
    <col min="5083" max="5083" width="13.140625" style="36" customWidth="1"/>
    <col min="5084" max="5084" width="12" style="36" customWidth="1"/>
    <col min="5085" max="5085" width="12.140625" style="36" customWidth="1"/>
    <col min="5086" max="5086" width="12.28515625" style="36" customWidth="1"/>
    <col min="5087" max="5087" width="12.140625" style="36" customWidth="1"/>
    <col min="5088" max="5088" width="12.5703125" style="36" customWidth="1"/>
    <col min="5089" max="5305" width="9.140625" style="36"/>
    <col min="5306" max="5306" width="25.42578125" style="36" customWidth="1"/>
    <col min="5307" max="5307" width="56.28515625" style="36" customWidth="1"/>
    <col min="5308" max="5308" width="14" style="36" customWidth="1"/>
    <col min="5309" max="5310" width="14.5703125" style="36" customWidth="1"/>
    <col min="5311" max="5311" width="14.140625" style="36" customWidth="1"/>
    <col min="5312" max="5312" width="15.140625" style="36" customWidth="1"/>
    <col min="5313" max="5313" width="13.85546875" style="36" customWidth="1"/>
    <col min="5314" max="5315" width="14.7109375" style="36" customWidth="1"/>
    <col min="5316" max="5316" width="12.85546875" style="36" customWidth="1"/>
    <col min="5317" max="5317" width="13.5703125" style="36" customWidth="1"/>
    <col min="5318" max="5318" width="12.7109375" style="36" customWidth="1"/>
    <col min="5319" max="5319" width="13.42578125" style="36" customWidth="1"/>
    <col min="5320" max="5320" width="13.140625" style="36" customWidth="1"/>
    <col min="5321" max="5321" width="14.7109375" style="36" customWidth="1"/>
    <col min="5322" max="5322" width="14.5703125" style="36" customWidth="1"/>
    <col min="5323" max="5323" width="13" style="36" customWidth="1"/>
    <col min="5324" max="5324" width="15" style="36" customWidth="1"/>
    <col min="5325" max="5326" width="12.140625" style="36" customWidth="1"/>
    <col min="5327" max="5327" width="12" style="36" customWidth="1"/>
    <col min="5328" max="5328" width="13.5703125" style="36" customWidth="1"/>
    <col min="5329" max="5329" width="14" style="36" customWidth="1"/>
    <col min="5330" max="5330" width="12.28515625" style="36" customWidth="1"/>
    <col min="5331" max="5331" width="14.140625" style="36" customWidth="1"/>
    <col min="5332" max="5332" width="13" style="36" customWidth="1"/>
    <col min="5333" max="5333" width="13.5703125" style="36" customWidth="1"/>
    <col min="5334" max="5334" width="12.42578125" style="36" customWidth="1"/>
    <col min="5335" max="5335" width="12.5703125" style="36" customWidth="1"/>
    <col min="5336" max="5336" width="11.7109375" style="36" customWidth="1"/>
    <col min="5337" max="5337" width="13.7109375" style="36" customWidth="1"/>
    <col min="5338" max="5338" width="13.28515625" style="36" customWidth="1"/>
    <col min="5339" max="5339" width="13.140625" style="36" customWidth="1"/>
    <col min="5340" max="5340" width="12" style="36" customWidth="1"/>
    <col min="5341" max="5341" width="12.140625" style="36" customWidth="1"/>
    <col min="5342" max="5342" width="12.28515625" style="36" customWidth="1"/>
    <col min="5343" max="5343" width="12.140625" style="36" customWidth="1"/>
    <col min="5344" max="5344" width="12.5703125" style="36" customWidth="1"/>
    <col min="5345" max="5561" width="9.140625" style="36"/>
    <col min="5562" max="5562" width="25.42578125" style="36" customWidth="1"/>
    <col min="5563" max="5563" width="56.28515625" style="36" customWidth="1"/>
    <col min="5564" max="5564" width="14" style="36" customWidth="1"/>
    <col min="5565" max="5566" width="14.5703125" style="36" customWidth="1"/>
    <col min="5567" max="5567" width="14.140625" style="36" customWidth="1"/>
    <col min="5568" max="5568" width="15.140625" style="36" customWidth="1"/>
    <col min="5569" max="5569" width="13.85546875" style="36" customWidth="1"/>
    <col min="5570" max="5571" width="14.7109375" style="36" customWidth="1"/>
    <col min="5572" max="5572" width="12.85546875" style="36" customWidth="1"/>
    <col min="5573" max="5573" width="13.5703125" style="36" customWidth="1"/>
    <col min="5574" max="5574" width="12.7109375" style="36" customWidth="1"/>
    <col min="5575" max="5575" width="13.42578125" style="36" customWidth="1"/>
    <col min="5576" max="5576" width="13.140625" style="36" customWidth="1"/>
    <col min="5577" max="5577" width="14.7109375" style="36" customWidth="1"/>
    <col min="5578" max="5578" width="14.5703125" style="36" customWidth="1"/>
    <col min="5579" max="5579" width="13" style="36" customWidth="1"/>
    <col min="5580" max="5580" width="15" style="36" customWidth="1"/>
    <col min="5581" max="5582" width="12.140625" style="36" customWidth="1"/>
    <col min="5583" max="5583" width="12" style="36" customWidth="1"/>
    <col min="5584" max="5584" width="13.5703125" style="36" customWidth="1"/>
    <col min="5585" max="5585" width="14" style="36" customWidth="1"/>
    <col min="5586" max="5586" width="12.28515625" style="36" customWidth="1"/>
    <col min="5587" max="5587" width="14.140625" style="36" customWidth="1"/>
    <col min="5588" max="5588" width="13" style="36" customWidth="1"/>
    <col min="5589" max="5589" width="13.5703125" style="36" customWidth="1"/>
    <col min="5590" max="5590" width="12.42578125" style="36" customWidth="1"/>
    <col min="5591" max="5591" width="12.5703125" style="36" customWidth="1"/>
    <col min="5592" max="5592" width="11.7109375" style="36" customWidth="1"/>
    <col min="5593" max="5593" width="13.7109375" style="36" customWidth="1"/>
    <col min="5594" max="5594" width="13.28515625" style="36" customWidth="1"/>
    <col min="5595" max="5595" width="13.140625" style="36" customWidth="1"/>
    <col min="5596" max="5596" width="12" style="36" customWidth="1"/>
    <col min="5597" max="5597" width="12.140625" style="36" customWidth="1"/>
    <col min="5598" max="5598" width="12.28515625" style="36" customWidth="1"/>
    <col min="5599" max="5599" width="12.140625" style="36" customWidth="1"/>
    <col min="5600" max="5600" width="12.5703125" style="36" customWidth="1"/>
    <col min="5601" max="5817" width="9.140625" style="36"/>
    <col min="5818" max="5818" width="25.42578125" style="36" customWidth="1"/>
    <col min="5819" max="5819" width="56.28515625" style="36" customWidth="1"/>
    <col min="5820" max="5820" width="14" style="36" customWidth="1"/>
    <col min="5821" max="5822" width="14.5703125" style="36" customWidth="1"/>
    <col min="5823" max="5823" width="14.140625" style="36" customWidth="1"/>
    <col min="5824" max="5824" width="15.140625" style="36" customWidth="1"/>
    <col min="5825" max="5825" width="13.85546875" style="36" customWidth="1"/>
    <col min="5826" max="5827" width="14.7109375" style="36" customWidth="1"/>
    <col min="5828" max="5828" width="12.85546875" style="36" customWidth="1"/>
    <col min="5829" max="5829" width="13.5703125" style="36" customWidth="1"/>
    <col min="5830" max="5830" width="12.7109375" style="36" customWidth="1"/>
    <col min="5831" max="5831" width="13.42578125" style="36" customWidth="1"/>
    <col min="5832" max="5832" width="13.140625" style="36" customWidth="1"/>
    <col min="5833" max="5833" width="14.7109375" style="36" customWidth="1"/>
    <col min="5834" max="5834" width="14.5703125" style="36" customWidth="1"/>
    <col min="5835" max="5835" width="13" style="36" customWidth="1"/>
    <col min="5836" max="5836" width="15" style="36" customWidth="1"/>
    <col min="5837" max="5838" width="12.140625" style="36" customWidth="1"/>
    <col min="5839" max="5839" width="12" style="36" customWidth="1"/>
    <col min="5840" max="5840" width="13.5703125" style="36" customWidth="1"/>
    <col min="5841" max="5841" width="14" style="36" customWidth="1"/>
    <col min="5842" max="5842" width="12.28515625" style="36" customWidth="1"/>
    <col min="5843" max="5843" width="14.140625" style="36" customWidth="1"/>
    <col min="5844" max="5844" width="13" style="36" customWidth="1"/>
    <col min="5845" max="5845" width="13.5703125" style="36" customWidth="1"/>
    <col min="5846" max="5846" width="12.42578125" style="36" customWidth="1"/>
    <col min="5847" max="5847" width="12.5703125" style="36" customWidth="1"/>
    <col min="5848" max="5848" width="11.7109375" style="36" customWidth="1"/>
    <col min="5849" max="5849" width="13.7109375" style="36" customWidth="1"/>
    <col min="5850" max="5850" width="13.28515625" style="36" customWidth="1"/>
    <col min="5851" max="5851" width="13.140625" style="36" customWidth="1"/>
    <col min="5852" max="5852" width="12" style="36" customWidth="1"/>
    <col min="5853" max="5853" width="12.140625" style="36" customWidth="1"/>
    <col min="5854" max="5854" width="12.28515625" style="36" customWidth="1"/>
    <col min="5855" max="5855" width="12.140625" style="36" customWidth="1"/>
    <col min="5856" max="5856" width="12.5703125" style="36" customWidth="1"/>
    <col min="5857" max="6073" width="9.140625" style="36"/>
    <col min="6074" max="6074" width="25.42578125" style="36" customWidth="1"/>
    <col min="6075" max="6075" width="56.28515625" style="36" customWidth="1"/>
    <col min="6076" max="6076" width="14" style="36" customWidth="1"/>
    <col min="6077" max="6078" width="14.5703125" style="36" customWidth="1"/>
    <col min="6079" max="6079" width="14.140625" style="36" customWidth="1"/>
    <col min="6080" max="6080" width="15.140625" style="36" customWidth="1"/>
    <col min="6081" max="6081" width="13.85546875" style="36" customWidth="1"/>
    <col min="6082" max="6083" width="14.7109375" style="36" customWidth="1"/>
    <col min="6084" max="6084" width="12.85546875" style="36" customWidth="1"/>
    <col min="6085" max="6085" width="13.5703125" style="36" customWidth="1"/>
    <col min="6086" max="6086" width="12.7109375" style="36" customWidth="1"/>
    <col min="6087" max="6087" width="13.42578125" style="36" customWidth="1"/>
    <col min="6088" max="6088" width="13.140625" style="36" customWidth="1"/>
    <col min="6089" max="6089" width="14.7109375" style="36" customWidth="1"/>
    <col min="6090" max="6090" width="14.5703125" style="36" customWidth="1"/>
    <col min="6091" max="6091" width="13" style="36" customWidth="1"/>
    <col min="6092" max="6092" width="15" style="36" customWidth="1"/>
    <col min="6093" max="6094" width="12.140625" style="36" customWidth="1"/>
    <col min="6095" max="6095" width="12" style="36" customWidth="1"/>
    <col min="6096" max="6096" width="13.5703125" style="36" customWidth="1"/>
    <col min="6097" max="6097" width="14" style="36" customWidth="1"/>
    <col min="6098" max="6098" width="12.28515625" style="36" customWidth="1"/>
    <col min="6099" max="6099" width="14.140625" style="36" customWidth="1"/>
    <col min="6100" max="6100" width="13" style="36" customWidth="1"/>
    <col min="6101" max="6101" width="13.5703125" style="36" customWidth="1"/>
    <col min="6102" max="6102" width="12.42578125" style="36" customWidth="1"/>
    <col min="6103" max="6103" width="12.5703125" style="36" customWidth="1"/>
    <col min="6104" max="6104" width="11.7109375" style="36" customWidth="1"/>
    <col min="6105" max="6105" width="13.7109375" style="36" customWidth="1"/>
    <col min="6106" max="6106" width="13.28515625" style="36" customWidth="1"/>
    <col min="6107" max="6107" width="13.140625" style="36" customWidth="1"/>
    <col min="6108" max="6108" width="12" style="36" customWidth="1"/>
    <col min="6109" max="6109" width="12.140625" style="36" customWidth="1"/>
    <col min="6110" max="6110" width="12.28515625" style="36" customWidth="1"/>
    <col min="6111" max="6111" width="12.140625" style="36" customWidth="1"/>
    <col min="6112" max="6112" width="12.5703125" style="36" customWidth="1"/>
    <col min="6113" max="6329" width="9.140625" style="36"/>
    <col min="6330" max="6330" width="25.42578125" style="36" customWidth="1"/>
    <col min="6331" max="6331" width="56.28515625" style="36" customWidth="1"/>
    <col min="6332" max="6332" width="14" style="36" customWidth="1"/>
    <col min="6333" max="6334" width="14.5703125" style="36" customWidth="1"/>
    <col min="6335" max="6335" width="14.140625" style="36" customWidth="1"/>
    <col min="6336" max="6336" width="15.140625" style="36" customWidth="1"/>
    <col min="6337" max="6337" width="13.85546875" style="36" customWidth="1"/>
    <col min="6338" max="6339" width="14.7109375" style="36" customWidth="1"/>
    <col min="6340" max="6340" width="12.85546875" style="36" customWidth="1"/>
    <col min="6341" max="6341" width="13.5703125" style="36" customWidth="1"/>
    <col min="6342" max="6342" width="12.7109375" style="36" customWidth="1"/>
    <col min="6343" max="6343" width="13.42578125" style="36" customWidth="1"/>
    <col min="6344" max="6344" width="13.140625" style="36" customWidth="1"/>
    <col min="6345" max="6345" width="14.7109375" style="36" customWidth="1"/>
    <col min="6346" max="6346" width="14.5703125" style="36" customWidth="1"/>
    <col min="6347" max="6347" width="13" style="36" customWidth="1"/>
    <col min="6348" max="6348" width="15" style="36" customWidth="1"/>
    <col min="6349" max="6350" width="12.140625" style="36" customWidth="1"/>
    <col min="6351" max="6351" width="12" style="36" customWidth="1"/>
    <col min="6352" max="6352" width="13.5703125" style="36" customWidth="1"/>
    <col min="6353" max="6353" width="14" style="36" customWidth="1"/>
    <col min="6354" max="6354" width="12.28515625" style="36" customWidth="1"/>
    <col min="6355" max="6355" width="14.140625" style="36" customWidth="1"/>
    <col min="6356" max="6356" width="13" style="36" customWidth="1"/>
    <col min="6357" max="6357" width="13.5703125" style="36" customWidth="1"/>
    <col min="6358" max="6358" width="12.42578125" style="36" customWidth="1"/>
    <col min="6359" max="6359" width="12.5703125" style="36" customWidth="1"/>
    <col min="6360" max="6360" width="11.7109375" style="36" customWidth="1"/>
    <col min="6361" max="6361" width="13.7109375" style="36" customWidth="1"/>
    <col min="6362" max="6362" width="13.28515625" style="36" customWidth="1"/>
    <col min="6363" max="6363" width="13.140625" style="36" customWidth="1"/>
    <col min="6364" max="6364" width="12" style="36" customWidth="1"/>
    <col min="6365" max="6365" width="12.140625" style="36" customWidth="1"/>
    <col min="6366" max="6366" width="12.28515625" style="36" customWidth="1"/>
    <col min="6367" max="6367" width="12.140625" style="36" customWidth="1"/>
    <col min="6368" max="6368" width="12.5703125" style="36" customWidth="1"/>
    <col min="6369" max="6585" width="9.140625" style="36"/>
    <col min="6586" max="6586" width="25.42578125" style="36" customWidth="1"/>
    <col min="6587" max="6587" width="56.28515625" style="36" customWidth="1"/>
    <col min="6588" max="6588" width="14" style="36" customWidth="1"/>
    <col min="6589" max="6590" width="14.5703125" style="36" customWidth="1"/>
    <col min="6591" max="6591" width="14.140625" style="36" customWidth="1"/>
    <col min="6592" max="6592" width="15.140625" style="36" customWidth="1"/>
    <col min="6593" max="6593" width="13.85546875" style="36" customWidth="1"/>
    <col min="6594" max="6595" width="14.7109375" style="36" customWidth="1"/>
    <col min="6596" max="6596" width="12.85546875" style="36" customWidth="1"/>
    <col min="6597" max="6597" width="13.5703125" style="36" customWidth="1"/>
    <col min="6598" max="6598" width="12.7109375" style="36" customWidth="1"/>
    <col min="6599" max="6599" width="13.42578125" style="36" customWidth="1"/>
    <col min="6600" max="6600" width="13.140625" style="36" customWidth="1"/>
    <col min="6601" max="6601" width="14.7109375" style="36" customWidth="1"/>
    <col min="6602" max="6602" width="14.5703125" style="36" customWidth="1"/>
    <col min="6603" max="6603" width="13" style="36" customWidth="1"/>
    <col min="6604" max="6604" width="15" style="36" customWidth="1"/>
    <col min="6605" max="6606" width="12.140625" style="36" customWidth="1"/>
    <col min="6607" max="6607" width="12" style="36" customWidth="1"/>
    <col min="6608" max="6608" width="13.5703125" style="36" customWidth="1"/>
    <col min="6609" max="6609" width="14" style="36" customWidth="1"/>
    <col min="6610" max="6610" width="12.28515625" style="36" customWidth="1"/>
    <col min="6611" max="6611" width="14.140625" style="36" customWidth="1"/>
    <col min="6612" max="6612" width="13" style="36" customWidth="1"/>
    <col min="6613" max="6613" width="13.5703125" style="36" customWidth="1"/>
    <col min="6614" max="6614" width="12.42578125" style="36" customWidth="1"/>
    <col min="6615" max="6615" width="12.5703125" style="36" customWidth="1"/>
    <col min="6616" max="6616" width="11.7109375" style="36" customWidth="1"/>
    <col min="6617" max="6617" width="13.7109375" style="36" customWidth="1"/>
    <col min="6618" max="6618" width="13.28515625" style="36" customWidth="1"/>
    <col min="6619" max="6619" width="13.140625" style="36" customWidth="1"/>
    <col min="6620" max="6620" width="12" style="36" customWidth="1"/>
    <col min="6621" max="6621" width="12.140625" style="36" customWidth="1"/>
    <col min="6622" max="6622" width="12.28515625" style="36" customWidth="1"/>
    <col min="6623" max="6623" width="12.140625" style="36" customWidth="1"/>
    <col min="6624" max="6624" width="12.5703125" style="36" customWidth="1"/>
    <col min="6625" max="6841" width="9.140625" style="36"/>
    <col min="6842" max="6842" width="25.42578125" style="36" customWidth="1"/>
    <col min="6843" max="6843" width="56.28515625" style="36" customWidth="1"/>
    <col min="6844" max="6844" width="14" style="36" customWidth="1"/>
    <col min="6845" max="6846" width="14.5703125" style="36" customWidth="1"/>
    <col min="6847" max="6847" width="14.140625" style="36" customWidth="1"/>
    <col min="6848" max="6848" width="15.140625" style="36" customWidth="1"/>
    <col min="6849" max="6849" width="13.85546875" style="36" customWidth="1"/>
    <col min="6850" max="6851" width="14.7109375" style="36" customWidth="1"/>
    <col min="6852" max="6852" width="12.85546875" style="36" customWidth="1"/>
    <col min="6853" max="6853" width="13.5703125" style="36" customWidth="1"/>
    <col min="6854" max="6854" width="12.7109375" style="36" customWidth="1"/>
    <col min="6855" max="6855" width="13.42578125" style="36" customWidth="1"/>
    <col min="6856" max="6856" width="13.140625" style="36" customWidth="1"/>
    <col min="6857" max="6857" width="14.7109375" style="36" customWidth="1"/>
    <col min="6858" max="6858" width="14.5703125" style="36" customWidth="1"/>
    <col min="6859" max="6859" width="13" style="36" customWidth="1"/>
    <col min="6860" max="6860" width="15" style="36" customWidth="1"/>
    <col min="6861" max="6862" width="12.140625" style="36" customWidth="1"/>
    <col min="6863" max="6863" width="12" style="36" customWidth="1"/>
    <col min="6864" max="6864" width="13.5703125" style="36" customWidth="1"/>
    <col min="6865" max="6865" width="14" style="36" customWidth="1"/>
    <col min="6866" max="6866" width="12.28515625" style="36" customWidth="1"/>
    <col min="6867" max="6867" width="14.140625" style="36" customWidth="1"/>
    <col min="6868" max="6868" width="13" style="36" customWidth="1"/>
    <col min="6869" max="6869" width="13.5703125" style="36" customWidth="1"/>
    <col min="6870" max="6870" width="12.42578125" style="36" customWidth="1"/>
    <col min="6871" max="6871" width="12.5703125" style="36" customWidth="1"/>
    <col min="6872" max="6872" width="11.7109375" style="36" customWidth="1"/>
    <col min="6873" max="6873" width="13.7109375" style="36" customWidth="1"/>
    <col min="6874" max="6874" width="13.28515625" style="36" customWidth="1"/>
    <col min="6875" max="6875" width="13.140625" style="36" customWidth="1"/>
    <col min="6876" max="6876" width="12" style="36" customWidth="1"/>
    <col min="6877" max="6877" width="12.140625" style="36" customWidth="1"/>
    <col min="6878" max="6878" width="12.28515625" style="36" customWidth="1"/>
    <col min="6879" max="6879" width="12.140625" style="36" customWidth="1"/>
    <col min="6880" max="6880" width="12.5703125" style="36" customWidth="1"/>
    <col min="6881" max="7097" width="9.140625" style="36"/>
    <col min="7098" max="7098" width="25.42578125" style="36" customWidth="1"/>
    <col min="7099" max="7099" width="56.28515625" style="36" customWidth="1"/>
    <col min="7100" max="7100" width="14" style="36" customWidth="1"/>
    <col min="7101" max="7102" width="14.5703125" style="36" customWidth="1"/>
    <col min="7103" max="7103" width="14.140625" style="36" customWidth="1"/>
    <col min="7104" max="7104" width="15.140625" style="36" customWidth="1"/>
    <col min="7105" max="7105" width="13.85546875" style="36" customWidth="1"/>
    <col min="7106" max="7107" width="14.7109375" style="36" customWidth="1"/>
    <col min="7108" max="7108" width="12.85546875" style="36" customWidth="1"/>
    <col min="7109" max="7109" width="13.5703125" style="36" customWidth="1"/>
    <col min="7110" max="7110" width="12.7109375" style="36" customWidth="1"/>
    <col min="7111" max="7111" width="13.42578125" style="36" customWidth="1"/>
    <col min="7112" max="7112" width="13.140625" style="36" customWidth="1"/>
    <col min="7113" max="7113" width="14.7109375" style="36" customWidth="1"/>
    <col min="7114" max="7114" width="14.5703125" style="36" customWidth="1"/>
    <col min="7115" max="7115" width="13" style="36" customWidth="1"/>
    <col min="7116" max="7116" width="15" style="36" customWidth="1"/>
    <col min="7117" max="7118" width="12.140625" style="36" customWidth="1"/>
    <col min="7119" max="7119" width="12" style="36" customWidth="1"/>
    <col min="7120" max="7120" width="13.5703125" style="36" customWidth="1"/>
    <col min="7121" max="7121" width="14" style="36" customWidth="1"/>
    <col min="7122" max="7122" width="12.28515625" style="36" customWidth="1"/>
    <col min="7123" max="7123" width="14.140625" style="36" customWidth="1"/>
    <col min="7124" max="7124" width="13" style="36" customWidth="1"/>
    <col min="7125" max="7125" width="13.5703125" style="36" customWidth="1"/>
    <col min="7126" max="7126" width="12.42578125" style="36" customWidth="1"/>
    <col min="7127" max="7127" width="12.5703125" style="36" customWidth="1"/>
    <col min="7128" max="7128" width="11.7109375" style="36" customWidth="1"/>
    <col min="7129" max="7129" width="13.7109375" style="36" customWidth="1"/>
    <col min="7130" max="7130" width="13.28515625" style="36" customWidth="1"/>
    <col min="7131" max="7131" width="13.140625" style="36" customWidth="1"/>
    <col min="7132" max="7132" width="12" style="36" customWidth="1"/>
    <col min="7133" max="7133" width="12.140625" style="36" customWidth="1"/>
    <col min="7134" max="7134" width="12.28515625" style="36" customWidth="1"/>
    <col min="7135" max="7135" width="12.140625" style="36" customWidth="1"/>
    <col min="7136" max="7136" width="12.5703125" style="36" customWidth="1"/>
    <col min="7137" max="7353" width="9.140625" style="36"/>
    <col min="7354" max="7354" width="25.42578125" style="36" customWidth="1"/>
    <col min="7355" max="7355" width="56.28515625" style="36" customWidth="1"/>
    <col min="7356" max="7356" width="14" style="36" customWidth="1"/>
    <col min="7357" max="7358" width="14.5703125" style="36" customWidth="1"/>
    <col min="7359" max="7359" width="14.140625" style="36" customWidth="1"/>
    <col min="7360" max="7360" width="15.140625" style="36" customWidth="1"/>
    <col min="7361" max="7361" width="13.85546875" style="36" customWidth="1"/>
    <col min="7362" max="7363" width="14.7109375" style="36" customWidth="1"/>
    <col min="7364" max="7364" width="12.85546875" style="36" customWidth="1"/>
    <col min="7365" max="7365" width="13.5703125" style="36" customWidth="1"/>
    <col min="7366" max="7366" width="12.7109375" style="36" customWidth="1"/>
    <col min="7367" max="7367" width="13.42578125" style="36" customWidth="1"/>
    <col min="7368" max="7368" width="13.140625" style="36" customWidth="1"/>
    <col min="7369" max="7369" width="14.7109375" style="36" customWidth="1"/>
    <col min="7370" max="7370" width="14.5703125" style="36" customWidth="1"/>
    <col min="7371" max="7371" width="13" style="36" customWidth="1"/>
    <col min="7372" max="7372" width="15" style="36" customWidth="1"/>
    <col min="7373" max="7374" width="12.140625" style="36" customWidth="1"/>
    <col min="7375" max="7375" width="12" style="36" customWidth="1"/>
    <col min="7376" max="7376" width="13.5703125" style="36" customWidth="1"/>
    <col min="7377" max="7377" width="14" style="36" customWidth="1"/>
    <col min="7378" max="7378" width="12.28515625" style="36" customWidth="1"/>
    <col min="7379" max="7379" width="14.140625" style="36" customWidth="1"/>
    <col min="7380" max="7380" width="13" style="36" customWidth="1"/>
    <col min="7381" max="7381" width="13.5703125" style="36" customWidth="1"/>
    <col min="7382" max="7382" width="12.42578125" style="36" customWidth="1"/>
    <col min="7383" max="7383" width="12.5703125" style="36" customWidth="1"/>
    <col min="7384" max="7384" width="11.7109375" style="36" customWidth="1"/>
    <col min="7385" max="7385" width="13.7109375" style="36" customWidth="1"/>
    <col min="7386" max="7386" width="13.28515625" style="36" customWidth="1"/>
    <col min="7387" max="7387" width="13.140625" style="36" customWidth="1"/>
    <col min="7388" max="7388" width="12" style="36" customWidth="1"/>
    <col min="7389" max="7389" width="12.140625" style="36" customWidth="1"/>
    <col min="7390" max="7390" width="12.28515625" style="36" customWidth="1"/>
    <col min="7391" max="7391" width="12.140625" style="36" customWidth="1"/>
    <col min="7392" max="7392" width="12.5703125" style="36" customWidth="1"/>
    <col min="7393" max="7609" width="9.140625" style="36"/>
    <col min="7610" max="7610" width="25.42578125" style="36" customWidth="1"/>
    <col min="7611" max="7611" width="56.28515625" style="36" customWidth="1"/>
    <col min="7612" max="7612" width="14" style="36" customWidth="1"/>
    <col min="7613" max="7614" width="14.5703125" style="36" customWidth="1"/>
    <col min="7615" max="7615" width="14.140625" style="36" customWidth="1"/>
    <col min="7616" max="7616" width="15.140625" style="36" customWidth="1"/>
    <col min="7617" max="7617" width="13.85546875" style="36" customWidth="1"/>
    <col min="7618" max="7619" width="14.7109375" style="36" customWidth="1"/>
    <col min="7620" max="7620" width="12.85546875" style="36" customWidth="1"/>
    <col min="7621" max="7621" width="13.5703125" style="36" customWidth="1"/>
    <col min="7622" max="7622" width="12.7109375" style="36" customWidth="1"/>
    <col min="7623" max="7623" width="13.42578125" style="36" customWidth="1"/>
    <col min="7624" max="7624" width="13.140625" style="36" customWidth="1"/>
    <col min="7625" max="7625" width="14.7109375" style="36" customWidth="1"/>
    <col min="7626" max="7626" width="14.5703125" style="36" customWidth="1"/>
    <col min="7627" max="7627" width="13" style="36" customWidth="1"/>
    <col min="7628" max="7628" width="15" style="36" customWidth="1"/>
    <col min="7629" max="7630" width="12.140625" style="36" customWidth="1"/>
    <col min="7631" max="7631" width="12" style="36" customWidth="1"/>
    <col min="7632" max="7632" width="13.5703125" style="36" customWidth="1"/>
    <col min="7633" max="7633" width="14" style="36" customWidth="1"/>
    <col min="7634" max="7634" width="12.28515625" style="36" customWidth="1"/>
    <col min="7635" max="7635" width="14.140625" style="36" customWidth="1"/>
    <col min="7636" max="7636" width="13" style="36" customWidth="1"/>
    <col min="7637" max="7637" width="13.5703125" style="36" customWidth="1"/>
    <col min="7638" max="7638" width="12.42578125" style="36" customWidth="1"/>
    <col min="7639" max="7639" width="12.5703125" style="36" customWidth="1"/>
    <col min="7640" max="7640" width="11.7109375" style="36" customWidth="1"/>
    <col min="7641" max="7641" width="13.7109375" style="36" customWidth="1"/>
    <col min="7642" max="7642" width="13.28515625" style="36" customWidth="1"/>
    <col min="7643" max="7643" width="13.140625" style="36" customWidth="1"/>
    <col min="7644" max="7644" width="12" style="36" customWidth="1"/>
    <col min="7645" max="7645" width="12.140625" style="36" customWidth="1"/>
    <col min="7646" max="7646" width="12.28515625" style="36" customWidth="1"/>
    <col min="7647" max="7647" width="12.140625" style="36" customWidth="1"/>
    <col min="7648" max="7648" width="12.5703125" style="36" customWidth="1"/>
    <col min="7649" max="7865" width="9.140625" style="36"/>
    <col min="7866" max="7866" width="25.42578125" style="36" customWidth="1"/>
    <col min="7867" max="7867" width="56.28515625" style="36" customWidth="1"/>
    <col min="7868" max="7868" width="14" style="36" customWidth="1"/>
    <col min="7869" max="7870" width="14.5703125" style="36" customWidth="1"/>
    <col min="7871" max="7871" width="14.140625" style="36" customWidth="1"/>
    <col min="7872" max="7872" width="15.140625" style="36" customWidth="1"/>
    <col min="7873" max="7873" width="13.85546875" style="36" customWidth="1"/>
    <col min="7874" max="7875" width="14.7109375" style="36" customWidth="1"/>
    <col min="7876" max="7876" width="12.85546875" style="36" customWidth="1"/>
    <col min="7877" max="7877" width="13.5703125" style="36" customWidth="1"/>
    <col min="7878" max="7878" width="12.7109375" style="36" customWidth="1"/>
    <col min="7879" max="7879" width="13.42578125" style="36" customWidth="1"/>
    <col min="7880" max="7880" width="13.140625" style="36" customWidth="1"/>
    <col min="7881" max="7881" width="14.7109375" style="36" customWidth="1"/>
    <col min="7882" max="7882" width="14.5703125" style="36" customWidth="1"/>
    <col min="7883" max="7883" width="13" style="36" customWidth="1"/>
    <col min="7884" max="7884" width="15" style="36" customWidth="1"/>
    <col min="7885" max="7886" width="12.140625" style="36" customWidth="1"/>
    <col min="7887" max="7887" width="12" style="36" customWidth="1"/>
    <col min="7888" max="7888" width="13.5703125" style="36" customWidth="1"/>
    <col min="7889" max="7889" width="14" style="36" customWidth="1"/>
    <col min="7890" max="7890" width="12.28515625" style="36" customWidth="1"/>
    <col min="7891" max="7891" width="14.140625" style="36" customWidth="1"/>
    <col min="7892" max="7892" width="13" style="36" customWidth="1"/>
    <col min="7893" max="7893" width="13.5703125" style="36" customWidth="1"/>
    <col min="7894" max="7894" width="12.42578125" style="36" customWidth="1"/>
    <col min="7895" max="7895" width="12.5703125" style="36" customWidth="1"/>
    <col min="7896" max="7896" width="11.7109375" style="36" customWidth="1"/>
    <col min="7897" max="7897" width="13.7109375" style="36" customWidth="1"/>
    <col min="7898" max="7898" width="13.28515625" style="36" customWidth="1"/>
    <col min="7899" max="7899" width="13.140625" style="36" customWidth="1"/>
    <col min="7900" max="7900" width="12" style="36" customWidth="1"/>
    <col min="7901" max="7901" width="12.140625" style="36" customWidth="1"/>
    <col min="7902" max="7902" width="12.28515625" style="36" customWidth="1"/>
    <col min="7903" max="7903" width="12.140625" style="36" customWidth="1"/>
    <col min="7904" max="7904" width="12.5703125" style="36" customWidth="1"/>
    <col min="7905" max="8121" width="9.140625" style="36"/>
    <col min="8122" max="8122" width="25.42578125" style="36" customWidth="1"/>
    <col min="8123" max="8123" width="56.28515625" style="36" customWidth="1"/>
    <col min="8124" max="8124" width="14" style="36" customWidth="1"/>
    <col min="8125" max="8126" width="14.5703125" style="36" customWidth="1"/>
    <col min="8127" max="8127" width="14.140625" style="36" customWidth="1"/>
    <col min="8128" max="8128" width="15.140625" style="36" customWidth="1"/>
    <col min="8129" max="8129" width="13.85546875" style="36" customWidth="1"/>
    <col min="8130" max="8131" width="14.7109375" style="36" customWidth="1"/>
    <col min="8132" max="8132" width="12.85546875" style="36" customWidth="1"/>
    <col min="8133" max="8133" width="13.5703125" style="36" customWidth="1"/>
    <col min="8134" max="8134" width="12.7109375" style="36" customWidth="1"/>
    <col min="8135" max="8135" width="13.42578125" style="36" customWidth="1"/>
    <col min="8136" max="8136" width="13.140625" style="36" customWidth="1"/>
    <col min="8137" max="8137" width="14.7109375" style="36" customWidth="1"/>
    <col min="8138" max="8138" width="14.5703125" style="36" customWidth="1"/>
    <col min="8139" max="8139" width="13" style="36" customWidth="1"/>
    <col min="8140" max="8140" width="15" style="36" customWidth="1"/>
    <col min="8141" max="8142" width="12.140625" style="36" customWidth="1"/>
    <col min="8143" max="8143" width="12" style="36" customWidth="1"/>
    <col min="8144" max="8144" width="13.5703125" style="36" customWidth="1"/>
    <col min="8145" max="8145" width="14" style="36" customWidth="1"/>
    <col min="8146" max="8146" width="12.28515625" style="36" customWidth="1"/>
    <col min="8147" max="8147" width="14.140625" style="36" customWidth="1"/>
    <col min="8148" max="8148" width="13" style="36" customWidth="1"/>
    <col min="8149" max="8149" width="13.5703125" style="36" customWidth="1"/>
    <col min="8150" max="8150" width="12.42578125" style="36" customWidth="1"/>
    <col min="8151" max="8151" width="12.5703125" style="36" customWidth="1"/>
    <col min="8152" max="8152" width="11.7109375" style="36" customWidth="1"/>
    <col min="8153" max="8153" width="13.7109375" style="36" customWidth="1"/>
    <col min="8154" max="8154" width="13.28515625" style="36" customWidth="1"/>
    <col min="8155" max="8155" width="13.140625" style="36" customWidth="1"/>
    <col min="8156" max="8156" width="12" style="36" customWidth="1"/>
    <col min="8157" max="8157" width="12.140625" style="36" customWidth="1"/>
    <col min="8158" max="8158" width="12.28515625" style="36" customWidth="1"/>
    <col min="8159" max="8159" width="12.140625" style="36" customWidth="1"/>
    <col min="8160" max="8160" width="12.5703125" style="36" customWidth="1"/>
    <col min="8161" max="8377" width="9.140625" style="36"/>
    <col min="8378" max="8378" width="25.42578125" style="36" customWidth="1"/>
    <col min="8379" max="8379" width="56.28515625" style="36" customWidth="1"/>
    <col min="8380" max="8380" width="14" style="36" customWidth="1"/>
    <col min="8381" max="8382" width="14.5703125" style="36" customWidth="1"/>
    <col min="8383" max="8383" width="14.140625" style="36" customWidth="1"/>
    <col min="8384" max="8384" width="15.140625" style="36" customWidth="1"/>
    <col min="8385" max="8385" width="13.85546875" style="36" customWidth="1"/>
    <col min="8386" max="8387" width="14.7109375" style="36" customWidth="1"/>
    <col min="8388" max="8388" width="12.85546875" style="36" customWidth="1"/>
    <col min="8389" max="8389" width="13.5703125" style="36" customWidth="1"/>
    <col min="8390" max="8390" width="12.7109375" style="36" customWidth="1"/>
    <col min="8391" max="8391" width="13.42578125" style="36" customWidth="1"/>
    <col min="8392" max="8392" width="13.140625" style="36" customWidth="1"/>
    <col min="8393" max="8393" width="14.7109375" style="36" customWidth="1"/>
    <col min="8394" max="8394" width="14.5703125" style="36" customWidth="1"/>
    <col min="8395" max="8395" width="13" style="36" customWidth="1"/>
    <col min="8396" max="8396" width="15" style="36" customWidth="1"/>
    <col min="8397" max="8398" width="12.140625" style="36" customWidth="1"/>
    <col min="8399" max="8399" width="12" style="36" customWidth="1"/>
    <col min="8400" max="8400" width="13.5703125" style="36" customWidth="1"/>
    <col min="8401" max="8401" width="14" style="36" customWidth="1"/>
    <col min="8402" max="8402" width="12.28515625" style="36" customWidth="1"/>
    <col min="8403" max="8403" width="14.140625" style="36" customWidth="1"/>
    <col min="8404" max="8404" width="13" style="36" customWidth="1"/>
    <col min="8405" max="8405" width="13.5703125" style="36" customWidth="1"/>
    <col min="8406" max="8406" width="12.42578125" style="36" customWidth="1"/>
    <col min="8407" max="8407" width="12.5703125" style="36" customWidth="1"/>
    <col min="8408" max="8408" width="11.7109375" style="36" customWidth="1"/>
    <col min="8409" max="8409" width="13.7109375" style="36" customWidth="1"/>
    <col min="8410" max="8410" width="13.28515625" style="36" customWidth="1"/>
    <col min="8411" max="8411" width="13.140625" style="36" customWidth="1"/>
    <col min="8412" max="8412" width="12" style="36" customWidth="1"/>
    <col min="8413" max="8413" width="12.140625" style="36" customWidth="1"/>
    <col min="8414" max="8414" width="12.28515625" style="36" customWidth="1"/>
    <col min="8415" max="8415" width="12.140625" style="36" customWidth="1"/>
    <col min="8416" max="8416" width="12.5703125" style="36" customWidth="1"/>
    <col min="8417" max="8633" width="9.140625" style="36"/>
    <col min="8634" max="8634" width="25.42578125" style="36" customWidth="1"/>
    <col min="8635" max="8635" width="56.28515625" style="36" customWidth="1"/>
    <col min="8636" max="8636" width="14" style="36" customWidth="1"/>
    <col min="8637" max="8638" width="14.5703125" style="36" customWidth="1"/>
    <col min="8639" max="8639" width="14.140625" style="36" customWidth="1"/>
    <col min="8640" max="8640" width="15.140625" style="36" customWidth="1"/>
    <col min="8641" max="8641" width="13.85546875" style="36" customWidth="1"/>
    <col min="8642" max="8643" width="14.7109375" style="36" customWidth="1"/>
    <col min="8644" max="8644" width="12.85546875" style="36" customWidth="1"/>
    <col min="8645" max="8645" width="13.5703125" style="36" customWidth="1"/>
    <col min="8646" max="8646" width="12.7109375" style="36" customWidth="1"/>
    <col min="8647" max="8647" width="13.42578125" style="36" customWidth="1"/>
    <col min="8648" max="8648" width="13.140625" style="36" customWidth="1"/>
    <col min="8649" max="8649" width="14.7109375" style="36" customWidth="1"/>
    <col min="8650" max="8650" width="14.5703125" style="36" customWidth="1"/>
    <col min="8651" max="8651" width="13" style="36" customWidth="1"/>
    <col min="8652" max="8652" width="15" style="36" customWidth="1"/>
    <col min="8653" max="8654" width="12.140625" style="36" customWidth="1"/>
    <col min="8655" max="8655" width="12" style="36" customWidth="1"/>
    <col min="8656" max="8656" width="13.5703125" style="36" customWidth="1"/>
    <col min="8657" max="8657" width="14" style="36" customWidth="1"/>
    <col min="8658" max="8658" width="12.28515625" style="36" customWidth="1"/>
    <col min="8659" max="8659" width="14.140625" style="36" customWidth="1"/>
    <col min="8660" max="8660" width="13" style="36" customWidth="1"/>
    <col min="8661" max="8661" width="13.5703125" style="36" customWidth="1"/>
    <col min="8662" max="8662" width="12.42578125" style="36" customWidth="1"/>
    <col min="8663" max="8663" width="12.5703125" style="36" customWidth="1"/>
    <col min="8664" max="8664" width="11.7109375" style="36" customWidth="1"/>
    <col min="8665" max="8665" width="13.7109375" style="36" customWidth="1"/>
    <col min="8666" max="8666" width="13.28515625" style="36" customWidth="1"/>
    <col min="8667" max="8667" width="13.140625" style="36" customWidth="1"/>
    <col min="8668" max="8668" width="12" style="36" customWidth="1"/>
    <col min="8669" max="8669" width="12.140625" style="36" customWidth="1"/>
    <col min="8670" max="8670" width="12.28515625" style="36" customWidth="1"/>
    <col min="8671" max="8671" width="12.140625" style="36" customWidth="1"/>
    <col min="8672" max="8672" width="12.5703125" style="36" customWidth="1"/>
    <col min="8673" max="8889" width="9.140625" style="36"/>
    <col min="8890" max="8890" width="25.42578125" style="36" customWidth="1"/>
    <col min="8891" max="8891" width="56.28515625" style="36" customWidth="1"/>
    <col min="8892" max="8892" width="14" style="36" customWidth="1"/>
    <col min="8893" max="8894" width="14.5703125" style="36" customWidth="1"/>
    <col min="8895" max="8895" width="14.140625" style="36" customWidth="1"/>
    <col min="8896" max="8896" width="15.140625" style="36" customWidth="1"/>
    <col min="8897" max="8897" width="13.85546875" style="36" customWidth="1"/>
    <col min="8898" max="8899" width="14.7109375" style="36" customWidth="1"/>
    <col min="8900" max="8900" width="12.85546875" style="36" customWidth="1"/>
    <col min="8901" max="8901" width="13.5703125" style="36" customWidth="1"/>
    <col min="8902" max="8902" width="12.7109375" style="36" customWidth="1"/>
    <col min="8903" max="8903" width="13.42578125" style="36" customWidth="1"/>
    <col min="8904" max="8904" width="13.140625" style="36" customWidth="1"/>
    <col min="8905" max="8905" width="14.7109375" style="36" customWidth="1"/>
    <col min="8906" max="8906" width="14.5703125" style="36" customWidth="1"/>
    <col min="8907" max="8907" width="13" style="36" customWidth="1"/>
    <col min="8908" max="8908" width="15" style="36" customWidth="1"/>
    <col min="8909" max="8910" width="12.140625" style="36" customWidth="1"/>
    <col min="8911" max="8911" width="12" style="36" customWidth="1"/>
    <col min="8912" max="8912" width="13.5703125" style="36" customWidth="1"/>
    <col min="8913" max="8913" width="14" style="36" customWidth="1"/>
    <col min="8914" max="8914" width="12.28515625" style="36" customWidth="1"/>
    <col min="8915" max="8915" width="14.140625" style="36" customWidth="1"/>
    <col min="8916" max="8916" width="13" style="36" customWidth="1"/>
    <col min="8917" max="8917" width="13.5703125" style="36" customWidth="1"/>
    <col min="8918" max="8918" width="12.42578125" style="36" customWidth="1"/>
    <col min="8919" max="8919" width="12.5703125" style="36" customWidth="1"/>
    <col min="8920" max="8920" width="11.7109375" style="36" customWidth="1"/>
    <col min="8921" max="8921" width="13.7109375" style="36" customWidth="1"/>
    <col min="8922" max="8922" width="13.28515625" style="36" customWidth="1"/>
    <col min="8923" max="8923" width="13.140625" style="36" customWidth="1"/>
    <col min="8924" max="8924" width="12" style="36" customWidth="1"/>
    <col min="8925" max="8925" width="12.140625" style="36" customWidth="1"/>
    <col min="8926" max="8926" width="12.28515625" style="36" customWidth="1"/>
    <col min="8927" max="8927" width="12.140625" style="36" customWidth="1"/>
    <col min="8928" max="8928" width="12.5703125" style="36" customWidth="1"/>
    <col min="8929" max="9145" width="9.140625" style="36"/>
    <col min="9146" max="9146" width="25.42578125" style="36" customWidth="1"/>
    <col min="9147" max="9147" width="56.28515625" style="36" customWidth="1"/>
    <col min="9148" max="9148" width="14" style="36" customWidth="1"/>
    <col min="9149" max="9150" width="14.5703125" style="36" customWidth="1"/>
    <col min="9151" max="9151" width="14.140625" style="36" customWidth="1"/>
    <col min="9152" max="9152" width="15.140625" style="36" customWidth="1"/>
    <col min="9153" max="9153" width="13.85546875" style="36" customWidth="1"/>
    <col min="9154" max="9155" width="14.7109375" style="36" customWidth="1"/>
    <col min="9156" max="9156" width="12.85546875" style="36" customWidth="1"/>
    <col min="9157" max="9157" width="13.5703125" style="36" customWidth="1"/>
    <col min="9158" max="9158" width="12.7109375" style="36" customWidth="1"/>
    <col min="9159" max="9159" width="13.42578125" style="36" customWidth="1"/>
    <col min="9160" max="9160" width="13.140625" style="36" customWidth="1"/>
    <col min="9161" max="9161" width="14.7109375" style="36" customWidth="1"/>
    <col min="9162" max="9162" width="14.5703125" style="36" customWidth="1"/>
    <col min="9163" max="9163" width="13" style="36" customWidth="1"/>
    <col min="9164" max="9164" width="15" style="36" customWidth="1"/>
    <col min="9165" max="9166" width="12.140625" style="36" customWidth="1"/>
    <col min="9167" max="9167" width="12" style="36" customWidth="1"/>
    <col min="9168" max="9168" width="13.5703125" style="36" customWidth="1"/>
    <col min="9169" max="9169" width="14" style="36" customWidth="1"/>
    <col min="9170" max="9170" width="12.28515625" style="36" customWidth="1"/>
    <col min="9171" max="9171" width="14.140625" style="36" customWidth="1"/>
    <col min="9172" max="9172" width="13" style="36" customWidth="1"/>
    <col min="9173" max="9173" width="13.5703125" style="36" customWidth="1"/>
    <col min="9174" max="9174" width="12.42578125" style="36" customWidth="1"/>
    <col min="9175" max="9175" width="12.5703125" style="36" customWidth="1"/>
    <col min="9176" max="9176" width="11.7109375" style="36" customWidth="1"/>
    <col min="9177" max="9177" width="13.7109375" style="36" customWidth="1"/>
    <col min="9178" max="9178" width="13.28515625" style="36" customWidth="1"/>
    <col min="9179" max="9179" width="13.140625" style="36" customWidth="1"/>
    <col min="9180" max="9180" width="12" style="36" customWidth="1"/>
    <col min="9181" max="9181" width="12.140625" style="36" customWidth="1"/>
    <col min="9182" max="9182" width="12.28515625" style="36" customWidth="1"/>
    <col min="9183" max="9183" width="12.140625" style="36" customWidth="1"/>
    <col min="9184" max="9184" width="12.5703125" style="36" customWidth="1"/>
    <col min="9185" max="9401" width="9.140625" style="36"/>
    <col min="9402" max="9402" width="25.42578125" style="36" customWidth="1"/>
    <col min="9403" max="9403" width="56.28515625" style="36" customWidth="1"/>
    <col min="9404" max="9404" width="14" style="36" customWidth="1"/>
    <col min="9405" max="9406" width="14.5703125" style="36" customWidth="1"/>
    <col min="9407" max="9407" width="14.140625" style="36" customWidth="1"/>
    <col min="9408" max="9408" width="15.140625" style="36" customWidth="1"/>
    <col min="9409" max="9409" width="13.85546875" style="36" customWidth="1"/>
    <col min="9410" max="9411" width="14.7109375" style="36" customWidth="1"/>
    <col min="9412" max="9412" width="12.85546875" style="36" customWidth="1"/>
    <col min="9413" max="9413" width="13.5703125" style="36" customWidth="1"/>
    <col min="9414" max="9414" width="12.7109375" style="36" customWidth="1"/>
    <col min="9415" max="9415" width="13.42578125" style="36" customWidth="1"/>
    <col min="9416" max="9416" width="13.140625" style="36" customWidth="1"/>
    <col min="9417" max="9417" width="14.7109375" style="36" customWidth="1"/>
    <col min="9418" max="9418" width="14.5703125" style="36" customWidth="1"/>
    <col min="9419" max="9419" width="13" style="36" customWidth="1"/>
    <col min="9420" max="9420" width="15" style="36" customWidth="1"/>
    <col min="9421" max="9422" width="12.140625" style="36" customWidth="1"/>
    <col min="9423" max="9423" width="12" style="36" customWidth="1"/>
    <col min="9424" max="9424" width="13.5703125" style="36" customWidth="1"/>
    <col min="9425" max="9425" width="14" style="36" customWidth="1"/>
    <col min="9426" max="9426" width="12.28515625" style="36" customWidth="1"/>
    <col min="9427" max="9427" width="14.140625" style="36" customWidth="1"/>
    <col min="9428" max="9428" width="13" style="36" customWidth="1"/>
    <col min="9429" max="9429" width="13.5703125" style="36" customWidth="1"/>
    <col min="9430" max="9430" width="12.42578125" style="36" customWidth="1"/>
    <col min="9431" max="9431" width="12.5703125" style="36" customWidth="1"/>
    <col min="9432" max="9432" width="11.7109375" style="36" customWidth="1"/>
    <col min="9433" max="9433" width="13.7109375" style="36" customWidth="1"/>
    <col min="9434" max="9434" width="13.28515625" style="36" customWidth="1"/>
    <col min="9435" max="9435" width="13.140625" style="36" customWidth="1"/>
    <col min="9436" max="9436" width="12" style="36" customWidth="1"/>
    <col min="9437" max="9437" width="12.140625" style="36" customWidth="1"/>
    <col min="9438" max="9438" width="12.28515625" style="36" customWidth="1"/>
    <col min="9439" max="9439" width="12.140625" style="36" customWidth="1"/>
    <col min="9440" max="9440" width="12.5703125" style="36" customWidth="1"/>
    <col min="9441" max="9657" width="9.140625" style="36"/>
    <col min="9658" max="9658" width="25.42578125" style="36" customWidth="1"/>
    <col min="9659" max="9659" width="56.28515625" style="36" customWidth="1"/>
    <col min="9660" max="9660" width="14" style="36" customWidth="1"/>
    <col min="9661" max="9662" width="14.5703125" style="36" customWidth="1"/>
    <col min="9663" max="9663" width="14.140625" style="36" customWidth="1"/>
    <col min="9664" max="9664" width="15.140625" style="36" customWidth="1"/>
    <col min="9665" max="9665" width="13.85546875" style="36" customWidth="1"/>
    <col min="9666" max="9667" width="14.7109375" style="36" customWidth="1"/>
    <col min="9668" max="9668" width="12.85546875" style="36" customWidth="1"/>
    <col min="9669" max="9669" width="13.5703125" style="36" customWidth="1"/>
    <col min="9670" max="9670" width="12.7109375" style="36" customWidth="1"/>
    <col min="9671" max="9671" width="13.42578125" style="36" customWidth="1"/>
    <col min="9672" max="9672" width="13.140625" style="36" customWidth="1"/>
    <col min="9673" max="9673" width="14.7109375" style="36" customWidth="1"/>
    <col min="9674" max="9674" width="14.5703125" style="36" customWidth="1"/>
    <col min="9675" max="9675" width="13" style="36" customWidth="1"/>
    <col min="9676" max="9676" width="15" style="36" customWidth="1"/>
    <col min="9677" max="9678" width="12.140625" style="36" customWidth="1"/>
    <col min="9679" max="9679" width="12" style="36" customWidth="1"/>
    <col min="9680" max="9680" width="13.5703125" style="36" customWidth="1"/>
    <col min="9681" max="9681" width="14" style="36" customWidth="1"/>
    <col min="9682" max="9682" width="12.28515625" style="36" customWidth="1"/>
    <col min="9683" max="9683" width="14.140625" style="36" customWidth="1"/>
    <col min="9684" max="9684" width="13" style="36" customWidth="1"/>
    <col min="9685" max="9685" width="13.5703125" style="36" customWidth="1"/>
    <col min="9686" max="9686" width="12.42578125" style="36" customWidth="1"/>
    <col min="9687" max="9687" width="12.5703125" style="36" customWidth="1"/>
    <col min="9688" max="9688" width="11.7109375" style="36" customWidth="1"/>
    <col min="9689" max="9689" width="13.7109375" style="36" customWidth="1"/>
    <col min="9690" max="9690" width="13.28515625" style="36" customWidth="1"/>
    <col min="9691" max="9691" width="13.140625" style="36" customWidth="1"/>
    <col min="9692" max="9692" width="12" style="36" customWidth="1"/>
    <col min="9693" max="9693" width="12.140625" style="36" customWidth="1"/>
    <col min="9694" max="9694" width="12.28515625" style="36" customWidth="1"/>
    <col min="9695" max="9695" width="12.140625" style="36" customWidth="1"/>
    <col min="9696" max="9696" width="12.5703125" style="36" customWidth="1"/>
    <col min="9697" max="9913" width="9.140625" style="36"/>
    <col min="9914" max="9914" width="25.42578125" style="36" customWidth="1"/>
    <col min="9915" max="9915" width="56.28515625" style="36" customWidth="1"/>
    <col min="9916" max="9916" width="14" style="36" customWidth="1"/>
    <col min="9917" max="9918" width="14.5703125" style="36" customWidth="1"/>
    <col min="9919" max="9919" width="14.140625" style="36" customWidth="1"/>
    <col min="9920" max="9920" width="15.140625" style="36" customWidth="1"/>
    <col min="9921" max="9921" width="13.85546875" style="36" customWidth="1"/>
    <col min="9922" max="9923" width="14.7109375" style="36" customWidth="1"/>
    <col min="9924" max="9924" width="12.85546875" style="36" customWidth="1"/>
    <col min="9925" max="9925" width="13.5703125" style="36" customWidth="1"/>
    <col min="9926" max="9926" width="12.7109375" style="36" customWidth="1"/>
    <col min="9927" max="9927" width="13.42578125" style="36" customWidth="1"/>
    <col min="9928" max="9928" width="13.140625" style="36" customWidth="1"/>
    <col min="9929" max="9929" width="14.7109375" style="36" customWidth="1"/>
    <col min="9930" max="9930" width="14.5703125" style="36" customWidth="1"/>
    <col min="9931" max="9931" width="13" style="36" customWidth="1"/>
    <col min="9932" max="9932" width="15" style="36" customWidth="1"/>
    <col min="9933" max="9934" width="12.140625" style="36" customWidth="1"/>
    <col min="9935" max="9935" width="12" style="36" customWidth="1"/>
    <col min="9936" max="9936" width="13.5703125" style="36" customWidth="1"/>
    <col min="9937" max="9937" width="14" style="36" customWidth="1"/>
    <col min="9938" max="9938" width="12.28515625" style="36" customWidth="1"/>
    <col min="9939" max="9939" width="14.140625" style="36" customWidth="1"/>
    <col min="9940" max="9940" width="13" style="36" customWidth="1"/>
    <col min="9941" max="9941" width="13.5703125" style="36" customWidth="1"/>
    <col min="9942" max="9942" width="12.42578125" style="36" customWidth="1"/>
    <col min="9943" max="9943" width="12.5703125" style="36" customWidth="1"/>
    <col min="9944" max="9944" width="11.7109375" style="36" customWidth="1"/>
    <col min="9945" max="9945" width="13.7109375" style="36" customWidth="1"/>
    <col min="9946" max="9946" width="13.28515625" style="36" customWidth="1"/>
    <col min="9947" max="9947" width="13.140625" style="36" customWidth="1"/>
    <col min="9948" max="9948" width="12" style="36" customWidth="1"/>
    <col min="9949" max="9949" width="12.140625" style="36" customWidth="1"/>
    <col min="9950" max="9950" width="12.28515625" style="36" customWidth="1"/>
    <col min="9951" max="9951" width="12.140625" style="36" customWidth="1"/>
    <col min="9952" max="9952" width="12.5703125" style="36" customWidth="1"/>
    <col min="9953" max="10169" width="9.140625" style="36"/>
    <col min="10170" max="10170" width="25.42578125" style="36" customWidth="1"/>
    <col min="10171" max="10171" width="56.28515625" style="36" customWidth="1"/>
    <col min="10172" max="10172" width="14" style="36" customWidth="1"/>
    <col min="10173" max="10174" width="14.5703125" style="36" customWidth="1"/>
    <col min="10175" max="10175" width="14.140625" style="36" customWidth="1"/>
    <col min="10176" max="10176" width="15.140625" style="36" customWidth="1"/>
    <col min="10177" max="10177" width="13.85546875" style="36" customWidth="1"/>
    <col min="10178" max="10179" width="14.7109375" style="36" customWidth="1"/>
    <col min="10180" max="10180" width="12.85546875" style="36" customWidth="1"/>
    <col min="10181" max="10181" width="13.5703125" style="36" customWidth="1"/>
    <col min="10182" max="10182" width="12.7109375" style="36" customWidth="1"/>
    <col min="10183" max="10183" width="13.42578125" style="36" customWidth="1"/>
    <col min="10184" max="10184" width="13.140625" style="36" customWidth="1"/>
    <col min="10185" max="10185" width="14.7109375" style="36" customWidth="1"/>
    <col min="10186" max="10186" width="14.5703125" style="36" customWidth="1"/>
    <col min="10187" max="10187" width="13" style="36" customWidth="1"/>
    <col min="10188" max="10188" width="15" style="36" customWidth="1"/>
    <col min="10189" max="10190" width="12.140625" style="36" customWidth="1"/>
    <col min="10191" max="10191" width="12" style="36" customWidth="1"/>
    <col min="10192" max="10192" width="13.5703125" style="36" customWidth="1"/>
    <col min="10193" max="10193" width="14" style="36" customWidth="1"/>
    <col min="10194" max="10194" width="12.28515625" style="36" customWidth="1"/>
    <col min="10195" max="10195" width="14.140625" style="36" customWidth="1"/>
    <col min="10196" max="10196" width="13" style="36" customWidth="1"/>
    <col min="10197" max="10197" width="13.5703125" style="36" customWidth="1"/>
    <col min="10198" max="10198" width="12.42578125" style="36" customWidth="1"/>
    <col min="10199" max="10199" width="12.5703125" style="36" customWidth="1"/>
    <col min="10200" max="10200" width="11.7109375" style="36" customWidth="1"/>
    <col min="10201" max="10201" width="13.7109375" style="36" customWidth="1"/>
    <col min="10202" max="10202" width="13.28515625" style="36" customWidth="1"/>
    <col min="10203" max="10203" width="13.140625" style="36" customWidth="1"/>
    <col min="10204" max="10204" width="12" style="36" customWidth="1"/>
    <col min="10205" max="10205" width="12.140625" style="36" customWidth="1"/>
    <col min="10206" max="10206" width="12.28515625" style="36" customWidth="1"/>
    <col min="10207" max="10207" width="12.140625" style="36" customWidth="1"/>
    <col min="10208" max="10208" width="12.5703125" style="36" customWidth="1"/>
    <col min="10209" max="10425" width="9.140625" style="36"/>
    <col min="10426" max="10426" width="25.42578125" style="36" customWidth="1"/>
    <col min="10427" max="10427" width="56.28515625" style="36" customWidth="1"/>
    <col min="10428" max="10428" width="14" style="36" customWidth="1"/>
    <col min="10429" max="10430" width="14.5703125" style="36" customWidth="1"/>
    <col min="10431" max="10431" width="14.140625" style="36" customWidth="1"/>
    <col min="10432" max="10432" width="15.140625" style="36" customWidth="1"/>
    <col min="10433" max="10433" width="13.85546875" style="36" customWidth="1"/>
    <col min="10434" max="10435" width="14.7109375" style="36" customWidth="1"/>
    <col min="10436" max="10436" width="12.85546875" style="36" customWidth="1"/>
    <col min="10437" max="10437" width="13.5703125" style="36" customWidth="1"/>
    <col min="10438" max="10438" width="12.7109375" style="36" customWidth="1"/>
    <col min="10439" max="10439" width="13.42578125" style="36" customWidth="1"/>
    <col min="10440" max="10440" width="13.140625" style="36" customWidth="1"/>
    <col min="10441" max="10441" width="14.7109375" style="36" customWidth="1"/>
    <col min="10442" max="10442" width="14.5703125" style="36" customWidth="1"/>
    <col min="10443" max="10443" width="13" style="36" customWidth="1"/>
    <col min="10444" max="10444" width="15" style="36" customWidth="1"/>
    <col min="10445" max="10446" width="12.140625" style="36" customWidth="1"/>
    <col min="10447" max="10447" width="12" style="36" customWidth="1"/>
    <col min="10448" max="10448" width="13.5703125" style="36" customWidth="1"/>
    <col min="10449" max="10449" width="14" style="36" customWidth="1"/>
    <col min="10450" max="10450" width="12.28515625" style="36" customWidth="1"/>
    <col min="10451" max="10451" width="14.140625" style="36" customWidth="1"/>
    <col min="10452" max="10452" width="13" style="36" customWidth="1"/>
    <col min="10453" max="10453" width="13.5703125" style="36" customWidth="1"/>
    <col min="10454" max="10454" width="12.42578125" style="36" customWidth="1"/>
    <col min="10455" max="10455" width="12.5703125" style="36" customWidth="1"/>
    <col min="10456" max="10456" width="11.7109375" style="36" customWidth="1"/>
    <col min="10457" max="10457" width="13.7109375" style="36" customWidth="1"/>
    <col min="10458" max="10458" width="13.28515625" style="36" customWidth="1"/>
    <col min="10459" max="10459" width="13.140625" style="36" customWidth="1"/>
    <col min="10460" max="10460" width="12" style="36" customWidth="1"/>
    <col min="10461" max="10461" width="12.140625" style="36" customWidth="1"/>
    <col min="10462" max="10462" width="12.28515625" style="36" customWidth="1"/>
    <col min="10463" max="10463" width="12.140625" style="36" customWidth="1"/>
    <col min="10464" max="10464" width="12.5703125" style="36" customWidth="1"/>
    <col min="10465" max="10681" width="9.140625" style="36"/>
    <col min="10682" max="10682" width="25.42578125" style="36" customWidth="1"/>
    <col min="10683" max="10683" width="56.28515625" style="36" customWidth="1"/>
    <col min="10684" max="10684" width="14" style="36" customWidth="1"/>
    <col min="10685" max="10686" width="14.5703125" style="36" customWidth="1"/>
    <col min="10687" max="10687" width="14.140625" style="36" customWidth="1"/>
    <col min="10688" max="10688" width="15.140625" style="36" customWidth="1"/>
    <col min="10689" max="10689" width="13.85546875" style="36" customWidth="1"/>
    <col min="10690" max="10691" width="14.7109375" style="36" customWidth="1"/>
    <col min="10692" max="10692" width="12.85546875" style="36" customWidth="1"/>
    <col min="10693" max="10693" width="13.5703125" style="36" customWidth="1"/>
    <col min="10694" max="10694" width="12.7109375" style="36" customWidth="1"/>
    <col min="10695" max="10695" width="13.42578125" style="36" customWidth="1"/>
    <col min="10696" max="10696" width="13.140625" style="36" customWidth="1"/>
    <col min="10697" max="10697" width="14.7109375" style="36" customWidth="1"/>
    <col min="10698" max="10698" width="14.5703125" style="36" customWidth="1"/>
    <col min="10699" max="10699" width="13" style="36" customWidth="1"/>
    <col min="10700" max="10700" width="15" style="36" customWidth="1"/>
    <col min="10701" max="10702" width="12.140625" style="36" customWidth="1"/>
    <col min="10703" max="10703" width="12" style="36" customWidth="1"/>
    <col min="10704" max="10704" width="13.5703125" style="36" customWidth="1"/>
    <col min="10705" max="10705" width="14" style="36" customWidth="1"/>
    <col min="10706" max="10706" width="12.28515625" style="36" customWidth="1"/>
    <col min="10707" max="10707" width="14.140625" style="36" customWidth="1"/>
    <col min="10708" max="10708" width="13" style="36" customWidth="1"/>
    <col min="10709" max="10709" width="13.5703125" style="36" customWidth="1"/>
    <col min="10710" max="10710" width="12.42578125" style="36" customWidth="1"/>
    <col min="10711" max="10711" width="12.5703125" style="36" customWidth="1"/>
    <col min="10712" max="10712" width="11.7109375" style="36" customWidth="1"/>
    <col min="10713" max="10713" width="13.7109375" style="36" customWidth="1"/>
    <col min="10714" max="10714" width="13.28515625" style="36" customWidth="1"/>
    <col min="10715" max="10715" width="13.140625" style="36" customWidth="1"/>
    <col min="10716" max="10716" width="12" style="36" customWidth="1"/>
    <col min="10717" max="10717" width="12.140625" style="36" customWidth="1"/>
    <col min="10718" max="10718" width="12.28515625" style="36" customWidth="1"/>
    <col min="10719" max="10719" width="12.140625" style="36" customWidth="1"/>
    <col min="10720" max="10720" width="12.5703125" style="36" customWidth="1"/>
    <col min="10721" max="10937" width="9.140625" style="36"/>
    <col min="10938" max="10938" width="25.42578125" style="36" customWidth="1"/>
    <col min="10939" max="10939" width="56.28515625" style="36" customWidth="1"/>
    <col min="10940" max="10940" width="14" style="36" customWidth="1"/>
    <col min="10941" max="10942" width="14.5703125" style="36" customWidth="1"/>
    <col min="10943" max="10943" width="14.140625" style="36" customWidth="1"/>
    <col min="10944" max="10944" width="15.140625" style="36" customWidth="1"/>
    <col min="10945" max="10945" width="13.85546875" style="36" customWidth="1"/>
    <col min="10946" max="10947" width="14.7109375" style="36" customWidth="1"/>
    <col min="10948" max="10948" width="12.85546875" style="36" customWidth="1"/>
    <col min="10949" max="10949" width="13.5703125" style="36" customWidth="1"/>
    <col min="10950" max="10950" width="12.7109375" style="36" customWidth="1"/>
    <col min="10951" max="10951" width="13.42578125" style="36" customWidth="1"/>
    <col min="10952" max="10952" width="13.140625" style="36" customWidth="1"/>
    <col min="10953" max="10953" width="14.7109375" style="36" customWidth="1"/>
    <col min="10954" max="10954" width="14.5703125" style="36" customWidth="1"/>
    <col min="10955" max="10955" width="13" style="36" customWidth="1"/>
    <col min="10956" max="10956" width="15" style="36" customWidth="1"/>
    <col min="10957" max="10958" width="12.140625" style="36" customWidth="1"/>
    <col min="10959" max="10959" width="12" style="36" customWidth="1"/>
    <col min="10960" max="10960" width="13.5703125" style="36" customWidth="1"/>
    <col min="10961" max="10961" width="14" style="36" customWidth="1"/>
    <col min="10962" max="10962" width="12.28515625" style="36" customWidth="1"/>
    <col min="10963" max="10963" width="14.140625" style="36" customWidth="1"/>
    <col min="10964" max="10964" width="13" style="36" customWidth="1"/>
    <col min="10965" max="10965" width="13.5703125" style="36" customWidth="1"/>
    <col min="10966" max="10966" width="12.42578125" style="36" customWidth="1"/>
    <col min="10967" max="10967" width="12.5703125" style="36" customWidth="1"/>
    <col min="10968" max="10968" width="11.7109375" style="36" customWidth="1"/>
    <col min="10969" max="10969" width="13.7109375" style="36" customWidth="1"/>
    <col min="10970" max="10970" width="13.28515625" style="36" customWidth="1"/>
    <col min="10971" max="10971" width="13.140625" style="36" customWidth="1"/>
    <col min="10972" max="10972" width="12" style="36" customWidth="1"/>
    <col min="10973" max="10973" width="12.140625" style="36" customWidth="1"/>
    <col min="10974" max="10974" width="12.28515625" style="36" customWidth="1"/>
    <col min="10975" max="10975" width="12.140625" style="36" customWidth="1"/>
    <col min="10976" max="10976" width="12.5703125" style="36" customWidth="1"/>
    <col min="10977" max="11193" width="9.140625" style="36"/>
    <col min="11194" max="11194" width="25.42578125" style="36" customWidth="1"/>
    <col min="11195" max="11195" width="56.28515625" style="36" customWidth="1"/>
    <col min="11196" max="11196" width="14" style="36" customWidth="1"/>
    <col min="11197" max="11198" width="14.5703125" style="36" customWidth="1"/>
    <col min="11199" max="11199" width="14.140625" style="36" customWidth="1"/>
    <col min="11200" max="11200" width="15.140625" style="36" customWidth="1"/>
    <col min="11201" max="11201" width="13.85546875" style="36" customWidth="1"/>
    <col min="11202" max="11203" width="14.7109375" style="36" customWidth="1"/>
    <col min="11204" max="11204" width="12.85546875" style="36" customWidth="1"/>
    <col min="11205" max="11205" width="13.5703125" style="36" customWidth="1"/>
    <col min="11206" max="11206" width="12.7109375" style="36" customWidth="1"/>
    <col min="11207" max="11207" width="13.42578125" style="36" customWidth="1"/>
    <col min="11208" max="11208" width="13.140625" style="36" customWidth="1"/>
    <col min="11209" max="11209" width="14.7109375" style="36" customWidth="1"/>
    <col min="11210" max="11210" width="14.5703125" style="36" customWidth="1"/>
    <col min="11211" max="11211" width="13" style="36" customWidth="1"/>
    <col min="11212" max="11212" width="15" style="36" customWidth="1"/>
    <col min="11213" max="11214" width="12.140625" style="36" customWidth="1"/>
    <col min="11215" max="11215" width="12" style="36" customWidth="1"/>
    <col min="11216" max="11216" width="13.5703125" style="36" customWidth="1"/>
    <col min="11217" max="11217" width="14" style="36" customWidth="1"/>
    <col min="11218" max="11218" width="12.28515625" style="36" customWidth="1"/>
    <col min="11219" max="11219" width="14.140625" style="36" customWidth="1"/>
    <col min="11220" max="11220" width="13" style="36" customWidth="1"/>
    <col min="11221" max="11221" width="13.5703125" style="36" customWidth="1"/>
    <col min="11222" max="11222" width="12.42578125" style="36" customWidth="1"/>
    <col min="11223" max="11223" width="12.5703125" style="36" customWidth="1"/>
    <col min="11224" max="11224" width="11.7109375" style="36" customWidth="1"/>
    <col min="11225" max="11225" width="13.7109375" style="36" customWidth="1"/>
    <col min="11226" max="11226" width="13.28515625" style="36" customWidth="1"/>
    <col min="11227" max="11227" width="13.140625" style="36" customWidth="1"/>
    <col min="11228" max="11228" width="12" style="36" customWidth="1"/>
    <col min="11229" max="11229" width="12.140625" style="36" customWidth="1"/>
    <col min="11230" max="11230" width="12.28515625" style="36" customWidth="1"/>
    <col min="11231" max="11231" width="12.140625" style="36" customWidth="1"/>
    <col min="11232" max="11232" width="12.5703125" style="36" customWidth="1"/>
    <col min="11233" max="11449" width="9.140625" style="36"/>
    <col min="11450" max="11450" width="25.42578125" style="36" customWidth="1"/>
    <col min="11451" max="11451" width="56.28515625" style="36" customWidth="1"/>
    <col min="11452" max="11452" width="14" style="36" customWidth="1"/>
    <col min="11453" max="11454" width="14.5703125" style="36" customWidth="1"/>
    <col min="11455" max="11455" width="14.140625" style="36" customWidth="1"/>
    <col min="11456" max="11456" width="15.140625" style="36" customWidth="1"/>
    <col min="11457" max="11457" width="13.85546875" style="36" customWidth="1"/>
    <col min="11458" max="11459" width="14.7109375" style="36" customWidth="1"/>
    <col min="11460" max="11460" width="12.85546875" style="36" customWidth="1"/>
    <col min="11461" max="11461" width="13.5703125" style="36" customWidth="1"/>
    <col min="11462" max="11462" width="12.7109375" style="36" customWidth="1"/>
    <col min="11463" max="11463" width="13.42578125" style="36" customWidth="1"/>
    <col min="11464" max="11464" width="13.140625" style="36" customWidth="1"/>
    <col min="11465" max="11465" width="14.7109375" style="36" customWidth="1"/>
    <col min="11466" max="11466" width="14.5703125" style="36" customWidth="1"/>
    <col min="11467" max="11467" width="13" style="36" customWidth="1"/>
    <col min="11468" max="11468" width="15" style="36" customWidth="1"/>
    <col min="11469" max="11470" width="12.140625" style="36" customWidth="1"/>
    <col min="11471" max="11471" width="12" style="36" customWidth="1"/>
    <col min="11472" max="11472" width="13.5703125" style="36" customWidth="1"/>
    <col min="11473" max="11473" width="14" style="36" customWidth="1"/>
    <col min="11474" max="11474" width="12.28515625" style="36" customWidth="1"/>
    <col min="11475" max="11475" width="14.140625" style="36" customWidth="1"/>
    <col min="11476" max="11476" width="13" style="36" customWidth="1"/>
    <col min="11477" max="11477" width="13.5703125" style="36" customWidth="1"/>
    <col min="11478" max="11478" width="12.42578125" style="36" customWidth="1"/>
    <col min="11479" max="11479" width="12.5703125" style="36" customWidth="1"/>
    <col min="11480" max="11480" width="11.7109375" style="36" customWidth="1"/>
    <col min="11481" max="11481" width="13.7109375" style="36" customWidth="1"/>
    <col min="11482" max="11482" width="13.28515625" style="36" customWidth="1"/>
    <col min="11483" max="11483" width="13.140625" style="36" customWidth="1"/>
    <col min="11484" max="11484" width="12" style="36" customWidth="1"/>
    <col min="11485" max="11485" width="12.140625" style="36" customWidth="1"/>
    <col min="11486" max="11486" width="12.28515625" style="36" customWidth="1"/>
    <col min="11487" max="11487" width="12.140625" style="36" customWidth="1"/>
    <col min="11488" max="11488" width="12.5703125" style="36" customWidth="1"/>
    <col min="11489" max="11705" width="9.140625" style="36"/>
    <col min="11706" max="11706" width="25.42578125" style="36" customWidth="1"/>
    <col min="11707" max="11707" width="56.28515625" style="36" customWidth="1"/>
    <col min="11708" max="11708" width="14" style="36" customWidth="1"/>
    <col min="11709" max="11710" width="14.5703125" style="36" customWidth="1"/>
    <col min="11711" max="11711" width="14.140625" style="36" customWidth="1"/>
    <col min="11712" max="11712" width="15.140625" style="36" customWidth="1"/>
    <col min="11713" max="11713" width="13.85546875" style="36" customWidth="1"/>
    <col min="11714" max="11715" width="14.7109375" style="36" customWidth="1"/>
    <col min="11716" max="11716" width="12.85546875" style="36" customWidth="1"/>
    <col min="11717" max="11717" width="13.5703125" style="36" customWidth="1"/>
    <col min="11718" max="11718" width="12.7109375" style="36" customWidth="1"/>
    <col min="11719" max="11719" width="13.42578125" style="36" customWidth="1"/>
    <col min="11720" max="11720" width="13.140625" style="36" customWidth="1"/>
    <col min="11721" max="11721" width="14.7109375" style="36" customWidth="1"/>
    <col min="11722" max="11722" width="14.5703125" style="36" customWidth="1"/>
    <col min="11723" max="11723" width="13" style="36" customWidth="1"/>
    <col min="11724" max="11724" width="15" style="36" customWidth="1"/>
    <col min="11725" max="11726" width="12.140625" style="36" customWidth="1"/>
    <col min="11727" max="11727" width="12" style="36" customWidth="1"/>
    <col min="11728" max="11728" width="13.5703125" style="36" customWidth="1"/>
    <col min="11729" max="11729" width="14" style="36" customWidth="1"/>
    <col min="11730" max="11730" width="12.28515625" style="36" customWidth="1"/>
    <col min="11731" max="11731" width="14.140625" style="36" customWidth="1"/>
    <col min="11732" max="11732" width="13" style="36" customWidth="1"/>
    <col min="11733" max="11733" width="13.5703125" style="36" customWidth="1"/>
    <col min="11734" max="11734" width="12.42578125" style="36" customWidth="1"/>
    <col min="11735" max="11735" width="12.5703125" style="36" customWidth="1"/>
    <col min="11736" max="11736" width="11.7109375" style="36" customWidth="1"/>
    <col min="11737" max="11737" width="13.7109375" style="36" customWidth="1"/>
    <col min="11738" max="11738" width="13.28515625" style="36" customWidth="1"/>
    <col min="11739" max="11739" width="13.140625" style="36" customWidth="1"/>
    <col min="11740" max="11740" width="12" style="36" customWidth="1"/>
    <col min="11741" max="11741" width="12.140625" style="36" customWidth="1"/>
    <col min="11742" max="11742" width="12.28515625" style="36" customWidth="1"/>
    <col min="11743" max="11743" width="12.140625" style="36" customWidth="1"/>
    <col min="11744" max="11744" width="12.5703125" style="36" customWidth="1"/>
    <col min="11745" max="11961" width="9.140625" style="36"/>
    <col min="11962" max="11962" width="25.42578125" style="36" customWidth="1"/>
    <col min="11963" max="11963" width="56.28515625" style="36" customWidth="1"/>
    <col min="11964" max="11964" width="14" style="36" customWidth="1"/>
    <col min="11965" max="11966" width="14.5703125" style="36" customWidth="1"/>
    <col min="11967" max="11967" width="14.140625" style="36" customWidth="1"/>
    <col min="11968" max="11968" width="15.140625" style="36" customWidth="1"/>
    <col min="11969" max="11969" width="13.85546875" style="36" customWidth="1"/>
    <col min="11970" max="11971" width="14.7109375" style="36" customWidth="1"/>
    <col min="11972" max="11972" width="12.85546875" style="36" customWidth="1"/>
    <col min="11973" max="11973" width="13.5703125" style="36" customWidth="1"/>
    <col min="11974" max="11974" width="12.7109375" style="36" customWidth="1"/>
    <col min="11975" max="11975" width="13.42578125" style="36" customWidth="1"/>
    <col min="11976" max="11976" width="13.140625" style="36" customWidth="1"/>
    <col min="11977" max="11977" width="14.7109375" style="36" customWidth="1"/>
    <col min="11978" max="11978" width="14.5703125" style="36" customWidth="1"/>
    <col min="11979" max="11979" width="13" style="36" customWidth="1"/>
    <col min="11980" max="11980" width="15" style="36" customWidth="1"/>
    <col min="11981" max="11982" width="12.140625" style="36" customWidth="1"/>
    <col min="11983" max="11983" width="12" style="36" customWidth="1"/>
    <col min="11984" max="11984" width="13.5703125" style="36" customWidth="1"/>
    <col min="11985" max="11985" width="14" style="36" customWidth="1"/>
    <col min="11986" max="11986" width="12.28515625" style="36" customWidth="1"/>
    <col min="11987" max="11987" width="14.140625" style="36" customWidth="1"/>
    <col min="11988" max="11988" width="13" style="36" customWidth="1"/>
    <col min="11989" max="11989" width="13.5703125" style="36" customWidth="1"/>
    <col min="11990" max="11990" width="12.42578125" style="36" customWidth="1"/>
    <col min="11991" max="11991" width="12.5703125" style="36" customWidth="1"/>
    <col min="11992" max="11992" width="11.7109375" style="36" customWidth="1"/>
    <col min="11993" max="11993" width="13.7109375" style="36" customWidth="1"/>
    <col min="11994" max="11994" width="13.28515625" style="36" customWidth="1"/>
    <col min="11995" max="11995" width="13.140625" style="36" customWidth="1"/>
    <col min="11996" max="11996" width="12" style="36" customWidth="1"/>
    <col min="11997" max="11997" width="12.140625" style="36" customWidth="1"/>
    <col min="11998" max="11998" width="12.28515625" style="36" customWidth="1"/>
    <col min="11999" max="11999" width="12.140625" style="36" customWidth="1"/>
    <col min="12000" max="12000" width="12.5703125" style="36" customWidth="1"/>
    <col min="12001" max="12217" width="9.140625" style="36"/>
    <col min="12218" max="12218" width="25.42578125" style="36" customWidth="1"/>
    <col min="12219" max="12219" width="56.28515625" style="36" customWidth="1"/>
    <col min="12220" max="12220" width="14" style="36" customWidth="1"/>
    <col min="12221" max="12222" width="14.5703125" style="36" customWidth="1"/>
    <col min="12223" max="12223" width="14.140625" style="36" customWidth="1"/>
    <col min="12224" max="12224" width="15.140625" style="36" customWidth="1"/>
    <col min="12225" max="12225" width="13.85546875" style="36" customWidth="1"/>
    <col min="12226" max="12227" width="14.7109375" style="36" customWidth="1"/>
    <col min="12228" max="12228" width="12.85546875" style="36" customWidth="1"/>
    <col min="12229" max="12229" width="13.5703125" style="36" customWidth="1"/>
    <col min="12230" max="12230" width="12.7109375" style="36" customWidth="1"/>
    <col min="12231" max="12231" width="13.42578125" style="36" customWidth="1"/>
    <col min="12232" max="12232" width="13.140625" style="36" customWidth="1"/>
    <col min="12233" max="12233" width="14.7109375" style="36" customWidth="1"/>
    <col min="12234" max="12234" width="14.5703125" style="36" customWidth="1"/>
    <col min="12235" max="12235" width="13" style="36" customWidth="1"/>
    <col min="12236" max="12236" width="15" style="36" customWidth="1"/>
    <col min="12237" max="12238" width="12.140625" style="36" customWidth="1"/>
    <col min="12239" max="12239" width="12" style="36" customWidth="1"/>
    <col min="12240" max="12240" width="13.5703125" style="36" customWidth="1"/>
    <col min="12241" max="12241" width="14" style="36" customWidth="1"/>
    <col min="12242" max="12242" width="12.28515625" style="36" customWidth="1"/>
    <col min="12243" max="12243" width="14.140625" style="36" customWidth="1"/>
    <col min="12244" max="12244" width="13" style="36" customWidth="1"/>
    <col min="12245" max="12245" width="13.5703125" style="36" customWidth="1"/>
    <col min="12246" max="12246" width="12.42578125" style="36" customWidth="1"/>
    <col min="12247" max="12247" width="12.5703125" style="36" customWidth="1"/>
    <col min="12248" max="12248" width="11.7109375" style="36" customWidth="1"/>
    <col min="12249" max="12249" width="13.7109375" style="36" customWidth="1"/>
    <col min="12250" max="12250" width="13.28515625" style="36" customWidth="1"/>
    <col min="12251" max="12251" width="13.140625" style="36" customWidth="1"/>
    <col min="12252" max="12252" width="12" style="36" customWidth="1"/>
    <col min="12253" max="12253" width="12.140625" style="36" customWidth="1"/>
    <col min="12254" max="12254" width="12.28515625" style="36" customWidth="1"/>
    <col min="12255" max="12255" width="12.140625" style="36" customWidth="1"/>
    <col min="12256" max="12256" width="12.5703125" style="36" customWidth="1"/>
    <col min="12257" max="12473" width="9.140625" style="36"/>
    <col min="12474" max="12474" width="25.42578125" style="36" customWidth="1"/>
    <col min="12475" max="12475" width="56.28515625" style="36" customWidth="1"/>
    <col min="12476" max="12476" width="14" style="36" customWidth="1"/>
    <col min="12477" max="12478" width="14.5703125" style="36" customWidth="1"/>
    <col min="12479" max="12479" width="14.140625" style="36" customWidth="1"/>
    <col min="12480" max="12480" width="15.140625" style="36" customWidth="1"/>
    <col min="12481" max="12481" width="13.85546875" style="36" customWidth="1"/>
    <col min="12482" max="12483" width="14.7109375" style="36" customWidth="1"/>
    <col min="12484" max="12484" width="12.85546875" style="36" customWidth="1"/>
    <col min="12485" max="12485" width="13.5703125" style="36" customWidth="1"/>
    <col min="12486" max="12486" width="12.7109375" style="36" customWidth="1"/>
    <col min="12487" max="12487" width="13.42578125" style="36" customWidth="1"/>
    <col min="12488" max="12488" width="13.140625" style="36" customWidth="1"/>
    <col min="12489" max="12489" width="14.7109375" style="36" customWidth="1"/>
    <col min="12490" max="12490" width="14.5703125" style="36" customWidth="1"/>
    <col min="12491" max="12491" width="13" style="36" customWidth="1"/>
    <col min="12492" max="12492" width="15" style="36" customWidth="1"/>
    <col min="12493" max="12494" width="12.140625" style="36" customWidth="1"/>
    <col min="12495" max="12495" width="12" style="36" customWidth="1"/>
    <col min="12496" max="12496" width="13.5703125" style="36" customWidth="1"/>
    <col min="12497" max="12497" width="14" style="36" customWidth="1"/>
    <col min="12498" max="12498" width="12.28515625" style="36" customWidth="1"/>
    <col min="12499" max="12499" width="14.140625" style="36" customWidth="1"/>
    <col min="12500" max="12500" width="13" style="36" customWidth="1"/>
    <col min="12501" max="12501" width="13.5703125" style="36" customWidth="1"/>
    <col min="12502" max="12502" width="12.42578125" style="36" customWidth="1"/>
    <col min="12503" max="12503" width="12.5703125" style="36" customWidth="1"/>
    <col min="12504" max="12504" width="11.7109375" style="36" customWidth="1"/>
    <col min="12505" max="12505" width="13.7109375" style="36" customWidth="1"/>
    <col min="12506" max="12506" width="13.28515625" style="36" customWidth="1"/>
    <col min="12507" max="12507" width="13.140625" style="36" customWidth="1"/>
    <col min="12508" max="12508" width="12" style="36" customWidth="1"/>
    <col min="12509" max="12509" width="12.140625" style="36" customWidth="1"/>
    <col min="12510" max="12510" width="12.28515625" style="36" customWidth="1"/>
    <col min="12511" max="12511" width="12.140625" style="36" customWidth="1"/>
    <col min="12512" max="12512" width="12.5703125" style="36" customWidth="1"/>
    <col min="12513" max="12729" width="9.140625" style="36"/>
    <col min="12730" max="12730" width="25.42578125" style="36" customWidth="1"/>
    <col min="12731" max="12731" width="56.28515625" style="36" customWidth="1"/>
    <col min="12732" max="12732" width="14" style="36" customWidth="1"/>
    <col min="12733" max="12734" width="14.5703125" style="36" customWidth="1"/>
    <col min="12735" max="12735" width="14.140625" style="36" customWidth="1"/>
    <col min="12736" max="12736" width="15.140625" style="36" customWidth="1"/>
    <col min="12737" max="12737" width="13.85546875" style="36" customWidth="1"/>
    <col min="12738" max="12739" width="14.7109375" style="36" customWidth="1"/>
    <col min="12740" max="12740" width="12.85546875" style="36" customWidth="1"/>
    <col min="12741" max="12741" width="13.5703125" style="36" customWidth="1"/>
    <col min="12742" max="12742" width="12.7109375" style="36" customWidth="1"/>
    <col min="12743" max="12743" width="13.42578125" style="36" customWidth="1"/>
    <col min="12744" max="12744" width="13.140625" style="36" customWidth="1"/>
    <col min="12745" max="12745" width="14.7109375" style="36" customWidth="1"/>
    <col min="12746" max="12746" width="14.5703125" style="36" customWidth="1"/>
    <col min="12747" max="12747" width="13" style="36" customWidth="1"/>
    <col min="12748" max="12748" width="15" style="36" customWidth="1"/>
    <col min="12749" max="12750" width="12.140625" style="36" customWidth="1"/>
    <col min="12751" max="12751" width="12" style="36" customWidth="1"/>
    <col min="12752" max="12752" width="13.5703125" style="36" customWidth="1"/>
    <col min="12753" max="12753" width="14" style="36" customWidth="1"/>
    <col min="12754" max="12754" width="12.28515625" style="36" customWidth="1"/>
    <col min="12755" max="12755" width="14.140625" style="36" customWidth="1"/>
    <col min="12756" max="12756" width="13" style="36" customWidth="1"/>
    <col min="12757" max="12757" width="13.5703125" style="36" customWidth="1"/>
    <col min="12758" max="12758" width="12.42578125" style="36" customWidth="1"/>
    <col min="12759" max="12759" width="12.5703125" style="36" customWidth="1"/>
    <col min="12760" max="12760" width="11.7109375" style="36" customWidth="1"/>
    <col min="12761" max="12761" width="13.7109375" style="36" customWidth="1"/>
    <col min="12762" max="12762" width="13.28515625" style="36" customWidth="1"/>
    <col min="12763" max="12763" width="13.140625" style="36" customWidth="1"/>
    <col min="12764" max="12764" width="12" style="36" customWidth="1"/>
    <col min="12765" max="12765" width="12.140625" style="36" customWidth="1"/>
    <col min="12766" max="12766" width="12.28515625" style="36" customWidth="1"/>
    <col min="12767" max="12767" width="12.140625" style="36" customWidth="1"/>
    <col min="12768" max="12768" width="12.5703125" style="36" customWidth="1"/>
    <col min="12769" max="12985" width="9.140625" style="36"/>
    <col min="12986" max="12986" width="25.42578125" style="36" customWidth="1"/>
    <col min="12987" max="12987" width="56.28515625" style="36" customWidth="1"/>
    <col min="12988" max="12988" width="14" style="36" customWidth="1"/>
    <col min="12989" max="12990" width="14.5703125" style="36" customWidth="1"/>
    <col min="12991" max="12991" width="14.140625" style="36" customWidth="1"/>
    <col min="12992" max="12992" width="15.140625" style="36" customWidth="1"/>
    <col min="12993" max="12993" width="13.85546875" style="36" customWidth="1"/>
    <col min="12994" max="12995" width="14.7109375" style="36" customWidth="1"/>
    <col min="12996" max="12996" width="12.85546875" style="36" customWidth="1"/>
    <col min="12997" max="12997" width="13.5703125" style="36" customWidth="1"/>
    <col min="12998" max="12998" width="12.7109375" style="36" customWidth="1"/>
    <col min="12999" max="12999" width="13.42578125" style="36" customWidth="1"/>
    <col min="13000" max="13000" width="13.140625" style="36" customWidth="1"/>
    <col min="13001" max="13001" width="14.7109375" style="36" customWidth="1"/>
    <col min="13002" max="13002" width="14.5703125" style="36" customWidth="1"/>
    <col min="13003" max="13003" width="13" style="36" customWidth="1"/>
    <col min="13004" max="13004" width="15" style="36" customWidth="1"/>
    <col min="13005" max="13006" width="12.140625" style="36" customWidth="1"/>
    <col min="13007" max="13007" width="12" style="36" customWidth="1"/>
    <col min="13008" max="13008" width="13.5703125" style="36" customWidth="1"/>
    <col min="13009" max="13009" width="14" style="36" customWidth="1"/>
    <col min="13010" max="13010" width="12.28515625" style="36" customWidth="1"/>
    <col min="13011" max="13011" width="14.140625" style="36" customWidth="1"/>
    <col min="13012" max="13012" width="13" style="36" customWidth="1"/>
    <col min="13013" max="13013" width="13.5703125" style="36" customWidth="1"/>
    <col min="13014" max="13014" width="12.42578125" style="36" customWidth="1"/>
    <col min="13015" max="13015" width="12.5703125" style="36" customWidth="1"/>
    <col min="13016" max="13016" width="11.7109375" style="36" customWidth="1"/>
    <col min="13017" max="13017" width="13.7109375" style="36" customWidth="1"/>
    <col min="13018" max="13018" width="13.28515625" style="36" customWidth="1"/>
    <col min="13019" max="13019" width="13.140625" style="36" customWidth="1"/>
    <col min="13020" max="13020" width="12" style="36" customWidth="1"/>
    <col min="13021" max="13021" width="12.140625" style="36" customWidth="1"/>
    <col min="13022" max="13022" width="12.28515625" style="36" customWidth="1"/>
    <col min="13023" max="13023" width="12.140625" style="36" customWidth="1"/>
    <col min="13024" max="13024" width="12.5703125" style="36" customWidth="1"/>
    <col min="13025" max="13241" width="9.140625" style="36"/>
    <col min="13242" max="13242" width="25.42578125" style="36" customWidth="1"/>
    <col min="13243" max="13243" width="56.28515625" style="36" customWidth="1"/>
    <col min="13244" max="13244" width="14" style="36" customWidth="1"/>
    <col min="13245" max="13246" width="14.5703125" style="36" customWidth="1"/>
    <col min="13247" max="13247" width="14.140625" style="36" customWidth="1"/>
    <col min="13248" max="13248" width="15.140625" style="36" customWidth="1"/>
    <col min="13249" max="13249" width="13.85546875" style="36" customWidth="1"/>
    <col min="13250" max="13251" width="14.7109375" style="36" customWidth="1"/>
    <col min="13252" max="13252" width="12.85546875" style="36" customWidth="1"/>
    <col min="13253" max="13253" width="13.5703125" style="36" customWidth="1"/>
    <col min="13254" max="13254" width="12.7109375" style="36" customWidth="1"/>
    <col min="13255" max="13255" width="13.42578125" style="36" customWidth="1"/>
    <col min="13256" max="13256" width="13.140625" style="36" customWidth="1"/>
    <col min="13257" max="13257" width="14.7109375" style="36" customWidth="1"/>
    <col min="13258" max="13258" width="14.5703125" style="36" customWidth="1"/>
    <col min="13259" max="13259" width="13" style="36" customWidth="1"/>
    <col min="13260" max="13260" width="15" style="36" customWidth="1"/>
    <col min="13261" max="13262" width="12.140625" style="36" customWidth="1"/>
    <col min="13263" max="13263" width="12" style="36" customWidth="1"/>
    <col min="13264" max="13264" width="13.5703125" style="36" customWidth="1"/>
    <col min="13265" max="13265" width="14" style="36" customWidth="1"/>
    <col min="13266" max="13266" width="12.28515625" style="36" customWidth="1"/>
    <col min="13267" max="13267" width="14.140625" style="36" customWidth="1"/>
    <col min="13268" max="13268" width="13" style="36" customWidth="1"/>
    <col min="13269" max="13269" width="13.5703125" style="36" customWidth="1"/>
    <col min="13270" max="13270" width="12.42578125" style="36" customWidth="1"/>
    <col min="13271" max="13271" width="12.5703125" style="36" customWidth="1"/>
    <col min="13272" max="13272" width="11.7109375" style="36" customWidth="1"/>
    <col min="13273" max="13273" width="13.7109375" style="36" customWidth="1"/>
    <col min="13274" max="13274" width="13.28515625" style="36" customWidth="1"/>
    <col min="13275" max="13275" width="13.140625" style="36" customWidth="1"/>
    <col min="13276" max="13276" width="12" style="36" customWidth="1"/>
    <col min="13277" max="13277" width="12.140625" style="36" customWidth="1"/>
    <col min="13278" max="13278" width="12.28515625" style="36" customWidth="1"/>
    <col min="13279" max="13279" width="12.140625" style="36" customWidth="1"/>
    <col min="13280" max="13280" width="12.5703125" style="36" customWidth="1"/>
    <col min="13281" max="13497" width="9.140625" style="36"/>
    <col min="13498" max="13498" width="25.42578125" style="36" customWidth="1"/>
    <col min="13499" max="13499" width="56.28515625" style="36" customWidth="1"/>
    <col min="13500" max="13500" width="14" style="36" customWidth="1"/>
    <col min="13501" max="13502" width="14.5703125" style="36" customWidth="1"/>
    <col min="13503" max="13503" width="14.140625" style="36" customWidth="1"/>
    <col min="13504" max="13504" width="15.140625" style="36" customWidth="1"/>
    <col min="13505" max="13505" width="13.85546875" style="36" customWidth="1"/>
    <col min="13506" max="13507" width="14.7109375" style="36" customWidth="1"/>
    <col min="13508" max="13508" width="12.85546875" style="36" customWidth="1"/>
    <col min="13509" max="13509" width="13.5703125" style="36" customWidth="1"/>
    <col min="13510" max="13510" width="12.7109375" style="36" customWidth="1"/>
    <col min="13511" max="13511" width="13.42578125" style="36" customWidth="1"/>
    <col min="13512" max="13512" width="13.140625" style="36" customWidth="1"/>
    <col min="13513" max="13513" width="14.7109375" style="36" customWidth="1"/>
    <col min="13514" max="13514" width="14.5703125" style="36" customWidth="1"/>
    <col min="13515" max="13515" width="13" style="36" customWidth="1"/>
    <col min="13516" max="13516" width="15" style="36" customWidth="1"/>
    <col min="13517" max="13518" width="12.140625" style="36" customWidth="1"/>
    <col min="13519" max="13519" width="12" style="36" customWidth="1"/>
    <col min="13520" max="13520" width="13.5703125" style="36" customWidth="1"/>
    <col min="13521" max="13521" width="14" style="36" customWidth="1"/>
    <col min="13522" max="13522" width="12.28515625" style="36" customWidth="1"/>
    <col min="13523" max="13523" width="14.140625" style="36" customWidth="1"/>
    <col min="13524" max="13524" width="13" style="36" customWidth="1"/>
    <col min="13525" max="13525" width="13.5703125" style="36" customWidth="1"/>
    <col min="13526" max="13526" width="12.42578125" style="36" customWidth="1"/>
    <col min="13527" max="13527" width="12.5703125" style="36" customWidth="1"/>
    <col min="13528" max="13528" width="11.7109375" style="36" customWidth="1"/>
    <col min="13529" max="13529" width="13.7109375" style="36" customWidth="1"/>
    <col min="13530" max="13530" width="13.28515625" style="36" customWidth="1"/>
    <col min="13531" max="13531" width="13.140625" style="36" customWidth="1"/>
    <col min="13532" max="13532" width="12" style="36" customWidth="1"/>
    <col min="13533" max="13533" width="12.140625" style="36" customWidth="1"/>
    <col min="13534" max="13534" width="12.28515625" style="36" customWidth="1"/>
    <col min="13535" max="13535" width="12.140625" style="36" customWidth="1"/>
    <col min="13536" max="13536" width="12.5703125" style="36" customWidth="1"/>
    <col min="13537" max="13753" width="9.140625" style="36"/>
    <col min="13754" max="13754" width="25.42578125" style="36" customWidth="1"/>
    <col min="13755" max="13755" width="56.28515625" style="36" customWidth="1"/>
    <col min="13756" max="13756" width="14" style="36" customWidth="1"/>
    <col min="13757" max="13758" width="14.5703125" style="36" customWidth="1"/>
    <col min="13759" max="13759" width="14.140625" style="36" customWidth="1"/>
    <col min="13760" max="13760" width="15.140625" style="36" customWidth="1"/>
    <col min="13761" max="13761" width="13.85546875" style="36" customWidth="1"/>
    <col min="13762" max="13763" width="14.7109375" style="36" customWidth="1"/>
    <col min="13764" max="13764" width="12.85546875" style="36" customWidth="1"/>
    <col min="13765" max="13765" width="13.5703125" style="36" customWidth="1"/>
    <col min="13766" max="13766" width="12.7109375" style="36" customWidth="1"/>
    <col min="13767" max="13767" width="13.42578125" style="36" customWidth="1"/>
    <col min="13768" max="13768" width="13.140625" style="36" customWidth="1"/>
    <col min="13769" max="13769" width="14.7109375" style="36" customWidth="1"/>
    <col min="13770" max="13770" width="14.5703125" style="36" customWidth="1"/>
    <col min="13771" max="13771" width="13" style="36" customWidth="1"/>
    <col min="13772" max="13772" width="15" style="36" customWidth="1"/>
    <col min="13773" max="13774" width="12.140625" style="36" customWidth="1"/>
    <col min="13775" max="13775" width="12" style="36" customWidth="1"/>
    <col min="13776" max="13776" width="13.5703125" style="36" customWidth="1"/>
    <col min="13777" max="13777" width="14" style="36" customWidth="1"/>
    <col min="13778" max="13778" width="12.28515625" style="36" customWidth="1"/>
    <col min="13779" max="13779" width="14.140625" style="36" customWidth="1"/>
    <col min="13780" max="13780" width="13" style="36" customWidth="1"/>
    <col min="13781" max="13781" width="13.5703125" style="36" customWidth="1"/>
    <col min="13782" max="13782" width="12.42578125" style="36" customWidth="1"/>
    <col min="13783" max="13783" width="12.5703125" style="36" customWidth="1"/>
    <col min="13784" max="13784" width="11.7109375" style="36" customWidth="1"/>
    <col min="13785" max="13785" width="13.7109375" style="36" customWidth="1"/>
    <col min="13786" max="13786" width="13.28515625" style="36" customWidth="1"/>
    <col min="13787" max="13787" width="13.140625" style="36" customWidth="1"/>
    <col min="13788" max="13788" width="12" style="36" customWidth="1"/>
    <col min="13789" max="13789" width="12.140625" style="36" customWidth="1"/>
    <col min="13790" max="13790" width="12.28515625" style="36" customWidth="1"/>
    <col min="13791" max="13791" width="12.140625" style="36" customWidth="1"/>
    <col min="13792" max="13792" width="12.5703125" style="36" customWidth="1"/>
    <col min="13793" max="14009" width="9.140625" style="36"/>
    <col min="14010" max="14010" width="25.42578125" style="36" customWidth="1"/>
    <col min="14011" max="14011" width="56.28515625" style="36" customWidth="1"/>
    <col min="14012" max="14012" width="14" style="36" customWidth="1"/>
    <col min="14013" max="14014" width="14.5703125" style="36" customWidth="1"/>
    <col min="14015" max="14015" width="14.140625" style="36" customWidth="1"/>
    <col min="14016" max="14016" width="15.140625" style="36" customWidth="1"/>
    <col min="14017" max="14017" width="13.85546875" style="36" customWidth="1"/>
    <col min="14018" max="14019" width="14.7109375" style="36" customWidth="1"/>
    <col min="14020" max="14020" width="12.85546875" style="36" customWidth="1"/>
    <col min="14021" max="14021" width="13.5703125" style="36" customWidth="1"/>
    <col min="14022" max="14022" width="12.7109375" style="36" customWidth="1"/>
    <col min="14023" max="14023" width="13.42578125" style="36" customWidth="1"/>
    <col min="14024" max="14024" width="13.140625" style="36" customWidth="1"/>
    <col min="14025" max="14025" width="14.7109375" style="36" customWidth="1"/>
    <col min="14026" max="14026" width="14.5703125" style="36" customWidth="1"/>
    <col min="14027" max="14027" width="13" style="36" customWidth="1"/>
    <col min="14028" max="14028" width="15" style="36" customWidth="1"/>
    <col min="14029" max="14030" width="12.140625" style="36" customWidth="1"/>
    <col min="14031" max="14031" width="12" style="36" customWidth="1"/>
    <col min="14032" max="14032" width="13.5703125" style="36" customWidth="1"/>
    <col min="14033" max="14033" width="14" style="36" customWidth="1"/>
    <col min="14034" max="14034" width="12.28515625" style="36" customWidth="1"/>
    <col min="14035" max="14035" width="14.140625" style="36" customWidth="1"/>
    <col min="14036" max="14036" width="13" style="36" customWidth="1"/>
    <col min="14037" max="14037" width="13.5703125" style="36" customWidth="1"/>
    <col min="14038" max="14038" width="12.42578125" style="36" customWidth="1"/>
    <col min="14039" max="14039" width="12.5703125" style="36" customWidth="1"/>
    <col min="14040" max="14040" width="11.7109375" style="36" customWidth="1"/>
    <col min="14041" max="14041" width="13.7109375" style="36" customWidth="1"/>
    <col min="14042" max="14042" width="13.28515625" style="36" customWidth="1"/>
    <col min="14043" max="14043" width="13.140625" style="36" customWidth="1"/>
    <col min="14044" max="14044" width="12" style="36" customWidth="1"/>
    <col min="14045" max="14045" width="12.140625" style="36" customWidth="1"/>
    <col min="14046" max="14046" width="12.28515625" style="36" customWidth="1"/>
    <col min="14047" max="14047" width="12.140625" style="36" customWidth="1"/>
    <col min="14048" max="14048" width="12.5703125" style="36" customWidth="1"/>
    <col min="14049" max="14265" width="9.140625" style="36"/>
    <col min="14266" max="14266" width="25.42578125" style="36" customWidth="1"/>
    <col min="14267" max="14267" width="56.28515625" style="36" customWidth="1"/>
    <col min="14268" max="14268" width="14" style="36" customWidth="1"/>
    <col min="14269" max="14270" width="14.5703125" style="36" customWidth="1"/>
    <col min="14271" max="14271" width="14.140625" style="36" customWidth="1"/>
    <col min="14272" max="14272" width="15.140625" style="36" customWidth="1"/>
    <col min="14273" max="14273" width="13.85546875" style="36" customWidth="1"/>
    <col min="14274" max="14275" width="14.7109375" style="36" customWidth="1"/>
    <col min="14276" max="14276" width="12.85546875" style="36" customWidth="1"/>
    <col min="14277" max="14277" width="13.5703125" style="36" customWidth="1"/>
    <col min="14278" max="14278" width="12.7109375" style="36" customWidth="1"/>
    <col min="14279" max="14279" width="13.42578125" style="36" customWidth="1"/>
    <col min="14280" max="14280" width="13.140625" style="36" customWidth="1"/>
    <col min="14281" max="14281" width="14.7109375" style="36" customWidth="1"/>
    <col min="14282" max="14282" width="14.5703125" style="36" customWidth="1"/>
    <col min="14283" max="14283" width="13" style="36" customWidth="1"/>
    <col min="14284" max="14284" width="15" style="36" customWidth="1"/>
    <col min="14285" max="14286" width="12.140625" style="36" customWidth="1"/>
    <col min="14287" max="14287" width="12" style="36" customWidth="1"/>
    <col min="14288" max="14288" width="13.5703125" style="36" customWidth="1"/>
    <col min="14289" max="14289" width="14" style="36" customWidth="1"/>
    <col min="14290" max="14290" width="12.28515625" style="36" customWidth="1"/>
    <col min="14291" max="14291" width="14.140625" style="36" customWidth="1"/>
    <col min="14292" max="14292" width="13" style="36" customWidth="1"/>
    <col min="14293" max="14293" width="13.5703125" style="36" customWidth="1"/>
    <col min="14294" max="14294" width="12.42578125" style="36" customWidth="1"/>
    <col min="14295" max="14295" width="12.5703125" style="36" customWidth="1"/>
    <col min="14296" max="14296" width="11.7109375" style="36" customWidth="1"/>
    <col min="14297" max="14297" width="13.7109375" style="36" customWidth="1"/>
    <col min="14298" max="14298" width="13.28515625" style="36" customWidth="1"/>
    <col min="14299" max="14299" width="13.140625" style="36" customWidth="1"/>
    <col min="14300" max="14300" width="12" style="36" customWidth="1"/>
    <col min="14301" max="14301" width="12.140625" style="36" customWidth="1"/>
    <col min="14302" max="14302" width="12.28515625" style="36" customWidth="1"/>
    <col min="14303" max="14303" width="12.140625" style="36" customWidth="1"/>
    <col min="14304" max="14304" width="12.5703125" style="36" customWidth="1"/>
    <col min="14305" max="14521" width="9.140625" style="36"/>
    <col min="14522" max="14522" width="25.42578125" style="36" customWidth="1"/>
    <col min="14523" max="14523" width="56.28515625" style="36" customWidth="1"/>
    <col min="14524" max="14524" width="14" style="36" customWidth="1"/>
    <col min="14525" max="14526" width="14.5703125" style="36" customWidth="1"/>
    <col min="14527" max="14527" width="14.140625" style="36" customWidth="1"/>
    <col min="14528" max="14528" width="15.140625" style="36" customWidth="1"/>
    <col min="14529" max="14529" width="13.85546875" style="36" customWidth="1"/>
    <col min="14530" max="14531" width="14.7109375" style="36" customWidth="1"/>
    <col min="14532" max="14532" width="12.85546875" style="36" customWidth="1"/>
    <col min="14533" max="14533" width="13.5703125" style="36" customWidth="1"/>
    <col min="14534" max="14534" width="12.7109375" style="36" customWidth="1"/>
    <col min="14535" max="14535" width="13.42578125" style="36" customWidth="1"/>
    <col min="14536" max="14536" width="13.140625" style="36" customWidth="1"/>
    <col min="14537" max="14537" width="14.7109375" style="36" customWidth="1"/>
    <col min="14538" max="14538" width="14.5703125" style="36" customWidth="1"/>
    <col min="14539" max="14539" width="13" style="36" customWidth="1"/>
    <col min="14540" max="14540" width="15" style="36" customWidth="1"/>
    <col min="14541" max="14542" width="12.140625" style="36" customWidth="1"/>
    <col min="14543" max="14543" width="12" style="36" customWidth="1"/>
    <col min="14544" max="14544" width="13.5703125" style="36" customWidth="1"/>
    <col min="14545" max="14545" width="14" style="36" customWidth="1"/>
    <col min="14546" max="14546" width="12.28515625" style="36" customWidth="1"/>
    <col min="14547" max="14547" width="14.140625" style="36" customWidth="1"/>
    <col min="14548" max="14548" width="13" style="36" customWidth="1"/>
    <col min="14549" max="14549" width="13.5703125" style="36" customWidth="1"/>
    <col min="14550" max="14550" width="12.42578125" style="36" customWidth="1"/>
    <col min="14551" max="14551" width="12.5703125" style="36" customWidth="1"/>
    <col min="14552" max="14552" width="11.7109375" style="36" customWidth="1"/>
    <col min="14553" max="14553" width="13.7109375" style="36" customWidth="1"/>
    <col min="14554" max="14554" width="13.28515625" style="36" customWidth="1"/>
    <col min="14555" max="14555" width="13.140625" style="36" customWidth="1"/>
    <col min="14556" max="14556" width="12" style="36" customWidth="1"/>
    <col min="14557" max="14557" width="12.140625" style="36" customWidth="1"/>
    <col min="14558" max="14558" width="12.28515625" style="36" customWidth="1"/>
    <col min="14559" max="14559" width="12.140625" style="36" customWidth="1"/>
    <col min="14560" max="14560" width="12.5703125" style="36" customWidth="1"/>
    <col min="14561" max="14777" width="9.140625" style="36"/>
    <col min="14778" max="14778" width="25.42578125" style="36" customWidth="1"/>
    <col min="14779" max="14779" width="56.28515625" style="36" customWidth="1"/>
    <col min="14780" max="14780" width="14" style="36" customWidth="1"/>
    <col min="14781" max="14782" width="14.5703125" style="36" customWidth="1"/>
    <col min="14783" max="14783" width="14.140625" style="36" customWidth="1"/>
    <col min="14784" max="14784" width="15.140625" style="36" customWidth="1"/>
    <col min="14785" max="14785" width="13.85546875" style="36" customWidth="1"/>
    <col min="14786" max="14787" width="14.7109375" style="36" customWidth="1"/>
    <col min="14788" max="14788" width="12.85546875" style="36" customWidth="1"/>
    <col min="14789" max="14789" width="13.5703125" style="36" customWidth="1"/>
    <col min="14790" max="14790" width="12.7109375" style="36" customWidth="1"/>
    <col min="14791" max="14791" width="13.42578125" style="36" customWidth="1"/>
    <col min="14792" max="14792" width="13.140625" style="36" customWidth="1"/>
    <col min="14793" max="14793" width="14.7109375" style="36" customWidth="1"/>
    <col min="14794" max="14794" width="14.5703125" style="36" customWidth="1"/>
    <col min="14795" max="14795" width="13" style="36" customWidth="1"/>
    <col min="14796" max="14796" width="15" style="36" customWidth="1"/>
    <col min="14797" max="14798" width="12.140625" style="36" customWidth="1"/>
    <col min="14799" max="14799" width="12" style="36" customWidth="1"/>
    <col min="14800" max="14800" width="13.5703125" style="36" customWidth="1"/>
    <col min="14801" max="14801" width="14" style="36" customWidth="1"/>
    <col min="14802" max="14802" width="12.28515625" style="36" customWidth="1"/>
    <col min="14803" max="14803" width="14.140625" style="36" customWidth="1"/>
    <col min="14804" max="14804" width="13" style="36" customWidth="1"/>
    <col min="14805" max="14805" width="13.5703125" style="36" customWidth="1"/>
    <col min="14806" max="14806" width="12.42578125" style="36" customWidth="1"/>
    <col min="14807" max="14807" width="12.5703125" style="36" customWidth="1"/>
    <col min="14808" max="14808" width="11.7109375" style="36" customWidth="1"/>
    <col min="14809" max="14809" width="13.7109375" style="36" customWidth="1"/>
    <col min="14810" max="14810" width="13.28515625" style="36" customWidth="1"/>
    <col min="14811" max="14811" width="13.140625" style="36" customWidth="1"/>
    <col min="14812" max="14812" width="12" style="36" customWidth="1"/>
    <col min="14813" max="14813" width="12.140625" style="36" customWidth="1"/>
    <col min="14814" max="14814" width="12.28515625" style="36" customWidth="1"/>
    <col min="14815" max="14815" width="12.140625" style="36" customWidth="1"/>
    <col min="14816" max="14816" width="12.5703125" style="36" customWidth="1"/>
    <col min="14817" max="15033" width="9.140625" style="36"/>
    <col min="15034" max="15034" width="25.42578125" style="36" customWidth="1"/>
    <col min="15035" max="15035" width="56.28515625" style="36" customWidth="1"/>
    <col min="15036" max="15036" width="14" style="36" customWidth="1"/>
    <col min="15037" max="15038" width="14.5703125" style="36" customWidth="1"/>
    <col min="15039" max="15039" width="14.140625" style="36" customWidth="1"/>
    <col min="15040" max="15040" width="15.140625" style="36" customWidth="1"/>
    <col min="15041" max="15041" width="13.85546875" style="36" customWidth="1"/>
    <col min="15042" max="15043" width="14.7109375" style="36" customWidth="1"/>
    <col min="15044" max="15044" width="12.85546875" style="36" customWidth="1"/>
    <col min="15045" max="15045" width="13.5703125" style="36" customWidth="1"/>
    <col min="15046" max="15046" width="12.7109375" style="36" customWidth="1"/>
    <col min="15047" max="15047" width="13.42578125" style="36" customWidth="1"/>
    <col min="15048" max="15048" width="13.140625" style="36" customWidth="1"/>
    <col min="15049" max="15049" width="14.7109375" style="36" customWidth="1"/>
    <col min="15050" max="15050" width="14.5703125" style="36" customWidth="1"/>
    <col min="15051" max="15051" width="13" style="36" customWidth="1"/>
    <col min="15052" max="15052" width="15" style="36" customWidth="1"/>
    <col min="15053" max="15054" width="12.140625" style="36" customWidth="1"/>
    <col min="15055" max="15055" width="12" style="36" customWidth="1"/>
    <col min="15056" max="15056" width="13.5703125" style="36" customWidth="1"/>
    <col min="15057" max="15057" width="14" style="36" customWidth="1"/>
    <col min="15058" max="15058" width="12.28515625" style="36" customWidth="1"/>
    <col min="15059" max="15059" width="14.140625" style="36" customWidth="1"/>
    <col min="15060" max="15060" width="13" style="36" customWidth="1"/>
    <col min="15061" max="15061" width="13.5703125" style="36" customWidth="1"/>
    <col min="15062" max="15062" width="12.42578125" style="36" customWidth="1"/>
    <col min="15063" max="15063" width="12.5703125" style="36" customWidth="1"/>
    <col min="15064" max="15064" width="11.7109375" style="36" customWidth="1"/>
    <col min="15065" max="15065" width="13.7109375" style="36" customWidth="1"/>
    <col min="15066" max="15066" width="13.28515625" style="36" customWidth="1"/>
    <col min="15067" max="15067" width="13.140625" style="36" customWidth="1"/>
    <col min="15068" max="15068" width="12" style="36" customWidth="1"/>
    <col min="15069" max="15069" width="12.140625" style="36" customWidth="1"/>
    <col min="15070" max="15070" width="12.28515625" style="36" customWidth="1"/>
    <col min="15071" max="15071" width="12.140625" style="36" customWidth="1"/>
    <col min="15072" max="15072" width="12.5703125" style="36" customWidth="1"/>
    <col min="15073" max="15289" width="9.140625" style="36"/>
    <col min="15290" max="15290" width="25.42578125" style="36" customWidth="1"/>
    <col min="15291" max="15291" width="56.28515625" style="36" customWidth="1"/>
    <col min="15292" max="15292" width="14" style="36" customWidth="1"/>
    <col min="15293" max="15294" width="14.5703125" style="36" customWidth="1"/>
    <col min="15295" max="15295" width="14.140625" style="36" customWidth="1"/>
    <col min="15296" max="15296" width="15.140625" style="36" customWidth="1"/>
    <col min="15297" max="15297" width="13.85546875" style="36" customWidth="1"/>
    <col min="15298" max="15299" width="14.7109375" style="36" customWidth="1"/>
    <col min="15300" max="15300" width="12.85546875" style="36" customWidth="1"/>
    <col min="15301" max="15301" width="13.5703125" style="36" customWidth="1"/>
    <col min="15302" max="15302" width="12.7109375" style="36" customWidth="1"/>
    <col min="15303" max="15303" width="13.42578125" style="36" customWidth="1"/>
    <col min="15304" max="15304" width="13.140625" style="36" customWidth="1"/>
    <col min="15305" max="15305" width="14.7109375" style="36" customWidth="1"/>
    <col min="15306" max="15306" width="14.5703125" style="36" customWidth="1"/>
    <col min="15307" max="15307" width="13" style="36" customWidth="1"/>
    <col min="15308" max="15308" width="15" style="36" customWidth="1"/>
    <col min="15309" max="15310" width="12.140625" style="36" customWidth="1"/>
    <col min="15311" max="15311" width="12" style="36" customWidth="1"/>
    <col min="15312" max="15312" width="13.5703125" style="36" customWidth="1"/>
    <col min="15313" max="15313" width="14" style="36" customWidth="1"/>
    <col min="15314" max="15314" width="12.28515625" style="36" customWidth="1"/>
    <col min="15315" max="15315" width="14.140625" style="36" customWidth="1"/>
    <col min="15316" max="15316" width="13" style="36" customWidth="1"/>
    <col min="15317" max="15317" width="13.5703125" style="36" customWidth="1"/>
    <col min="15318" max="15318" width="12.42578125" style="36" customWidth="1"/>
    <col min="15319" max="15319" width="12.5703125" style="36" customWidth="1"/>
    <col min="15320" max="15320" width="11.7109375" style="36" customWidth="1"/>
    <col min="15321" max="15321" width="13.7109375" style="36" customWidth="1"/>
    <col min="15322" max="15322" width="13.28515625" style="36" customWidth="1"/>
    <col min="15323" max="15323" width="13.140625" style="36" customWidth="1"/>
    <col min="15324" max="15324" width="12" style="36" customWidth="1"/>
    <col min="15325" max="15325" width="12.140625" style="36" customWidth="1"/>
    <col min="15326" max="15326" width="12.28515625" style="36" customWidth="1"/>
    <col min="15327" max="15327" width="12.140625" style="36" customWidth="1"/>
    <col min="15328" max="15328" width="12.5703125" style="36" customWidth="1"/>
    <col min="15329" max="15545" width="9.140625" style="36"/>
    <col min="15546" max="15546" width="25.42578125" style="36" customWidth="1"/>
    <col min="15547" max="15547" width="56.28515625" style="36" customWidth="1"/>
    <col min="15548" max="15548" width="14" style="36" customWidth="1"/>
    <col min="15549" max="15550" width="14.5703125" style="36" customWidth="1"/>
    <col min="15551" max="15551" width="14.140625" style="36" customWidth="1"/>
    <col min="15552" max="15552" width="15.140625" style="36" customWidth="1"/>
    <col min="15553" max="15553" width="13.85546875" style="36" customWidth="1"/>
    <col min="15554" max="15555" width="14.7109375" style="36" customWidth="1"/>
    <col min="15556" max="15556" width="12.85546875" style="36" customWidth="1"/>
    <col min="15557" max="15557" width="13.5703125" style="36" customWidth="1"/>
    <col min="15558" max="15558" width="12.7109375" style="36" customWidth="1"/>
    <col min="15559" max="15559" width="13.42578125" style="36" customWidth="1"/>
    <col min="15560" max="15560" width="13.140625" style="36" customWidth="1"/>
    <col min="15561" max="15561" width="14.7109375" style="36" customWidth="1"/>
    <col min="15562" max="15562" width="14.5703125" style="36" customWidth="1"/>
    <col min="15563" max="15563" width="13" style="36" customWidth="1"/>
    <col min="15564" max="15564" width="15" style="36" customWidth="1"/>
    <col min="15565" max="15566" width="12.140625" style="36" customWidth="1"/>
    <col min="15567" max="15567" width="12" style="36" customWidth="1"/>
    <col min="15568" max="15568" width="13.5703125" style="36" customWidth="1"/>
    <col min="15569" max="15569" width="14" style="36" customWidth="1"/>
    <col min="15570" max="15570" width="12.28515625" style="36" customWidth="1"/>
    <col min="15571" max="15571" width="14.140625" style="36" customWidth="1"/>
    <col min="15572" max="15572" width="13" style="36" customWidth="1"/>
    <col min="15573" max="15573" width="13.5703125" style="36" customWidth="1"/>
    <col min="15574" max="15574" width="12.42578125" style="36" customWidth="1"/>
    <col min="15575" max="15575" width="12.5703125" style="36" customWidth="1"/>
    <col min="15576" max="15576" width="11.7109375" style="36" customWidth="1"/>
    <col min="15577" max="15577" width="13.7109375" style="36" customWidth="1"/>
    <col min="15578" max="15578" width="13.28515625" style="36" customWidth="1"/>
    <col min="15579" max="15579" width="13.140625" style="36" customWidth="1"/>
    <col min="15580" max="15580" width="12" style="36" customWidth="1"/>
    <col min="15581" max="15581" width="12.140625" style="36" customWidth="1"/>
    <col min="15582" max="15582" width="12.28515625" style="36" customWidth="1"/>
    <col min="15583" max="15583" width="12.140625" style="36" customWidth="1"/>
    <col min="15584" max="15584" width="12.5703125" style="36" customWidth="1"/>
    <col min="15585" max="15801" width="9.140625" style="36"/>
    <col min="15802" max="15802" width="25.42578125" style="36" customWidth="1"/>
    <col min="15803" max="15803" width="56.28515625" style="36" customWidth="1"/>
    <col min="15804" max="15804" width="14" style="36" customWidth="1"/>
    <col min="15805" max="15806" width="14.5703125" style="36" customWidth="1"/>
    <col min="15807" max="15807" width="14.140625" style="36" customWidth="1"/>
    <col min="15808" max="15808" width="15.140625" style="36" customWidth="1"/>
    <col min="15809" max="15809" width="13.85546875" style="36" customWidth="1"/>
    <col min="15810" max="15811" width="14.7109375" style="36" customWidth="1"/>
    <col min="15812" max="15812" width="12.85546875" style="36" customWidth="1"/>
    <col min="15813" max="15813" width="13.5703125" style="36" customWidth="1"/>
    <col min="15814" max="15814" width="12.7109375" style="36" customWidth="1"/>
    <col min="15815" max="15815" width="13.42578125" style="36" customWidth="1"/>
    <col min="15816" max="15816" width="13.140625" style="36" customWidth="1"/>
    <col min="15817" max="15817" width="14.7109375" style="36" customWidth="1"/>
    <col min="15818" max="15818" width="14.5703125" style="36" customWidth="1"/>
    <col min="15819" max="15819" width="13" style="36" customWidth="1"/>
    <col min="15820" max="15820" width="15" style="36" customWidth="1"/>
    <col min="15821" max="15822" width="12.140625" style="36" customWidth="1"/>
    <col min="15823" max="15823" width="12" style="36" customWidth="1"/>
    <col min="15824" max="15824" width="13.5703125" style="36" customWidth="1"/>
    <col min="15825" max="15825" width="14" style="36" customWidth="1"/>
    <col min="15826" max="15826" width="12.28515625" style="36" customWidth="1"/>
    <col min="15827" max="15827" width="14.140625" style="36" customWidth="1"/>
    <col min="15828" max="15828" width="13" style="36" customWidth="1"/>
    <col min="15829" max="15829" width="13.5703125" style="36" customWidth="1"/>
    <col min="15830" max="15830" width="12.42578125" style="36" customWidth="1"/>
    <col min="15831" max="15831" width="12.5703125" style="36" customWidth="1"/>
    <col min="15832" max="15832" width="11.7109375" style="36" customWidth="1"/>
    <col min="15833" max="15833" width="13.7109375" style="36" customWidth="1"/>
    <col min="15834" max="15834" width="13.28515625" style="36" customWidth="1"/>
    <col min="15835" max="15835" width="13.140625" style="36" customWidth="1"/>
    <col min="15836" max="15836" width="12" style="36" customWidth="1"/>
    <col min="15837" max="15837" width="12.140625" style="36" customWidth="1"/>
    <col min="15838" max="15838" width="12.28515625" style="36" customWidth="1"/>
    <col min="15839" max="15839" width="12.140625" style="36" customWidth="1"/>
    <col min="15840" max="15840" width="12.5703125" style="36" customWidth="1"/>
    <col min="15841" max="16057" width="9.140625" style="36"/>
    <col min="16058" max="16058" width="25.42578125" style="36" customWidth="1"/>
    <col min="16059" max="16059" width="56.28515625" style="36" customWidth="1"/>
    <col min="16060" max="16060" width="14" style="36" customWidth="1"/>
    <col min="16061" max="16062" width="14.5703125" style="36" customWidth="1"/>
    <col min="16063" max="16063" width="14.140625" style="36" customWidth="1"/>
    <col min="16064" max="16064" width="15.140625" style="36" customWidth="1"/>
    <col min="16065" max="16065" width="13.85546875" style="36" customWidth="1"/>
    <col min="16066" max="16067" width="14.7109375" style="36" customWidth="1"/>
    <col min="16068" max="16068" width="12.85546875" style="36" customWidth="1"/>
    <col min="16069" max="16069" width="13.5703125" style="36" customWidth="1"/>
    <col min="16070" max="16070" width="12.7109375" style="36" customWidth="1"/>
    <col min="16071" max="16071" width="13.42578125" style="36" customWidth="1"/>
    <col min="16072" max="16072" width="13.140625" style="36" customWidth="1"/>
    <col min="16073" max="16073" width="14.7109375" style="36" customWidth="1"/>
    <col min="16074" max="16074" width="14.5703125" style="36" customWidth="1"/>
    <col min="16075" max="16075" width="13" style="36" customWidth="1"/>
    <col min="16076" max="16076" width="15" style="36" customWidth="1"/>
    <col min="16077" max="16078" width="12.140625" style="36" customWidth="1"/>
    <col min="16079" max="16079" width="12" style="36" customWidth="1"/>
    <col min="16080" max="16080" width="13.5703125" style="36" customWidth="1"/>
    <col min="16081" max="16081" width="14" style="36" customWidth="1"/>
    <col min="16082" max="16082" width="12.28515625" style="36" customWidth="1"/>
    <col min="16083" max="16083" width="14.140625" style="36" customWidth="1"/>
    <col min="16084" max="16084" width="13" style="36" customWidth="1"/>
    <col min="16085" max="16085" width="13.5703125" style="36" customWidth="1"/>
    <col min="16086" max="16086" width="12.42578125" style="36" customWidth="1"/>
    <col min="16087" max="16087" width="12.5703125" style="36" customWidth="1"/>
    <col min="16088" max="16088" width="11.7109375" style="36" customWidth="1"/>
    <col min="16089" max="16089" width="13.7109375" style="36" customWidth="1"/>
    <col min="16090" max="16090" width="13.28515625" style="36" customWidth="1"/>
    <col min="16091" max="16091" width="13.140625" style="36" customWidth="1"/>
    <col min="16092" max="16092" width="12" style="36" customWidth="1"/>
    <col min="16093" max="16093" width="12.140625" style="36" customWidth="1"/>
    <col min="16094" max="16094" width="12.28515625" style="36" customWidth="1"/>
    <col min="16095" max="16095" width="12.140625" style="36" customWidth="1"/>
    <col min="16096" max="16096" width="12.5703125" style="36" customWidth="1"/>
    <col min="16097" max="16384" width="9.140625" style="36"/>
  </cols>
  <sheetData>
    <row r="1" spans="1:5" s="3" customFormat="1" ht="16.5" customHeight="1" x14ac:dyDescent="0.25">
      <c r="A1" s="2"/>
      <c r="B1" s="48"/>
      <c r="C1" s="51" t="s">
        <v>287</v>
      </c>
      <c r="D1" s="51"/>
      <c r="E1" s="51"/>
    </row>
    <row r="2" spans="1:5" s="3" customFormat="1" ht="69.75" customHeight="1" x14ac:dyDescent="0.25">
      <c r="A2" s="2"/>
      <c r="C2" s="65" t="s">
        <v>285</v>
      </c>
      <c r="D2" s="66"/>
      <c r="E2" s="66"/>
    </row>
    <row r="3" spans="1:5" s="3" customFormat="1" ht="32.25" customHeight="1" x14ac:dyDescent="0.25">
      <c r="A3" s="67" t="s">
        <v>288</v>
      </c>
      <c r="B3" s="67"/>
      <c r="C3" s="67"/>
      <c r="D3" s="67"/>
      <c r="E3" s="67"/>
    </row>
    <row r="4" spans="1:5" ht="16.5" customHeight="1" x14ac:dyDescent="0.25">
      <c r="A4" s="29" t="s">
        <v>2</v>
      </c>
      <c r="B4" s="34" t="s">
        <v>2</v>
      </c>
      <c r="C4" s="52"/>
      <c r="E4" s="54" t="s">
        <v>1</v>
      </c>
    </row>
    <row r="5" spans="1:5" ht="40.5" customHeight="1" x14ac:dyDescent="0.25">
      <c r="A5" s="27" t="s">
        <v>3</v>
      </c>
      <c r="B5" s="41" t="s">
        <v>4</v>
      </c>
      <c r="C5" s="55" t="s">
        <v>289</v>
      </c>
      <c r="D5" s="55" t="s">
        <v>290</v>
      </c>
      <c r="E5" s="55" t="s">
        <v>291</v>
      </c>
    </row>
    <row r="6" spans="1:5" s="29" customFormat="1" ht="12.75" hidden="1" customHeight="1" x14ac:dyDescent="0.25">
      <c r="A6" s="28">
        <v>1</v>
      </c>
      <c r="B6" s="28">
        <v>2</v>
      </c>
      <c r="C6" s="56">
        <v>6</v>
      </c>
      <c r="D6" s="56">
        <v>7</v>
      </c>
      <c r="E6" s="56">
        <v>8</v>
      </c>
    </row>
    <row r="7" spans="1:5" s="3" customFormat="1" ht="33.75" customHeight="1" x14ac:dyDescent="0.25">
      <c r="A7" s="1" t="s">
        <v>5</v>
      </c>
      <c r="B7" s="46" t="s">
        <v>6</v>
      </c>
      <c r="C7" s="43">
        <f t="shared" ref="C7:E7" si="0">C8+C17+C27+C35+C38+C51+C64+C69+C58</f>
        <v>120872200</v>
      </c>
      <c r="D7" s="43">
        <f t="shared" si="0"/>
        <v>131928400</v>
      </c>
      <c r="E7" s="43">
        <f t="shared" si="0"/>
        <v>143504200</v>
      </c>
    </row>
    <row r="8" spans="1:5" s="3" customFormat="1" ht="17.25" customHeight="1" x14ac:dyDescent="0.25">
      <c r="A8" s="1" t="s">
        <v>7</v>
      </c>
      <c r="B8" s="46" t="s">
        <v>8</v>
      </c>
      <c r="C8" s="43">
        <f t="shared" ref="C8:E8" si="1">C9</f>
        <v>102933000</v>
      </c>
      <c r="D8" s="43">
        <f t="shared" si="1"/>
        <v>113640000</v>
      </c>
      <c r="E8" s="43">
        <f t="shared" si="1"/>
        <v>122103000</v>
      </c>
    </row>
    <row r="9" spans="1:5" s="3" customFormat="1" x14ac:dyDescent="0.25">
      <c r="A9" s="1" t="s">
        <v>9</v>
      </c>
      <c r="B9" s="4" t="s">
        <v>10</v>
      </c>
      <c r="C9" s="43">
        <f>C10+C11+C12+C13+C14+C15+C16</f>
        <v>102933000</v>
      </c>
      <c r="D9" s="43">
        <f t="shared" ref="D9:E9" si="2">D10+D11+D12+D13+D14+D15+D16</f>
        <v>113640000</v>
      </c>
      <c r="E9" s="43">
        <f t="shared" si="2"/>
        <v>122103000</v>
      </c>
    </row>
    <row r="10" spans="1:5" s="3" customFormat="1" ht="120.75" customHeight="1" x14ac:dyDescent="0.25">
      <c r="A10" s="1" t="s">
        <v>11</v>
      </c>
      <c r="B10" s="46" t="s">
        <v>12</v>
      </c>
      <c r="C10" s="43">
        <f>89264000+6120000</f>
        <v>95384000</v>
      </c>
      <c r="D10" s="43">
        <f>96137000+9457000</f>
        <v>105594000</v>
      </c>
      <c r="E10" s="43">
        <f>103348000+10151000</f>
        <v>113499000</v>
      </c>
    </row>
    <row r="11" spans="1:5" s="3" customFormat="1" ht="166.5" customHeight="1" x14ac:dyDescent="0.25">
      <c r="A11" s="1" t="s">
        <v>13</v>
      </c>
      <c r="B11" s="30" t="s">
        <v>14</v>
      </c>
      <c r="C11" s="43">
        <v>672000</v>
      </c>
      <c r="D11" s="43">
        <v>724000</v>
      </c>
      <c r="E11" s="43">
        <v>778000</v>
      </c>
    </row>
    <row r="12" spans="1:5" s="3" customFormat="1" ht="71.25" customHeight="1" x14ac:dyDescent="0.25">
      <c r="A12" s="1" t="s">
        <v>15</v>
      </c>
      <c r="B12" s="46" t="s">
        <v>16</v>
      </c>
      <c r="C12" s="43">
        <v>1464000</v>
      </c>
      <c r="D12" s="43">
        <v>1537000</v>
      </c>
      <c r="E12" s="43">
        <v>1629000</v>
      </c>
    </row>
    <row r="13" spans="1:5" s="3" customFormat="1" ht="138" customHeight="1" x14ac:dyDescent="0.25">
      <c r="A13" s="1" t="s">
        <v>189</v>
      </c>
      <c r="B13" s="30" t="s">
        <v>17</v>
      </c>
      <c r="C13" s="43">
        <v>0</v>
      </c>
      <c r="D13" s="43">
        <v>0</v>
      </c>
      <c r="E13" s="43">
        <v>0</v>
      </c>
    </row>
    <row r="14" spans="1:5" s="3" customFormat="1" ht="225" x14ac:dyDescent="0.25">
      <c r="A14" s="1" t="s">
        <v>292</v>
      </c>
      <c r="B14" s="63" t="s">
        <v>293</v>
      </c>
      <c r="C14" s="43">
        <v>374000</v>
      </c>
      <c r="D14" s="43">
        <v>403000</v>
      </c>
      <c r="E14" s="43">
        <v>433000</v>
      </c>
    </row>
    <row r="15" spans="1:5" s="3" customFormat="1" ht="120" x14ac:dyDescent="0.25">
      <c r="A15" s="1" t="s">
        <v>294</v>
      </c>
      <c r="B15" s="30" t="s">
        <v>295</v>
      </c>
      <c r="C15" s="43">
        <v>189000</v>
      </c>
      <c r="D15" s="43">
        <v>202000</v>
      </c>
      <c r="E15" s="43">
        <v>217000</v>
      </c>
    </row>
    <row r="16" spans="1:5" s="3" customFormat="1" ht="105" x14ac:dyDescent="0.25">
      <c r="A16" s="57" t="s">
        <v>296</v>
      </c>
      <c r="B16" s="30" t="s">
        <v>297</v>
      </c>
      <c r="C16" s="43">
        <v>4850000</v>
      </c>
      <c r="D16" s="43">
        <v>5180000</v>
      </c>
      <c r="E16" s="43">
        <v>5547000</v>
      </c>
    </row>
    <row r="17" spans="1:5" s="3" customFormat="1" ht="48" customHeight="1" x14ac:dyDescent="0.25">
      <c r="A17" s="1" t="s">
        <v>18</v>
      </c>
      <c r="B17" s="46" t="s">
        <v>19</v>
      </c>
      <c r="C17" s="43">
        <f t="shared" ref="C17:E17" si="3">C18</f>
        <v>9739500</v>
      </c>
      <c r="D17" s="43">
        <f t="shared" si="3"/>
        <v>9850000</v>
      </c>
      <c r="E17" s="43">
        <f t="shared" si="3"/>
        <v>12766200</v>
      </c>
    </row>
    <row r="18" spans="1:5" s="3" customFormat="1" ht="46.5" customHeight="1" x14ac:dyDescent="0.25">
      <c r="A18" s="1" t="s">
        <v>20</v>
      </c>
      <c r="B18" s="30" t="s">
        <v>21</v>
      </c>
      <c r="C18" s="43">
        <f t="shared" ref="C18:E18" si="4">C19+C21+C23+C25</f>
        <v>9739500</v>
      </c>
      <c r="D18" s="43">
        <f t="shared" si="4"/>
        <v>9850000</v>
      </c>
      <c r="E18" s="43">
        <f t="shared" si="4"/>
        <v>12766200</v>
      </c>
    </row>
    <row r="19" spans="1:5" s="3" customFormat="1" ht="103.5" customHeight="1" x14ac:dyDescent="0.25">
      <c r="A19" s="1" t="s">
        <v>22</v>
      </c>
      <c r="B19" s="30" t="s">
        <v>23</v>
      </c>
      <c r="C19" s="43">
        <f>C20</f>
        <v>5093900</v>
      </c>
      <c r="D19" s="43">
        <f t="shared" ref="D19:E19" si="5">D20</f>
        <v>5156800</v>
      </c>
      <c r="E19" s="43">
        <f t="shared" si="5"/>
        <v>6673400</v>
      </c>
    </row>
    <row r="20" spans="1:5" s="3" customFormat="1" ht="147.75" customHeight="1" x14ac:dyDescent="0.25">
      <c r="A20" s="58" t="s">
        <v>190</v>
      </c>
      <c r="B20" s="59" t="s">
        <v>191</v>
      </c>
      <c r="C20" s="43">
        <v>5093900</v>
      </c>
      <c r="D20" s="43">
        <v>5156800</v>
      </c>
      <c r="E20" s="43">
        <v>6673400</v>
      </c>
    </row>
    <row r="21" spans="1:5" s="3" customFormat="1" ht="145.5" customHeight="1" x14ac:dyDescent="0.25">
      <c r="A21" s="1" t="s">
        <v>24</v>
      </c>
      <c r="B21" s="30" t="s">
        <v>25</v>
      </c>
      <c r="C21" s="43">
        <f>C22</f>
        <v>23000</v>
      </c>
      <c r="D21" s="43">
        <f t="shared" ref="D21:E21" si="6">D22</f>
        <v>23900</v>
      </c>
      <c r="E21" s="43">
        <f t="shared" si="6"/>
        <v>30900</v>
      </c>
    </row>
    <row r="22" spans="1:5" s="3" customFormat="1" ht="171" customHeight="1" x14ac:dyDescent="0.25">
      <c r="A22" s="58" t="s">
        <v>192</v>
      </c>
      <c r="B22" s="59" t="s">
        <v>193</v>
      </c>
      <c r="C22" s="43">
        <v>23000</v>
      </c>
      <c r="D22" s="43">
        <v>23900</v>
      </c>
      <c r="E22" s="43">
        <v>30900</v>
      </c>
    </row>
    <row r="23" spans="1:5" s="3" customFormat="1" ht="120.75" customHeight="1" x14ac:dyDescent="0.25">
      <c r="A23" s="1" t="s">
        <v>26</v>
      </c>
      <c r="B23" s="30" t="s">
        <v>27</v>
      </c>
      <c r="C23" s="43">
        <f>C24</f>
        <v>5144400</v>
      </c>
      <c r="D23" s="43">
        <f t="shared" ref="D23:E23" si="7">D24</f>
        <v>5182300</v>
      </c>
      <c r="E23" s="43">
        <f t="shared" si="7"/>
        <v>6700900</v>
      </c>
    </row>
    <row r="24" spans="1:5" s="3" customFormat="1" ht="195" customHeight="1" x14ac:dyDescent="0.25">
      <c r="A24" s="58" t="s">
        <v>194</v>
      </c>
      <c r="B24" s="59" t="s">
        <v>195</v>
      </c>
      <c r="C24" s="43">
        <v>5144400</v>
      </c>
      <c r="D24" s="43">
        <v>5182300</v>
      </c>
      <c r="E24" s="43">
        <v>6700900</v>
      </c>
    </row>
    <row r="25" spans="1:5" s="3" customFormat="1" ht="119.25" customHeight="1" x14ac:dyDescent="0.25">
      <c r="A25" s="1" t="s">
        <v>28</v>
      </c>
      <c r="B25" s="30" t="s">
        <v>29</v>
      </c>
      <c r="C25" s="43">
        <f>C26</f>
        <v>-521800</v>
      </c>
      <c r="D25" s="43">
        <f t="shared" ref="D25:E25" si="8">D26</f>
        <v>-513000</v>
      </c>
      <c r="E25" s="43">
        <f t="shared" si="8"/>
        <v>-639000</v>
      </c>
    </row>
    <row r="26" spans="1:5" s="3" customFormat="1" ht="181.5" customHeight="1" x14ac:dyDescent="0.25">
      <c r="A26" s="58" t="s">
        <v>196</v>
      </c>
      <c r="B26" s="26" t="s">
        <v>197</v>
      </c>
      <c r="C26" s="43">
        <v>-521800</v>
      </c>
      <c r="D26" s="43">
        <v>-513000</v>
      </c>
      <c r="E26" s="43">
        <v>-639000</v>
      </c>
    </row>
    <row r="27" spans="1:5" s="3" customFormat="1" ht="33.75" customHeight="1" x14ac:dyDescent="0.25">
      <c r="A27" s="1" t="s">
        <v>30</v>
      </c>
      <c r="B27" s="46" t="s">
        <v>31</v>
      </c>
      <c r="C27" s="43">
        <f xml:space="preserve"> C28+C31+C33</f>
        <v>3588000</v>
      </c>
      <c r="D27" s="43">
        <f t="shared" ref="D27:E27" si="9" xml:space="preserve"> D28+D31+D33</f>
        <v>3725000</v>
      </c>
      <c r="E27" s="43">
        <f t="shared" si="9"/>
        <v>3855000</v>
      </c>
    </row>
    <row r="28" spans="1:5" s="3" customFormat="1" ht="30.75" hidden="1" customHeight="1" x14ac:dyDescent="0.25">
      <c r="A28" s="1" t="s">
        <v>298</v>
      </c>
      <c r="B28" s="46" t="s">
        <v>299</v>
      </c>
      <c r="C28" s="43">
        <f t="shared" ref="C28:E28" si="10">C29+C30</f>
        <v>0</v>
      </c>
      <c r="D28" s="43">
        <f t="shared" si="10"/>
        <v>0</v>
      </c>
      <c r="E28" s="43">
        <f t="shared" si="10"/>
        <v>0</v>
      </c>
    </row>
    <row r="29" spans="1:5" s="3" customFormat="1" ht="31.5" hidden="1" customHeight="1" x14ac:dyDescent="0.25">
      <c r="A29" s="1" t="s">
        <v>300</v>
      </c>
      <c r="B29" s="46" t="s">
        <v>299</v>
      </c>
      <c r="C29" s="43">
        <v>0</v>
      </c>
      <c r="D29" s="43">
        <v>0</v>
      </c>
      <c r="E29" s="43">
        <v>0</v>
      </c>
    </row>
    <row r="30" spans="1:5" s="3" customFormat="1" ht="16.5" hidden="1" customHeight="1" x14ac:dyDescent="0.25">
      <c r="A30" s="1" t="s">
        <v>301</v>
      </c>
      <c r="B30" s="46" t="s">
        <v>302</v>
      </c>
      <c r="C30" s="43"/>
      <c r="D30" s="43"/>
      <c r="E30" s="43"/>
    </row>
    <row r="31" spans="1:5" s="3" customFormat="1" ht="18.75" customHeight="1" x14ac:dyDescent="0.25">
      <c r="A31" s="1" t="s">
        <v>32</v>
      </c>
      <c r="B31" s="46" t="s">
        <v>33</v>
      </c>
      <c r="C31" s="43">
        <f>C32</f>
        <v>181000</v>
      </c>
      <c r="D31" s="43">
        <f t="shared" ref="D31:E31" si="11">D32</f>
        <v>192000</v>
      </c>
      <c r="E31" s="43">
        <f t="shared" si="11"/>
        <v>205000</v>
      </c>
    </row>
    <row r="32" spans="1:5" s="3" customFormat="1" ht="19.5" customHeight="1" x14ac:dyDescent="0.25">
      <c r="A32" s="1" t="s">
        <v>34</v>
      </c>
      <c r="B32" s="46" t="s">
        <v>33</v>
      </c>
      <c r="C32" s="43">
        <v>181000</v>
      </c>
      <c r="D32" s="43">
        <v>192000</v>
      </c>
      <c r="E32" s="43">
        <v>205000</v>
      </c>
    </row>
    <row r="33" spans="1:5" s="3" customFormat="1" ht="48.75" customHeight="1" x14ac:dyDescent="0.25">
      <c r="A33" s="1" t="s">
        <v>35</v>
      </c>
      <c r="B33" s="46" t="s">
        <v>36</v>
      </c>
      <c r="C33" s="43">
        <f>C34</f>
        <v>3407000</v>
      </c>
      <c r="D33" s="43">
        <f t="shared" ref="D33:E33" si="12">D34</f>
        <v>3533000</v>
      </c>
      <c r="E33" s="43">
        <f t="shared" si="12"/>
        <v>3650000</v>
      </c>
    </row>
    <row r="34" spans="1:5" s="3" customFormat="1" ht="62.25" customHeight="1" x14ac:dyDescent="0.25">
      <c r="A34" s="1" t="s">
        <v>37</v>
      </c>
      <c r="B34" s="46" t="s">
        <v>38</v>
      </c>
      <c r="C34" s="43">
        <v>3407000</v>
      </c>
      <c r="D34" s="43">
        <v>3533000</v>
      </c>
      <c r="E34" s="43">
        <v>3650000</v>
      </c>
    </row>
    <row r="35" spans="1:5" s="3" customFormat="1" ht="19.5" customHeight="1" x14ac:dyDescent="0.25">
      <c r="A35" s="1" t="s">
        <v>39</v>
      </c>
      <c r="B35" s="46" t="s">
        <v>40</v>
      </c>
      <c r="C35" s="43">
        <f>C36</f>
        <v>1855000</v>
      </c>
      <c r="D35" s="43">
        <f t="shared" ref="D35:E36" si="13">D36</f>
        <v>1909000</v>
      </c>
      <c r="E35" s="43">
        <f t="shared" si="13"/>
        <v>1964000</v>
      </c>
    </row>
    <row r="36" spans="1:5" s="3" customFormat="1" ht="48" customHeight="1" x14ac:dyDescent="0.25">
      <c r="A36" s="1" t="s">
        <v>41</v>
      </c>
      <c r="B36" s="46" t="s">
        <v>42</v>
      </c>
      <c r="C36" s="43">
        <f>C37</f>
        <v>1855000</v>
      </c>
      <c r="D36" s="43">
        <f t="shared" si="13"/>
        <v>1909000</v>
      </c>
      <c r="E36" s="43">
        <f t="shared" si="13"/>
        <v>1964000</v>
      </c>
    </row>
    <row r="37" spans="1:5" s="3" customFormat="1" ht="76.5" customHeight="1" x14ac:dyDescent="0.25">
      <c r="A37" s="1" t="s">
        <v>43</v>
      </c>
      <c r="B37" s="46" t="s">
        <v>44</v>
      </c>
      <c r="C37" s="43">
        <v>1855000</v>
      </c>
      <c r="D37" s="43">
        <v>1909000</v>
      </c>
      <c r="E37" s="43">
        <v>1964000</v>
      </c>
    </row>
    <row r="38" spans="1:5" s="3" customFormat="1" ht="73.5" customHeight="1" x14ac:dyDescent="0.25">
      <c r="A38" s="1" t="s">
        <v>45</v>
      </c>
      <c r="B38" s="46" t="s">
        <v>46</v>
      </c>
      <c r="C38" s="42">
        <f>C39+C45+C48</f>
        <v>1648700</v>
      </c>
      <c r="D38" s="42">
        <f t="shared" ref="D38:E38" si="14">D39+D45+D48</f>
        <v>1690000</v>
      </c>
      <c r="E38" s="42">
        <f t="shared" si="14"/>
        <v>1695000</v>
      </c>
    </row>
    <row r="39" spans="1:5" s="3" customFormat="1" ht="105" customHeight="1" x14ac:dyDescent="0.25">
      <c r="A39" s="1" t="s">
        <v>47</v>
      </c>
      <c r="B39" s="30" t="s">
        <v>48</v>
      </c>
      <c r="C39" s="42">
        <f>C40+C43</f>
        <v>1527900</v>
      </c>
      <c r="D39" s="42">
        <f t="shared" ref="D39:E39" si="15">D40+D43</f>
        <v>1569200</v>
      </c>
      <c r="E39" s="42">
        <f t="shared" si="15"/>
        <v>1574200</v>
      </c>
    </row>
    <row r="40" spans="1:5" s="3" customFormat="1" ht="102.75" customHeight="1" x14ac:dyDescent="0.25">
      <c r="A40" s="1" t="s">
        <v>49</v>
      </c>
      <c r="B40" s="46" t="s">
        <v>50</v>
      </c>
      <c r="C40" s="43">
        <f>C41+C42</f>
        <v>1361100</v>
      </c>
      <c r="D40" s="43">
        <f t="shared" ref="D40:E40" si="16">D41+D42</f>
        <v>1398100</v>
      </c>
      <c r="E40" s="43">
        <f t="shared" si="16"/>
        <v>1398100</v>
      </c>
    </row>
    <row r="41" spans="1:5" s="3" customFormat="1" ht="126" customHeight="1" x14ac:dyDescent="0.25">
      <c r="A41" s="1" t="s">
        <v>51</v>
      </c>
      <c r="B41" s="30" t="s">
        <v>52</v>
      </c>
      <c r="C41" s="43">
        <v>707700</v>
      </c>
      <c r="D41" s="43">
        <v>733100</v>
      </c>
      <c r="E41" s="43">
        <v>733100</v>
      </c>
    </row>
    <row r="42" spans="1:5" s="3" customFormat="1" ht="101.25" customHeight="1" x14ac:dyDescent="0.25">
      <c r="A42" s="1" t="s">
        <v>53</v>
      </c>
      <c r="B42" s="30" t="s">
        <v>54</v>
      </c>
      <c r="C42" s="43">
        <v>653400</v>
      </c>
      <c r="D42" s="43">
        <v>665000</v>
      </c>
      <c r="E42" s="43">
        <v>665000</v>
      </c>
    </row>
    <row r="43" spans="1:5" s="3" customFormat="1" ht="100.5" customHeight="1" x14ac:dyDescent="0.25">
      <c r="A43" s="1" t="s">
        <v>55</v>
      </c>
      <c r="B43" s="30" t="s">
        <v>56</v>
      </c>
      <c r="C43" s="42">
        <f>C44</f>
        <v>166800</v>
      </c>
      <c r="D43" s="42">
        <f t="shared" ref="D43:E43" si="17">D44</f>
        <v>171100</v>
      </c>
      <c r="E43" s="42">
        <f t="shared" si="17"/>
        <v>176100</v>
      </c>
    </row>
    <row r="44" spans="1:5" s="3" customFormat="1" ht="121.5" customHeight="1" x14ac:dyDescent="0.25">
      <c r="A44" s="1" t="s">
        <v>57</v>
      </c>
      <c r="B44" s="46" t="s">
        <v>58</v>
      </c>
      <c r="C44" s="43">
        <v>166800</v>
      </c>
      <c r="D44" s="43">
        <v>171100</v>
      </c>
      <c r="E44" s="43">
        <v>176100</v>
      </c>
    </row>
    <row r="45" spans="1:5" s="3" customFormat="1" ht="26.25" hidden="1" customHeight="1" x14ac:dyDescent="0.25">
      <c r="A45" s="1" t="s">
        <v>303</v>
      </c>
      <c r="B45" s="46" t="s">
        <v>304</v>
      </c>
      <c r="C45" s="43">
        <f>C46</f>
        <v>0</v>
      </c>
      <c r="D45" s="43">
        <f t="shared" ref="D45:E45" si="18">D46</f>
        <v>0</v>
      </c>
      <c r="E45" s="43">
        <f t="shared" si="18"/>
        <v>0</v>
      </c>
    </row>
    <row r="46" spans="1:5" s="3" customFormat="1" ht="54" hidden="1" customHeight="1" x14ac:dyDescent="0.25">
      <c r="A46" s="1" t="s">
        <v>305</v>
      </c>
      <c r="B46" s="46" t="s">
        <v>306</v>
      </c>
      <c r="C46" s="43">
        <f t="shared" ref="C46" si="19">C47</f>
        <v>0</v>
      </c>
      <c r="D46" s="43">
        <f>D47</f>
        <v>0</v>
      </c>
      <c r="E46" s="43">
        <f>E47</f>
        <v>0</v>
      </c>
    </row>
    <row r="47" spans="1:5" s="3" customFormat="1" ht="7.5" hidden="1" customHeight="1" x14ac:dyDescent="0.25">
      <c r="A47" s="1" t="s">
        <v>307</v>
      </c>
      <c r="B47" s="46" t="s">
        <v>308</v>
      </c>
      <c r="C47" s="43"/>
      <c r="D47" s="43"/>
      <c r="E47" s="43"/>
    </row>
    <row r="48" spans="1:5" s="3" customFormat="1" ht="134.25" customHeight="1" x14ac:dyDescent="0.25">
      <c r="A48" s="1" t="s">
        <v>59</v>
      </c>
      <c r="B48" s="46" t="s">
        <v>60</v>
      </c>
      <c r="C48" s="43">
        <f t="shared" ref="C48:E49" si="20">C49</f>
        <v>120800</v>
      </c>
      <c r="D48" s="43">
        <f t="shared" si="20"/>
        <v>120800</v>
      </c>
      <c r="E48" s="43">
        <f t="shared" si="20"/>
        <v>120800</v>
      </c>
    </row>
    <row r="49" spans="1:5" s="3" customFormat="1" ht="134.25" customHeight="1" x14ac:dyDescent="0.25">
      <c r="A49" s="1" t="s">
        <v>61</v>
      </c>
      <c r="B49" s="46" t="s">
        <v>62</v>
      </c>
      <c r="C49" s="43">
        <f t="shared" si="20"/>
        <v>120800</v>
      </c>
      <c r="D49" s="43">
        <f t="shared" si="20"/>
        <v>120800</v>
      </c>
      <c r="E49" s="43">
        <f t="shared" si="20"/>
        <v>120800</v>
      </c>
    </row>
    <row r="50" spans="1:5" s="3" customFormat="1" ht="118.5" customHeight="1" x14ac:dyDescent="0.25">
      <c r="A50" s="1" t="s">
        <v>63</v>
      </c>
      <c r="B50" s="46" t="s">
        <v>64</v>
      </c>
      <c r="C50" s="43">
        <v>120800</v>
      </c>
      <c r="D50" s="43">
        <v>120800</v>
      </c>
      <c r="E50" s="43">
        <v>120800</v>
      </c>
    </row>
    <row r="51" spans="1:5" s="3" customFormat="1" ht="31.5" customHeight="1" x14ac:dyDescent="0.25">
      <c r="A51" s="1" t="s">
        <v>65</v>
      </c>
      <c r="B51" s="46" t="s">
        <v>66</v>
      </c>
      <c r="C51" s="43">
        <f t="shared" ref="C51:E51" si="21">C52</f>
        <v>61800</v>
      </c>
      <c r="D51" s="43">
        <f t="shared" si="21"/>
        <v>61800</v>
      </c>
      <c r="E51" s="43">
        <f t="shared" si="21"/>
        <v>61800</v>
      </c>
    </row>
    <row r="52" spans="1:5" s="3" customFormat="1" ht="34.5" customHeight="1" x14ac:dyDescent="0.25">
      <c r="A52" s="1" t="s">
        <v>67</v>
      </c>
      <c r="B52" s="46" t="s">
        <v>68</v>
      </c>
      <c r="C52" s="43">
        <f t="shared" ref="C52" si="22">C53+C54+C56</f>
        <v>61800</v>
      </c>
      <c r="D52" s="43">
        <f t="shared" ref="D52:E52" si="23">D53+D54+D56+D57</f>
        <v>61800</v>
      </c>
      <c r="E52" s="43">
        <f t="shared" si="23"/>
        <v>61800</v>
      </c>
    </row>
    <row r="53" spans="1:5" s="3" customFormat="1" ht="47.25" customHeight="1" x14ac:dyDescent="0.25">
      <c r="A53" s="1" t="s">
        <v>69</v>
      </c>
      <c r="B53" s="46" t="s">
        <v>70</v>
      </c>
      <c r="C53" s="43">
        <v>12500</v>
      </c>
      <c r="D53" s="43">
        <v>12500</v>
      </c>
      <c r="E53" s="43">
        <v>12500</v>
      </c>
    </row>
    <row r="54" spans="1:5" s="3" customFormat="1" ht="32.25" hidden="1" customHeight="1" x14ac:dyDescent="0.25">
      <c r="A54" s="1" t="s">
        <v>309</v>
      </c>
      <c r="B54" s="46" t="s">
        <v>310</v>
      </c>
      <c r="C54" s="43"/>
      <c r="D54" s="43"/>
      <c r="E54" s="43"/>
    </row>
    <row r="55" spans="1:5" s="3" customFormat="1" ht="32.25" customHeight="1" x14ac:dyDescent="0.25">
      <c r="A55" s="4" t="s">
        <v>178</v>
      </c>
      <c r="B55" s="25" t="s">
        <v>179</v>
      </c>
      <c r="C55" s="43">
        <f>C56</f>
        <v>49300</v>
      </c>
      <c r="D55" s="43">
        <f t="shared" ref="D55:E55" si="24">D56</f>
        <v>49300</v>
      </c>
      <c r="E55" s="43">
        <f t="shared" si="24"/>
        <v>49300</v>
      </c>
    </row>
    <row r="56" spans="1:5" s="3" customFormat="1" ht="33" customHeight="1" x14ac:dyDescent="0.25">
      <c r="A56" s="1" t="s">
        <v>71</v>
      </c>
      <c r="B56" s="46" t="s">
        <v>72</v>
      </c>
      <c r="C56" s="43">
        <v>49300</v>
      </c>
      <c r="D56" s="43">
        <v>49300</v>
      </c>
      <c r="E56" s="43">
        <v>49300</v>
      </c>
    </row>
    <row r="57" spans="1:5" s="3" customFormat="1" ht="15.75" hidden="1" customHeight="1" x14ac:dyDescent="0.25">
      <c r="A57" s="1"/>
      <c r="B57" s="46"/>
      <c r="C57" s="43"/>
      <c r="D57" s="43"/>
      <c r="E57" s="43"/>
    </row>
    <row r="58" spans="1:5" s="3" customFormat="1" ht="57.75" customHeight="1" x14ac:dyDescent="0.25">
      <c r="A58" s="1" t="s">
        <v>73</v>
      </c>
      <c r="B58" s="46" t="s">
        <v>74</v>
      </c>
      <c r="C58" s="42">
        <f>C59</f>
        <v>291200</v>
      </c>
      <c r="D58" s="42">
        <f t="shared" ref="D58:E58" si="25">D59</f>
        <v>297600</v>
      </c>
      <c r="E58" s="42">
        <f t="shared" si="25"/>
        <v>304200</v>
      </c>
    </row>
    <row r="59" spans="1:5" s="3" customFormat="1" ht="32.25" customHeight="1" x14ac:dyDescent="0.25">
      <c r="A59" s="1" t="s">
        <v>75</v>
      </c>
      <c r="B59" s="47" t="s">
        <v>76</v>
      </c>
      <c r="C59" s="42">
        <f>C63+C61</f>
        <v>291200</v>
      </c>
      <c r="D59" s="42">
        <f t="shared" ref="D59:E59" si="26">D63+D61</f>
        <v>297600</v>
      </c>
      <c r="E59" s="42">
        <f t="shared" si="26"/>
        <v>304200</v>
      </c>
    </row>
    <row r="60" spans="1:5" s="3" customFormat="1" ht="44.25" customHeight="1" x14ac:dyDescent="0.25">
      <c r="A60" s="1" t="s">
        <v>77</v>
      </c>
      <c r="B60" s="47" t="s">
        <v>78</v>
      </c>
      <c r="C60" s="42">
        <f>C61</f>
        <v>291200</v>
      </c>
      <c r="D60" s="42">
        <f t="shared" ref="D60:E60" si="27">D61</f>
        <v>297600</v>
      </c>
      <c r="E60" s="42">
        <f t="shared" si="27"/>
        <v>304200</v>
      </c>
    </row>
    <row r="61" spans="1:5" s="3" customFormat="1" ht="60.75" customHeight="1" x14ac:dyDescent="0.25">
      <c r="A61" s="1" t="s">
        <v>79</v>
      </c>
      <c r="B61" s="46" t="s">
        <v>80</v>
      </c>
      <c r="C61" s="42">
        <v>291200</v>
      </c>
      <c r="D61" s="42">
        <v>297600</v>
      </c>
      <c r="E61" s="42">
        <v>304200</v>
      </c>
    </row>
    <row r="62" spans="1:5" s="3" customFormat="1" ht="33" hidden="1" customHeight="1" x14ac:dyDescent="0.25">
      <c r="A62" s="1" t="s">
        <v>311</v>
      </c>
      <c r="B62" s="46" t="s">
        <v>312</v>
      </c>
      <c r="C62" s="42">
        <f>C63</f>
        <v>0</v>
      </c>
      <c r="D62" s="42">
        <f t="shared" ref="D62:E62" si="28">D63</f>
        <v>0</v>
      </c>
      <c r="E62" s="42">
        <f t="shared" si="28"/>
        <v>0</v>
      </c>
    </row>
    <row r="63" spans="1:5" s="3" customFormat="1" ht="34.5" hidden="1" customHeight="1" x14ac:dyDescent="0.25">
      <c r="A63" s="1" t="s">
        <v>313</v>
      </c>
      <c r="B63" s="46" t="s">
        <v>314</v>
      </c>
      <c r="C63" s="42">
        <v>0</v>
      </c>
      <c r="D63" s="42">
        <v>0</v>
      </c>
      <c r="E63" s="42">
        <v>0</v>
      </c>
    </row>
    <row r="64" spans="1:5" s="3" customFormat="1" ht="47.25" customHeight="1" x14ac:dyDescent="0.25">
      <c r="A64" s="1" t="s">
        <v>81</v>
      </c>
      <c r="B64" s="46" t="s">
        <v>82</v>
      </c>
      <c r="C64" s="42">
        <f>C65</f>
        <v>100000</v>
      </c>
      <c r="D64" s="42">
        <f t="shared" ref="D64:E64" si="29">D65</f>
        <v>100000</v>
      </c>
      <c r="E64" s="42">
        <f t="shared" si="29"/>
        <v>100000</v>
      </c>
    </row>
    <row r="65" spans="1:5" s="3" customFormat="1" ht="57.75" customHeight="1" x14ac:dyDescent="0.25">
      <c r="A65" s="1" t="s">
        <v>83</v>
      </c>
      <c r="B65" s="46" t="s">
        <v>84</v>
      </c>
      <c r="C65" s="43">
        <f t="shared" ref="C65:E65" si="30">C66</f>
        <v>100000</v>
      </c>
      <c r="D65" s="43">
        <f t="shared" si="30"/>
        <v>100000</v>
      </c>
      <c r="E65" s="43">
        <f t="shared" si="30"/>
        <v>100000</v>
      </c>
    </row>
    <row r="66" spans="1:5" s="3" customFormat="1" ht="53.25" customHeight="1" x14ac:dyDescent="0.25">
      <c r="A66" s="1" t="s">
        <v>85</v>
      </c>
      <c r="B66" s="46" t="s">
        <v>86</v>
      </c>
      <c r="C66" s="43">
        <f>C67+C68</f>
        <v>100000</v>
      </c>
      <c r="D66" s="43">
        <f t="shared" ref="D66:E66" si="31">D67+D68</f>
        <v>100000</v>
      </c>
      <c r="E66" s="43">
        <f t="shared" si="31"/>
        <v>100000</v>
      </c>
    </row>
    <row r="67" spans="1:5" s="3" customFormat="1" ht="107.25" customHeight="1" x14ac:dyDescent="0.25">
      <c r="A67" s="1" t="s">
        <v>87</v>
      </c>
      <c r="B67" s="46" t="s">
        <v>88</v>
      </c>
      <c r="C67" s="43">
        <v>50000</v>
      </c>
      <c r="D67" s="43">
        <v>50000</v>
      </c>
      <c r="E67" s="43">
        <v>50000</v>
      </c>
    </row>
    <row r="68" spans="1:5" s="3" customFormat="1" ht="78" customHeight="1" x14ac:dyDescent="0.25">
      <c r="A68" s="1" t="s">
        <v>89</v>
      </c>
      <c r="B68" s="46" t="s">
        <v>90</v>
      </c>
      <c r="C68" s="43">
        <v>50000</v>
      </c>
      <c r="D68" s="43">
        <v>50000</v>
      </c>
      <c r="E68" s="43">
        <v>50000</v>
      </c>
    </row>
    <row r="69" spans="1:5" s="3" customFormat="1" ht="30" x14ac:dyDescent="0.25">
      <c r="A69" s="1" t="s">
        <v>91</v>
      </c>
      <c r="B69" s="46" t="s">
        <v>92</v>
      </c>
      <c r="C69" s="43">
        <f>C70+C92+C95</f>
        <v>655000</v>
      </c>
      <c r="D69" s="43">
        <f t="shared" ref="D69:E69" si="32">D70+D92+D95</f>
        <v>655000</v>
      </c>
      <c r="E69" s="43">
        <f t="shared" si="32"/>
        <v>655000</v>
      </c>
    </row>
    <row r="70" spans="1:5" s="3" customFormat="1" ht="60.75" customHeight="1" x14ac:dyDescent="0.25">
      <c r="A70" s="1" t="s">
        <v>198</v>
      </c>
      <c r="B70" s="47" t="s">
        <v>227</v>
      </c>
      <c r="C70" s="43">
        <f>C71+C73+C75+C77+C80+C88+C82+C84+C86+C90</f>
        <v>613874</v>
      </c>
      <c r="D70" s="43">
        <f t="shared" ref="D70:E70" si="33">D71+D73+D75+D77+D80+D88+D82+D84+D86+D90</f>
        <v>613874</v>
      </c>
      <c r="E70" s="43">
        <f t="shared" si="33"/>
        <v>613874</v>
      </c>
    </row>
    <row r="71" spans="1:5" s="3" customFormat="1" ht="95.25" customHeight="1" x14ac:dyDescent="0.25">
      <c r="A71" s="44" t="s">
        <v>199</v>
      </c>
      <c r="B71" s="31" t="s">
        <v>228</v>
      </c>
      <c r="C71" s="43">
        <f>C72</f>
        <v>22666</v>
      </c>
      <c r="D71" s="43">
        <f t="shared" ref="D71:E71" si="34">D72</f>
        <v>22666</v>
      </c>
      <c r="E71" s="43">
        <f t="shared" si="34"/>
        <v>22666</v>
      </c>
    </row>
    <row r="72" spans="1:5" s="3" customFormat="1" ht="137.25" customHeight="1" x14ac:dyDescent="0.25">
      <c r="A72" s="1" t="s">
        <v>93</v>
      </c>
      <c r="B72" s="31" t="s">
        <v>229</v>
      </c>
      <c r="C72" s="43">
        <v>22666</v>
      </c>
      <c r="D72" s="43">
        <v>22666</v>
      </c>
      <c r="E72" s="43">
        <v>22666</v>
      </c>
    </row>
    <row r="73" spans="1:5" s="3" customFormat="1" ht="136.5" customHeight="1" x14ac:dyDescent="0.25">
      <c r="A73" s="44" t="s">
        <v>200</v>
      </c>
      <c r="B73" s="31" t="s">
        <v>230</v>
      </c>
      <c r="C73" s="43">
        <f>C74</f>
        <v>129260</v>
      </c>
      <c r="D73" s="43">
        <f t="shared" ref="D73:E73" si="35">D74</f>
        <v>129260</v>
      </c>
      <c r="E73" s="43">
        <f t="shared" si="35"/>
        <v>129260</v>
      </c>
    </row>
    <row r="74" spans="1:5" s="3" customFormat="1" ht="167.25" customHeight="1" x14ac:dyDescent="0.25">
      <c r="A74" s="1" t="s">
        <v>94</v>
      </c>
      <c r="B74" s="31" t="s">
        <v>231</v>
      </c>
      <c r="C74" s="43">
        <v>129260</v>
      </c>
      <c r="D74" s="43">
        <v>129260</v>
      </c>
      <c r="E74" s="43">
        <v>129260</v>
      </c>
    </row>
    <row r="75" spans="1:5" s="3" customFormat="1" ht="93.75" customHeight="1" x14ac:dyDescent="0.25">
      <c r="A75" s="44" t="s">
        <v>201</v>
      </c>
      <c r="B75" s="31" t="s">
        <v>232</v>
      </c>
      <c r="C75" s="43">
        <f>C76</f>
        <v>68810</v>
      </c>
      <c r="D75" s="43">
        <f t="shared" ref="D75:E75" si="36">D76</f>
        <v>68810</v>
      </c>
      <c r="E75" s="43">
        <f t="shared" si="36"/>
        <v>68810</v>
      </c>
    </row>
    <row r="76" spans="1:5" s="3" customFormat="1" ht="135" customHeight="1" x14ac:dyDescent="0.25">
      <c r="A76" s="1" t="s">
        <v>95</v>
      </c>
      <c r="B76" s="31" t="s">
        <v>233</v>
      </c>
      <c r="C76" s="42">
        <v>68810</v>
      </c>
      <c r="D76" s="42">
        <v>68810</v>
      </c>
      <c r="E76" s="42">
        <v>68810</v>
      </c>
    </row>
    <row r="77" spans="1:5" s="3" customFormat="1" ht="109.5" customHeight="1" x14ac:dyDescent="0.25">
      <c r="A77" s="1" t="s">
        <v>202</v>
      </c>
      <c r="B77" s="31" t="s">
        <v>234</v>
      </c>
      <c r="C77" s="42">
        <f>C78+C79</f>
        <v>22200</v>
      </c>
      <c r="D77" s="42">
        <f t="shared" ref="D77:E77" si="37">D78+D79</f>
        <v>22200</v>
      </c>
      <c r="E77" s="42">
        <f t="shared" si="37"/>
        <v>22200</v>
      </c>
    </row>
    <row r="78" spans="1:5" s="3" customFormat="1" ht="128.25" customHeight="1" x14ac:dyDescent="0.25">
      <c r="A78" s="1" t="s">
        <v>96</v>
      </c>
      <c r="B78" s="31" t="s">
        <v>235</v>
      </c>
      <c r="C78" s="43">
        <v>22200</v>
      </c>
      <c r="D78" s="43">
        <v>22200</v>
      </c>
      <c r="E78" s="43">
        <v>22200</v>
      </c>
    </row>
    <row r="79" spans="1:5" s="3" customFormat="1" ht="137.25" hidden="1" customHeight="1" x14ac:dyDescent="0.25">
      <c r="A79" s="1" t="s">
        <v>236</v>
      </c>
      <c r="B79" s="31" t="s">
        <v>237</v>
      </c>
      <c r="C79" s="43"/>
      <c r="D79" s="43"/>
      <c r="E79" s="43"/>
    </row>
    <row r="80" spans="1:5" s="3" customFormat="1" ht="123" customHeight="1" x14ac:dyDescent="0.25">
      <c r="A80" s="1" t="s">
        <v>209</v>
      </c>
      <c r="B80" s="31" t="s">
        <v>238</v>
      </c>
      <c r="C80" s="43">
        <f>C81</f>
        <v>1967</v>
      </c>
      <c r="D80" s="43">
        <f t="shared" ref="D80:E80" si="38">D81</f>
        <v>1967</v>
      </c>
      <c r="E80" s="43">
        <f t="shared" si="38"/>
        <v>1967</v>
      </c>
    </row>
    <row r="81" spans="1:5" s="3" customFormat="1" ht="124.5" customHeight="1" x14ac:dyDescent="0.25">
      <c r="A81" s="1" t="s">
        <v>206</v>
      </c>
      <c r="B81" s="31" t="s">
        <v>239</v>
      </c>
      <c r="C81" s="43">
        <v>1967</v>
      </c>
      <c r="D81" s="43">
        <v>1967</v>
      </c>
      <c r="E81" s="43">
        <v>1967</v>
      </c>
    </row>
    <row r="82" spans="1:5" s="3" customFormat="1" ht="108.75" customHeight="1" x14ac:dyDescent="0.25">
      <c r="A82" s="44" t="s">
        <v>240</v>
      </c>
      <c r="B82" s="31" t="s">
        <v>241</v>
      </c>
      <c r="C82" s="43">
        <f>C83</f>
        <v>1800</v>
      </c>
      <c r="D82" s="43">
        <f t="shared" ref="D82:E82" si="39">D83</f>
        <v>1800</v>
      </c>
      <c r="E82" s="43">
        <f t="shared" si="39"/>
        <v>1800</v>
      </c>
    </row>
    <row r="83" spans="1:5" s="3" customFormat="1" ht="186.75" customHeight="1" x14ac:dyDescent="0.25">
      <c r="A83" s="1" t="s">
        <v>210</v>
      </c>
      <c r="B83" s="31" t="s">
        <v>242</v>
      </c>
      <c r="C83" s="43">
        <v>1800</v>
      </c>
      <c r="D83" s="43">
        <v>1800</v>
      </c>
      <c r="E83" s="43">
        <v>1800</v>
      </c>
    </row>
    <row r="84" spans="1:5" s="3" customFormat="1" ht="110.25" customHeight="1" x14ac:dyDescent="0.25">
      <c r="A84" s="44" t="s">
        <v>243</v>
      </c>
      <c r="B84" s="31" t="s">
        <v>244</v>
      </c>
      <c r="C84" s="43">
        <f>C85</f>
        <v>2697</v>
      </c>
      <c r="D84" s="43">
        <f t="shared" ref="D84:E84" si="40">D85</f>
        <v>2697</v>
      </c>
      <c r="E84" s="43">
        <f t="shared" si="40"/>
        <v>2697</v>
      </c>
    </row>
    <row r="85" spans="1:5" s="3" customFormat="1" ht="148.5" customHeight="1" x14ac:dyDescent="0.25">
      <c r="A85" s="1" t="s">
        <v>245</v>
      </c>
      <c r="B85" s="31" t="s">
        <v>246</v>
      </c>
      <c r="C85" s="43">
        <v>2697</v>
      </c>
      <c r="D85" s="43">
        <v>2697</v>
      </c>
      <c r="E85" s="43">
        <v>2697</v>
      </c>
    </row>
    <row r="86" spans="1:5" s="3" customFormat="1" ht="92.25" customHeight="1" x14ac:dyDescent="0.25">
      <c r="A86" s="1" t="s">
        <v>211</v>
      </c>
      <c r="B86" s="31" t="s">
        <v>212</v>
      </c>
      <c r="C86" s="43">
        <f>C87</f>
        <v>15033</v>
      </c>
      <c r="D86" s="43">
        <f t="shared" ref="D86:E86" si="41">D87</f>
        <v>15033</v>
      </c>
      <c r="E86" s="43">
        <f t="shared" si="41"/>
        <v>15033</v>
      </c>
    </row>
    <row r="87" spans="1:5" s="3" customFormat="1" ht="138.75" customHeight="1" x14ac:dyDescent="0.25">
      <c r="A87" s="1" t="s">
        <v>213</v>
      </c>
      <c r="B87" s="31" t="s">
        <v>214</v>
      </c>
      <c r="C87" s="43">
        <v>15033</v>
      </c>
      <c r="D87" s="43">
        <v>15033</v>
      </c>
      <c r="E87" s="43">
        <v>15033</v>
      </c>
    </row>
    <row r="88" spans="1:5" s="3" customFormat="1" ht="103.5" customHeight="1" x14ac:dyDescent="0.25">
      <c r="A88" s="1" t="s">
        <v>203</v>
      </c>
      <c r="B88" s="31" t="s">
        <v>247</v>
      </c>
      <c r="C88" s="43">
        <f>C89</f>
        <v>278949</v>
      </c>
      <c r="D88" s="43">
        <f t="shared" ref="D88:E88" si="42">D89</f>
        <v>278949</v>
      </c>
      <c r="E88" s="43">
        <f t="shared" si="42"/>
        <v>278949</v>
      </c>
    </row>
    <row r="89" spans="1:5" s="3" customFormat="1" ht="162.75" customHeight="1" x14ac:dyDescent="0.25">
      <c r="A89" s="1" t="s">
        <v>97</v>
      </c>
      <c r="B89" s="31" t="s">
        <v>248</v>
      </c>
      <c r="C89" s="43">
        <v>278949</v>
      </c>
      <c r="D89" s="43">
        <v>278949</v>
      </c>
      <c r="E89" s="43">
        <v>278949</v>
      </c>
    </row>
    <row r="90" spans="1:5" s="3" customFormat="1" ht="192.75" customHeight="1" x14ac:dyDescent="0.25">
      <c r="A90" s="1" t="s">
        <v>249</v>
      </c>
      <c r="B90" s="31" t="s">
        <v>250</v>
      </c>
      <c r="C90" s="43">
        <f>C91</f>
        <v>70492</v>
      </c>
      <c r="D90" s="43">
        <f t="shared" ref="D90:E90" si="43">D91</f>
        <v>70492</v>
      </c>
      <c r="E90" s="43">
        <f t="shared" si="43"/>
        <v>70492</v>
      </c>
    </row>
    <row r="91" spans="1:5" s="3" customFormat="1" ht="223.5" customHeight="1" x14ac:dyDescent="0.25">
      <c r="A91" s="1" t="s">
        <v>251</v>
      </c>
      <c r="B91" s="31" t="s">
        <v>252</v>
      </c>
      <c r="C91" s="43">
        <v>70492</v>
      </c>
      <c r="D91" s="43">
        <v>70492</v>
      </c>
      <c r="E91" s="43">
        <v>70492</v>
      </c>
    </row>
    <row r="92" spans="1:5" s="3" customFormat="1" ht="61.5" customHeight="1" x14ac:dyDescent="0.25">
      <c r="A92" s="35" t="s">
        <v>215</v>
      </c>
      <c r="B92" s="31" t="s">
        <v>216</v>
      </c>
      <c r="C92" s="43">
        <f>C93</f>
        <v>8000</v>
      </c>
      <c r="D92" s="43">
        <f t="shared" ref="D92:E92" si="44">D93</f>
        <v>8000</v>
      </c>
      <c r="E92" s="43">
        <f t="shared" si="44"/>
        <v>8000</v>
      </c>
    </row>
    <row r="93" spans="1:5" s="3" customFormat="1" ht="107.25" customHeight="1" x14ac:dyDescent="0.25">
      <c r="A93" s="44" t="s">
        <v>217</v>
      </c>
      <c r="B93" s="31" t="s">
        <v>207</v>
      </c>
      <c r="C93" s="43">
        <v>8000</v>
      </c>
      <c r="D93" s="43">
        <v>8000</v>
      </c>
      <c r="E93" s="43">
        <v>8000</v>
      </c>
    </row>
    <row r="94" spans="1:5" s="3" customFormat="1" ht="28.5" customHeight="1" x14ac:dyDescent="0.25">
      <c r="A94" s="35" t="s">
        <v>253</v>
      </c>
      <c r="B94" s="31" t="s">
        <v>254</v>
      </c>
      <c r="C94" s="43">
        <f>C95</f>
        <v>33126</v>
      </c>
      <c r="D94" s="43">
        <f t="shared" ref="D94:E95" si="45">D95</f>
        <v>33126</v>
      </c>
      <c r="E94" s="43">
        <f t="shared" si="45"/>
        <v>33126</v>
      </c>
    </row>
    <row r="95" spans="1:5" s="3" customFormat="1" ht="118.5" customHeight="1" x14ac:dyDescent="0.25">
      <c r="A95" s="35" t="s">
        <v>218</v>
      </c>
      <c r="B95" s="31" t="s">
        <v>219</v>
      </c>
      <c r="C95" s="43">
        <f>C96</f>
        <v>33126</v>
      </c>
      <c r="D95" s="43">
        <f t="shared" si="45"/>
        <v>33126</v>
      </c>
      <c r="E95" s="43">
        <f t="shared" si="45"/>
        <v>33126</v>
      </c>
    </row>
    <row r="96" spans="1:5" s="3" customFormat="1" ht="107.25" customHeight="1" x14ac:dyDescent="0.25">
      <c r="A96" s="1" t="s">
        <v>220</v>
      </c>
      <c r="B96" s="31" t="s">
        <v>255</v>
      </c>
      <c r="C96" s="43">
        <v>33126</v>
      </c>
      <c r="D96" s="43">
        <v>33126</v>
      </c>
      <c r="E96" s="43">
        <v>33126</v>
      </c>
    </row>
    <row r="97" spans="1:16" ht="32.25" customHeight="1" x14ac:dyDescent="0.25">
      <c r="A97" s="44" t="s">
        <v>98</v>
      </c>
      <c r="B97" s="46" t="s">
        <v>99</v>
      </c>
      <c r="C97" s="42">
        <f>C98+C165</f>
        <v>465197633.74000001</v>
      </c>
      <c r="D97" s="42">
        <f>D98+D165</f>
        <v>246989167.89000002</v>
      </c>
      <c r="E97" s="42">
        <f>E98+E165</f>
        <v>244246339.89000002</v>
      </c>
    </row>
    <row r="98" spans="1:16" ht="47.25" customHeight="1" x14ac:dyDescent="0.25">
      <c r="A98" s="44" t="s">
        <v>100</v>
      </c>
      <c r="B98" s="46" t="s">
        <v>101</v>
      </c>
      <c r="C98" s="42">
        <f>C99+C104+C132+C156</f>
        <v>465197633.74000001</v>
      </c>
      <c r="D98" s="42">
        <f>D99+D104+D132+D156</f>
        <v>246989167.89000002</v>
      </c>
      <c r="E98" s="42">
        <f>E99+E104+E132+E156</f>
        <v>244246339.89000002</v>
      </c>
    </row>
    <row r="99" spans="1:16" ht="31.5" customHeight="1" x14ac:dyDescent="0.25">
      <c r="A99" s="44" t="s">
        <v>102</v>
      </c>
      <c r="B99" s="25" t="s">
        <v>103</v>
      </c>
      <c r="C99" s="42">
        <f>C100+C102</f>
        <v>76723600</v>
      </c>
      <c r="D99" s="42">
        <f t="shared" ref="D99:E99" si="46">D100+D102</f>
        <v>53351000</v>
      </c>
      <c r="E99" s="42">
        <f t="shared" si="46"/>
        <v>51739000</v>
      </c>
    </row>
    <row r="100" spans="1:16" ht="30.75" customHeight="1" x14ac:dyDescent="0.25">
      <c r="A100" s="44" t="s">
        <v>104</v>
      </c>
      <c r="B100" s="46" t="s">
        <v>105</v>
      </c>
      <c r="C100" s="42">
        <f>C101</f>
        <v>70081000</v>
      </c>
      <c r="D100" s="42">
        <f t="shared" ref="D100:E100" si="47">D101</f>
        <v>47016000</v>
      </c>
      <c r="E100" s="42">
        <f t="shared" si="47"/>
        <v>45404000</v>
      </c>
    </row>
    <row r="101" spans="1:16" ht="60" customHeight="1" x14ac:dyDescent="0.25">
      <c r="A101" s="44" t="s">
        <v>106</v>
      </c>
      <c r="B101" s="46" t="s">
        <v>107</v>
      </c>
      <c r="C101" s="42">
        <v>70081000</v>
      </c>
      <c r="D101" s="42">
        <v>47016000</v>
      </c>
      <c r="E101" s="42">
        <v>45404000</v>
      </c>
    </row>
    <row r="102" spans="1:16" ht="47.25" customHeight="1" x14ac:dyDescent="0.25">
      <c r="A102" s="44" t="s">
        <v>108</v>
      </c>
      <c r="B102" s="46" t="s">
        <v>109</v>
      </c>
      <c r="C102" s="42">
        <f>C103</f>
        <v>6642600</v>
      </c>
      <c r="D102" s="42">
        <f t="shared" ref="D102:E102" si="48">D103</f>
        <v>6335000</v>
      </c>
      <c r="E102" s="42">
        <f t="shared" si="48"/>
        <v>6335000</v>
      </c>
    </row>
    <row r="103" spans="1:16" ht="44.25" customHeight="1" x14ac:dyDescent="0.25">
      <c r="A103" s="44" t="s">
        <v>110</v>
      </c>
      <c r="B103" s="46" t="s">
        <v>111</v>
      </c>
      <c r="C103" s="42">
        <v>6642600</v>
      </c>
      <c r="D103" s="42">
        <v>6335000</v>
      </c>
      <c r="E103" s="42">
        <v>6335000</v>
      </c>
    </row>
    <row r="104" spans="1:16" ht="45.75" customHeight="1" x14ac:dyDescent="0.25">
      <c r="A104" s="61" t="s">
        <v>112</v>
      </c>
      <c r="B104" s="62" t="s">
        <v>113</v>
      </c>
      <c r="C104" s="42">
        <f>+C119+C123+C117+C115+C112+C110+C106+C114+C121</f>
        <v>197316323.30000001</v>
      </c>
      <c r="D104" s="42">
        <f t="shared" ref="D104:E104" si="49">+D119+D123+D117+D115+D112+D110+D106+D114+D121</f>
        <v>4685452</v>
      </c>
      <c r="E104" s="42">
        <f t="shared" si="49"/>
        <v>3232297</v>
      </c>
      <c r="F104" s="49"/>
      <c r="G104" s="49"/>
      <c r="H104" s="49"/>
      <c r="I104" s="49"/>
      <c r="J104" s="49"/>
      <c r="K104" s="49"/>
      <c r="L104" s="49"/>
      <c r="M104" s="49"/>
      <c r="N104" s="49"/>
      <c r="O104" s="49"/>
    </row>
    <row r="105" spans="1:16" ht="60.75" hidden="1" customHeight="1" x14ac:dyDescent="0.25">
      <c r="A105" s="28" t="s">
        <v>256</v>
      </c>
      <c r="B105" s="6" t="s">
        <v>257</v>
      </c>
      <c r="C105" s="42">
        <f>C106+C108</f>
        <v>0</v>
      </c>
      <c r="D105" s="42">
        <f t="shared" ref="D105:E105" si="50">D106</f>
        <v>0</v>
      </c>
      <c r="E105" s="42">
        <f t="shared" si="50"/>
        <v>0</v>
      </c>
      <c r="F105" s="49"/>
      <c r="G105" s="49"/>
      <c r="H105" s="49"/>
      <c r="I105" s="49"/>
      <c r="J105" s="49"/>
      <c r="K105" s="49"/>
      <c r="L105" s="49"/>
      <c r="M105" s="49"/>
      <c r="N105" s="49"/>
      <c r="O105" s="49"/>
    </row>
    <row r="106" spans="1:16" ht="68.25" hidden="1" customHeight="1" x14ac:dyDescent="0.25">
      <c r="A106" s="28" t="s">
        <v>258</v>
      </c>
      <c r="B106" s="6" t="s">
        <v>259</v>
      </c>
      <c r="C106" s="42">
        <f>C107+C108</f>
        <v>0</v>
      </c>
      <c r="D106" s="42">
        <v>0</v>
      </c>
      <c r="E106" s="42">
        <f t="shared" ref="E106" si="51">E107+E108</f>
        <v>0</v>
      </c>
      <c r="F106" s="49"/>
      <c r="G106" s="49"/>
      <c r="H106" s="49"/>
      <c r="I106" s="49"/>
      <c r="J106" s="49"/>
      <c r="K106" s="49"/>
      <c r="L106" s="49"/>
      <c r="M106" s="49"/>
      <c r="N106" s="49"/>
      <c r="O106" s="49"/>
    </row>
    <row r="107" spans="1:16" ht="75" hidden="1" customHeight="1" x14ac:dyDescent="0.25">
      <c r="A107" s="28"/>
      <c r="B107" s="32" t="s">
        <v>315</v>
      </c>
      <c r="C107" s="42">
        <v>0</v>
      </c>
      <c r="D107" s="42">
        <v>0</v>
      </c>
      <c r="E107" s="42">
        <v>0</v>
      </c>
      <c r="F107" s="49"/>
      <c r="G107" s="49"/>
      <c r="H107" s="49"/>
      <c r="I107" s="49"/>
      <c r="J107" s="49"/>
      <c r="K107" s="49"/>
      <c r="L107" s="49"/>
      <c r="M107" s="49"/>
      <c r="N107" s="49"/>
      <c r="O107" s="49"/>
    </row>
    <row r="108" spans="1:16" ht="45" hidden="1" x14ac:dyDescent="0.25">
      <c r="A108" s="28"/>
      <c r="B108" s="32" t="s">
        <v>316</v>
      </c>
      <c r="C108" s="42">
        <v>0</v>
      </c>
      <c r="D108" s="42">
        <v>0</v>
      </c>
      <c r="E108" s="42">
        <v>0</v>
      </c>
      <c r="F108" s="49"/>
      <c r="G108" s="49"/>
      <c r="H108" s="49"/>
      <c r="I108" s="49"/>
      <c r="J108" s="49"/>
      <c r="K108" s="49"/>
      <c r="L108" s="49"/>
      <c r="M108" s="49"/>
      <c r="N108" s="49"/>
      <c r="O108" s="49"/>
    </row>
    <row r="109" spans="1:16" ht="45.75" hidden="1" customHeight="1" x14ac:dyDescent="0.25">
      <c r="A109" s="28" t="s">
        <v>180</v>
      </c>
      <c r="B109" s="6" t="s">
        <v>181</v>
      </c>
      <c r="C109" s="42">
        <f>C110</f>
        <v>0</v>
      </c>
      <c r="D109" s="42">
        <f t="shared" ref="D109:E109" si="52">D110</f>
        <v>0</v>
      </c>
      <c r="E109" s="42">
        <f t="shared" si="52"/>
        <v>0</v>
      </c>
      <c r="F109" s="49"/>
      <c r="G109" s="49"/>
      <c r="H109" s="49"/>
      <c r="I109" s="49"/>
      <c r="J109" s="49"/>
      <c r="K109" s="49"/>
      <c r="L109" s="49"/>
      <c r="M109" s="49"/>
      <c r="N109" s="49"/>
      <c r="O109" s="49"/>
    </row>
    <row r="110" spans="1:16" ht="61.5" hidden="1" customHeight="1" x14ac:dyDescent="0.25">
      <c r="A110" s="28" t="s">
        <v>114</v>
      </c>
      <c r="B110" s="6" t="s">
        <v>177</v>
      </c>
      <c r="C110" s="42">
        <v>0</v>
      </c>
      <c r="D110" s="42">
        <v>0</v>
      </c>
      <c r="E110" s="42">
        <v>0</v>
      </c>
      <c r="F110" s="49"/>
      <c r="G110" s="49"/>
      <c r="H110" s="49"/>
      <c r="I110" s="49"/>
      <c r="J110" s="49"/>
      <c r="K110" s="49"/>
      <c r="L110" s="49"/>
      <c r="M110" s="49"/>
      <c r="N110" s="49"/>
      <c r="O110" s="49"/>
    </row>
    <row r="111" spans="1:16" ht="60.75" hidden="1" customHeight="1" x14ac:dyDescent="0.25">
      <c r="A111" s="28" t="s">
        <v>182</v>
      </c>
      <c r="B111" s="6" t="s">
        <v>317</v>
      </c>
      <c r="C111" s="42">
        <f>C112</f>
        <v>0</v>
      </c>
      <c r="D111" s="42">
        <f t="shared" ref="D111:E111" si="53">D112</f>
        <v>0</v>
      </c>
      <c r="E111" s="42">
        <f t="shared" si="53"/>
        <v>0</v>
      </c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34"/>
    </row>
    <row r="112" spans="1:16" ht="76.5" hidden="1" customHeight="1" x14ac:dyDescent="0.25">
      <c r="A112" s="28" t="s">
        <v>115</v>
      </c>
      <c r="B112" s="6" t="s">
        <v>277</v>
      </c>
      <c r="C112" s="42">
        <v>0</v>
      </c>
      <c r="D112" s="42">
        <v>0</v>
      </c>
      <c r="E112" s="42">
        <v>0</v>
      </c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34"/>
    </row>
    <row r="113" spans="1:15" ht="76.5" hidden="1" customHeight="1" x14ac:dyDescent="0.25">
      <c r="A113" s="28" t="s">
        <v>222</v>
      </c>
      <c r="B113" s="6" t="s">
        <v>223</v>
      </c>
      <c r="C113" s="42">
        <f>C114</f>
        <v>0</v>
      </c>
      <c r="D113" s="42">
        <f t="shared" ref="D113:E113" si="54">D114</f>
        <v>0</v>
      </c>
      <c r="E113" s="42">
        <f t="shared" si="54"/>
        <v>0</v>
      </c>
      <c r="F113" s="49"/>
      <c r="G113" s="49"/>
      <c r="H113" s="49"/>
      <c r="I113" s="49"/>
      <c r="J113" s="49"/>
      <c r="K113" s="49"/>
      <c r="L113" s="49"/>
      <c r="M113" s="49"/>
      <c r="N113" s="49"/>
      <c r="O113" s="49"/>
    </row>
    <row r="114" spans="1:15" ht="76.5" hidden="1" customHeight="1" x14ac:dyDescent="0.25">
      <c r="A114" s="28" t="s">
        <v>224</v>
      </c>
      <c r="B114" s="6" t="s">
        <v>225</v>
      </c>
      <c r="C114" s="42">
        <v>0</v>
      </c>
      <c r="D114" s="42">
        <v>0</v>
      </c>
      <c r="E114" s="42">
        <v>0</v>
      </c>
      <c r="F114" s="49"/>
      <c r="G114" s="49"/>
      <c r="H114" s="49"/>
      <c r="I114" s="49"/>
      <c r="J114" s="49"/>
      <c r="K114" s="49"/>
      <c r="L114" s="49"/>
      <c r="M114" s="49"/>
      <c r="N114" s="49"/>
      <c r="O114" s="49"/>
    </row>
    <row r="115" spans="1:15" ht="49.5" hidden="1" customHeight="1" x14ac:dyDescent="0.25">
      <c r="A115" s="28" t="s">
        <v>204</v>
      </c>
      <c r="B115" s="6" t="s">
        <v>116</v>
      </c>
      <c r="C115" s="42">
        <f>C116</f>
        <v>0</v>
      </c>
      <c r="D115" s="42">
        <f t="shared" ref="D115:E115" si="55">D116</f>
        <v>0</v>
      </c>
      <c r="E115" s="42">
        <f t="shared" si="55"/>
        <v>0</v>
      </c>
      <c r="F115" s="49"/>
      <c r="G115" s="49"/>
      <c r="H115" s="49"/>
      <c r="I115" s="49"/>
      <c r="J115" s="49"/>
      <c r="K115" s="49"/>
      <c r="L115" s="49"/>
      <c r="M115" s="49"/>
      <c r="N115" s="49"/>
      <c r="O115" s="49"/>
    </row>
    <row r="116" spans="1:15" ht="58.5" hidden="1" customHeight="1" x14ac:dyDescent="0.25">
      <c r="A116" s="28" t="s">
        <v>117</v>
      </c>
      <c r="B116" s="6" t="s">
        <v>118</v>
      </c>
      <c r="C116" s="42">
        <v>0</v>
      </c>
      <c r="D116" s="42">
        <v>0</v>
      </c>
      <c r="E116" s="42">
        <v>0</v>
      </c>
      <c r="F116" s="49"/>
      <c r="G116" s="49"/>
      <c r="H116" s="49"/>
      <c r="I116" s="49"/>
      <c r="J116" s="49"/>
      <c r="K116" s="49"/>
      <c r="L116" s="49"/>
      <c r="M116" s="49"/>
      <c r="N116" s="49"/>
      <c r="O116" s="49"/>
    </row>
    <row r="117" spans="1:15" ht="33.75" hidden="1" customHeight="1" x14ac:dyDescent="0.25">
      <c r="A117" s="28" t="s">
        <v>205</v>
      </c>
      <c r="B117" s="6" t="s">
        <v>119</v>
      </c>
      <c r="C117" s="42">
        <f>C118</f>
        <v>0</v>
      </c>
      <c r="D117" s="42">
        <f t="shared" ref="D117" si="56">D118</f>
        <v>0</v>
      </c>
      <c r="E117" s="42">
        <f>E118</f>
        <v>0</v>
      </c>
      <c r="F117" s="49"/>
      <c r="G117" s="49"/>
      <c r="H117" s="49"/>
      <c r="I117" s="49"/>
      <c r="J117" s="49"/>
      <c r="K117" s="49"/>
      <c r="L117" s="49"/>
      <c r="M117" s="49"/>
      <c r="N117" s="49"/>
      <c r="O117" s="49"/>
    </row>
    <row r="118" spans="1:15" ht="60" hidden="1" customHeight="1" x14ac:dyDescent="0.25">
      <c r="A118" s="28" t="s">
        <v>120</v>
      </c>
      <c r="B118" s="6" t="s">
        <v>121</v>
      </c>
      <c r="C118" s="42">
        <v>0</v>
      </c>
      <c r="D118" s="42">
        <v>0</v>
      </c>
      <c r="E118" s="42">
        <v>0</v>
      </c>
      <c r="F118" s="49"/>
      <c r="G118" s="49"/>
      <c r="H118" s="49"/>
      <c r="I118" s="49"/>
      <c r="J118" s="49"/>
      <c r="K118" s="49"/>
      <c r="L118" s="49"/>
      <c r="M118" s="49"/>
      <c r="N118" s="49"/>
      <c r="O118" s="49"/>
    </row>
    <row r="119" spans="1:15" ht="30" x14ac:dyDescent="0.25">
      <c r="A119" s="44" t="s">
        <v>271</v>
      </c>
      <c r="B119" s="46" t="s">
        <v>272</v>
      </c>
      <c r="C119" s="42">
        <f>C120</f>
        <v>1078691</v>
      </c>
      <c r="D119" s="42">
        <f t="shared" ref="D119:E119" si="57">D120</f>
        <v>0</v>
      </c>
      <c r="E119" s="42">
        <f t="shared" si="57"/>
        <v>0</v>
      </c>
      <c r="F119" s="50"/>
      <c r="G119" s="50"/>
      <c r="H119" s="50"/>
      <c r="I119" s="50"/>
      <c r="J119" s="50"/>
      <c r="K119" s="50"/>
      <c r="L119" s="50"/>
      <c r="M119" s="50"/>
      <c r="N119" s="50"/>
      <c r="O119" s="50"/>
    </row>
    <row r="120" spans="1:15" ht="30.75" customHeight="1" x14ac:dyDescent="0.25">
      <c r="A120" s="33" t="s">
        <v>273</v>
      </c>
      <c r="B120" s="46" t="s">
        <v>274</v>
      </c>
      <c r="C120" s="42">
        <v>1078691</v>
      </c>
      <c r="D120" s="42">
        <v>0</v>
      </c>
      <c r="E120" s="42">
        <v>0</v>
      </c>
      <c r="F120" s="49"/>
      <c r="G120" s="49"/>
      <c r="H120" s="49"/>
      <c r="I120" s="49"/>
      <c r="J120" s="49"/>
      <c r="K120" s="49"/>
      <c r="L120" s="49"/>
      <c r="M120" s="49"/>
      <c r="N120" s="49"/>
      <c r="O120" s="49"/>
    </row>
    <row r="121" spans="1:15" ht="44.25" customHeight="1" x14ac:dyDescent="0.25">
      <c r="A121" s="64" t="s">
        <v>318</v>
      </c>
      <c r="B121" s="20" t="s">
        <v>319</v>
      </c>
      <c r="C121" s="42">
        <f>C122</f>
        <v>193216358.30000001</v>
      </c>
      <c r="D121" s="42">
        <f t="shared" ref="D121:E121" si="58">D122</f>
        <v>0</v>
      </c>
      <c r="E121" s="42">
        <f t="shared" si="58"/>
        <v>0</v>
      </c>
      <c r="F121" s="50"/>
      <c r="G121" s="50"/>
      <c r="H121" s="50"/>
      <c r="I121" s="50"/>
      <c r="J121" s="50"/>
      <c r="K121" s="50"/>
      <c r="L121" s="50"/>
      <c r="M121" s="50"/>
      <c r="N121" s="50"/>
      <c r="O121" s="50"/>
    </row>
    <row r="122" spans="1:15" s="3" customFormat="1" ht="86.25" customHeight="1" x14ac:dyDescent="0.25">
      <c r="A122" s="64" t="s">
        <v>320</v>
      </c>
      <c r="B122" s="20" t="s">
        <v>284</v>
      </c>
      <c r="C122" s="42">
        <v>193216358.30000001</v>
      </c>
      <c r="D122" s="42">
        <v>0</v>
      </c>
      <c r="E122" s="42">
        <v>0</v>
      </c>
      <c r="F122" s="21"/>
      <c r="G122" s="21"/>
      <c r="H122" s="21"/>
      <c r="I122" s="21"/>
      <c r="J122" s="21"/>
      <c r="K122" s="21"/>
      <c r="L122" s="21"/>
      <c r="M122" s="21"/>
      <c r="N122" s="21"/>
      <c r="O122" s="21"/>
    </row>
    <row r="123" spans="1:15" ht="19.5" customHeight="1" x14ac:dyDescent="0.25">
      <c r="A123" s="44" t="s">
        <v>122</v>
      </c>
      <c r="B123" s="25" t="s">
        <v>123</v>
      </c>
      <c r="C123" s="42">
        <f t="shared" ref="C123:E123" si="59">C124</f>
        <v>3021274</v>
      </c>
      <c r="D123" s="42">
        <f t="shared" si="59"/>
        <v>4685452</v>
      </c>
      <c r="E123" s="42">
        <f t="shared" si="59"/>
        <v>3232297</v>
      </c>
      <c r="F123" s="49"/>
      <c r="G123" s="49"/>
      <c r="H123" s="49"/>
      <c r="I123" s="49"/>
      <c r="J123" s="49"/>
      <c r="K123" s="49"/>
      <c r="L123" s="49"/>
      <c r="M123" s="49"/>
      <c r="N123" s="49"/>
      <c r="O123" s="49"/>
    </row>
    <row r="124" spans="1:15" ht="29.25" customHeight="1" x14ac:dyDescent="0.25">
      <c r="A124" s="44" t="s">
        <v>124</v>
      </c>
      <c r="B124" s="25" t="s">
        <v>153</v>
      </c>
      <c r="C124" s="42">
        <f>C125+C126+C127+C128+C131+C129+C130</f>
        <v>3021274</v>
      </c>
      <c r="D124" s="42">
        <f>D125+D126+D127+D128+D131+D129+D130</f>
        <v>4685452</v>
      </c>
      <c r="E124" s="42">
        <f>E125+E126+E127+E128+E131+E129+E130</f>
        <v>3232297</v>
      </c>
    </row>
    <row r="125" spans="1:15" ht="166.5" customHeight="1" x14ac:dyDescent="0.25">
      <c r="A125" s="44"/>
      <c r="B125" s="47" t="s">
        <v>321</v>
      </c>
      <c r="C125" s="42">
        <v>2586754</v>
      </c>
      <c r="D125" s="42">
        <v>2690132</v>
      </c>
      <c r="E125" s="42">
        <v>2797777</v>
      </c>
    </row>
    <row r="126" spans="1:15" ht="45" customHeight="1" x14ac:dyDescent="0.25">
      <c r="A126" s="44"/>
      <c r="B126" s="47" t="s">
        <v>260</v>
      </c>
      <c r="C126" s="42">
        <v>434520</v>
      </c>
      <c r="D126" s="42">
        <v>434520</v>
      </c>
      <c r="E126" s="42">
        <v>434520</v>
      </c>
    </row>
    <row r="127" spans="1:15" ht="46.5" hidden="1" customHeight="1" x14ac:dyDescent="0.25">
      <c r="A127" s="44"/>
      <c r="B127" s="47" t="s">
        <v>322</v>
      </c>
      <c r="C127" s="42">
        <v>0</v>
      </c>
      <c r="D127" s="42">
        <v>0</v>
      </c>
      <c r="E127" s="42">
        <v>0</v>
      </c>
      <c r="G127" s="36" t="s">
        <v>2</v>
      </c>
    </row>
    <row r="128" spans="1:15" ht="63.75" hidden="1" customHeight="1" x14ac:dyDescent="0.25">
      <c r="A128" s="44"/>
      <c r="B128" s="47" t="s">
        <v>261</v>
      </c>
      <c r="C128" s="42">
        <v>0</v>
      </c>
      <c r="D128" s="42">
        <v>0</v>
      </c>
      <c r="E128" s="42">
        <v>0</v>
      </c>
    </row>
    <row r="129" spans="1:5" ht="73.5" customHeight="1" x14ac:dyDescent="0.25">
      <c r="A129" s="44"/>
      <c r="B129" s="47" t="s">
        <v>323</v>
      </c>
      <c r="C129" s="42">
        <v>0</v>
      </c>
      <c r="D129" s="42">
        <v>1560800</v>
      </c>
      <c r="E129" s="42">
        <v>0</v>
      </c>
    </row>
    <row r="130" spans="1:5" ht="73.5" hidden="1" customHeight="1" x14ac:dyDescent="0.25">
      <c r="A130" s="44"/>
      <c r="B130" s="47" t="s">
        <v>324</v>
      </c>
      <c r="C130" s="42">
        <v>0</v>
      </c>
      <c r="D130" s="42">
        <v>0</v>
      </c>
      <c r="E130" s="42">
        <v>0</v>
      </c>
    </row>
    <row r="131" spans="1:5" ht="73.5" hidden="1" customHeight="1" x14ac:dyDescent="0.25">
      <c r="A131" s="44"/>
      <c r="B131" s="47" t="s">
        <v>221</v>
      </c>
      <c r="C131" s="42">
        <v>0</v>
      </c>
      <c r="D131" s="42">
        <v>0</v>
      </c>
      <c r="E131" s="42">
        <v>0</v>
      </c>
    </row>
    <row r="132" spans="1:5" ht="32.25" customHeight="1" x14ac:dyDescent="0.25">
      <c r="A132" s="44" t="s">
        <v>125</v>
      </c>
      <c r="B132" s="25" t="s">
        <v>126</v>
      </c>
      <c r="C132" s="42">
        <f>C133+C144+C146+C148+C150+C152+C154</f>
        <v>184481242.44</v>
      </c>
      <c r="D132" s="42">
        <f>D133+D144+D146+D148+D150+D152+D154</f>
        <v>182200814.89000002</v>
      </c>
      <c r="E132" s="42">
        <f t="shared" ref="E132" si="60">E133+E144+E146+E148+E150+E152+E154</f>
        <v>182491934.89000002</v>
      </c>
    </row>
    <row r="133" spans="1:5" ht="49.5" customHeight="1" x14ac:dyDescent="0.25">
      <c r="A133" s="44" t="s">
        <v>127</v>
      </c>
      <c r="B133" s="46" t="s">
        <v>128</v>
      </c>
      <c r="C133" s="42">
        <f>C134</f>
        <v>166962197.19999999</v>
      </c>
      <c r="D133" s="42">
        <f t="shared" ref="D133:E133" si="61">D134</f>
        <v>167213725.65000001</v>
      </c>
      <c r="E133" s="42">
        <f t="shared" si="61"/>
        <v>167541725.65000001</v>
      </c>
    </row>
    <row r="134" spans="1:5" ht="61.5" customHeight="1" x14ac:dyDescent="0.25">
      <c r="A134" s="44" t="s">
        <v>129</v>
      </c>
      <c r="B134" s="46" t="s">
        <v>130</v>
      </c>
      <c r="C134" s="42">
        <f>SUM(C135:C143)</f>
        <v>166962197.19999999</v>
      </c>
      <c r="D134" s="42">
        <f t="shared" ref="D134:E134" si="62">SUM(D135:D143)</f>
        <v>167213725.65000001</v>
      </c>
      <c r="E134" s="42">
        <f t="shared" si="62"/>
        <v>167541725.65000001</v>
      </c>
    </row>
    <row r="135" spans="1:5" ht="51" customHeight="1" x14ac:dyDescent="0.25">
      <c r="A135" s="44"/>
      <c r="B135" s="47" t="s">
        <v>183</v>
      </c>
      <c r="C135" s="42">
        <v>958500</v>
      </c>
      <c r="D135" s="42">
        <v>958500</v>
      </c>
      <c r="E135" s="42">
        <v>958500</v>
      </c>
    </row>
    <row r="136" spans="1:5" ht="51" customHeight="1" x14ac:dyDescent="0.25">
      <c r="A136" s="44"/>
      <c r="B136" s="47" t="s">
        <v>188</v>
      </c>
      <c r="C136" s="42">
        <v>154573912</v>
      </c>
      <c r="D136" s="42">
        <v>154573912</v>
      </c>
      <c r="E136" s="42">
        <v>154573912</v>
      </c>
    </row>
    <row r="137" spans="1:5" ht="132" customHeight="1" x14ac:dyDescent="0.25">
      <c r="A137" s="44"/>
      <c r="B137" s="47" t="s">
        <v>185</v>
      </c>
      <c r="C137" s="42">
        <v>126000</v>
      </c>
      <c r="D137" s="42">
        <v>126000</v>
      </c>
      <c r="E137" s="42">
        <v>126000</v>
      </c>
    </row>
    <row r="138" spans="1:5" ht="177.75" customHeight="1" x14ac:dyDescent="0.25">
      <c r="A138" s="44"/>
      <c r="B138" s="47" t="s">
        <v>184</v>
      </c>
      <c r="C138" s="42">
        <v>1282814</v>
      </c>
      <c r="D138" s="42">
        <v>1282814</v>
      </c>
      <c r="E138" s="42">
        <v>1282814</v>
      </c>
    </row>
    <row r="139" spans="1:5" ht="105" customHeight="1" x14ac:dyDescent="0.25">
      <c r="A139" s="44"/>
      <c r="B139" s="47" t="s">
        <v>187</v>
      </c>
      <c r="C139" s="42">
        <v>320654</v>
      </c>
      <c r="D139" s="42">
        <v>320654</v>
      </c>
      <c r="E139" s="42">
        <v>320654</v>
      </c>
    </row>
    <row r="140" spans="1:5" ht="77.25" customHeight="1" x14ac:dyDescent="0.25">
      <c r="A140" s="44"/>
      <c r="B140" s="47" t="s">
        <v>342</v>
      </c>
      <c r="C140" s="42">
        <v>119600</v>
      </c>
      <c r="D140" s="42">
        <v>119600</v>
      </c>
      <c r="E140" s="42">
        <v>119600</v>
      </c>
    </row>
    <row r="141" spans="1:5" ht="104.25" customHeight="1" x14ac:dyDescent="0.25">
      <c r="A141" s="44"/>
      <c r="B141" s="47" t="s">
        <v>186</v>
      </c>
      <c r="C141" s="42">
        <v>9261100</v>
      </c>
      <c r="D141" s="42">
        <v>9576500</v>
      </c>
      <c r="E141" s="42">
        <v>9904500</v>
      </c>
    </row>
    <row r="142" spans="1:5" ht="212.25" customHeight="1" x14ac:dyDescent="0.25">
      <c r="A142" s="44"/>
      <c r="B142" s="47" t="s">
        <v>275</v>
      </c>
      <c r="C142" s="42">
        <v>255486.2</v>
      </c>
      <c r="D142" s="42">
        <v>191614.65</v>
      </c>
      <c r="E142" s="42">
        <v>191614.65</v>
      </c>
    </row>
    <row r="143" spans="1:5" ht="167.25" customHeight="1" x14ac:dyDescent="0.25">
      <c r="A143" s="44"/>
      <c r="B143" s="47" t="s">
        <v>276</v>
      </c>
      <c r="C143" s="42">
        <v>64131</v>
      </c>
      <c r="D143" s="42">
        <v>64131</v>
      </c>
      <c r="E143" s="42">
        <v>64131</v>
      </c>
    </row>
    <row r="144" spans="1:5" ht="105.75" customHeight="1" x14ac:dyDescent="0.25">
      <c r="A144" s="44" t="s">
        <v>131</v>
      </c>
      <c r="B144" s="25" t="s">
        <v>132</v>
      </c>
      <c r="C144" s="42">
        <f>C145</f>
        <v>972276</v>
      </c>
      <c r="D144" s="42">
        <f>D145</f>
        <v>972276</v>
      </c>
      <c r="E144" s="42">
        <f>E145</f>
        <v>972276</v>
      </c>
    </row>
    <row r="145" spans="1:6" ht="119.25" customHeight="1" x14ac:dyDescent="0.25">
      <c r="A145" s="44" t="s">
        <v>133</v>
      </c>
      <c r="B145" s="25" t="s">
        <v>134</v>
      </c>
      <c r="C145" s="42">
        <v>972276</v>
      </c>
      <c r="D145" s="42">
        <v>972276</v>
      </c>
      <c r="E145" s="42">
        <v>972276</v>
      </c>
      <c r="F145" s="36" t="s">
        <v>2</v>
      </c>
    </row>
    <row r="146" spans="1:6" ht="86.25" customHeight="1" x14ac:dyDescent="0.25">
      <c r="A146" s="44" t="s">
        <v>135</v>
      </c>
      <c r="B146" s="25" t="s">
        <v>136</v>
      </c>
      <c r="C146" s="42">
        <f>C147</f>
        <v>16541919.24</v>
      </c>
      <c r="D146" s="42">
        <f t="shared" ref="D146:E146" si="63">D147</f>
        <v>13973298.24</v>
      </c>
      <c r="E146" s="42">
        <f t="shared" si="63"/>
        <v>13973298.24</v>
      </c>
    </row>
    <row r="147" spans="1:6" ht="90.75" customHeight="1" x14ac:dyDescent="0.25">
      <c r="A147" s="44" t="s">
        <v>137</v>
      </c>
      <c r="B147" s="25" t="s">
        <v>138</v>
      </c>
      <c r="C147" s="42">
        <v>16541919.24</v>
      </c>
      <c r="D147" s="42">
        <v>13973298.24</v>
      </c>
      <c r="E147" s="42">
        <v>13973298.24</v>
      </c>
    </row>
    <row r="148" spans="1:6" ht="63.75" hidden="1" customHeight="1" x14ac:dyDescent="0.25">
      <c r="A148" s="44" t="s">
        <v>325</v>
      </c>
      <c r="B148" s="46" t="s">
        <v>326</v>
      </c>
      <c r="C148" s="42">
        <f>C149</f>
        <v>0</v>
      </c>
      <c r="D148" s="42">
        <f t="shared" ref="D148:E148" si="64">D149</f>
        <v>0</v>
      </c>
      <c r="E148" s="42">
        <f t="shared" si="64"/>
        <v>0</v>
      </c>
    </row>
    <row r="149" spans="1:6" ht="70.5" hidden="1" customHeight="1" x14ac:dyDescent="0.25">
      <c r="A149" s="44" t="s">
        <v>327</v>
      </c>
      <c r="B149" s="46" t="s">
        <v>328</v>
      </c>
      <c r="C149" s="42">
        <v>0</v>
      </c>
      <c r="D149" s="42">
        <v>0</v>
      </c>
      <c r="E149" s="42">
        <v>0</v>
      </c>
    </row>
    <row r="150" spans="1:6" ht="92.25" customHeight="1" x14ac:dyDescent="0.25">
      <c r="A150" s="44" t="s">
        <v>139</v>
      </c>
      <c r="B150" s="25" t="s">
        <v>140</v>
      </c>
      <c r="C150" s="42">
        <f>C151</f>
        <v>4850</v>
      </c>
      <c r="D150" s="42">
        <f t="shared" ref="D150:E150" si="65">D151</f>
        <v>41515</v>
      </c>
      <c r="E150" s="42">
        <f t="shared" si="65"/>
        <v>4635</v>
      </c>
    </row>
    <row r="151" spans="1:6" ht="90" customHeight="1" x14ac:dyDescent="0.25">
      <c r="A151" s="44" t="s">
        <v>141</v>
      </c>
      <c r="B151" s="25" t="s">
        <v>142</v>
      </c>
      <c r="C151" s="42">
        <v>4850</v>
      </c>
      <c r="D151" s="42">
        <v>41515</v>
      </c>
      <c r="E151" s="42">
        <v>4635</v>
      </c>
    </row>
    <row r="152" spans="1:6" ht="58.5" hidden="1" customHeight="1" x14ac:dyDescent="0.25">
      <c r="A152" s="44" t="s">
        <v>329</v>
      </c>
      <c r="B152" s="46" t="s">
        <v>330</v>
      </c>
      <c r="C152" s="42">
        <f>C153</f>
        <v>0</v>
      </c>
      <c r="D152" s="42">
        <f t="shared" ref="D152:E152" si="66">D153</f>
        <v>0</v>
      </c>
      <c r="E152" s="42">
        <f t="shared" si="66"/>
        <v>0</v>
      </c>
    </row>
    <row r="153" spans="1:6" ht="72.75" hidden="1" customHeight="1" x14ac:dyDescent="0.25">
      <c r="A153" s="44" t="s">
        <v>331</v>
      </c>
      <c r="B153" s="46" t="s">
        <v>332</v>
      </c>
      <c r="C153" s="42">
        <v>0</v>
      </c>
      <c r="D153" s="42">
        <v>0</v>
      </c>
      <c r="E153" s="42">
        <v>0</v>
      </c>
    </row>
    <row r="154" spans="1:6" ht="45" hidden="1" x14ac:dyDescent="0.25">
      <c r="A154" s="44" t="s">
        <v>333</v>
      </c>
      <c r="B154" s="31" t="s">
        <v>334</v>
      </c>
      <c r="C154" s="42">
        <f>C155</f>
        <v>0</v>
      </c>
      <c r="D154" s="42">
        <v>0</v>
      </c>
      <c r="E154" s="58">
        <v>0</v>
      </c>
    </row>
    <row r="155" spans="1:6" ht="45" hidden="1" x14ac:dyDescent="0.25">
      <c r="A155" s="60" t="s">
        <v>335</v>
      </c>
      <c r="B155" s="31" t="s">
        <v>336</v>
      </c>
      <c r="C155" s="42">
        <v>0</v>
      </c>
      <c r="D155" s="42">
        <v>0</v>
      </c>
      <c r="E155" s="58">
        <v>0</v>
      </c>
    </row>
    <row r="156" spans="1:6" ht="18.75" customHeight="1" x14ac:dyDescent="0.25">
      <c r="A156" s="44" t="s">
        <v>143</v>
      </c>
      <c r="B156" s="46" t="s">
        <v>0</v>
      </c>
      <c r="C156" s="42">
        <f>C157+C163+C161+C159</f>
        <v>6676468</v>
      </c>
      <c r="D156" s="42">
        <f t="shared" ref="D156:E156" si="67">D157+D163+D161+D159</f>
        <v>6751901</v>
      </c>
      <c r="E156" s="42">
        <f t="shared" si="67"/>
        <v>6783108</v>
      </c>
    </row>
    <row r="157" spans="1:6" ht="87.75" customHeight="1" x14ac:dyDescent="0.25">
      <c r="A157" s="44" t="s">
        <v>144</v>
      </c>
      <c r="B157" s="25" t="s">
        <v>145</v>
      </c>
      <c r="C157" s="42">
        <f t="shared" ref="C157:E157" si="68">C158</f>
        <v>6676268</v>
      </c>
      <c r="D157" s="42">
        <f t="shared" si="68"/>
        <v>6751701</v>
      </c>
      <c r="E157" s="42">
        <f t="shared" si="68"/>
        <v>6782908</v>
      </c>
    </row>
    <row r="158" spans="1:6" ht="105.75" customHeight="1" x14ac:dyDescent="0.25">
      <c r="A158" s="44" t="s">
        <v>146</v>
      </c>
      <c r="B158" s="25" t="s">
        <v>147</v>
      </c>
      <c r="C158" s="42">
        <f>6676468-200</f>
        <v>6676268</v>
      </c>
      <c r="D158" s="42">
        <f>6751901-200</f>
        <v>6751701</v>
      </c>
      <c r="E158" s="42">
        <f>6783108-200</f>
        <v>6782908</v>
      </c>
    </row>
    <row r="159" spans="1:6" ht="105.75" hidden="1" customHeight="1" x14ac:dyDescent="0.25">
      <c r="A159" s="44" t="s">
        <v>278</v>
      </c>
      <c r="B159" s="25" t="s">
        <v>279</v>
      </c>
      <c r="C159" s="42">
        <f>C160</f>
        <v>0</v>
      </c>
      <c r="D159" s="42">
        <f t="shared" ref="D159:E159" si="69">D160</f>
        <v>0</v>
      </c>
      <c r="E159" s="42">
        <f t="shared" si="69"/>
        <v>0</v>
      </c>
    </row>
    <row r="160" spans="1:6" ht="73.5" hidden="1" customHeight="1" x14ac:dyDescent="0.25">
      <c r="A160" s="44" t="s">
        <v>280</v>
      </c>
      <c r="B160" s="25" t="s">
        <v>281</v>
      </c>
      <c r="C160" s="42"/>
      <c r="D160" s="42"/>
      <c r="E160" s="42"/>
    </row>
    <row r="161" spans="1:5" ht="104.25" hidden="1" customHeight="1" x14ac:dyDescent="0.25">
      <c r="A161" s="44" t="s">
        <v>226</v>
      </c>
      <c r="B161" s="46" t="s">
        <v>282</v>
      </c>
      <c r="C161" s="42">
        <f>C162</f>
        <v>0</v>
      </c>
      <c r="D161" s="42">
        <f>D162</f>
        <v>0</v>
      </c>
      <c r="E161" s="42">
        <f>E162</f>
        <v>0</v>
      </c>
    </row>
    <row r="162" spans="1:5" ht="93.75" hidden="1" customHeight="1" x14ac:dyDescent="0.25">
      <c r="A162" s="44" t="s">
        <v>208</v>
      </c>
      <c r="B162" s="46" t="s">
        <v>283</v>
      </c>
      <c r="C162" s="42"/>
      <c r="D162" s="42"/>
      <c r="E162" s="42"/>
    </row>
    <row r="163" spans="1:5" ht="32.25" customHeight="1" x14ac:dyDescent="0.25">
      <c r="A163" s="44" t="s">
        <v>148</v>
      </c>
      <c r="B163" s="46" t="s">
        <v>149</v>
      </c>
      <c r="C163" s="42">
        <f>C164</f>
        <v>200</v>
      </c>
      <c r="D163" s="42">
        <f t="shared" ref="D163:E163" si="70">D164</f>
        <v>200</v>
      </c>
      <c r="E163" s="42">
        <f t="shared" si="70"/>
        <v>200</v>
      </c>
    </row>
    <row r="164" spans="1:5" ht="45" customHeight="1" x14ac:dyDescent="0.25">
      <c r="A164" s="44" t="s">
        <v>150</v>
      </c>
      <c r="B164" s="46" t="s">
        <v>151</v>
      </c>
      <c r="C164" s="42">
        <v>200</v>
      </c>
      <c r="D164" s="42">
        <v>200</v>
      </c>
      <c r="E164" s="42">
        <v>200</v>
      </c>
    </row>
    <row r="165" spans="1:5" ht="21" hidden="1" customHeight="1" x14ac:dyDescent="0.25">
      <c r="A165" s="44" t="s">
        <v>337</v>
      </c>
      <c r="B165" s="46" t="s">
        <v>338</v>
      </c>
      <c r="C165" s="42">
        <f t="shared" ref="C165:E165" si="71">C167</f>
        <v>0</v>
      </c>
      <c r="D165" s="42">
        <f t="shared" si="71"/>
        <v>0</v>
      </c>
      <c r="E165" s="42">
        <f t="shared" si="71"/>
        <v>0</v>
      </c>
    </row>
    <row r="166" spans="1:5" ht="30" hidden="1" customHeight="1" x14ac:dyDescent="0.25">
      <c r="A166" s="44" t="s">
        <v>339</v>
      </c>
      <c r="B166" s="46" t="s">
        <v>340</v>
      </c>
      <c r="C166" s="42">
        <f>C167</f>
        <v>0</v>
      </c>
      <c r="D166" s="42">
        <f t="shared" ref="D166:E166" si="72">D167</f>
        <v>0</v>
      </c>
      <c r="E166" s="42">
        <f t="shared" si="72"/>
        <v>0</v>
      </c>
    </row>
    <row r="167" spans="1:5" ht="32.25" hidden="1" customHeight="1" x14ac:dyDescent="0.25">
      <c r="A167" s="44" t="s">
        <v>341</v>
      </c>
      <c r="B167" s="46" t="s">
        <v>340</v>
      </c>
      <c r="C167" s="42">
        <v>0</v>
      </c>
      <c r="D167" s="42">
        <v>0</v>
      </c>
      <c r="E167" s="42">
        <v>0</v>
      </c>
    </row>
    <row r="168" spans="1:5" ht="16.5" customHeight="1" x14ac:dyDescent="0.25">
      <c r="A168" s="44"/>
      <c r="B168" s="46" t="s">
        <v>152</v>
      </c>
      <c r="C168" s="42">
        <f>C7+C97</f>
        <v>586069833.74000001</v>
      </c>
      <c r="D168" s="42">
        <f>D7+D97</f>
        <v>378917567.88999999</v>
      </c>
      <c r="E168" s="42">
        <f>E7+E97</f>
        <v>387750539.88999999</v>
      </c>
    </row>
  </sheetData>
  <mergeCells count="2">
    <mergeCell ref="C2:E2"/>
    <mergeCell ref="A3:E3"/>
  </mergeCells>
  <pageMargins left="0.70866141732283472" right="0.51181102362204722" top="0.19685039370078741" bottom="0.35433070866141736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zoomScale="90" zoomScaleNormal="90" workbookViewId="0">
      <selection activeCell="J379" sqref="J379"/>
    </sheetView>
  </sheetViews>
  <sheetFormatPr defaultRowHeight="15" x14ac:dyDescent="0.25"/>
  <cols>
    <col min="1" max="1" width="55" style="8" customWidth="1"/>
    <col min="2" max="2" width="16.140625" style="8" customWidth="1"/>
    <col min="3" max="4" width="13.5703125" style="8" customWidth="1"/>
    <col min="5" max="256" width="9.140625" style="8"/>
    <col min="257" max="257" width="37.85546875" style="8" customWidth="1"/>
    <col min="258" max="258" width="12.42578125" style="8" customWidth="1"/>
    <col min="259" max="259" width="12.140625" style="8" customWidth="1"/>
    <col min="260" max="260" width="12" style="8" customWidth="1"/>
    <col min="261" max="512" width="9.140625" style="8"/>
    <col min="513" max="513" width="37.85546875" style="8" customWidth="1"/>
    <col min="514" max="514" width="12.42578125" style="8" customWidth="1"/>
    <col min="515" max="515" width="12.140625" style="8" customWidth="1"/>
    <col min="516" max="516" width="12" style="8" customWidth="1"/>
    <col min="517" max="768" width="9.140625" style="8"/>
    <col min="769" max="769" width="37.85546875" style="8" customWidth="1"/>
    <col min="770" max="770" width="12.42578125" style="8" customWidth="1"/>
    <col min="771" max="771" width="12.140625" style="8" customWidth="1"/>
    <col min="772" max="772" width="12" style="8" customWidth="1"/>
    <col min="773" max="1024" width="9.140625" style="8"/>
    <col min="1025" max="1025" width="37.85546875" style="8" customWidth="1"/>
    <col min="1026" max="1026" width="12.42578125" style="8" customWidth="1"/>
    <col min="1027" max="1027" width="12.140625" style="8" customWidth="1"/>
    <col min="1028" max="1028" width="12" style="8" customWidth="1"/>
    <col min="1029" max="1280" width="9.140625" style="8"/>
    <col min="1281" max="1281" width="37.85546875" style="8" customWidth="1"/>
    <col min="1282" max="1282" width="12.42578125" style="8" customWidth="1"/>
    <col min="1283" max="1283" width="12.140625" style="8" customWidth="1"/>
    <col min="1284" max="1284" width="12" style="8" customWidth="1"/>
    <col min="1285" max="1536" width="9.140625" style="8"/>
    <col min="1537" max="1537" width="37.85546875" style="8" customWidth="1"/>
    <col min="1538" max="1538" width="12.42578125" style="8" customWidth="1"/>
    <col min="1539" max="1539" width="12.140625" style="8" customWidth="1"/>
    <col min="1540" max="1540" width="12" style="8" customWidth="1"/>
    <col min="1541" max="1792" width="9.140625" style="8"/>
    <col min="1793" max="1793" width="37.85546875" style="8" customWidth="1"/>
    <col min="1794" max="1794" width="12.42578125" style="8" customWidth="1"/>
    <col min="1795" max="1795" width="12.140625" style="8" customWidth="1"/>
    <col min="1796" max="1796" width="12" style="8" customWidth="1"/>
    <col min="1797" max="2048" width="9.140625" style="8"/>
    <col min="2049" max="2049" width="37.85546875" style="8" customWidth="1"/>
    <col min="2050" max="2050" width="12.42578125" style="8" customWidth="1"/>
    <col min="2051" max="2051" width="12.140625" style="8" customWidth="1"/>
    <col min="2052" max="2052" width="12" style="8" customWidth="1"/>
    <col min="2053" max="2304" width="9.140625" style="8"/>
    <col min="2305" max="2305" width="37.85546875" style="8" customWidth="1"/>
    <col min="2306" max="2306" width="12.42578125" style="8" customWidth="1"/>
    <col min="2307" max="2307" width="12.140625" style="8" customWidth="1"/>
    <col min="2308" max="2308" width="12" style="8" customWidth="1"/>
    <col min="2309" max="2560" width="9.140625" style="8"/>
    <col min="2561" max="2561" width="37.85546875" style="8" customWidth="1"/>
    <col min="2562" max="2562" width="12.42578125" style="8" customWidth="1"/>
    <col min="2563" max="2563" width="12.140625" style="8" customWidth="1"/>
    <col min="2564" max="2564" width="12" style="8" customWidth="1"/>
    <col min="2565" max="2816" width="9.140625" style="8"/>
    <col min="2817" max="2817" width="37.85546875" style="8" customWidth="1"/>
    <col min="2818" max="2818" width="12.42578125" style="8" customWidth="1"/>
    <col min="2819" max="2819" width="12.140625" style="8" customWidth="1"/>
    <col min="2820" max="2820" width="12" style="8" customWidth="1"/>
    <col min="2821" max="3072" width="9.140625" style="8"/>
    <col min="3073" max="3073" width="37.85546875" style="8" customWidth="1"/>
    <col min="3074" max="3074" width="12.42578125" style="8" customWidth="1"/>
    <col min="3075" max="3075" width="12.140625" style="8" customWidth="1"/>
    <col min="3076" max="3076" width="12" style="8" customWidth="1"/>
    <col min="3077" max="3328" width="9.140625" style="8"/>
    <col min="3329" max="3329" width="37.85546875" style="8" customWidth="1"/>
    <col min="3330" max="3330" width="12.42578125" style="8" customWidth="1"/>
    <col min="3331" max="3331" width="12.140625" style="8" customWidth="1"/>
    <col min="3332" max="3332" width="12" style="8" customWidth="1"/>
    <col min="3333" max="3584" width="9.140625" style="8"/>
    <col min="3585" max="3585" width="37.85546875" style="8" customWidth="1"/>
    <col min="3586" max="3586" width="12.42578125" style="8" customWidth="1"/>
    <col min="3587" max="3587" width="12.140625" style="8" customWidth="1"/>
    <col min="3588" max="3588" width="12" style="8" customWidth="1"/>
    <col min="3589" max="3840" width="9.140625" style="8"/>
    <col min="3841" max="3841" width="37.85546875" style="8" customWidth="1"/>
    <col min="3842" max="3842" width="12.42578125" style="8" customWidth="1"/>
    <col min="3843" max="3843" width="12.140625" style="8" customWidth="1"/>
    <col min="3844" max="3844" width="12" style="8" customWidth="1"/>
    <col min="3845" max="4096" width="9.140625" style="8"/>
    <col min="4097" max="4097" width="37.85546875" style="8" customWidth="1"/>
    <col min="4098" max="4098" width="12.42578125" style="8" customWidth="1"/>
    <col min="4099" max="4099" width="12.140625" style="8" customWidth="1"/>
    <col min="4100" max="4100" width="12" style="8" customWidth="1"/>
    <col min="4101" max="4352" width="9.140625" style="8"/>
    <col min="4353" max="4353" width="37.85546875" style="8" customWidth="1"/>
    <col min="4354" max="4354" width="12.42578125" style="8" customWidth="1"/>
    <col min="4355" max="4355" width="12.140625" style="8" customWidth="1"/>
    <col min="4356" max="4356" width="12" style="8" customWidth="1"/>
    <col min="4357" max="4608" width="9.140625" style="8"/>
    <col min="4609" max="4609" width="37.85546875" style="8" customWidth="1"/>
    <col min="4610" max="4610" width="12.42578125" style="8" customWidth="1"/>
    <col min="4611" max="4611" width="12.140625" style="8" customWidth="1"/>
    <col min="4612" max="4612" width="12" style="8" customWidth="1"/>
    <col min="4613" max="4864" width="9.140625" style="8"/>
    <col min="4865" max="4865" width="37.85546875" style="8" customWidth="1"/>
    <col min="4866" max="4866" width="12.42578125" style="8" customWidth="1"/>
    <col min="4867" max="4867" width="12.140625" style="8" customWidth="1"/>
    <col min="4868" max="4868" width="12" style="8" customWidth="1"/>
    <col min="4869" max="5120" width="9.140625" style="8"/>
    <col min="5121" max="5121" width="37.85546875" style="8" customWidth="1"/>
    <col min="5122" max="5122" width="12.42578125" style="8" customWidth="1"/>
    <col min="5123" max="5123" width="12.140625" style="8" customWidth="1"/>
    <col min="5124" max="5124" width="12" style="8" customWidth="1"/>
    <col min="5125" max="5376" width="9.140625" style="8"/>
    <col min="5377" max="5377" width="37.85546875" style="8" customWidth="1"/>
    <col min="5378" max="5378" width="12.42578125" style="8" customWidth="1"/>
    <col min="5379" max="5379" width="12.140625" style="8" customWidth="1"/>
    <col min="5380" max="5380" width="12" style="8" customWidth="1"/>
    <col min="5381" max="5632" width="9.140625" style="8"/>
    <col min="5633" max="5633" width="37.85546875" style="8" customWidth="1"/>
    <col min="5634" max="5634" width="12.42578125" style="8" customWidth="1"/>
    <col min="5635" max="5635" width="12.140625" style="8" customWidth="1"/>
    <col min="5636" max="5636" width="12" style="8" customWidth="1"/>
    <col min="5637" max="5888" width="9.140625" style="8"/>
    <col min="5889" max="5889" width="37.85546875" style="8" customWidth="1"/>
    <col min="5890" max="5890" width="12.42578125" style="8" customWidth="1"/>
    <col min="5891" max="5891" width="12.140625" style="8" customWidth="1"/>
    <col min="5892" max="5892" width="12" style="8" customWidth="1"/>
    <col min="5893" max="6144" width="9.140625" style="8"/>
    <col min="6145" max="6145" width="37.85546875" style="8" customWidth="1"/>
    <col min="6146" max="6146" width="12.42578125" style="8" customWidth="1"/>
    <col min="6147" max="6147" width="12.140625" style="8" customWidth="1"/>
    <col min="6148" max="6148" width="12" style="8" customWidth="1"/>
    <col min="6149" max="6400" width="9.140625" style="8"/>
    <col min="6401" max="6401" width="37.85546875" style="8" customWidth="1"/>
    <col min="6402" max="6402" width="12.42578125" style="8" customWidth="1"/>
    <col min="6403" max="6403" width="12.140625" style="8" customWidth="1"/>
    <col min="6404" max="6404" width="12" style="8" customWidth="1"/>
    <col min="6405" max="6656" width="9.140625" style="8"/>
    <col min="6657" max="6657" width="37.85546875" style="8" customWidth="1"/>
    <col min="6658" max="6658" width="12.42578125" style="8" customWidth="1"/>
    <col min="6659" max="6659" width="12.140625" style="8" customWidth="1"/>
    <col min="6660" max="6660" width="12" style="8" customWidth="1"/>
    <col min="6661" max="6912" width="9.140625" style="8"/>
    <col min="6913" max="6913" width="37.85546875" style="8" customWidth="1"/>
    <col min="6914" max="6914" width="12.42578125" style="8" customWidth="1"/>
    <col min="6915" max="6915" width="12.140625" style="8" customWidth="1"/>
    <col min="6916" max="6916" width="12" style="8" customWidth="1"/>
    <col min="6917" max="7168" width="9.140625" style="8"/>
    <col min="7169" max="7169" width="37.85546875" style="8" customWidth="1"/>
    <col min="7170" max="7170" width="12.42578125" style="8" customWidth="1"/>
    <col min="7171" max="7171" width="12.140625" style="8" customWidth="1"/>
    <col min="7172" max="7172" width="12" style="8" customWidth="1"/>
    <col min="7173" max="7424" width="9.140625" style="8"/>
    <col min="7425" max="7425" width="37.85546875" style="8" customWidth="1"/>
    <col min="7426" max="7426" width="12.42578125" style="8" customWidth="1"/>
    <col min="7427" max="7427" width="12.140625" style="8" customWidth="1"/>
    <col min="7428" max="7428" width="12" style="8" customWidth="1"/>
    <col min="7429" max="7680" width="9.140625" style="8"/>
    <col min="7681" max="7681" width="37.85546875" style="8" customWidth="1"/>
    <col min="7682" max="7682" width="12.42578125" style="8" customWidth="1"/>
    <col min="7683" max="7683" width="12.140625" style="8" customWidth="1"/>
    <col min="7684" max="7684" width="12" style="8" customWidth="1"/>
    <col min="7685" max="7936" width="9.140625" style="8"/>
    <col min="7937" max="7937" width="37.85546875" style="8" customWidth="1"/>
    <col min="7938" max="7938" width="12.42578125" style="8" customWidth="1"/>
    <col min="7939" max="7939" width="12.140625" style="8" customWidth="1"/>
    <col min="7940" max="7940" width="12" style="8" customWidth="1"/>
    <col min="7941" max="8192" width="9.140625" style="8"/>
    <col min="8193" max="8193" width="37.85546875" style="8" customWidth="1"/>
    <col min="8194" max="8194" width="12.42578125" style="8" customWidth="1"/>
    <col min="8195" max="8195" width="12.140625" style="8" customWidth="1"/>
    <col min="8196" max="8196" width="12" style="8" customWidth="1"/>
    <col min="8197" max="8448" width="9.140625" style="8"/>
    <col min="8449" max="8449" width="37.85546875" style="8" customWidth="1"/>
    <col min="8450" max="8450" width="12.42578125" style="8" customWidth="1"/>
    <col min="8451" max="8451" width="12.140625" style="8" customWidth="1"/>
    <col min="8452" max="8452" width="12" style="8" customWidth="1"/>
    <col min="8453" max="8704" width="9.140625" style="8"/>
    <col min="8705" max="8705" width="37.85546875" style="8" customWidth="1"/>
    <col min="8706" max="8706" width="12.42578125" style="8" customWidth="1"/>
    <col min="8707" max="8707" width="12.140625" style="8" customWidth="1"/>
    <col min="8708" max="8708" width="12" style="8" customWidth="1"/>
    <col min="8709" max="8960" width="9.140625" style="8"/>
    <col min="8961" max="8961" width="37.85546875" style="8" customWidth="1"/>
    <col min="8962" max="8962" width="12.42578125" style="8" customWidth="1"/>
    <col min="8963" max="8963" width="12.140625" style="8" customWidth="1"/>
    <col min="8964" max="8964" width="12" style="8" customWidth="1"/>
    <col min="8965" max="9216" width="9.140625" style="8"/>
    <col min="9217" max="9217" width="37.85546875" style="8" customWidth="1"/>
    <col min="9218" max="9218" width="12.42578125" style="8" customWidth="1"/>
    <col min="9219" max="9219" width="12.140625" style="8" customWidth="1"/>
    <col min="9220" max="9220" width="12" style="8" customWidth="1"/>
    <col min="9221" max="9472" width="9.140625" style="8"/>
    <col min="9473" max="9473" width="37.85546875" style="8" customWidth="1"/>
    <col min="9474" max="9474" width="12.42578125" style="8" customWidth="1"/>
    <col min="9475" max="9475" width="12.140625" style="8" customWidth="1"/>
    <col min="9476" max="9476" width="12" style="8" customWidth="1"/>
    <col min="9477" max="9728" width="9.140625" style="8"/>
    <col min="9729" max="9729" width="37.85546875" style="8" customWidth="1"/>
    <col min="9730" max="9730" width="12.42578125" style="8" customWidth="1"/>
    <col min="9731" max="9731" width="12.140625" style="8" customWidth="1"/>
    <col min="9732" max="9732" width="12" style="8" customWidth="1"/>
    <col min="9733" max="9984" width="9.140625" style="8"/>
    <col min="9985" max="9985" width="37.85546875" style="8" customWidth="1"/>
    <col min="9986" max="9986" width="12.42578125" style="8" customWidth="1"/>
    <col min="9987" max="9987" width="12.140625" style="8" customWidth="1"/>
    <col min="9988" max="9988" width="12" style="8" customWidth="1"/>
    <col min="9989" max="10240" width="9.140625" style="8"/>
    <col min="10241" max="10241" width="37.85546875" style="8" customWidth="1"/>
    <col min="10242" max="10242" width="12.42578125" style="8" customWidth="1"/>
    <col min="10243" max="10243" width="12.140625" style="8" customWidth="1"/>
    <col min="10244" max="10244" width="12" style="8" customWidth="1"/>
    <col min="10245" max="10496" width="9.140625" style="8"/>
    <col min="10497" max="10497" width="37.85546875" style="8" customWidth="1"/>
    <col min="10498" max="10498" width="12.42578125" style="8" customWidth="1"/>
    <col min="10499" max="10499" width="12.140625" style="8" customWidth="1"/>
    <col min="10500" max="10500" width="12" style="8" customWidth="1"/>
    <col min="10501" max="10752" width="9.140625" style="8"/>
    <col min="10753" max="10753" width="37.85546875" style="8" customWidth="1"/>
    <col min="10754" max="10754" width="12.42578125" style="8" customWidth="1"/>
    <col min="10755" max="10755" width="12.140625" style="8" customWidth="1"/>
    <col min="10756" max="10756" width="12" style="8" customWidth="1"/>
    <col min="10757" max="11008" width="9.140625" style="8"/>
    <col min="11009" max="11009" width="37.85546875" style="8" customWidth="1"/>
    <col min="11010" max="11010" width="12.42578125" style="8" customWidth="1"/>
    <col min="11011" max="11011" width="12.140625" style="8" customWidth="1"/>
    <col min="11012" max="11012" width="12" style="8" customWidth="1"/>
    <col min="11013" max="11264" width="9.140625" style="8"/>
    <col min="11265" max="11265" width="37.85546875" style="8" customWidth="1"/>
    <col min="11266" max="11266" width="12.42578125" style="8" customWidth="1"/>
    <col min="11267" max="11267" width="12.140625" style="8" customWidth="1"/>
    <col min="11268" max="11268" width="12" style="8" customWidth="1"/>
    <col min="11269" max="11520" width="9.140625" style="8"/>
    <col min="11521" max="11521" width="37.85546875" style="8" customWidth="1"/>
    <col min="11522" max="11522" width="12.42578125" style="8" customWidth="1"/>
    <col min="11523" max="11523" width="12.140625" style="8" customWidth="1"/>
    <col min="11524" max="11524" width="12" style="8" customWidth="1"/>
    <col min="11525" max="11776" width="9.140625" style="8"/>
    <col min="11777" max="11777" width="37.85546875" style="8" customWidth="1"/>
    <col min="11778" max="11778" width="12.42578125" style="8" customWidth="1"/>
    <col min="11779" max="11779" width="12.140625" style="8" customWidth="1"/>
    <col min="11780" max="11780" width="12" style="8" customWidth="1"/>
    <col min="11781" max="12032" width="9.140625" style="8"/>
    <col min="12033" max="12033" width="37.85546875" style="8" customWidth="1"/>
    <col min="12034" max="12034" width="12.42578125" style="8" customWidth="1"/>
    <col min="12035" max="12035" width="12.140625" style="8" customWidth="1"/>
    <col min="12036" max="12036" width="12" style="8" customWidth="1"/>
    <col min="12037" max="12288" width="9.140625" style="8"/>
    <col min="12289" max="12289" width="37.85546875" style="8" customWidth="1"/>
    <col min="12290" max="12290" width="12.42578125" style="8" customWidth="1"/>
    <col min="12291" max="12291" width="12.140625" style="8" customWidth="1"/>
    <col min="12292" max="12292" width="12" style="8" customWidth="1"/>
    <col min="12293" max="12544" width="9.140625" style="8"/>
    <col min="12545" max="12545" width="37.85546875" style="8" customWidth="1"/>
    <col min="12546" max="12546" width="12.42578125" style="8" customWidth="1"/>
    <col min="12547" max="12547" width="12.140625" style="8" customWidth="1"/>
    <col min="12548" max="12548" width="12" style="8" customWidth="1"/>
    <col min="12549" max="12800" width="9.140625" style="8"/>
    <col min="12801" max="12801" width="37.85546875" style="8" customWidth="1"/>
    <col min="12802" max="12802" width="12.42578125" style="8" customWidth="1"/>
    <col min="12803" max="12803" width="12.140625" style="8" customWidth="1"/>
    <col min="12804" max="12804" width="12" style="8" customWidth="1"/>
    <col min="12805" max="13056" width="9.140625" style="8"/>
    <col min="13057" max="13057" width="37.85546875" style="8" customWidth="1"/>
    <col min="13058" max="13058" width="12.42578125" style="8" customWidth="1"/>
    <col min="13059" max="13059" width="12.140625" style="8" customWidth="1"/>
    <col min="13060" max="13060" width="12" style="8" customWidth="1"/>
    <col min="13061" max="13312" width="9.140625" style="8"/>
    <col min="13313" max="13313" width="37.85546875" style="8" customWidth="1"/>
    <col min="13314" max="13314" width="12.42578125" style="8" customWidth="1"/>
    <col min="13315" max="13315" width="12.140625" style="8" customWidth="1"/>
    <col min="13316" max="13316" width="12" style="8" customWidth="1"/>
    <col min="13317" max="13568" width="9.140625" style="8"/>
    <col min="13569" max="13569" width="37.85546875" style="8" customWidth="1"/>
    <col min="13570" max="13570" width="12.42578125" style="8" customWidth="1"/>
    <col min="13571" max="13571" width="12.140625" style="8" customWidth="1"/>
    <col min="13572" max="13572" width="12" style="8" customWidth="1"/>
    <col min="13573" max="13824" width="9.140625" style="8"/>
    <col min="13825" max="13825" width="37.85546875" style="8" customWidth="1"/>
    <col min="13826" max="13826" width="12.42578125" style="8" customWidth="1"/>
    <col min="13827" max="13827" width="12.140625" style="8" customWidth="1"/>
    <col min="13828" max="13828" width="12" style="8" customWidth="1"/>
    <col min="13829" max="14080" width="9.140625" style="8"/>
    <col min="14081" max="14081" width="37.85546875" style="8" customWidth="1"/>
    <col min="14082" max="14082" width="12.42578125" style="8" customWidth="1"/>
    <col min="14083" max="14083" width="12.140625" style="8" customWidth="1"/>
    <col min="14084" max="14084" width="12" style="8" customWidth="1"/>
    <col min="14085" max="14336" width="9.140625" style="8"/>
    <col min="14337" max="14337" width="37.85546875" style="8" customWidth="1"/>
    <col min="14338" max="14338" width="12.42578125" style="8" customWidth="1"/>
    <col min="14339" max="14339" width="12.140625" style="8" customWidth="1"/>
    <col min="14340" max="14340" width="12" style="8" customWidth="1"/>
    <col min="14341" max="14592" width="9.140625" style="8"/>
    <col min="14593" max="14593" width="37.85546875" style="8" customWidth="1"/>
    <col min="14594" max="14594" width="12.42578125" style="8" customWidth="1"/>
    <col min="14595" max="14595" width="12.140625" style="8" customWidth="1"/>
    <col min="14596" max="14596" width="12" style="8" customWidth="1"/>
    <col min="14597" max="14848" width="9.140625" style="8"/>
    <col min="14849" max="14849" width="37.85546875" style="8" customWidth="1"/>
    <col min="14850" max="14850" width="12.42578125" style="8" customWidth="1"/>
    <col min="14851" max="14851" width="12.140625" style="8" customWidth="1"/>
    <col min="14852" max="14852" width="12" style="8" customWidth="1"/>
    <col min="14853" max="15104" width="9.140625" style="8"/>
    <col min="15105" max="15105" width="37.85546875" style="8" customWidth="1"/>
    <col min="15106" max="15106" width="12.42578125" style="8" customWidth="1"/>
    <col min="15107" max="15107" width="12.140625" style="8" customWidth="1"/>
    <col min="15108" max="15108" width="12" style="8" customWidth="1"/>
    <col min="15109" max="15360" width="9.140625" style="8"/>
    <col min="15361" max="15361" width="37.85546875" style="8" customWidth="1"/>
    <col min="15362" max="15362" width="12.42578125" style="8" customWidth="1"/>
    <col min="15363" max="15363" width="12.140625" style="8" customWidth="1"/>
    <col min="15364" max="15364" width="12" style="8" customWidth="1"/>
    <col min="15365" max="15616" width="9.140625" style="8"/>
    <col min="15617" max="15617" width="37.85546875" style="8" customWidth="1"/>
    <col min="15618" max="15618" width="12.42578125" style="8" customWidth="1"/>
    <col min="15619" max="15619" width="12.140625" style="8" customWidth="1"/>
    <col min="15620" max="15620" width="12" style="8" customWidth="1"/>
    <col min="15621" max="15872" width="9.140625" style="8"/>
    <col min="15873" max="15873" width="37.85546875" style="8" customWidth="1"/>
    <col min="15874" max="15874" width="12.42578125" style="8" customWidth="1"/>
    <col min="15875" max="15875" width="12.140625" style="8" customWidth="1"/>
    <col min="15876" max="15876" width="12" style="8" customWidth="1"/>
    <col min="15877" max="16128" width="9.140625" style="8"/>
    <col min="16129" max="16129" width="37.85546875" style="8" customWidth="1"/>
    <col min="16130" max="16130" width="12.42578125" style="8" customWidth="1"/>
    <col min="16131" max="16131" width="12.140625" style="8" customWidth="1"/>
    <col min="16132" max="16132" width="12" style="8" customWidth="1"/>
    <col min="16133" max="16384" width="9.140625" style="8"/>
  </cols>
  <sheetData>
    <row r="1" spans="1:4" ht="18" customHeight="1" x14ac:dyDescent="0.25">
      <c r="A1" s="7"/>
      <c r="B1" s="68" t="s">
        <v>154</v>
      </c>
      <c r="C1" s="68"/>
      <c r="D1" s="68"/>
    </row>
    <row r="2" spans="1:4" ht="80.25" customHeight="1" x14ac:dyDescent="0.25">
      <c r="A2" s="7"/>
      <c r="B2" s="69" t="s">
        <v>285</v>
      </c>
      <c r="C2" s="69"/>
      <c r="D2" s="69"/>
    </row>
    <row r="3" spans="1:4" ht="47.25" customHeight="1" x14ac:dyDescent="0.25">
      <c r="A3" s="70" t="s">
        <v>286</v>
      </c>
      <c r="B3" s="70"/>
      <c r="C3" s="70"/>
      <c r="D3" s="70"/>
    </row>
    <row r="4" spans="1:4" x14ac:dyDescent="0.25">
      <c r="A4" s="45"/>
      <c r="B4" s="45"/>
      <c r="C4" s="45"/>
      <c r="D4" s="45"/>
    </row>
    <row r="5" spans="1:4" ht="45" x14ac:dyDescent="0.25">
      <c r="A5" s="19" t="s">
        <v>155</v>
      </c>
      <c r="B5" s="19" t="s">
        <v>156</v>
      </c>
      <c r="C5" s="19" t="s">
        <v>157</v>
      </c>
      <c r="D5" s="19" t="s">
        <v>158</v>
      </c>
    </row>
    <row r="6" spans="1:4" ht="42.75" x14ac:dyDescent="0.25">
      <c r="A6" s="9" t="s">
        <v>159</v>
      </c>
      <c r="B6" s="10"/>
      <c r="C6" s="10"/>
      <c r="D6" s="10"/>
    </row>
    <row r="7" spans="1:4" ht="60" x14ac:dyDescent="0.25">
      <c r="A7" s="11" t="s">
        <v>160</v>
      </c>
      <c r="B7" s="12">
        <v>1</v>
      </c>
      <c r="C7" s="13"/>
      <c r="D7" s="13"/>
    </row>
    <row r="8" spans="1:4" ht="30" x14ac:dyDescent="0.25">
      <c r="A8" s="11" t="s">
        <v>161</v>
      </c>
      <c r="B8" s="12">
        <v>1</v>
      </c>
      <c r="C8" s="13"/>
      <c r="D8" s="13"/>
    </row>
    <row r="9" spans="1:4" ht="28.5" x14ac:dyDescent="0.25">
      <c r="A9" s="14" t="s">
        <v>162</v>
      </c>
      <c r="B9" s="12"/>
      <c r="C9" s="13"/>
      <c r="D9" s="13"/>
    </row>
    <row r="10" spans="1:4" ht="30" x14ac:dyDescent="0.25">
      <c r="A10" s="15" t="s">
        <v>163</v>
      </c>
      <c r="B10" s="12">
        <v>1</v>
      </c>
      <c r="C10" s="13"/>
      <c r="D10" s="13"/>
    </row>
    <row r="11" spans="1:4" ht="30" x14ac:dyDescent="0.25">
      <c r="A11" s="37" t="s">
        <v>262</v>
      </c>
      <c r="B11" s="12"/>
      <c r="C11" s="12">
        <v>1</v>
      </c>
      <c r="D11" s="12">
        <v>1</v>
      </c>
    </row>
    <row r="12" spans="1:4" ht="30" x14ac:dyDescent="0.25">
      <c r="A12" s="15" t="s">
        <v>164</v>
      </c>
      <c r="B12" s="12">
        <v>1</v>
      </c>
      <c r="C12" s="13"/>
      <c r="D12" s="13"/>
    </row>
    <row r="13" spans="1:4" ht="31.5" x14ac:dyDescent="0.25">
      <c r="A13" s="38" t="s">
        <v>263</v>
      </c>
      <c r="B13" s="12"/>
      <c r="C13" s="12">
        <v>1</v>
      </c>
      <c r="D13" s="12">
        <v>1</v>
      </c>
    </row>
    <row r="14" spans="1:4" ht="45" x14ac:dyDescent="0.25">
      <c r="A14" s="15" t="s">
        <v>80</v>
      </c>
      <c r="B14" s="12">
        <v>1</v>
      </c>
      <c r="C14" s="13"/>
      <c r="D14" s="13"/>
    </row>
    <row r="15" spans="1:4" ht="45" x14ac:dyDescent="0.25">
      <c r="A15" s="18" t="s">
        <v>264</v>
      </c>
      <c r="B15" s="12"/>
      <c r="C15" s="12">
        <v>1</v>
      </c>
      <c r="D15" s="12">
        <v>1</v>
      </c>
    </row>
    <row r="16" spans="1:4" x14ac:dyDescent="0.25">
      <c r="A16" s="14" t="s">
        <v>165</v>
      </c>
      <c r="B16" s="12"/>
      <c r="C16" s="13"/>
      <c r="D16" s="13"/>
    </row>
    <row r="17" spans="1:4" ht="45" x14ac:dyDescent="0.25">
      <c r="A17" s="15" t="s">
        <v>166</v>
      </c>
      <c r="B17" s="12">
        <v>1</v>
      </c>
      <c r="C17" s="13"/>
      <c r="D17" s="13"/>
    </row>
    <row r="18" spans="1:4" x14ac:dyDescent="0.25">
      <c r="A18" s="16" t="s">
        <v>167</v>
      </c>
      <c r="B18" s="10"/>
      <c r="C18" s="10"/>
      <c r="D18" s="10"/>
    </row>
    <row r="19" spans="1:4" ht="60" x14ac:dyDescent="0.25">
      <c r="A19" s="11" t="s">
        <v>168</v>
      </c>
      <c r="B19" s="12">
        <v>1</v>
      </c>
      <c r="C19" s="13"/>
      <c r="D19" s="13"/>
    </row>
    <row r="20" spans="1:4" ht="60" x14ac:dyDescent="0.25">
      <c r="A20" s="22" t="s">
        <v>265</v>
      </c>
      <c r="B20" s="12"/>
      <c r="C20" s="12">
        <v>1</v>
      </c>
      <c r="D20" s="12">
        <v>1</v>
      </c>
    </row>
    <row r="21" spans="1:4" ht="135" x14ac:dyDescent="0.25">
      <c r="A21" s="11" t="s">
        <v>169</v>
      </c>
      <c r="B21" s="12">
        <v>1</v>
      </c>
      <c r="C21" s="13"/>
      <c r="D21" s="13"/>
    </row>
    <row r="22" spans="1:4" ht="90" x14ac:dyDescent="0.25">
      <c r="A22" s="11" t="s">
        <v>170</v>
      </c>
      <c r="B22" s="12">
        <v>1</v>
      </c>
      <c r="C22" s="13"/>
      <c r="D22" s="13"/>
    </row>
    <row r="23" spans="1:4" ht="75" x14ac:dyDescent="0.25">
      <c r="A23" s="18" t="s">
        <v>266</v>
      </c>
      <c r="B23" s="12"/>
      <c r="C23" s="12">
        <v>1</v>
      </c>
      <c r="D23" s="12">
        <v>1</v>
      </c>
    </row>
    <row r="24" spans="1:4" ht="77.25" customHeight="1" x14ac:dyDescent="0.25">
      <c r="A24" s="11" t="s">
        <v>171</v>
      </c>
      <c r="B24" s="12">
        <v>1</v>
      </c>
      <c r="C24" s="13"/>
      <c r="D24" s="13"/>
    </row>
    <row r="25" spans="1:4" ht="75" x14ac:dyDescent="0.25">
      <c r="A25" s="22" t="s">
        <v>267</v>
      </c>
      <c r="B25" s="12"/>
      <c r="C25" s="12">
        <v>1</v>
      </c>
      <c r="D25" s="12">
        <v>1</v>
      </c>
    </row>
    <row r="26" spans="1:4" s="5" customFormat="1" ht="75" x14ac:dyDescent="0.25">
      <c r="A26" s="11" t="s">
        <v>172</v>
      </c>
      <c r="B26" s="12">
        <v>1</v>
      </c>
      <c r="C26" s="13"/>
      <c r="D26" s="13"/>
    </row>
    <row r="27" spans="1:4" s="5" customFormat="1" ht="75" x14ac:dyDescent="0.25">
      <c r="A27" s="11" t="s">
        <v>173</v>
      </c>
      <c r="B27" s="12">
        <v>0.5</v>
      </c>
      <c r="C27" s="13"/>
      <c r="D27" s="13"/>
    </row>
    <row r="28" spans="1:4" x14ac:dyDescent="0.25">
      <c r="A28" s="16" t="s">
        <v>174</v>
      </c>
      <c r="B28" s="17"/>
      <c r="C28" s="10"/>
      <c r="D28" s="10"/>
    </row>
    <row r="29" spans="1:4" ht="30" x14ac:dyDescent="0.25">
      <c r="A29" s="11" t="s">
        <v>175</v>
      </c>
      <c r="B29" s="12">
        <v>1</v>
      </c>
      <c r="C29" s="13"/>
      <c r="D29" s="13"/>
    </row>
    <row r="30" spans="1:4" ht="31.5" x14ac:dyDescent="0.25">
      <c r="A30" s="39" t="s">
        <v>268</v>
      </c>
      <c r="B30" s="12"/>
      <c r="C30" s="12">
        <v>1</v>
      </c>
      <c r="D30" s="12">
        <v>1</v>
      </c>
    </row>
    <row r="31" spans="1:4" ht="30" x14ac:dyDescent="0.25">
      <c r="A31" s="11" t="s">
        <v>176</v>
      </c>
      <c r="B31" s="12">
        <v>1</v>
      </c>
      <c r="C31" s="13"/>
      <c r="D31" s="13"/>
    </row>
    <row r="32" spans="1:4" x14ac:dyDescent="0.25">
      <c r="A32" s="6" t="s">
        <v>269</v>
      </c>
      <c r="B32" s="23"/>
      <c r="C32" s="24">
        <v>1</v>
      </c>
      <c r="D32" s="24">
        <v>1</v>
      </c>
    </row>
    <row r="33" spans="1:4" ht="31.5" x14ac:dyDescent="0.25">
      <c r="A33" s="40" t="s">
        <v>270</v>
      </c>
      <c r="B33" s="23"/>
      <c r="C33" s="24">
        <v>1</v>
      </c>
      <c r="D33" s="24">
        <v>1</v>
      </c>
    </row>
  </sheetData>
  <mergeCells count="3">
    <mergeCell ref="B1:D1"/>
    <mergeCell ref="B2:D2"/>
    <mergeCell ref="A3:D3"/>
  </mergeCells>
  <pageMargins left="0.70866141732283472" right="0.51181102362204722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1.Доходы</vt:lpstr>
      <vt:lpstr>2.Норм</vt:lpstr>
      <vt:lpstr>'1.Доходы'!Заголовки_для_печати</vt:lpstr>
      <vt:lpstr>'2.Норм'!Заголовки_для_печати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2024-11-15T08:05:46Z</dcterms:modified>
</cp:coreProperties>
</file>