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3" sheetId="3" r:id="rId1"/>
  </sheets>
  <definedNames>
    <definedName name="_xlnm.Print_Titles" localSheetId="0">Лист3!$3:$3</definedName>
  </definedNames>
  <calcPr calcId="145621" iterate="1"/>
</workbook>
</file>

<file path=xl/calcChain.xml><?xml version="1.0" encoding="utf-8"?>
<calcChain xmlns="http://schemas.openxmlformats.org/spreadsheetml/2006/main">
  <c r="C209" i="3" l="1"/>
  <c r="C208" i="3" s="1"/>
  <c r="D209" i="3"/>
  <c r="D208" i="3" s="1"/>
  <c r="E208" i="3"/>
  <c r="E209" i="3"/>
  <c r="C89" i="3" l="1"/>
  <c r="D89" i="3"/>
  <c r="D97" i="3"/>
  <c r="E97" i="3"/>
  <c r="E89" i="3" s="1"/>
  <c r="C97" i="3"/>
  <c r="D207" i="3"/>
  <c r="E207" i="3"/>
  <c r="C207" i="3"/>
  <c r="E99" i="3" l="1"/>
  <c r="F99" i="3"/>
  <c r="E85" i="3"/>
  <c r="E52" i="3"/>
  <c r="C86" i="3" l="1"/>
  <c r="D79" i="3"/>
  <c r="E79" i="3"/>
  <c r="C79" i="3"/>
  <c r="C205" i="3" l="1"/>
  <c r="D82" i="3" l="1"/>
  <c r="E86" i="3"/>
  <c r="D86" i="3"/>
  <c r="C163" i="3" l="1"/>
  <c r="F170" i="3" l="1"/>
  <c r="D169" i="3"/>
  <c r="E169" i="3"/>
  <c r="C169" i="3"/>
  <c r="F169" i="3" l="1"/>
  <c r="D67" i="3"/>
  <c r="D173" i="3"/>
  <c r="G206" i="3" l="1"/>
  <c r="F206" i="3"/>
  <c r="E205" i="3"/>
  <c r="G205" i="3" s="1"/>
  <c r="D205" i="3"/>
  <c r="F164" i="3"/>
  <c r="E163" i="3"/>
  <c r="D163" i="3"/>
  <c r="F163" i="3" s="1"/>
  <c r="G12" i="3"/>
  <c r="D6" i="3"/>
  <c r="E6" i="3"/>
  <c r="C6" i="3"/>
  <c r="F205" i="3" l="1"/>
  <c r="C212" i="3"/>
  <c r="C211" i="3" s="1"/>
  <c r="C198" i="3"/>
  <c r="C196" i="3"/>
  <c r="C194" i="3"/>
  <c r="C192" i="3"/>
  <c r="C189" i="3"/>
  <c r="C187" i="3"/>
  <c r="C185" i="3"/>
  <c r="C181" i="3"/>
  <c r="C179" i="3"/>
  <c r="C177" i="3"/>
  <c r="C174" i="3"/>
  <c r="C171" i="3"/>
  <c r="C165" i="3"/>
  <c r="C161" i="3"/>
  <c r="C159" i="3"/>
  <c r="C157" i="3"/>
  <c r="C155" i="3"/>
  <c r="C153" i="3"/>
  <c r="C151" i="3"/>
  <c r="C149" i="3"/>
  <c r="C145" i="3"/>
  <c r="C142" i="3"/>
  <c r="C141" i="3" s="1"/>
  <c r="C127" i="3"/>
  <c r="C124" i="3"/>
  <c r="C122" i="3"/>
  <c r="C118" i="3"/>
  <c r="C115" i="3" s="1"/>
  <c r="C116" i="3"/>
  <c r="C113" i="3"/>
  <c r="C111" i="3"/>
  <c r="C109" i="3"/>
  <c r="C107" i="3"/>
  <c r="C105" i="3"/>
  <c r="C103" i="3"/>
  <c r="C101" i="3"/>
  <c r="C94" i="3"/>
  <c r="C92" i="3"/>
  <c r="C90" i="3"/>
  <c r="C83" i="3"/>
  <c r="C82" i="3" s="1"/>
  <c r="C78" i="3"/>
  <c r="C74" i="3"/>
  <c r="C72" i="3"/>
  <c r="C71" i="3" s="1"/>
  <c r="C70" i="3" s="1"/>
  <c r="C67" i="3"/>
  <c r="C64" i="3" s="1"/>
  <c r="C63" i="3" s="1"/>
  <c r="C61" i="3"/>
  <c r="C60" i="3" s="1"/>
  <c r="C58" i="3"/>
  <c r="C57" i="3" s="1"/>
  <c r="C53" i="3"/>
  <c r="C50" i="3"/>
  <c r="C46" i="3"/>
  <c r="C44" i="3"/>
  <c r="C43" i="3" s="1"/>
  <c r="C40" i="3"/>
  <c r="C37" i="3"/>
  <c r="C36" i="3" s="1"/>
  <c r="C33" i="3"/>
  <c r="C30" i="3"/>
  <c r="C28" i="3"/>
  <c r="C25" i="3"/>
  <c r="C22" i="3"/>
  <c r="C20" i="3"/>
  <c r="C18" i="3"/>
  <c r="C16" i="3"/>
  <c r="C5" i="3"/>
  <c r="C49" i="3" l="1"/>
  <c r="C48" i="3" s="1"/>
  <c r="C173" i="3"/>
  <c r="C148" i="3"/>
  <c r="C24" i="3"/>
  <c r="C15" i="3"/>
  <c r="C14" i="3" s="1"/>
  <c r="C77" i="3"/>
  <c r="C121" i="3"/>
  <c r="C191" i="3"/>
  <c r="C32" i="3"/>
  <c r="G195" i="3"/>
  <c r="F195" i="3"/>
  <c r="E194" i="3"/>
  <c r="G194" i="3" s="1"/>
  <c r="D194" i="3"/>
  <c r="D22" i="3"/>
  <c r="D20" i="3"/>
  <c r="D18" i="3"/>
  <c r="D16" i="3"/>
  <c r="C140" i="3" l="1"/>
  <c r="C139" i="3" s="1"/>
  <c r="C88" i="3"/>
  <c r="C4" i="3" s="1"/>
  <c r="C215" i="3" s="1"/>
  <c r="F194" i="3"/>
  <c r="F119" i="3"/>
  <c r="D118" i="3"/>
  <c r="E118" i="3"/>
  <c r="E115" i="3" s="1"/>
  <c r="D116" i="3"/>
  <c r="E116" i="3"/>
  <c r="F118" i="3" l="1"/>
  <c r="D115" i="3"/>
  <c r="E105" i="3" l="1"/>
  <c r="F96" i="3"/>
  <c r="E94" i="3"/>
  <c r="E78" i="3"/>
  <c r="E18" i="3"/>
  <c r="D142" i="3" l="1"/>
  <c r="D174" i="3"/>
  <c r="F106" i="3"/>
  <c r="D105" i="3"/>
  <c r="F105" i="3" s="1"/>
  <c r="E165" i="3" l="1"/>
  <c r="E161" i="3"/>
  <c r="G214" i="3"/>
  <c r="D212" i="3"/>
  <c r="D211" i="3" s="1"/>
  <c r="E212" i="3"/>
  <c r="E211" i="3" s="1"/>
  <c r="E196" i="3"/>
  <c r="G196" i="3" s="1"/>
  <c r="E174" i="3"/>
  <c r="E189" i="3"/>
  <c r="E187" i="3"/>
  <c r="E185" i="3"/>
  <c r="E181" i="3"/>
  <c r="E179" i="3"/>
  <c r="E177" i="3"/>
  <c r="E171" i="3"/>
  <c r="E159" i="3"/>
  <c r="G154" i="3"/>
  <c r="G156" i="3"/>
  <c r="G158" i="3"/>
  <c r="F154" i="3"/>
  <c r="F156" i="3"/>
  <c r="F158" i="3"/>
  <c r="E157" i="3"/>
  <c r="G157" i="3" s="1"/>
  <c r="E155" i="3"/>
  <c r="E153" i="3"/>
  <c r="G153" i="3" s="1"/>
  <c r="E151" i="3"/>
  <c r="E142" i="3"/>
  <c r="E124" i="3"/>
  <c r="D124" i="3"/>
  <c r="D121" i="3" s="1"/>
  <c r="D72" i="3"/>
  <c r="E173" i="3" l="1"/>
  <c r="G155" i="3"/>
  <c r="D196" i="3" l="1"/>
  <c r="F196" i="3" s="1"/>
  <c r="D189" i="3"/>
  <c r="D187" i="3"/>
  <c r="D185" i="3"/>
  <c r="D181" i="3"/>
  <c r="D179" i="3"/>
  <c r="D177" i="3"/>
  <c r="D171" i="3"/>
  <c r="D165" i="3"/>
  <c r="D157" i="3"/>
  <c r="F157" i="3" s="1"/>
  <c r="D155" i="3"/>
  <c r="F155" i="3" s="1"/>
  <c r="D153" i="3"/>
  <c r="F153" i="3" s="1"/>
  <c r="D159" i="3"/>
  <c r="D161" i="3"/>
  <c r="D151" i="3"/>
  <c r="D148" i="3" l="1"/>
  <c r="F165" i="3"/>
  <c r="F114" i="3"/>
  <c r="E113" i="3"/>
  <c r="D113" i="3"/>
  <c r="D111" i="3"/>
  <c r="E111" i="3"/>
  <c r="F100" i="3"/>
  <c r="F112" i="3"/>
  <c r="E122" i="3"/>
  <c r="F122" i="3" s="1"/>
  <c r="E127" i="3"/>
  <c r="F123" i="3"/>
  <c r="F124" i="3"/>
  <c r="F125" i="3"/>
  <c r="F126" i="3"/>
  <c r="E109" i="3"/>
  <c r="D109" i="3"/>
  <c r="F104" i="3"/>
  <c r="F108" i="3"/>
  <c r="E107" i="3"/>
  <c r="D107" i="3"/>
  <c r="E103" i="3"/>
  <c r="D103" i="3"/>
  <c r="E101" i="3"/>
  <c r="D101" i="3"/>
  <c r="D94" i="3"/>
  <c r="E92" i="3"/>
  <c r="D92" i="3"/>
  <c r="E90" i="3"/>
  <c r="D90" i="3"/>
  <c r="E72" i="3"/>
  <c r="E67" i="3"/>
  <c r="E30" i="3"/>
  <c r="D30" i="3"/>
  <c r="D5" i="3"/>
  <c r="D15" i="3"/>
  <c r="D14" i="3" s="1"/>
  <c r="D25" i="3"/>
  <c r="D28" i="3"/>
  <c r="D33" i="3"/>
  <c r="D37" i="3"/>
  <c r="D40" i="3"/>
  <c r="D36" i="3" s="1"/>
  <c r="D32" i="3" s="1"/>
  <c r="D44" i="3"/>
  <c r="D46" i="3"/>
  <c r="D50" i="3"/>
  <c r="D53" i="3"/>
  <c r="D58" i="3"/>
  <c r="D57" i="3" s="1"/>
  <c r="D61" i="3"/>
  <c r="D60" i="3" s="1"/>
  <c r="D64" i="3"/>
  <c r="D63" i="3" s="1"/>
  <c r="D74" i="3"/>
  <c r="D71" i="3" s="1"/>
  <c r="D70" i="3" s="1"/>
  <c r="D83" i="3"/>
  <c r="D77" i="3" s="1"/>
  <c r="F111" i="3" l="1"/>
  <c r="D88" i="3"/>
  <c r="F107" i="3"/>
  <c r="F113" i="3"/>
  <c r="E121" i="3"/>
  <c r="E88" i="3" s="1"/>
  <c r="D43" i="3"/>
  <c r="F103" i="3"/>
  <c r="D49" i="3"/>
  <c r="D48" i="3" s="1"/>
  <c r="D24" i="3"/>
  <c r="F121" i="3" l="1"/>
  <c r="G7" i="3"/>
  <c r="G8" i="3"/>
  <c r="G9" i="3"/>
  <c r="G10" i="3"/>
  <c r="G13" i="3"/>
  <c r="G17" i="3"/>
  <c r="G18" i="3"/>
  <c r="G19" i="3"/>
  <c r="G21" i="3"/>
  <c r="G23" i="3"/>
  <c r="G26" i="3"/>
  <c r="G27" i="3"/>
  <c r="G29" i="3"/>
  <c r="G30" i="3"/>
  <c r="G31" i="3"/>
  <c r="G34" i="3"/>
  <c r="G35" i="3"/>
  <c r="G38" i="3"/>
  <c r="G39" i="3"/>
  <c r="G41" i="3"/>
  <c r="G42" i="3"/>
  <c r="G45" i="3"/>
  <c r="G47" i="3"/>
  <c r="G51" i="3"/>
  <c r="G52" i="3"/>
  <c r="G54" i="3"/>
  <c r="G55" i="3"/>
  <c r="G56" i="3"/>
  <c r="G59" i="3"/>
  <c r="G62" i="3"/>
  <c r="G65" i="3"/>
  <c r="G67" i="3"/>
  <c r="G68" i="3"/>
  <c r="G69" i="3"/>
  <c r="G75" i="3"/>
  <c r="G76" i="3"/>
  <c r="G78" i="3"/>
  <c r="G79" i="3"/>
  <c r="G81" i="3"/>
  <c r="G84" i="3"/>
  <c r="G85" i="3"/>
  <c r="G130" i="3"/>
  <c r="G131" i="3"/>
  <c r="G132" i="3"/>
  <c r="G133" i="3"/>
  <c r="G134" i="3"/>
  <c r="G135" i="3"/>
  <c r="G136" i="3"/>
  <c r="G137" i="3"/>
  <c r="G138" i="3"/>
  <c r="G142" i="3"/>
  <c r="G143" i="3"/>
  <c r="G144" i="3"/>
  <c r="G146" i="3"/>
  <c r="G147" i="3"/>
  <c r="G151" i="3"/>
  <c r="G152" i="3"/>
  <c r="G167" i="3"/>
  <c r="G168" i="3"/>
  <c r="G175" i="3"/>
  <c r="G176" i="3"/>
  <c r="G177" i="3"/>
  <c r="G178" i="3"/>
  <c r="G181" i="3"/>
  <c r="G182" i="3"/>
  <c r="G183" i="3"/>
  <c r="G184" i="3"/>
  <c r="G193" i="3"/>
  <c r="G197" i="3"/>
  <c r="G199" i="3"/>
  <c r="G202" i="3"/>
  <c r="G204" i="3"/>
  <c r="G211" i="3"/>
  <c r="G212" i="3"/>
  <c r="G213" i="3"/>
  <c r="F7" i="3"/>
  <c r="F8" i="3"/>
  <c r="F9" i="3"/>
  <c r="F10" i="3"/>
  <c r="F17" i="3"/>
  <c r="F18" i="3"/>
  <c r="F19" i="3"/>
  <c r="F21" i="3"/>
  <c r="F23" i="3"/>
  <c r="F29" i="3"/>
  <c r="F30" i="3"/>
  <c r="F31" i="3"/>
  <c r="F34" i="3"/>
  <c r="F35" i="3"/>
  <c r="F38" i="3"/>
  <c r="F39" i="3"/>
  <c r="F41" i="3"/>
  <c r="F42" i="3"/>
  <c r="F45" i="3"/>
  <c r="F47" i="3"/>
  <c r="F51" i="3"/>
  <c r="F52" i="3"/>
  <c r="F54" i="3"/>
  <c r="F55" i="3"/>
  <c r="F56" i="3"/>
  <c r="F59" i="3"/>
  <c r="F62" i="3"/>
  <c r="F65" i="3"/>
  <c r="F66" i="3"/>
  <c r="F67" i="3"/>
  <c r="F68" i="3"/>
  <c r="F69" i="3"/>
  <c r="F72" i="3"/>
  <c r="F73" i="3"/>
  <c r="F76" i="3"/>
  <c r="F84" i="3"/>
  <c r="F85" i="3"/>
  <c r="F89" i="3"/>
  <c r="F90" i="3"/>
  <c r="F91" i="3"/>
  <c r="F92" i="3"/>
  <c r="F93" i="3"/>
  <c r="F94" i="3"/>
  <c r="F95" i="3"/>
  <c r="F97" i="3"/>
  <c r="F98" i="3"/>
  <c r="F101" i="3"/>
  <c r="F102" i="3"/>
  <c r="F109" i="3"/>
  <c r="F110" i="3"/>
  <c r="F130" i="3"/>
  <c r="F131" i="3"/>
  <c r="F132" i="3"/>
  <c r="F133" i="3"/>
  <c r="F134" i="3"/>
  <c r="F135" i="3"/>
  <c r="F136" i="3"/>
  <c r="F137" i="3"/>
  <c r="F138" i="3"/>
  <c r="F142" i="3"/>
  <c r="F143" i="3"/>
  <c r="F144" i="3"/>
  <c r="F146" i="3"/>
  <c r="F147" i="3"/>
  <c r="F151" i="3"/>
  <c r="F152" i="3"/>
  <c r="F159" i="3"/>
  <c r="F160" i="3"/>
  <c r="F161" i="3"/>
  <c r="F162" i="3"/>
  <c r="F166" i="3"/>
  <c r="F167" i="3"/>
  <c r="F168" i="3"/>
  <c r="F171" i="3"/>
  <c r="F172" i="3"/>
  <c r="F175" i="3"/>
  <c r="F176" i="3"/>
  <c r="F177" i="3"/>
  <c r="F178" i="3"/>
  <c r="F179" i="3"/>
  <c r="F180" i="3"/>
  <c r="F183" i="3"/>
  <c r="F184" i="3"/>
  <c r="F185" i="3"/>
  <c r="F186" i="3"/>
  <c r="F187" i="3"/>
  <c r="F188" i="3"/>
  <c r="F189" i="3"/>
  <c r="F190" i="3"/>
  <c r="F193" i="3"/>
  <c r="F197" i="3"/>
  <c r="F199" i="3"/>
  <c r="F201" i="3"/>
  <c r="F202" i="3"/>
  <c r="F203" i="3"/>
  <c r="F204" i="3"/>
  <c r="E149" i="3" l="1"/>
  <c r="E148" i="3" s="1"/>
  <c r="E16" i="3" l="1"/>
  <c r="E20" i="3"/>
  <c r="E22" i="3"/>
  <c r="E25" i="3"/>
  <c r="E28" i="3"/>
  <c r="E33" i="3"/>
  <c r="E37" i="3"/>
  <c r="E40" i="3"/>
  <c r="E44" i="3"/>
  <c r="E46" i="3"/>
  <c r="E50" i="3"/>
  <c r="E53" i="3"/>
  <c r="E58" i="3"/>
  <c r="E61" i="3"/>
  <c r="E36" i="3" l="1"/>
  <c r="G40" i="3"/>
  <c r="F40" i="3"/>
  <c r="F37" i="3"/>
  <c r="G37" i="3"/>
  <c r="G46" i="3"/>
  <c r="F46" i="3"/>
  <c r="F33" i="3"/>
  <c r="G33" i="3"/>
  <c r="E57" i="3"/>
  <c r="G58" i="3"/>
  <c r="F58" i="3"/>
  <c r="E60" i="3"/>
  <c r="G61" i="3"/>
  <c r="F61" i="3"/>
  <c r="F53" i="3"/>
  <c r="G53" i="3"/>
  <c r="G50" i="3"/>
  <c r="F50" i="3"/>
  <c r="G44" i="3"/>
  <c r="F44" i="3"/>
  <c r="G28" i="3"/>
  <c r="F28" i="3"/>
  <c r="E24" i="3"/>
  <c r="G25" i="3"/>
  <c r="G16" i="3"/>
  <c r="F16" i="3"/>
  <c r="G20" i="3"/>
  <c r="F20" i="3"/>
  <c r="G22" i="3"/>
  <c r="F22" i="3"/>
  <c r="E5" i="3"/>
  <c r="G6" i="3"/>
  <c r="F6" i="3"/>
  <c r="E49" i="3"/>
  <c r="E43" i="3"/>
  <c r="E15" i="3"/>
  <c r="D145" i="3"/>
  <c r="D141" i="3" s="1"/>
  <c r="E145" i="3"/>
  <c r="E141" i="3" s="1"/>
  <c r="G141" i="3" s="1"/>
  <c r="D192" i="3"/>
  <c r="E192" i="3"/>
  <c r="D198" i="3"/>
  <c r="E198" i="3"/>
  <c r="D200" i="3"/>
  <c r="F200" i="3" s="1"/>
  <c r="E191" i="3" l="1"/>
  <c r="D191" i="3"/>
  <c r="F141" i="3"/>
  <c r="G198" i="3"/>
  <c r="F198" i="3"/>
  <c r="F145" i="3"/>
  <c r="G145" i="3"/>
  <c r="E32" i="3"/>
  <c r="G36" i="3"/>
  <c r="F36" i="3"/>
  <c r="G192" i="3"/>
  <c r="F192" i="3"/>
  <c r="G57" i="3"/>
  <c r="F57" i="3"/>
  <c r="G60" i="3"/>
  <c r="F60" i="3"/>
  <c r="E48" i="3"/>
  <c r="G49" i="3"/>
  <c r="F49" i="3"/>
  <c r="G43" i="3"/>
  <c r="F43" i="3"/>
  <c r="G24" i="3"/>
  <c r="F24" i="3"/>
  <c r="E14" i="3"/>
  <c r="G15" i="3"/>
  <c r="F15" i="3"/>
  <c r="F5" i="3"/>
  <c r="G5" i="3"/>
  <c r="E140" i="3"/>
  <c r="E139" i="3" s="1"/>
  <c r="F148" i="3"/>
  <c r="D4" i="3"/>
  <c r="E83" i="3"/>
  <c r="E82" i="3" s="1"/>
  <c r="E74" i="3"/>
  <c r="E64" i="3"/>
  <c r="G32" i="3" l="1"/>
  <c r="F32" i="3"/>
  <c r="G174" i="3"/>
  <c r="F174" i="3"/>
  <c r="G191" i="3"/>
  <c r="F191" i="3"/>
  <c r="G74" i="3"/>
  <c r="E71" i="3"/>
  <c r="E70" i="3" s="1"/>
  <c r="G83" i="3"/>
  <c r="F83" i="3"/>
  <c r="F48" i="3"/>
  <c r="G48" i="3"/>
  <c r="G14" i="3"/>
  <c r="F14" i="3"/>
  <c r="E63" i="3"/>
  <c r="F64" i="3"/>
  <c r="G64" i="3"/>
  <c r="E77" i="3"/>
  <c r="D140" i="3"/>
  <c r="D139" i="3" s="1"/>
  <c r="D215" i="3" s="1"/>
  <c r="G71" i="3" l="1"/>
  <c r="F71" i="3"/>
  <c r="G173" i="3"/>
  <c r="F173" i="3"/>
  <c r="F88" i="3"/>
  <c r="G88" i="3"/>
  <c r="E4" i="3"/>
  <c r="E215" i="3" s="1"/>
  <c r="F82" i="3"/>
  <c r="G82" i="3"/>
  <c r="F70" i="3"/>
  <c r="G70" i="3"/>
  <c r="G63" i="3"/>
  <c r="F63" i="3"/>
  <c r="G140" i="3" l="1"/>
  <c r="F140" i="3"/>
  <c r="F77" i="3"/>
  <c r="G77" i="3"/>
  <c r="G139" i="3"/>
  <c r="F139" i="3"/>
  <c r="G4" i="3"/>
  <c r="F4" i="3"/>
  <c r="F215" i="3" l="1"/>
  <c r="G215" i="3"/>
</calcChain>
</file>

<file path=xl/sharedStrings.xml><?xml version="1.0" encoding="utf-8"?>
<sst xmlns="http://schemas.openxmlformats.org/spreadsheetml/2006/main" count="425" uniqueCount="412">
  <si>
    <t>КБК</t>
  </si>
  <si>
    <t>Наименование доходов</t>
  </si>
  <si>
    <t>Процент исполнения к прогнозным показателям</t>
  </si>
  <si>
    <t>Всего доходов</t>
  </si>
  <si>
    <t>В.Н.Кортелева</t>
  </si>
  <si>
    <t>Доходы от продажи земельных участков, государственная собственность на которые 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</si>
  <si>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участков муниципальных бюджетных и автономных учреждений)</t>
  </si>
  <si>
    <t>(в рублях)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</si>
  <si>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</si>
  <si>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</si>
  <si>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</si>
  <si>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</si>
  <si>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</si>
  <si>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</si>
  <si>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</si>
  <si>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</si>
  <si>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</si>
  <si>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</si>
  <si>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</si>
  <si>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</si>
  <si>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</si>
  <si>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</si>
  <si>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</si>
  <si>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</si>
  <si>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</si>
  <si>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</si>
  <si>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</si>
  <si>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</si>
  <si>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</si>
  <si>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</si>
  <si>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</si>
  <si>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</si>
  <si>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</si>
  <si>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</si>
  <si>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</si>
  <si>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</si>
  <si>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</si>
  <si>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</si>
  <si>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</si>
  <si>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</si>
  <si>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</si>
  <si>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</si>
  <si>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</si>
  <si>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</si>
  <si>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</si>
  <si>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</si>
  <si>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</si>
  <si>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</si>
  <si>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</si>
  <si>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</si>
  <si>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</si>
  <si>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</si>
  <si>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</si>
  <si>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</si>
  <si>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</si>
  <si>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</si>
  <si>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</si>
  <si>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</si>
  <si>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</si>
  <si>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</si>
  <si>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</si>
  <si>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</si>
  <si>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</si>
  <si>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</si>
  <si>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</si>
  <si>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</si>
  <si>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</si>
  <si>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</si>
  <si>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</si>
  <si>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</si>
  <si>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</si>
  <si>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</si>
  <si>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</si>
  <si>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</si>
  <si>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</si>
  <si>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</si>
  <si>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</si>
  <si>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</si>
  <si>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</si>
  <si>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</si>
  <si>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</si>
  <si>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</si>
  <si>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</si>
  <si>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</si>
  <si>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</si>
  <si>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</si>
  <si>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</si>
  <si>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</si>
  <si>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</si>
  <si>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</si>
  <si>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</si>
  <si>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</si>
  <si>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</si>
  <si>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</si>
  <si>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</si>
  <si>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</si>
  <si>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</si>
  <si>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</si>
  <si>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</si>
  <si>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</si>
  <si>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</si>
  <si>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</si>
  <si>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</si>
  <si>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</si>
  <si>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</si>
  <si>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</si>
  <si>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</si>
  <si>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</si>
  <si>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</si>
  <si>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</si>
  <si>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</si>
  <si>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</si>
  <si>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</si>
  <si>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</si>
  <si>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</si>
  <si>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</si>
  <si>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</si>
  <si>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</si>
  <si>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</si>
  <si>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</si>
  <si>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</si>
  <si>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</si>
  <si>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</si>
  <si>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</si>
  <si>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</si>
  <si>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</si>
  <si>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</si>
  <si>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</si>
  <si>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</si>
  <si>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</si>
  <si>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</si>
  <si>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</si>
  <si>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</si>
  <si>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</si>
  <si>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</si>
  <si>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</si>
  <si>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</si>
  <si>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</si>
  <si>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</si>
  <si>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</si>
  <si>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</si>
  <si>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</si>
  <si>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</si>
  <si>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</si>
  <si>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</si>
  <si>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</si>
  <si>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</si>
  <si>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</si>
  <si>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</si>
  <si>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</si>
  <si>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</si>
  <si>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</si>
  <si>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</si>
  <si>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</si>
  <si>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</si>
  <si>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</si>
  <si>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000 1 14 06020 00 0000 430</t>
  </si>
  <si>
    <t>000 1 14 06025 05 0000 430</t>
  </si>
  <si>
    <t xml:space="preserve">  ШТРАФЫ, САНКЦИИ, ВОЗМЕЩЕНИЕ УЩЕРБА</t>
  </si>
  <si>
    <t xml:space="preserve"> 000 1160000000 0000 000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</si>
  <si>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</si>
  <si>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</si>
  <si>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</si>
  <si>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</si>
  <si>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</si>
  <si>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</si>
  <si>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</si>
  <si>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</si>
  <si>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</si>
  <si>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</si>
  <si>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</si>
  <si>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</si>
  <si>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>-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</si>
  <si>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</si>
  <si>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</si>
  <si>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</si>
  <si>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</si>
  <si>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</si>
  <si>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</si>
  <si>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</si>
  <si>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</si>
  <si>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</si>
  <si>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</si>
  <si>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</si>
  <si>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</si>
  <si>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</si>
  <si>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</si>
  <si>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</si>
  <si>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</si>
  <si>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</si>
  <si>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</si>
  <si>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</si>
  <si>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</si>
  <si>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</si>
  <si>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</si>
  <si>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</si>
  <si>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</si>
  <si>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</si>
  <si>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</si>
  <si>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</si>
  <si>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</si>
  <si>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</si>
  <si>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</si>
  <si>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</si>
  <si>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</si>
  <si>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</si>
  <si>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</si>
  <si>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</si>
  <si>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</si>
  <si>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</si>
  <si>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</si>
  <si>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</si>
  <si>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</si>
  <si>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</si>
  <si>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</si>
  <si>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</si>
  <si>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</si>
  <si>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</si>
  <si>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</si>
  <si>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</si>
  <si>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</si>
  <si>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</si>
  <si>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</si>
  <si>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</si>
  <si>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</si>
  <si>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</si>
  <si>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</si>
  <si>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</si>
  <si>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</si>
  <si>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</si>
  <si>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</si>
  <si>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</si>
  <si>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</si>
  <si>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</si>
  <si>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</si>
  <si>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</si>
  <si>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</si>
  <si>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</si>
  <si>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</si>
  <si>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</si>
  <si>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</si>
  <si>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</si>
  <si>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</si>
  <si>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</si>
  <si>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</si>
  <si>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</si>
  <si>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</si>
  <si>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</si>
  <si>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</si>
  <si>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</si>
  <si>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</si>
  <si>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</si>
  <si>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</si>
  <si>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</si>
  <si>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</si>
  <si>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</si>
  <si>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</si>
  <si>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</si>
  <si>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</si>
  <si>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Доходы, поступающие в порядке возмещения расходов, понесенных в связи с эксплуатацией имущества</t>
  </si>
  <si>
    <t>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</si>
  <si>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</si>
  <si>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>000 1130206505 0000 130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</si>
  <si>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</si>
  <si>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</si>
  <si>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</si>
  <si>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</si>
  <si>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</si>
  <si>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</si>
  <si>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</si>
  <si>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</si>
  <si>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</si>
  <si>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</si>
  <si>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</si>
  <si>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</si>
  <si>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</si>
  <si>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</si>
  <si>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</si>
  <si>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</si>
  <si>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</si>
  <si>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</si>
  <si>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</si>
  <si>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</si>
  <si>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</si>
  <si>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</si>
  <si>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</si>
  <si>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</si>
  <si>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</si>
  <si>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</si>
  <si>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</si>
  <si>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</si>
  <si>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</si>
  <si>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</si>
  <si>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</si>
  <si>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 xml:space="preserve"> 000 1161003105 0000 140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</si>
  <si>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</si>
  <si>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</si>
  <si>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</si>
  <si>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</si>
  <si>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</si>
  <si>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</si>
  <si>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</si>
  <si>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</si>
  <si>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</si>
  <si>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</si>
  <si>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</si>
  <si>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</si>
  <si>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</si>
  <si>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</si>
  <si>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</si>
  <si>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</si>
  <si>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</si>
  <si>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</si>
  <si>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Субвенции бюджетам на проведение Всероссийской переписи населения 2020 года</t>
  </si>
  <si>
    <t xml:space="preserve"> 000 2023546900 0000 150</t>
  </si>
  <si>
    <t xml:space="preserve">  Субвенции бюджетам муниципальных районов на проведение Всероссийской переписи населения 2020 года</t>
  </si>
  <si>
    <t xml:space="preserve"> 000 2023546905 0000 150</t>
  </si>
  <si>
    <t xml:space="preserve"> 000 1160115001 0000 140</t>
  </si>
  <si>
    <t xml:space="preserve"> 000 1160115301 0000 140</t>
  </si>
  <si>
    <t xml:space="preserve"> 000 1160119001 0000 140</t>
  </si>
  <si>
    <t xml:space="preserve"> 000 1160119301 0000 140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</si>
  <si>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</si>
  <si>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
 000 1160133301 0000 140
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</si>
  <si>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</si>
  <si>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</si>
  <si>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</si>
  <si>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</si>
  <si>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</si>
  <si>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000 1160133000 0000 140</t>
  </si>
  <si>
    <t xml:space="preserve"> 000 1160200002 0000 140</t>
  </si>
  <si>
    <t xml:space="preserve"> 000 1160201002 0000 140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</si>
  <si>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</si>
  <si>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</si>
  <si>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000 2022524300 0000 150</t>
  </si>
  <si>
    <t xml:space="preserve"> 000 2022524305 0000 150</t>
  </si>
  <si>
    <t xml:space="preserve"> 000 2022529900 0000 150</t>
  </si>
  <si>
    <t xml:space="preserve"> 000 2022529905 0000 150</t>
  </si>
  <si>
    <t xml:space="preserve"> 000 2022530400 0000 150</t>
  </si>
  <si>
    <t xml:space="preserve"> 000 2022530405 0000 150</t>
  </si>
  <si>
    <t xml:space="preserve"> Субсидии бюджетам на строительство и реконструкцию (модернизацию) объектов питьевого водоснабжения
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</si>
  <si>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</si>
  <si>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</si>
  <si>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</si>
  <si>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</si>
  <si>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</si>
  <si>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000 2024530300 0000 150</t>
  </si>
  <si>
    <t xml:space="preserve"> 000 2024530305 0000 150</t>
  </si>
  <si>
    <t xml:space="preserve">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
</t>
  </si>
  <si>
    <t xml:space="preserve"> 000 2194530305 0000 150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</si>
  <si>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</si>
  <si>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</si>
  <si>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1 1120104201 0000 120</t>
  </si>
  <si>
    <t xml:space="preserve"> 1 1160107401 0000 140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</si>
  <si>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</si>
  <si>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</si>
  <si>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</si>
  <si>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000 1160117301 0000 140</t>
  </si>
  <si>
    <t>000 1160117001 0000 140</t>
  </si>
  <si>
    <t>000 1160700000 0000 140</t>
  </si>
  <si>
    <t>000 1160701000 0000 140</t>
  </si>
  <si>
    <t>000 1160701005 0000 140</t>
  </si>
  <si>
    <t>000 1160709000 0000 140</t>
  </si>
  <si>
    <t>000 1160709005 0000 140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</si>
  <si>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</si>
  <si>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</si>
  <si>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</si>
  <si>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</si>
  <si>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</si>
  <si>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Субсидии бюджетам на софинансирование капитальных вложений в объекты муниципальной собственности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</si>
  <si>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</si>
  <si>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 xml:space="preserve">  Плата за размещение твердых коммунальных отходов 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</si>
  <si>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</si>
  <si>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</si>
  <si>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000 2024517905 0000 150</t>
  </si>
  <si>
    <t>000 2024517900 0000 150</t>
  </si>
  <si>
    <t xml:space="preserve"> Прогноз доходов на 2024 год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</si>
  <si>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компании).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</si>
  <si>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</si>
  <si>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НДФЛ с доходов от долевого участия в организации, полученных в виде дивидендов (в части суммы налога, превышающей 650 000 руб.)
</t>
  </si>
  <si>
    <t>000 1010208001 1000 110</t>
  </si>
  <si>
    <t xml:space="preserve"> 000 1010213001 1000 110
</t>
  </si>
  <si>
    <t xml:space="preserve"> 000 1010214001 1000 110
</t>
  </si>
  <si>
    <t xml:space="preserve"> Субсидия бюджетам на развитие сети учреждений культурно- досугового типа</t>
  </si>
  <si>
    <t xml:space="preserve"> Субсидия бюджетам муниципальных районов на развитие сети учреждений культурно- досугового типа</t>
  </si>
  <si>
    <t>000 2022551300 0000 150</t>
  </si>
  <si>
    <t>000 2022551305 0000 150</t>
  </si>
  <si>
    <t>Перечисления  для осуществления возврата (зачета)  излишне уплаченных или излишне взысканных сумм налогов, сборов и иных  платежей, а также сумм  процентов за несвоевременное осуществление  такого возврата и процентов,  начисленных  на излишне  взысканные суммы</t>
  </si>
  <si>
    <t>Перечисления из бюджетов  муниципальных районов  (в бюджеты  муниципальных районов)  для осуществление  возврата  (зачета)  излишне  уплаченных или излишне  взысканных  сумм налогов,  сборов и иных платежей,  а также сумм процентов за несвоевременное  осуществление такого возврата и процентлов, начисленных  на излишне взысканные суммы</t>
  </si>
  <si>
    <t>000 2080000000 0000 150</t>
  </si>
  <si>
    <t>000 2080500005 0000 150</t>
  </si>
  <si>
    <t>Исп.С.Н.Запецкая</t>
  </si>
  <si>
    <t>тел.9 16 37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</si>
  <si>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</si>
  <si>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</si>
  <si>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000 2022713900 0000 150</t>
  </si>
  <si>
    <t xml:space="preserve"> 000 2022713905 0000 150</t>
  </si>
  <si>
    <t>Кассовое исполнение за 9 месяцев 2023 года</t>
  </si>
  <si>
    <t>Кассовое исполнение за 9 месяцев 2024 года</t>
  </si>
  <si>
    <t>Сведения об исполнении бюджета муниципального образования Клетнянский муниципальный район Брянской области по доходам за 9 месяцев 2024 года в разрезе видов доходов в сравнении с соответствующим периодом прошлого года</t>
  </si>
  <si>
    <t xml:space="preserve"> 000 1140205205 0000 410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</si>
  <si>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</si>
  <si>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</si>
  <si>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</si>
  <si>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000 1160113301 0000 140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</si>
  <si>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</si>
  <si>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</si>
  <si>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прочих остатков межбюджетных трансфертов, имеющих целевое назначение, прошлых лет из бюджетов субъектов Российской Федерации</t>
  </si>
  <si>
    <t xml:space="preserve"> 000 2180000000 0000 150</t>
  </si>
  <si>
    <t xml:space="preserve"> 000 2180000005 0000 150</t>
  </si>
  <si>
    <t xml:space="preserve"> 000 2186003005 0000 150</t>
  </si>
  <si>
    <t>Заместитель главы администрации - начальник финансового управления администрации Клетнянского района</t>
  </si>
  <si>
    <t>Темп роста к соответствующему периоду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</si>
</sst>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u/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5" fillId="0" borderId="2">
      <alignment horizontal="left" wrapText="1" indent="2"/>
    </xf>
    <xf numFmtId="0" fontId="10" fillId="0" borderId="0">
      <alignment horizontal="left"/>
    </xf>
    <xf numFmtId="0" fontId="11" fillId="0" borderId="0"/>
    <xf numFmtId="49" fontId="10" fillId="0" borderId="0"/>
    <xf numFmtId="0" fontId="10" fillId="0" borderId="3">
      <alignment horizontal="left" wrapText="1" indent="2"/>
    </xf>
    <xf numFmtId="49" fontId="10" fillId="0" borderId="4">
      <alignment horizontal="center"/>
    </xf>
    <xf numFmtId="4" fontId="10" fillId="0" borderId="4">
      <alignment horizontal="right"/>
    </xf>
    <xf numFmtId="0" fontId="10" fillId="0" borderId="0"/>
    <xf numFmtId="0" fontId="10" fillId="2" borderId="0"/>
    <xf numFmtId="49" fontId="10" fillId="0" borderId="5">
      <alignment horizontal="center"/>
    </xf>
    <xf numFmtId="49" fontId="10" fillId="0" borderId="6">
      <alignment horizontal="center" vertical="center" wrapText="1"/>
    </xf>
  </cellStyleXfs>
  <cellXfs count="67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 applyProtection="1">
      <alignment vertical="top"/>
      <protection locked="0"/>
    </xf>
    <xf numFmtId="0" fontId="11" fillId="0" borderId="0" xfId="3" applyNumberFormat="1" applyAlignment="1" applyProtection="1">
      <alignment vertical="top"/>
    </xf>
    <xf numFmtId="4" fontId="10" fillId="0" borderId="0" xfId="4" applyNumberFormat="1" applyAlignment="1" applyProtection="1">
      <alignment vertical="top"/>
    </xf>
    <xf numFmtId="0" fontId="8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6" fillId="0" borderId="1" xfId="5" applyNumberFormat="1" applyFont="1" applyBorder="1" applyAlignment="1" applyProtection="1">
      <alignment horizontal="left" vertical="top" wrapText="1"/>
    </xf>
    <xf numFmtId="4" fontId="4" fillId="0" borderId="0" xfId="0" applyNumberFormat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0" fillId="0" borderId="0" xfId="8" applyNumberFormat="1" applyAlignment="1" applyProtection="1">
      <alignment vertical="top"/>
    </xf>
    <xf numFmtId="0" fontId="10" fillId="2" borderId="0" xfId="9" applyNumberForma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0" fontId="16" fillId="0" borderId="1" xfId="0" applyFont="1" applyFill="1" applyBorder="1" applyAlignment="1">
      <alignment vertical="top" wrapText="1"/>
    </xf>
    <xf numFmtId="4" fontId="6" fillId="0" borderId="1" xfId="6" applyNumberFormat="1" applyFont="1" applyBorder="1" applyAlignment="1" applyProtection="1">
      <alignment horizontal="center" vertical="top"/>
    </xf>
    <xf numFmtId="4" fontId="6" fillId="0" borderId="1" xfId="6" applyNumberFormat="1" applyFont="1" applyFill="1" applyBorder="1" applyAlignment="1" applyProtection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4" fontId="6" fillId="0" borderId="1" xfId="7" applyNumberFormat="1" applyFont="1" applyBorder="1" applyAlignment="1" applyProtection="1">
      <alignment horizontal="center" vertical="top"/>
    </xf>
    <xf numFmtId="4" fontId="6" fillId="0" borderId="1" xfId="7" applyNumberFormat="1" applyFont="1" applyFill="1" applyBorder="1" applyAlignment="1" applyProtection="1">
      <alignment horizontal="center" vertical="top"/>
    </xf>
    <xf numFmtId="4" fontId="10" fillId="0" borderId="0" xfId="4" applyNumberFormat="1" applyFill="1" applyAlignment="1" applyProtection="1">
      <alignment vertical="top"/>
    </xf>
    <xf numFmtId="0" fontId="10" fillId="0" borderId="0" xfId="9" applyNumberFormat="1" applyFill="1" applyAlignment="1" applyProtection="1">
      <alignment vertical="top"/>
    </xf>
    <xf numFmtId="0" fontId="3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NumberFormat="1" applyFont="1" applyBorder="1" applyAlignment="1">
      <alignment vertical="top" wrapText="1"/>
    </xf>
    <xf numFmtId="0" fontId="16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" fontId="6" fillId="3" borderId="1" xfId="7" applyNumberFormat="1" applyFont="1" applyFill="1" applyBorder="1" applyAlignment="1" applyProtection="1">
      <alignment horizontal="center" vertical="top"/>
    </xf>
    <xf numFmtId="4" fontId="1" fillId="3" borderId="0" xfId="0" applyNumberFormat="1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1" fillId="0" borderId="0" xfId="2" applyNumberFormat="1" applyFont="1" applyAlignment="1" applyProtection="1">
      <alignment horizontal="center" vertical="top" wrapText="1"/>
    </xf>
    <xf numFmtId="4" fontId="6" fillId="0" borderId="1" xfId="11" applyNumberFormat="1" applyFont="1" applyBorder="1" applyAlignment="1" applyProtection="1">
      <alignment horizontal="center" vertical="top" shrinkToFit="1"/>
    </xf>
    <xf numFmtId="4" fontId="6" fillId="3" borderId="1" xfId="11" applyNumberFormat="1" applyFont="1" applyFill="1" applyBorder="1" applyAlignment="1" applyProtection="1">
      <alignment horizontal="center" vertical="top" shrinkToFit="1"/>
    </xf>
    <xf numFmtId="4" fontId="6" fillId="0" borderId="1" xfId="11" applyNumberFormat="1" applyFont="1" applyFill="1" applyBorder="1" applyAlignment="1" applyProtection="1">
      <alignment horizontal="center" vertical="top" shrinkToFit="1"/>
    </xf>
    <xf numFmtId="0" fontId="14" fillId="0" borderId="1" xfId="5" applyNumberFormat="1" applyFont="1" applyBorder="1" applyAlignment="1" applyProtection="1">
      <alignment horizontal="left" vertical="top" wrapText="1"/>
    </xf>
    <xf numFmtId="0" fontId="6" fillId="0" borderId="1" xfId="5" applyNumberFormat="1" applyFont="1" applyBorder="1" applyAlignment="1" applyProtection="1">
      <alignment vertical="top" wrapText="1"/>
    </xf>
    <xf numFmtId="0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 applyProtection="1">
      <alignment vertical="top" wrapText="1"/>
      <protection locked="0"/>
    </xf>
    <xf numFmtId="49" fontId="17" fillId="0" borderId="1" xfId="6" applyFont="1" applyBorder="1" applyAlignment="1" applyProtection="1">
      <alignment horizontal="center" vertical="top" wrapText="1"/>
    </xf>
    <xf numFmtId="49" fontId="14" fillId="0" borderId="1" xfId="6" applyFont="1" applyBorder="1" applyAlignment="1" applyProtection="1">
      <alignment horizontal="center" vertical="top" wrapText="1"/>
    </xf>
    <xf numFmtId="49" fontId="14" fillId="0" borderId="1" xfId="10" applyNumberFormat="1" applyFont="1" applyBorder="1" applyAlignment="1" applyProtection="1">
      <alignment horizontal="center" vertical="top" wrapText="1"/>
    </xf>
    <xf numFmtId="49" fontId="14" fillId="0" borderId="1" xfId="10" applyNumberFormat="1" applyFont="1" applyBorder="1" applyAlignment="1" applyProtection="1">
      <alignment horizontal="center" wrapText="1"/>
    </xf>
    <xf numFmtId="0" fontId="16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0" borderId="0" xfId="2" applyNumberFormat="1" applyFont="1" applyAlignment="1" applyProtection="1">
      <alignment horizontal="center" vertical="top" wrapText="1"/>
    </xf>
    <xf numFmtId="49" fontId="14" fillId="3" borderId="1" xfId="10" applyNumberFormat="1" applyFont="1" applyFill="1" applyBorder="1" applyAlignment="1" applyProtection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4" fillId="0" borderId="1" xfId="10" applyNumberFormat="1" applyFont="1" applyFill="1" applyBorder="1" applyAlignment="1" applyProtection="1">
      <alignment horizontal="center" vertical="top" wrapText="1"/>
    </xf>
    <xf numFmtId="0" fontId="12" fillId="0" borderId="0" xfId="8" applyNumberFormat="1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</cellXfs>
  <cellStyles count="12">
    <cellStyle name="xl22" xfId="3"/>
    <cellStyle name="xl24" xfId="2"/>
    <cellStyle name="xl25" xfId="8"/>
    <cellStyle name="xl31" xfId="5"/>
    <cellStyle name="xl34" xfId="1"/>
    <cellStyle name="xl41" xfId="4"/>
    <cellStyle name="xl43" xfId="10"/>
    <cellStyle name="xl44" xfId="6"/>
    <cellStyle name="xl45" xfId="11"/>
    <cellStyle name="xl46" xfId="7"/>
    <cellStyle name="xl48" xfId="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zoomScale="70" zoomScaleNormal="70" workbookViewId="0">
      <selection activeCell="A11" sqref="A11"/>
    </sheetView>
  </sheetViews>
  <sheetFormatPr defaultRowHeight="15" x14ac:dyDescent="0.25"/>
  <cols>
    <col min="1" max="1" width="64.7109375" style="7" customWidth="1"/>
    <col min="2" max="2" width="15.5703125" style="66" customWidth="1"/>
    <col min="3" max="3" width="17.28515625" style="32" customWidth="1"/>
    <col min="4" max="4" width="17.28515625" style="7" customWidth="1"/>
    <col min="5" max="5" width="17.28515625" style="32" customWidth="1"/>
    <col min="6" max="6" width="10.42578125" style="7" customWidth="1"/>
    <col min="7" max="7" width="9.28515625" style="7" customWidth="1"/>
    <col min="8" max="16384" width="9.140625" style="7"/>
  </cols>
  <sheetData>
    <row r="1" spans="1:8" ht="38.25" customHeight="1" x14ac:dyDescent="0.25">
      <c r="A1" s="42" t="s">
        <v>398</v>
      </c>
      <c r="B1" s="42"/>
      <c r="C1" s="42"/>
      <c r="D1" s="42"/>
      <c r="E1" s="42"/>
      <c r="F1" s="42"/>
      <c r="G1" s="42"/>
    </row>
    <row r="2" spans="1:8" ht="22.5" customHeight="1" x14ac:dyDescent="0.25">
      <c r="A2" s="8"/>
      <c r="B2" s="59"/>
      <c r="C2" s="28"/>
      <c r="D2" s="9"/>
      <c r="E2" s="28"/>
      <c r="G2" s="10" t="s">
        <v>7</v>
      </c>
    </row>
    <row r="3" spans="1:8" ht="83.25" customHeight="1" x14ac:dyDescent="0.25">
      <c r="A3" s="5" t="s">
        <v>1</v>
      </c>
      <c r="B3" s="5" t="s">
        <v>0</v>
      </c>
      <c r="C3" s="5" t="s">
        <v>396</v>
      </c>
      <c r="D3" s="5" t="s">
        <v>375</v>
      </c>
      <c r="E3" s="5" t="s">
        <v>397</v>
      </c>
      <c r="F3" s="5" t="s">
        <v>2</v>
      </c>
      <c r="G3" s="5" t="s">
        <v>411</v>
      </c>
      <c r="H3" s="11"/>
    </row>
    <row r="4" spans="1:8" s="13" customFormat="1" ht="27" x14ac:dyDescent="0.25">
      <c r="A4" s="14" t="s">
        <v>8</v>
      </c>
      <c r="B4" s="53" t="s">
        <v>9</v>
      </c>
      <c r="C4" s="24">
        <f>C5+C14+C24+C32+C43+C48+C63+C70+C77+C88</f>
        <v>67071394.690000005</v>
      </c>
      <c r="D4" s="23">
        <f>D5+D14+D24+D32+D43+D48+D63+D70+D77+D88</f>
        <v>96637400</v>
      </c>
      <c r="E4" s="24">
        <f>E5+E14+E24+E32+E43+E48+E63+E70+E77+E88</f>
        <v>80889373.239999995</v>
      </c>
      <c r="F4" s="49">
        <f t="shared" ref="F4:F69" si="0">E4/D4*100</f>
        <v>83.704004081235624</v>
      </c>
      <c r="G4" s="49">
        <f t="shared" ref="G4:G69" si="1">E4/C4*100</f>
        <v>120.60189535921515</v>
      </c>
      <c r="H4" s="12"/>
    </row>
    <row r="5" spans="1:8" s="16" customFormat="1" ht="19.5" customHeight="1" x14ac:dyDescent="0.25">
      <c r="A5" s="14" t="s">
        <v>10</v>
      </c>
      <c r="B5" s="54" t="s">
        <v>11</v>
      </c>
      <c r="C5" s="24">
        <f t="shared" ref="C5:E5" si="2">C6</f>
        <v>55399190.310000002</v>
      </c>
      <c r="D5" s="23">
        <f t="shared" si="2"/>
        <v>79277300</v>
      </c>
      <c r="E5" s="24">
        <f t="shared" si="2"/>
        <v>63871964.379999995</v>
      </c>
      <c r="F5" s="49">
        <f t="shared" si="0"/>
        <v>80.567784700033926</v>
      </c>
      <c r="G5" s="49">
        <f t="shared" si="1"/>
        <v>115.29403953846342</v>
      </c>
      <c r="H5" s="15"/>
    </row>
    <row r="6" spans="1:8" ht="19.5" customHeight="1" x14ac:dyDescent="0.25">
      <c r="A6" s="14" t="s">
        <v>12</v>
      </c>
      <c r="B6" s="54" t="s">
        <v>13</v>
      </c>
      <c r="C6" s="24">
        <f>C7+C8+C9+C10+C13+C11+C12</f>
        <v>55399190.310000002</v>
      </c>
      <c r="D6" s="24">
        <f t="shared" ref="D6:E6" si="3">D7+D8+D9+D10+D13+D11+D12</f>
        <v>79277300</v>
      </c>
      <c r="E6" s="24">
        <f t="shared" si="3"/>
        <v>63871964.379999995</v>
      </c>
      <c r="F6" s="49">
        <f t="shared" si="0"/>
        <v>80.567784700033926</v>
      </c>
      <c r="G6" s="49">
        <f t="shared" si="1"/>
        <v>115.29403953846342</v>
      </c>
      <c r="H6" s="15"/>
    </row>
    <row r="7" spans="1:8" ht="81.75" customHeight="1" x14ac:dyDescent="0.25">
      <c r="A7" s="14" t="s">
        <v>14</v>
      </c>
      <c r="B7" s="54" t="s">
        <v>15</v>
      </c>
      <c r="C7" s="27">
        <v>52469617.240000002</v>
      </c>
      <c r="D7" s="26">
        <v>78646300</v>
      </c>
      <c r="E7" s="27">
        <v>56415786.049999997</v>
      </c>
      <c r="F7" s="49">
        <f t="shared" si="0"/>
        <v>71.733553962487733</v>
      </c>
      <c r="G7" s="49">
        <f t="shared" si="1"/>
        <v>107.52086448801393</v>
      </c>
      <c r="H7" s="15"/>
    </row>
    <row r="8" spans="1:8" ht="114" customHeight="1" x14ac:dyDescent="0.25">
      <c r="A8" s="14" t="s">
        <v>16</v>
      </c>
      <c r="B8" s="54" t="s">
        <v>17</v>
      </c>
      <c r="C8" s="27">
        <v>270176.81</v>
      </c>
      <c r="D8" s="26">
        <v>200000</v>
      </c>
      <c r="E8" s="27">
        <v>684466.03</v>
      </c>
      <c r="F8" s="49">
        <f t="shared" si="0"/>
        <v>342.23301500000002</v>
      </c>
      <c r="G8" s="49">
        <f t="shared" si="1"/>
        <v>253.34003684476104</v>
      </c>
      <c r="H8" s="15"/>
    </row>
    <row r="9" spans="1:8" ht="48.75" customHeight="1" x14ac:dyDescent="0.25">
      <c r="A9" s="14" t="s">
        <v>18</v>
      </c>
      <c r="B9" s="54" t="s">
        <v>19</v>
      </c>
      <c r="C9" s="27">
        <v>412976.5</v>
      </c>
      <c r="D9" s="26">
        <v>414000</v>
      </c>
      <c r="E9" s="27">
        <v>1484934.89</v>
      </c>
      <c r="F9" s="49">
        <f t="shared" si="0"/>
        <v>358.67992512077296</v>
      </c>
      <c r="G9" s="49">
        <f t="shared" si="1"/>
        <v>359.56885924501756</v>
      </c>
      <c r="H9" s="15"/>
    </row>
    <row r="10" spans="1:8" ht="80.25" customHeight="1" x14ac:dyDescent="0.25">
      <c r="A10" s="14" t="s">
        <v>20</v>
      </c>
      <c r="B10" s="54" t="s">
        <v>21</v>
      </c>
      <c r="C10" s="27">
        <v>5982.9</v>
      </c>
      <c r="D10" s="26">
        <v>17000</v>
      </c>
      <c r="E10" s="27">
        <v>0</v>
      </c>
      <c r="F10" s="49">
        <f t="shared" si="0"/>
        <v>0</v>
      </c>
      <c r="G10" s="49">
        <f t="shared" si="1"/>
        <v>0</v>
      </c>
      <c r="H10" s="15"/>
    </row>
    <row r="11" spans="1:8" ht="80.25" customHeight="1" x14ac:dyDescent="0.25">
      <c r="A11" s="36" t="s">
        <v>376</v>
      </c>
      <c r="B11" s="58" t="s">
        <v>379</v>
      </c>
      <c r="C11" s="27">
        <v>0</v>
      </c>
      <c r="D11" s="26">
        <v>0</v>
      </c>
      <c r="E11" s="27">
        <v>216000</v>
      </c>
      <c r="F11" s="49"/>
      <c r="G11" s="49"/>
      <c r="H11" s="15"/>
    </row>
    <row r="12" spans="1:8" ht="80.25" customHeight="1" x14ac:dyDescent="0.25">
      <c r="A12" s="36" t="s">
        <v>377</v>
      </c>
      <c r="B12" s="58" t="s">
        <v>380</v>
      </c>
      <c r="C12" s="27">
        <v>507936.86</v>
      </c>
      <c r="D12" s="26">
        <v>0</v>
      </c>
      <c r="E12" s="27">
        <v>642777.41</v>
      </c>
      <c r="F12" s="49"/>
      <c r="G12" s="49">
        <f t="shared" si="1"/>
        <v>126.54671488105826</v>
      </c>
      <c r="H12" s="15"/>
    </row>
    <row r="13" spans="1:8" ht="38.25" customHeight="1" x14ac:dyDescent="0.25">
      <c r="A13" s="37" t="s">
        <v>378</v>
      </c>
      <c r="B13" s="58" t="s">
        <v>381</v>
      </c>
      <c r="C13" s="27">
        <v>1732500</v>
      </c>
      <c r="D13" s="26">
        <v>0</v>
      </c>
      <c r="E13" s="27">
        <v>4428000</v>
      </c>
      <c r="F13" s="49">
        <v>0</v>
      </c>
      <c r="G13" s="49">
        <f t="shared" si="1"/>
        <v>255.58441558441558</v>
      </c>
      <c r="H13" s="15"/>
    </row>
    <row r="14" spans="1:8" s="16" customFormat="1" ht="31.5" customHeight="1" x14ac:dyDescent="0.25">
      <c r="A14" s="14" t="s">
        <v>22</v>
      </c>
      <c r="B14" s="54" t="s">
        <v>23</v>
      </c>
      <c r="C14" s="24">
        <f t="shared" ref="C14:E14" si="4">C15</f>
        <v>6596586.7000000002</v>
      </c>
      <c r="D14" s="23">
        <f>D15</f>
        <v>8917000</v>
      </c>
      <c r="E14" s="24">
        <f t="shared" si="4"/>
        <v>6376096.0900000008</v>
      </c>
      <c r="F14" s="49">
        <f t="shared" si="0"/>
        <v>71.504946618817996</v>
      </c>
      <c r="G14" s="49">
        <f t="shared" si="1"/>
        <v>96.657504554590332</v>
      </c>
      <c r="H14" s="15"/>
    </row>
    <row r="15" spans="1:8" ht="34.5" customHeight="1" x14ac:dyDescent="0.25">
      <c r="A15" s="14" t="s">
        <v>24</v>
      </c>
      <c r="B15" s="54" t="s">
        <v>25</v>
      </c>
      <c r="C15" s="24">
        <f t="shared" ref="C15" si="5">C16+C18+C20+C22</f>
        <v>6596586.7000000002</v>
      </c>
      <c r="D15" s="23">
        <f t="shared" ref="D15:E15" si="6">D16+D18+D20+D22</f>
        <v>8917000</v>
      </c>
      <c r="E15" s="24">
        <f t="shared" si="6"/>
        <v>6376096.0900000008</v>
      </c>
      <c r="F15" s="49">
        <f t="shared" si="0"/>
        <v>71.504946618817996</v>
      </c>
      <c r="G15" s="49">
        <f t="shared" si="1"/>
        <v>96.657504554590332</v>
      </c>
      <c r="H15" s="15"/>
    </row>
    <row r="16" spans="1:8" ht="78" customHeight="1" x14ac:dyDescent="0.25">
      <c r="A16" s="14" t="s">
        <v>26</v>
      </c>
      <c r="B16" s="54" t="s">
        <v>27</v>
      </c>
      <c r="C16" s="24">
        <f t="shared" ref="C16:E16" si="7">C17</f>
        <v>3379014.5</v>
      </c>
      <c r="D16" s="23">
        <f>D17</f>
        <v>4650600</v>
      </c>
      <c r="E16" s="24">
        <f t="shared" si="7"/>
        <v>3308572.43</v>
      </c>
      <c r="F16" s="49">
        <f t="shared" si="0"/>
        <v>71.14291553778007</v>
      </c>
      <c r="G16" s="49">
        <f t="shared" si="1"/>
        <v>97.915307258965598</v>
      </c>
      <c r="H16" s="15"/>
    </row>
    <row r="17" spans="1:8" ht="114.75" customHeight="1" x14ac:dyDescent="0.25">
      <c r="A17" s="14" t="s">
        <v>28</v>
      </c>
      <c r="B17" s="54" t="s">
        <v>29</v>
      </c>
      <c r="C17" s="27">
        <v>3379014.5</v>
      </c>
      <c r="D17" s="26">
        <v>4650600</v>
      </c>
      <c r="E17" s="27">
        <v>3308572.43</v>
      </c>
      <c r="F17" s="49">
        <f t="shared" si="0"/>
        <v>71.14291553778007</v>
      </c>
      <c r="G17" s="49">
        <f t="shared" si="1"/>
        <v>97.915307258965598</v>
      </c>
      <c r="H17" s="15"/>
    </row>
    <row r="18" spans="1:8" ht="80.25" customHeight="1" x14ac:dyDescent="0.25">
      <c r="A18" s="14" t="s">
        <v>30</v>
      </c>
      <c r="B18" s="54" t="s">
        <v>31</v>
      </c>
      <c r="C18" s="24">
        <f>C19</f>
        <v>18206.650000000001</v>
      </c>
      <c r="D18" s="23">
        <f>D19</f>
        <v>22200</v>
      </c>
      <c r="E18" s="24">
        <f>E19</f>
        <v>18907.5</v>
      </c>
      <c r="F18" s="49">
        <f t="shared" si="0"/>
        <v>85.168918918918919</v>
      </c>
      <c r="G18" s="49">
        <f t="shared" si="1"/>
        <v>103.8494176578338</v>
      </c>
      <c r="H18" s="15"/>
    </row>
    <row r="19" spans="1:8" ht="128.25" customHeight="1" x14ac:dyDescent="0.25">
      <c r="A19" s="14" t="s">
        <v>32</v>
      </c>
      <c r="B19" s="54" t="s">
        <v>33</v>
      </c>
      <c r="C19" s="27">
        <v>18206.650000000001</v>
      </c>
      <c r="D19" s="26">
        <v>22200</v>
      </c>
      <c r="E19" s="27">
        <v>18907.5</v>
      </c>
      <c r="F19" s="49">
        <f t="shared" si="0"/>
        <v>85.168918918918919</v>
      </c>
      <c r="G19" s="49">
        <f t="shared" si="1"/>
        <v>103.8494176578338</v>
      </c>
      <c r="H19" s="15"/>
    </row>
    <row r="20" spans="1:8" ht="78.75" customHeight="1" x14ac:dyDescent="0.25">
      <c r="A20" s="14" t="s">
        <v>34</v>
      </c>
      <c r="B20" s="54" t="s">
        <v>35</v>
      </c>
      <c r="C20" s="24">
        <f t="shared" ref="C20:E20" si="8">C21</f>
        <v>3595816.47</v>
      </c>
      <c r="D20" s="23">
        <f>D21</f>
        <v>4822100</v>
      </c>
      <c r="E20" s="24">
        <f t="shared" si="8"/>
        <v>3475677.13</v>
      </c>
      <c r="F20" s="49">
        <f t="shared" si="0"/>
        <v>72.078080711723103</v>
      </c>
      <c r="G20" s="49">
        <f t="shared" si="1"/>
        <v>96.658913462288012</v>
      </c>
      <c r="H20" s="15"/>
    </row>
    <row r="21" spans="1:8" ht="111.75" customHeight="1" x14ac:dyDescent="0.25">
      <c r="A21" s="14" t="s">
        <v>36</v>
      </c>
      <c r="B21" s="54" t="s">
        <v>37</v>
      </c>
      <c r="C21" s="27">
        <v>3595816.47</v>
      </c>
      <c r="D21" s="26">
        <v>4822100</v>
      </c>
      <c r="E21" s="27">
        <v>3475677.13</v>
      </c>
      <c r="F21" s="49">
        <f t="shared" si="0"/>
        <v>72.078080711723103</v>
      </c>
      <c r="G21" s="49">
        <f t="shared" si="1"/>
        <v>96.658913462288012</v>
      </c>
      <c r="H21" s="15"/>
    </row>
    <row r="22" spans="1:8" ht="80.25" customHeight="1" x14ac:dyDescent="0.25">
      <c r="A22" s="14" t="s">
        <v>38</v>
      </c>
      <c r="B22" s="54" t="s">
        <v>39</v>
      </c>
      <c r="C22" s="24">
        <f t="shared" ref="C22:E22" si="9">C23</f>
        <v>-396450.92</v>
      </c>
      <c r="D22" s="23">
        <f>D23</f>
        <v>-577900</v>
      </c>
      <c r="E22" s="24">
        <f t="shared" si="9"/>
        <v>-427060.97</v>
      </c>
      <c r="F22" s="49">
        <f t="shared" si="0"/>
        <v>73.898766222529844</v>
      </c>
      <c r="G22" s="49">
        <f t="shared" si="1"/>
        <v>107.72101878335911</v>
      </c>
      <c r="H22" s="15"/>
    </row>
    <row r="23" spans="1:8" ht="111" customHeight="1" x14ac:dyDescent="0.25">
      <c r="A23" s="14" t="s">
        <v>40</v>
      </c>
      <c r="B23" s="54" t="s">
        <v>41</v>
      </c>
      <c r="C23" s="27">
        <v>-396450.92</v>
      </c>
      <c r="D23" s="26">
        <v>-577900</v>
      </c>
      <c r="E23" s="27">
        <v>-427060.97</v>
      </c>
      <c r="F23" s="49">
        <f t="shared" si="0"/>
        <v>73.898766222529844</v>
      </c>
      <c r="G23" s="49">
        <f t="shared" si="1"/>
        <v>107.72101878335911</v>
      </c>
      <c r="H23" s="15"/>
    </row>
    <row r="24" spans="1:8" s="16" customFormat="1" ht="21" customHeight="1" x14ac:dyDescent="0.25">
      <c r="A24" s="14" t="s">
        <v>42</v>
      </c>
      <c r="B24" s="54" t="s">
        <v>43</v>
      </c>
      <c r="C24" s="24">
        <f t="shared" ref="C24" si="10">C25+C28+C30</f>
        <v>1398004.3599999999</v>
      </c>
      <c r="D24" s="23">
        <f t="shared" ref="D24:E24" si="11">D25+D28+D30</f>
        <v>3541000</v>
      </c>
      <c r="E24" s="24">
        <f t="shared" si="11"/>
        <v>3327602.1999999997</v>
      </c>
      <c r="F24" s="49">
        <f t="shared" si="0"/>
        <v>93.973515955944649</v>
      </c>
      <c r="G24" s="49">
        <f t="shared" si="1"/>
        <v>238.02516610177099</v>
      </c>
      <c r="H24" s="15"/>
    </row>
    <row r="25" spans="1:8" ht="33.75" customHeight="1" x14ac:dyDescent="0.25">
      <c r="A25" s="14" t="s">
        <v>44</v>
      </c>
      <c r="B25" s="54" t="s">
        <v>45</v>
      </c>
      <c r="C25" s="24">
        <f t="shared" ref="C25" si="12">C26+C27</f>
        <v>-76411.73</v>
      </c>
      <c r="D25" s="23">
        <f t="shared" ref="D25:E25" si="13">D26+D27</f>
        <v>0</v>
      </c>
      <c r="E25" s="24">
        <f t="shared" si="13"/>
        <v>1795.87</v>
      </c>
      <c r="F25" s="49"/>
      <c r="G25" s="49">
        <f t="shared" si="1"/>
        <v>-2.3502543392225248</v>
      </c>
      <c r="H25" s="15"/>
    </row>
    <row r="26" spans="1:8" ht="33.75" customHeight="1" x14ac:dyDescent="0.25">
      <c r="A26" s="14" t="s">
        <v>44</v>
      </c>
      <c r="B26" s="54" t="s">
        <v>46</v>
      </c>
      <c r="C26" s="27">
        <v>-76411.73</v>
      </c>
      <c r="D26" s="26">
        <v>0</v>
      </c>
      <c r="E26" s="27">
        <v>1795.87</v>
      </c>
      <c r="F26" s="49"/>
      <c r="G26" s="49">
        <f t="shared" si="1"/>
        <v>-2.3502543392225248</v>
      </c>
      <c r="H26" s="15"/>
    </row>
    <row r="27" spans="1:8" ht="50.25" hidden="1" customHeight="1" x14ac:dyDescent="0.25">
      <c r="A27" s="14" t="s">
        <v>47</v>
      </c>
      <c r="B27" s="54" t="s">
        <v>48</v>
      </c>
      <c r="C27" s="27">
        <v>0</v>
      </c>
      <c r="D27" s="26">
        <v>0</v>
      </c>
      <c r="E27" s="27">
        <v>0</v>
      </c>
      <c r="F27" s="49">
        <v>0</v>
      </c>
      <c r="G27" s="49" t="e">
        <f t="shared" si="1"/>
        <v>#DIV/0!</v>
      </c>
      <c r="H27" s="15"/>
    </row>
    <row r="28" spans="1:8" ht="19.5" customHeight="1" x14ac:dyDescent="0.25">
      <c r="A28" s="14" t="s">
        <v>49</v>
      </c>
      <c r="B28" s="54" t="s">
        <v>50</v>
      </c>
      <c r="C28" s="24">
        <f t="shared" ref="C28:E28" si="14">C29</f>
        <v>122691.93</v>
      </c>
      <c r="D28" s="23">
        <f t="shared" si="14"/>
        <v>197000</v>
      </c>
      <c r="E28" s="24">
        <f t="shared" si="14"/>
        <v>138324.29999999999</v>
      </c>
      <c r="F28" s="49">
        <f t="shared" si="0"/>
        <v>70.215380710659886</v>
      </c>
      <c r="G28" s="49">
        <f t="shared" si="1"/>
        <v>112.74115583641075</v>
      </c>
      <c r="H28" s="15"/>
    </row>
    <row r="29" spans="1:8" ht="19.5" customHeight="1" x14ac:dyDescent="0.25">
      <c r="A29" s="14" t="s">
        <v>49</v>
      </c>
      <c r="B29" s="54" t="s">
        <v>51</v>
      </c>
      <c r="C29" s="27">
        <v>122691.93</v>
      </c>
      <c r="D29" s="26">
        <v>197000</v>
      </c>
      <c r="E29" s="27">
        <v>138324.29999999999</v>
      </c>
      <c r="F29" s="49">
        <f t="shared" si="0"/>
        <v>70.215380710659886</v>
      </c>
      <c r="G29" s="49">
        <f t="shared" si="1"/>
        <v>112.74115583641075</v>
      </c>
      <c r="H29" s="15"/>
    </row>
    <row r="30" spans="1:8" ht="33.75" customHeight="1" x14ac:dyDescent="0.25">
      <c r="A30" s="14" t="s">
        <v>52</v>
      </c>
      <c r="B30" s="54" t="s">
        <v>53</v>
      </c>
      <c r="C30" s="27">
        <f>C31</f>
        <v>1351724.16</v>
      </c>
      <c r="D30" s="26">
        <f>D31</f>
        <v>3344000</v>
      </c>
      <c r="E30" s="27">
        <f>E31</f>
        <v>3187482.03</v>
      </c>
      <c r="F30" s="49">
        <f t="shared" si="0"/>
        <v>95.319438696172242</v>
      </c>
      <c r="G30" s="49">
        <f t="shared" si="1"/>
        <v>235.80861571638994</v>
      </c>
      <c r="H30" s="15"/>
    </row>
    <row r="31" spans="1:8" ht="46.5" customHeight="1" x14ac:dyDescent="0.25">
      <c r="A31" s="14" t="s">
        <v>54</v>
      </c>
      <c r="B31" s="54" t="s">
        <v>55</v>
      </c>
      <c r="C31" s="27">
        <v>1351724.16</v>
      </c>
      <c r="D31" s="26">
        <v>3344000</v>
      </c>
      <c r="E31" s="27">
        <v>3187482.03</v>
      </c>
      <c r="F31" s="49">
        <f t="shared" si="0"/>
        <v>95.319438696172242</v>
      </c>
      <c r="G31" s="49">
        <f t="shared" si="1"/>
        <v>235.80861571638994</v>
      </c>
      <c r="H31" s="15"/>
    </row>
    <row r="32" spans="1:8" s="16" customFormat="1" ht="30" hidden="1" x14ac:dyDescent="0.25">
      <c r="A32" s="14" t="s">
        <v>56</v>
      </c>
      <c r="B32" s="54" t="s">
        <v>57</v>
      </c>
      <c r="C32" s="24">
        <f t="shared" ref="C32" si="15">C33+C36</f>
        <v>0</v>
      </c>
      <c r="D32" s="23">
        <f t="shared" ref="D32:E32" si="16">D33+D36</f>
        <v>0</v>
      </c>
      <c r="E32" s="24">
        <f t="shared" si="16"/>
        <v>0</v>
      </c>
      <c r="F32" s="49" t="e">
        <f t="shared" si="0"/>
        <v>#DIV/0!</v>
      </c>
      <c r="G32" s="49" t="e">
        <f t="shared" si="1"/>
        <v>#DIV/0!</v>
      </c>
      <c r="H32" s="15"/>
    </row>
    <row r="33" spans="1:8" ht="20.25" hidden="1" customHeight="1" x14ac:dyDescent="0.25">
      <c r="A33" s="14" t="s">
        <v>58</v>
      </c>
      <c r="B33" s="54" t="s">
        <v>59</v>
      </c>
      <c r="C33" s="24">
        <f t="shared" ref="C33" si="17">C34+C35</f>
        <v>0</v>
      </c>
      <c r="D33" s="23">
        <f t="shared" ref="D33:E33" si="18">D34+D35</f>
        <v>0</v>
      </c>
      <c r="E33" s="24">
        <f t="shared" si="18"/>
        <v>0</v>
      </c>
      <c r="F33" s="49" t="e">
        <f t="shared" si="0"/>
        <v>#DIV/0!</v>
      </c>
      <c r="G33" s="49" t="e">
        <f t="shared" si="1"/>
        <v>#DIV/0!</v>
      </c>
      <c r="H33" s="15"/>
    </row>
    <row r="34" spans="1:8" ht="48" hidden="1" customHeight="1" x14ac:dyDescent="0.25">
      <c r="A34" s="14" t="s">
        <v>60</v>
      </c>
      <c r="B34" s="54" t="s">
        <v>61</v>
      </c>
      <c r="C34" s="27"/>
      <c r="D34" s="26"/>
      <c r="E34" s="27"/>
      <c r="F34" s="49" t="e">
        <f t="shared" si="0"/>
        <v>#DIV/0!</v>
      </c>
      <c r="G34" s="49" t="e">
        <f t="shared" si="1"/>
        <v>#DIV/0!</v>
      </c>
      <c r="H34" s="15"/>
    </row>
    <row r="35" spans="1:8" ht="48" hidden="1" customHeight="1" x14ac:dyDescent="0.25">
      <c r="A35" s="14" t="s">
        <v>62</v>
      </c>
      <c r="B35" s="54" t="s">
        <v>63</v>
      </c>
      <c r="C35" s="27"/>
      <c r="D35" s="26"/>
      <c r="E35" s="27"/>
      <c r="F35" s="49" t="e">
        <f t="shared" si="0"/>
        <v>#DIV/0!</v>
      </c>
      <c r="G35" s="49" t="e">
        <f t="shared" si="1"/>
        <v>#DIV/0!</v>
      </c>
      <c r="H35" s="15"/>
    </row>
    <row r="36" spans="1:8" ht="30" hidden="1" x14ac:dyDescent="0.25">
      <c r="A36" s="14" t="s">
        <v>64</v>
      </c>
      <c r="B36" s="54" t="s">
        <v>65</v>
      </c>
      <c r="C36" s="24">
        <f t="shared" ref="C36" si="19">C37+C40</f>
        <v>0</v>
      </c>
      <c r="D36" s="23">
        <f t="shared" ref="D36:E36" si="20">D37+D40</f>
        <v>0</v>
      </c>
      <c r="E36" s="24">
        <f t="shared" si="20"/>
        <v>0</v>
      </c>
      <c r="F36" s="49" t="e">
        <f t="shared" si="0"/>
        <v>#DIV/0!</v>
      </c>
      <c r="G36" s="49" t="e">
        <f t="shared" si="1"/>
        <v>#DIV/0!</v>
      </c>
      <c r="H36" s="15"/>
    </row>
    <row r="37" spans="1:8" ht="30" hidden="1" x14ac:dyDescent="0.25">
      <c r="A37" s="14" t="s">
        <v>66</v>
      </c>
      <c r="B37" s="54" t="s">
        <v>67</v>
      </c>
      <c r="C37" s="24">
        <f t="shared" ref="C37" si="21">C38+C39</f>
        <v>0</v>
      </c>
      <c r="D37" s="23">
        <f t="shared" ref="D37:E37" si="22">D38+D39</f>
        <v>0</v>
      </c>
      <c r="E37" s="24">
        <f t="shared" si="22"/>
        <v>0</v>
      </c>
      <c r="F37" s="49" t="e">
        <f t="shared" si="0"/>
        <v>#DIV/0!</v>
      </c>
      <c r="G37" s="49" t="e">
        <f t="shared" si="1"/>
        <v>#DIV/0!</v>
      </c>
      <c r="H37" s="15"/>
    </row>
    <row r="38" spans="1:8" ht="31.5" hidden="1" customHeight="1" x14ac:dyDescent="0.25">
      <c r="A38" s="14" t="s">
        <v>68</v>
      </c>
      <c r="B38" s="54" t="s">
        <v>69</v>
      </c>
      <c r="C38" s="27"/>
      <c r="D38" s="26"/>
      <c r="E38" s="27"/>
      <c r="F38" s="49" t="e">
        <f t="shared" si="0"/>
        <v>#DIV/0!</v>
      </c>
      <c r="G38" s="49" t="e">
        <f t="shared" si="1"/>
        <v>#DIV/0!</v>
      </c>
      <c r="H38" s="15"/>
    </row>
    <row r="39" spans="1:8" ht="31.5" hidden="1" customHeight="1" x14ac:dyDescent="0.25">
      <c r="A39" s="14" t="s">
        <v>70</v>
      </c>
      <c r="B39" s="54" t="s">
        <v>71</v>
      </c>
      <c r="C39" s="27"/>
      <c r="D39" s="26"/>
      <c r="E39" s="27"/>
      <c r="F39" s="49" t="e">
        <f t="shared" si="0"/>
        <v>#DIV/0!</v>
      </c>
      <c r="G39" s="49" t="e">
        <f t="shared" si="1"/>
        <v>#DIV/0!</v>
      </c>
      <c r="H39" s="15"/>
    </row>
    <row r="40" spans="1:8" ht="16.5" hidden="1" customHeight="1" x14ac:dyDescent="0.25">
      <c r="A40" s="14" t="s">
        <v>72</v>
      </c>
      <c r="B40" s="54" t="s">
        <v>73</v>
      </c>
      <c r="C40" s="24">
        <f t="shared" ref="C40" si="23">C41+C42</f>
        <v>0</v>
      </c>
      <c r="D40" s="23">
        <f t="shared" ref="D40:E40" si="24">D41+D42</f>
        <v>0</v>
      </c>
      <c r="E40" s="24">
        <f t="shared" si="24"/>
        <v>0</v>
      </c>
      <c r="F40" s="49" t="e">
        <f t="shared" si="0"/>
        <v>#DIV/0!</v>
      </c>
      <c r="G40" s="49" t="e">
        <f t="shared" si="1"/>
        <v>#DIV/0!</v>
      </c>
      <c r="H40" s="15"/>
    </row>
    <row r="41" spans="1:8" ht="31.5" hidden="1" customHeight="1" x14ac:dyDescent="0.25">
      <c r="A41" s="14" t="s">
        <v>74</v>
      </c>
      <c r="B41" s="54" t="s">
        <v>75</v>
      </c>
      <c r="C41" s="27"/>
      <c r="D41" s="26"/>
      <c r="E41" s="27"/>
      <c r="F41" s="49" t="e">
        <f t="shared" si="0"/>
        <v>#DIV/0!</v>
      </c>
      <c r="G41" s="49" t="e">
        <f t="shared" si="1"/>
        <v>#DIV/0!</v>
      </c>
      <c r="H41" s="15"/>
    </row>
    <row r="42" spans="1:8" ht="31.5" hidden="1" customHeight="1" x14ac:dyDescent="0.25">
      <c r="A42" s="14" t="s">
        <v>76</v>
      </c>
      <c r="B42" s="54" t="s">
        <v>77</v>
      </c>
      <c r="C42" s="27"/>
      <c r="D42" s="26"/>
      <c r="E42" s="27"/>
      <c r="F42" s="49" t="e">
        <f t="shared" si="0"/>
        <v>#DIV/0!</v>
      </c>
      <c r="G42" s="49" t="e">
        <f t="shared" si="1"/>
        <v>#DIV/0!</v>
      </c>
      <c r="H42" s="15"/>
    </row>
    <row r="43" spans="1:8" s="16" customFormat="1" ht="30" x14ac:dyDescent="0.25">
      <c r="A43" s="14" t="s">
        <v>78</v>
      </c>
      <c r="B43" s="54" t="s">
        <v>79</v>
      </c>
      <c r="C43" s="24">
        <f t="shared" ref="C43" si="25">C44+C46</f>
        <v>1305872.25</v>
      </c>
      <c r="D43" s="23">
        <f t="shared" ref="D43:E43" si="26">D44+D46</f>
        <v>2001000</v>
      </c>
      <c r="E43" s="24">
        <f t="shared" si="26"/>
        <v>1487179.86</v>
      </c>
      <c r="F43" s="49">
        <f t="shared" si="0"/>
        <v>74.321832083958029</v>
      </c>
      <c r="G43" s="49">
        <f t="shared" si="1"/>
        <v>113.88402349464124</v>
      </c>
      <c r="H43" s="15"/>
    </row>
    <row r="44" spans="1:8" ht="31.5" customHeight="1" x14ac:dyDescent="0.25">
      <c r="A44" s="14" t="s">
        <v>80</v>
      </c>
      <c r="B44" s="54" t="s">
        <v>81</v>
      </c>
      <c r="C44" s="24">
        <f t="shared" ref="C44:E44" si="27">C45</f>
        <v>1305872.25</v>
      </c>
      <c r="D44" s="23">
        <f t="shared" si="27"/>
        <v>2001000</v>
      </c>
      <c r="E44" s="24">
        <f t="shared" si="27"/>
        <v>1487179.86</v>
      </c>
      <c r="F44" s="49">
        <f t="shared" si="0"/>
        <v>74.321832083958029</v>
      </c>
      <c r="G44" s="49">
        <f t="shared" si="1"/>
        <v>113.88402349464124</v>
      </c>
      <c r="H44" s="15"/>
    </row>
    <row r="45" spans="1:8" ht="49.5" customHeight="1" x14ac:dyDescent="0.25">
      <c r="A45" s="14" t="s">
        <v>82</v>
      </c>
      <c r="B45" s="54" t="s">
        <v>83</v>
      </c>
      <c r="C45" s="27">
        <v>1305872.25</v>
      </c>
      <c r="D45" s="26">
        <v>2001000</v>
      </c>
      <c r="E45" s="27">
        <v>1487179.86</v>
      </c>
      <c r="F45" s="49">
        <f t="shared" si="0"/>
        <v>74.321832083958029</v>
      </c>
      <c r="G45" s="49">
        <f t="shared" si="1"/>
        <v>113.88402349464124</v>
      </c>
      <c r="H45" s="15"/>
    </row>
    <row r="46" spans="1:8" ht="49.5" hidden="1" customHeight="1" x14ac:dyDescent="0.25">
      <c r="A46" s="14" t="s">
        <v>84</v>
      </c>
      <c r="B46" s="54" t="s">
        <v>85</v>
      </c>
      <c r="C46" s="24">
        <f t="shared" ref="C46:E46" si="28">C47</f>
        <v>0</v>
      </c>
      <c r="D46" s="23">
        <f t="shared" si="28"/>
        <v>0</v>
      </c>
      <c r="E46" s="24">
        <f t="shared" si="28"/>
        <v>0</v>
      </c>
      <c r="F46" s="49" t="e">
        <f t="shared" si="0"/>
        <v>#DIV/0!</v>
      </c>
      <c r="G46" s="49" t="e">
        <f t="shared" si="1"/>
        <v>#DIV/0!</v>
      </c>
      <c r="H46" s="15"/>
    </row>
    <row r="47" spans="1:8" ht="78" hidden="1" customHeight="1" x14ac:dyDescent="0.25">
      <c r="A47" s="14" t="s">
        <v>86</v>
      </c>
      <c r="B47" s="54" t="s">
        <v>87</v>
      </c>
      <c r="C47" s="27"/>
      <c r="D47" s="26"/>
      <c r="E47" s="27"/>
      <c r="F47" s="49" t="e">
        <f t="shared" si="0"/>
        <v>#DIV/0!</v>
      </c>
      <c r="G47" s="49" t="e">
        <f t="shared" si="1"/>
        <v>#DIV/0!</v>
      </c>
      <c r="H47" s="15"/>
    </row>
    <row r="48" spans="1:8" s="16" customFormat="1" ht="45.75" customHeight="1" x14ac:dyDescent="0.25">
      <c r="A48" s="14" t="s">
        <v>88</v>
      </c>
      <c r="B48" s="54" t="s">
        <v>89</v>
      </c>
      <c r="C48" s="24">
        <f t="shared" ref="C48" si="29">C49+C57+C60</f>
        <v>785604.46</v>
      </c>
      <c r="D48" s="23">
        <f t="shared" ref="D48:E48" si="30">D49+D57+D60</f>
        <v>1766300</v>
      </c>
      <c r="E48" s="24">
        <f t="shared" si="30"/>
        <v>698370.09</v>
      </c>
      <c r="F48" s="49">
        <f t="shared" si="0"/>
        <v>39.538588574987259</v>
      </c>
      <c r="G48" s="49">
        <f t="shared" si="1"/>
        <v>88.895891706113787</v>
      </c>
      <c r="H48" s="15"/>
    </row>
    <row r="49" spans="1:8" ht="81.75" customHeight="1" x14ac:dyDescent="0.25">
      <c r="A49" s="14" t="s">
        <v>90</v>
      </c>
      <c r="B49" s="54" t="s">
        <v>91</v>
      </c>
      <c r="C49" s="24">
        <f t="shared" ref="C49" si="31">C50+C53</f>
        <v>778631.98</v>
      </c>
      <c r="D49" s="23">
        <f t="shared" ref="D49:E49" si="32">D50+D53</f>
        <v>1645500</v>
      </c>
      <c r="E49" s="24">
        <f t="shared" si="32"/>
        <v>672230.83</v>
      </c>
      <c r="F49" s="49">
        <f t="shared" si="0"/>
        <v>40.852678821027041</v>
      </c>
      <c r="G49" s="49">
        <f t="shared" si="1"/>
        <v>86.334860019492126</v>
      </c>
      <c r="H49" s="15"/>
    </row>
    <row r="50" spans="1:8" ht="63" customHeight="1" x14ac:dyDescent="0.25">
      <c r="A50" s="14" t="s">
        <v>92</v>
      </c>
      <c r="B50" s="54" t="s">
        <v>93</v>
      </c>
      <c r="C50" s="24">
        <f t="shared" ref="C50" si="33">C51+C52</f>
        <v>705689.99</v>
      </c>
      <c r="D50" s="23">
        <f t="shared" ref="D50:E50" si="34">D51+D52</f>
        <v>1494500</v>
      </c>
      <c r="E50" s="24">
        <f t="shared" si="34"/>
        <v>558200.36</v>
      </c>
      <c r="F50" s="49">
        <f t="shared" si="0"/>
        <v>37.350308464369355</v>
      </c>
      <c r="G50" s="49">
        <f t="shared" si="1"/>
        <v>79.099940187616951</v>
      </c>
      <c r="H50" s="15"/>
    </row>
    <row r="51" spans="1:8" ht="95.25" customHeight="1" x14ac:dyDescent="0.25">
      <c r="A51" s="14" t="s">
        <v>94</v>
      </c>
      <c r="B51" s="54" t="s">
        <v>95</v>
      </c>
      <c r="C51" s="27">
        <v>341487.61</v>
      </c>
      <c r="D51" s="26">
        <v>724700</v>
      </c>
      <c r="E51" s="27">
        <v>316455.43</v>
      </c>
      <c r="F51" s="49">
        <f t="shared" si="0"/>
        <v>43.667093969918582</v>
      </c>
      <c r="G51" s="49">
        <f t="shared" si="1"/>
        <v>92.669666697424248</v>
      </c>
      <c r="H51" s="15"/>
    </row>
    <row r="52" spans="1:8" ht="82.5" customHeight="1" x14ac:dyDescent="0.25">
      <c r="A52" s="14" t="s">
        <v>96</v>
      </c>
      <c r="B52" s="54" t="s">
        <v>97</v>
      </c>
      <c r="C52" s="27">
        <v>364202.38</v>
      </c>
      <c r="D52" s="26">
        <v>769800</v>
      </c>
      <c r="E52" s="27">
        <f>176394.26+65350.67</f>
        <v>241744.93</v>
      </c>
      <c r="F52" s="49">
        <f t="shared" si="0"/>
        <v>31.403602234346582</v>
      </c>
      <c r="G52" s="49">
        <f t="shared" si="1"/>
        <v>66.376537682153526</v>
      </c>
      <c r="H52" s="15"/>
    </row>
    <row r="53" spans="1:8" ht="80.25" customHeight="1" x14ac:dyDescent="0.25">
      <c r="A53" s="14" t="s">
        <v>98</v>
      </c>
      <c r="B53" s="54" t="s">
        <v>99</v>
      </c>
      <c r="C53" s="24">
        <f t="shared" ref="C53" si="35">C54+C55+C56</f>
        <v>72941.990000000005</v>
      </c>
      <c r="D53" s="23">
        <f t="shared" ref="D53:E53" si="36">D54+D55+D56</f>
        <v>151000</v>
      </c>
      <c r="E53" s="24">
        <f t="shared" si="36"/>
        <v>114030.47</v>
      </c>
      <c r="F53" s="49">
        <f t="shared" si="0"/>
        <v>75.516867549668873</v>
      </c>
      <c r="G53" s="49">
        <f t="shared" si="1"/>
        <v>156.33035238002142</v>
      </c>
      <c r="H53" s="15"/>
    </row>
    <row r="54" spans="1:8" ht="65.25" customHeight="1" x14ac:dyDescent="0.25">
      <c r="A54" s="14" t="s">
        <v>100</v>
      </c>
      <c r="B54" s="54" t="s">
        <v>101</v>
      </c>
      <c r="C54" s="27">
        <v>72941.990000000005</v>
      </c>
      <c r="D54" s="26">
        <v>151000</v>
      </c>
      <c r="E54" s="27">
        <v>114030.47</v>
      </c>
      <c r="F54" s="49">
        <f t="shared" si="0"/>
        <v>75.516867549668873</v>
      </c>
      <c r="G54" s="49">
        <f t="shared" si="1"/>
        <v>156.33035238002142</v>
      </c>
      <c r="H54" s="15"/>
    </row>
    <row r="55" spans="1:8" ht="68.25" hidden="1" customHeight="1" x14ac:dyDescent="0.25">
      <c r="A55" s="14" t="s">
        <v>102</v>
      </c>
      <c r="B55" s="54" t="s">
        <v>103</v>
      </c>
      <c r="C55" s="27"/>
      <c r="D55" s="26"/>
      <c r="E55" s="27"/>
      <c r="F55" s="49" t="e">
        <f t="shared" si="0"/>
        <v>#DIV/0!</v>
      </c>
      <c r="G55" s="49" t="e">
        <f t="shared" si="1"/>
        <v>#DIV/0!</v>
      </c>
      <c r="H55" s="15"/>
    </row>
    <row r="56" spans="1:8" ht="64.5" hidden="1" customHeight="1" x14ac:dyDescent="0.25">
      <c r="A56" s="14" t="s">
        <v>104</v>
      </c>
      <c r="B56" s="54" t="s">
        <v>105</v>
      </c>
      <c r="C56" s="27"/>
      <c r="D56" s="26"/>
      <c r="E56" s="27"/>
      <c r="F56" s="49" t="e">
        <f t="shared" si="0"/>
        <v>#DIV/0!</v>
      </c>
      <c r="G56" s="49" t="e">
        <f t="shared" si="1"/>
        <v>#DIV/0!</v>
      </c>
      <c r="H56" s="15"/>
    </row>
    <row r="57" spans="1:8" ht="31.5" hidden="1" x14ac:dyDescent="0.25">
      <c r="A57" s="14" t="s">
        <v>106</v>
      </c>
      <c r="B57" s="54" t="s">
        <v>107</v>
      </c>
      <c r="C57" s="24">
        <f t="shared" ref="C57:E58" si="37">C58</f>
        <v>0</v>
      </c>
      <c r="D57" s="23">
        <f t="shared" si="37"/>
        <v>0</v>
      </c>
      <c r="E57" s="24">
        <f t="shared" si="37"/>
        <v>0</v>
      </c>
      <c r="F57" s="49" t="e">
        <f t="shared" si="0"/>
        <v>#DIV/0!</v>
      </c>
      <c r="G57" s="49" t="e">
        <f t="shared" si="1"/>
        <v>#DIV/0!</v>
      </c>
      <c r="H57" s="15"/>
    </row>
    <row r="58" spans="1:8" ht="48.75" hidden="1" customHeight="1" x14ac:dyDescent="0.25">
      <c r="A58" s="14" t="s">
        <v>108</v>
      </c>
      <c r="B58" s="54" t="s">
        <v>109</v>
      </c>
      <c r="C58" s="24">
        <f t="shared" si="37"/>
        <v>0</v>
      </c>
      <c r="D58" s="23">
        <f t="shared" si="37"/>
        <v>0</v>
      </c>
      <c r="E58" s="24">
        <f t="shared" si="37"/>
        <v>0</v>
      </c>
      <c r="F58" s="49" t="e">
        <f t="shared" si="0"/>
        <v>#DIV/0!</v>
      </c>
      <c r="G58" s="49" t="e">
        <f t="shared" si="1"/>
        <v>#DIV/0!</v>
      </c>
      <c r="H58" s="15"/>
    </row>
    <row r="59" spans="1:8" ht="49.5" hidden="1" customHeight="1" x14ac:dyDescent="0.25">
      <c r="A59" s="14" t="s">
        <v>110</v>
      </c>
      <c r="B59" s="54" t="s">
        <v>111</v>
      </c>
      <c r="C59" s="27"/>
      <c r="D59" s="26"/>
      <c r="E59" s="27"/>
      <c r="F59" s="49" t="e">
        <f t="shared" si="0"/>
        <v>#DIV/0!</v>
      </c>
      <c r="G59" s="49" t="e">
        <f t="shared" si="1"/>
        <v>#DIV/0!</v>
      </c>
      <c r="H59" s="15"/>
    </row>
    <row r="60" spans="1:8" ht="81.75" customHeight="1" x14ac:dyDescent="0.25">
      <c r="A60" s="14" t="s">
        <v>112</v>
      </c>
      <c r="B60" s="54" t="s">
        <v>113</v>
      </c>
      <c r="C60" s="24">
        <f t="shared" ref="C60:E61" si="38">C61</f>
        <v>6972.48</v>
      </c>
      <c r="D60" s="23">
        <f t="shared" si="38"/>
        <v>120800</v>
      </c>
      <c r="E60" s="24">
        <f t="shared" si="38"/>
        <v>26139.26</v>
      </c>
      <c r="F60" s="49">
        <f t="shared" si="0"/>
        <v>21.638460264900662</v>
      </c>
      <c r="G60" s="49">
        <f t="shared" si="1"/>
        <v>374.89186057184816</v>
      </c>
      <c r="H60" s="15"/>
    </row>
    <row r="61" spans="1:8" ht="83.25" customHeight="1" x14ac:dyDescent="0.25">
      <c r="A61" s="14" t="s">
        <v>114</v>
      </c>
      <c r="B61" s="54" t="s">
        <v>115</v>
      </c>
      <c r="C61" s="24">
        <f t="shared" si="38"/>
        <v>6972.48</v>
      </c>
      <c r="D61" s="23">
        <f t="shared" si="38"/>
        <v>120800</v>
      </c>
      <c r="E61" s="24">
        <f t="shared" si="38"/>
        <v>26139.26</v>
      </c>
      <c r="F61" s="49">
        <f t="shared" si="0"/>
        <v>21.638460264900662</v>
      </c>
      <c r="G61" s="49">
        <f t="shared" si="1"/>
        <v>374.89186057184816</v>
      </c>
      <c r="H61" s="17"/>
    </row>
    <row r="62" spans="1:8" ht="82.5" customHeight="1" x14ac:dyDescent="0.25">
      <c r="A62" s="14" t="s">
        <v>116</v>
      </c>
      <c r="B62" s="54" t="s">
        <v>117</v>
      </c>
      <c r="C62" s="27">
        <v>6972.48</v>
      </c>
      <c r="D62" s="26">
        <v>120800</v>
      </c>
      <c r="E62" s="27">
        <v>26139.26</v>
      </c>
      <c r="F62" s="49">
        <f t="shared" si="0"/>
        <v>21.638460264900662</v>
      </c>
      <c r="G62" s="49">
        <f t="shared" si="1"/>
        <v>374.89186057184816</v>
      </c>
      <c r="H62" s="17"/>
    </row>
    <row r="63" spans="1:8" s="16" customFormat="1" ht="31.5" x14ac:dyDescent="0.25">
      <c r="A63" s="14" t="s">
        <v>118</v>
      </c>
      <c r="B63" s="54" t="s">
        <v>119</v>
      </c>
      <c r="C63" s="24">
        <f t="shared" ref="C63:E63" si="39">C64</f>
        <v>56898.44</v>
      </c>
      <c r="D63" s="23">
        <f t="shared" si="39"/>
        <v>37000</v>
      </c>
      <c r="E63" s="24">
        <f t="shared" si="39"/>
        <v>15889.7</v>
      </c>
      <c r="F63" s="49">
        <f t="shared" si="0"/>
        <v>42.945135135135139</v>
      </c>
      <c r="G63" s="49">
        <f t="shared" si="1"/>
        <v>27.926424696353713</v>
      </c>
      <c r="H63" s="17"/>
    </row>
    <row r="64" spans="1:8" ht="20.25" customHeight="1" x14ac:dyDescent="0.25">
      <c r="A64" s="14" t="s">
        <v>120</v>
      </c>
      <c r="B64" s="54" t="s">
        <v>121</v>
      </c>
      <c r="C64" s="24">
        <f t="shared" ref="C64" si="40">C65+C66+C67+C69</f>
        <v>56898.44</v>
      </c>
      <c r="D64" s="23">
        <f t="shared" ref="D64:E64" si="41">D65+D66+D67+D69</f>
        <v>37000</v>
      </c>
      <c r="E64" s="24">
        <f t="shared" si="41"/>
        <v>15889.7</v>
      </c>
      <c r="F64" s="49">
        <f t="shared" si="0"/>
        <v>42.945135135135139</v>
      </c>
      <c r="G64" s="49">
        <f t="shared" si="1"/>
        <v>27.926424696353713</v>
      </c>
      <c r="H64" s="17"/>
    </row>
    <row r="65" spans="1:8" ht="33.75" customHeight="1" x14ac:dyDescent="0.25">
      <c r="A65" s="14" t="s">
        <v>122</v>
      </c>
      <c r="B65" s="54" t="s">
        <v>123</v>
      </c>
      <c r="C65" s="27">
        <v>16600.72</v>
      </c>
      <c r="D65" s="26">
        <v>7500</v>
      </c>
      <c r="E65" s="27">
        <v>863.39</v>
      </c>
      <c r="F65" s="49">
        <f t="shared" si="0"/>
        <v>11.511866666666666</v>
      </c>
      <c r="G65" s="49">
        <f t="shared" si="1"/>
        <v>5.2009189962844982</v>
      </c>
      <c r="H65" s="17"/>
    </row>
    <row r="66" spans="1:8" ht="19.5" customHeight="1" x14ac:dyDescent="0.25">
      <c r="A66" s="14" t="s">
        <v>124</v>
      </c>
      <c r="B66" s="54" t="s">
        <v>125</v>
      </c>
      <c r="C66" s="27">
        <v>26599.599999999999</v>
      </c>
      <c r="D66" s="26">
        <v>0</v>
      </c>
      <c r="E66" s="27">
        <v>0</v>
      </c>
      <c r="F66" s="49" t="e">
        <f t="shared" si="0"/>
        <v>#DIV/0!</v>
      </c>
      <c r="G66" s="49">
        <v>0</v>
      </c>
      <c r="H66" s="17"/>
    </row>
    <row r="67" spans="1:8" ht="19.5" customHeight="1" x14ac:dyDescent="0.25">
      <c r="A67" s="14" t="s">
        <v>126</v>
      </c>
      <c r="B67" s="54" t="s">
        <v>127</v>
      </c>
      <c r="C67" s="27">
        <f>C68</f>
        <v>13698.12</v>
      </c>
      <c r="D67" s="26">
        <f>D68</f>
        <v>29500</v>
      </c>
      <c r="E67" s="27">
        <f>E68</f>
        <v>14921.77</v>
      </c>
      <c r="F67" s="49">
        <f t="shared" si="0"/>
        <v>50.582271186440678</v>
      </c>
      <c r="G67" s="49">
        <f t="shared" si="1"/>
        <v>108.9329776640882</v>
      </c>
      <c r="H67" s="17"/>
    </row>
    <row r="68" spans="1:8" ht="19.5" customHeight="1" x14ac:dyDescent="0.25">
      <c r="A68" s="14" t="s">
        <v>128</v>
      </c>
      <c r="B68" s="54" t="s">
        <v>129</v>
      </c>
      <c r="C68" s="27">
        <v>13698.12</v>
      </c>
      <c r="D68" s="26">
        <v>29500</v>
      </c>
      <c r="E68" s="27">
        <v>14921.77</v>
      </c>
      <c r="F68" s="49">
        <f t="shared" si="0"/>
        <v>50.582271186440678</v>
      </c>
      <c r="G68" s="49">
        <f t="shared" si="1"/>
        <v>108.9329776640882</v>
      </c>
      <c r="H68" s="17"/>
    </row>
    <row r="69" spans="1:8" ht="30" x14ac:dyDescent="0.25">
      <c r="A69" s="14" t="s">
        <v>370</v>
      </c>
      <c r="B69" s="54" t="s">
        <v>351</v>
      </c>
      <c r="C69" s="27">
        <v>0</v>
      </c>
      <c r="D69" s="26">
        <v>0</v>
      </c>
      <c r="E69" s="27">
        <v>104.54</v>
      </c>
      <c r="F69" s="49" t="e">
        <f t="shared" si="0"/>
        <v>#DIV/0!</v>
      </c>
      <c r="G69" s="49" t="e">
        <f t="shared" si="1"/>
        <v>#DIV/0!</v>
      </c>
      <c r="H69" s="17"/>
    </row>
    <row r="70" spans="1:8" s="16" customFormat="1" ht="33" customHeight="1" x14ac:dyDescent="0.25">
      <c r="A70" s="14" t="s">
        <v>130</v>
      </c>
      <c r="B70" s="54" t="s">
        <v>131</v>
      </c>
      <c r="C70" s="24">
        <f>C71</f>
        <v>164764.6</v>
      </c>
      <c r="D70" s="23">
        <f>D71</f>
        <v>287800</v>
      </c>
      <c r="E70" s="24">
        <f>E71</f>
        <v>245046.66</v>
      </c>
      <c r="F70" s="49">
        <f t="shared" ref="F70:F141" si="42">E70/D70*100</f>
        <v>85.14477414871439</v>
      </c>
      <c r="G70" s="49">
        <f t="shared" ref="G70:G141" si="43">E70/C70*100</f>
        <v>148.72530871315803</v>
      </c>
      <c r="H70" s="17"/>
    </row>
    <row r="71" spans="1:8" ht="20.25" customHeight="1" x14ac:dyDescent="0.25">
      <c r="A71" s="14" t="s">
        <v>132</v>
      </c>
      <c r="B71" s="54" t="s">
        <v>133</v>
      </c>
      <c r="C71" s="24">
        <f t="shared" ref="C71:E71" si="44">C74+C72</f>
        <v>164764.6</v>
      </c>
      <c r="D71" s="23">
        <f>D74+D72</f>
        <v>287800</v>
      </c>
      <c r="E71" s="24">
        <f t="shared" si="44"/>
        <v>245046.66</v>
      </c>
      <c r="F71" s="49">
        <f t="shared" si="42"/>
        <v>85.14477414871439</v>
      </c>
      <c r="G71" s="49">
        <f t="shared" si="43"/>
        <v>148.72530871315803</v>
      </c>
      <c r="H71" s="17"/>
    </row>
    <row r="72" spans="1:8" ht="20.25" customHeight="1" x14ac:dyDescent="0.25">
      <c r="A72" s="22" t="s">
        <v>259</v>
      </c>
      <c r="B72" s="54" t="s">
        <v>260</v>
      </c>
      <c r="C72" s="24">
        <f>C73</f>
        <v>164764.6</v>
      </c>
      <c r="D72" s="23">
        <f>D73</f>
        <v>287800</v>
      </c>
      <c r="E72" s="24">
        <f>E73</f>
        <v>245046.66</v>
      </c>
      <c r="F72" s="49">
        <f t="shared" si="42"/>
        <v>85.14477414871439</v>
      </c>
      <c r="G72" s="49">
        <v>0</v>
      </c>
      <c r="H72" s="17"/>
    </row>
    <row r="73" spans="1:8" ht="20.25" customHeight="1" x14ac:dyDescent="0.25">
      <c r="A73" s="25" t="s">
        <v>261</v>
      </c>
      <c r="B73" s="54" t="s">
        <v>262</v>
      </c>
      <c r="C73" s="24">
        <v>164764.6</v>
      </c>
      <c r="D73" s="23">
        <v>287800</v>
      </c>
      <c r="E73" s="24">
        <v>245046.66</v>
      </c>
      <c r="F73" s="49">
        <f t="shared" si="42"/>
        <v>85.14477414871439</v>
      </c>
      <c r="G73" s="49">
        <v>0</v>
      </c>
      <c r="H73" s="17"/>
    </row>
    <row r="74" spans="1:8" ht="19.5" hidden="1" customHeight="1" x14ac:dyDescent="0.25">
      <c r="A74" s="14" t="s">
        <v>134</v>
      </c>
      <c r="B74" s="54" t="s">
        <v>135</v>
      </c>
      <c r="C74" s="24">
        <f t="shared" ref="C74" si="45">C75+C76</f>
        <v>0</v>
      </c>
      <c r="D74" s="23">
        <f t="shared" ref="D74:E74" si="46">D75+D76</f>
        <v>0</v>
      </c>
      <c r="E74" s="24">
        <f t="shared" si="46"/>
        <v>0</v>
      </c>
      <c r="F74" s="49">
        <v>0</v>
      </c>
      <c r="G74" s="49" t="e">
        <f t="shared" si="43"/>
        <v>#DIV/0!</v>
      </c>
      <c r="H74" s="17"/>
    </row>
    <row r="75" spans="1:8" ht="33.75" hidden="1" customHeight="1" x14ac:dyDescent="0.25">
      <c r="A75" s="14" t="s">
        <v>136</v>
      </c>
      <c r="B75" s="54" t="s">
        <v>137</v>
      </c>
      <c r="C75" s="27">
        <v>0</v>
      </c>
      <c r="D75" s="26">
        <v>0</v>
      </c>
      <c r="E75" s="27">
        <v>0</v>
      </c>
      <c r="F75" s="49">
        <v>0</v>
      </c>
      <c r="G75" s="49" t="e">
        <f t="shared" si="43"/>
        <v>#DIV/0!</v>
      </c>
      <c r="H75" s="17"/>
    </row>
    <row r="76" spans="1:8" ht="33.75" hidden="1" customHeight="1" x14ac:dyDescent="0.25">
      <c r="A76" s="14" t="s">
        <v>138</v>
      </c>
      <c r="B76" s="54" t="s">
        <v>139</v>
      </c>
      <c r="C76" s="27"/>
      <c r="D76" s="26"/>
      <c r="E76" s="27"/>
      <c r="F76" s="49" t="e">
        <f t="shared" si="42"/>
        <v>#DIV/0!</v>
      </c>
      <c r="G76" s="49" t="e">
        <f t="shared" si="43"/>
        <v>#DIV/0!</v>
      </c>
      <c r="H76" s="17"/>
    </row>
    <row r="77" spans="1:8" s="16" customFormat="1" ht="33.75" customHeight="1" x14ac:dyDescent="0.25">
      <c r="A77" s="14" t="s">
        <v>140</v>
      </c>
      <c r="B77" s="54" t="s">
        <v>141</v>
      </c>
      <c r="C77" s="24">
        <f>C78+C82</f>
        <v>697890</v>
      </c>
      <c r="D77" s="23">
        <f t="shared" ref="D77" si="47">D78+D82</f>
        <v>100000</v>
      </c>
      <c r="E77" s="24">
        <f>E78+E82</f>
        <v>4452602.1899999995</v>
      </c>
      <c r="F77" s="49">
        <f t="shared" si="42"/>
        <v>4452.6021899999996</v>
      </c>
      <c r="G77" s="49">
        <f t="shared" si="43"/>
        <v>638.00916906675832</v>
      </c>
      <c r="H77" s="17"/>
    </row>
    <row r="78" spans="1:8" ht="83.25" customHeight="1" x14ac:dyDescent="0.25">
      <c r="A78" s="14" t="s">
        <v>142</v>
      </c>
      <c r="B78" s="54" t="s">
        <v>143</v>
      </c>
      <c r="C78" s="27">
        <f>C79</f>
        <v>46784</v>
      </c>
      <c r="D78" s="26">
        <v>0</v>
      </c>
      <c r="E78" s="27">
        <f>E79</f>
        <v>0</v>
      </c>
      <c r="F78" s="49">
        <v>0</v>
      </c>
      <c r="G78" s="49">
        <f t="shared" si="43"/>
        <v>0</v>
      </c>
      <c r="H78" s="17"/>
    </row>
    <row r="79" spans="1:8" ht="96.75" customHeight="1" x14ac:dyDescent="0.25">
      <c r="A79" s="14" t="s">
        <v>144</v>
      </c>
      <c r="B79" s="54" t="s">
        <v>145</v>
      </c>
      <c r="C79" s="27">
        <f>C81+C80</f>
        <v>46784</v>
      </c>
      <c r="D79" s="27">
        <f t="shared" ref="D79:E79" si="48">D81+D80</f>
        <v>0</v>
      </c>
      <c r="E79" s="27">
        <f t="shared" si="48"/>
        <v>0</v>
      </c>
      <c r="F79" s="49">
        <v>0</v>
      </c>
      <c r="G79" s="49">
        <f t="shared" si="43"/>
        <v>0</v>
      </c>
      <c r="H79" s="17"/>
    </row>
    <row r="80" spans="1:8" ht="96.75" hidden="1" customHeight="1" x14ac:dyDescent="0.25">
      <c r="A80" s="14"/>
      <c r="B80" s="54" t="s">
        <v>399</v>
      </c>
      <c r="C80" s="27">
        <v>46784</v>
      </c>
      <c r="D80" s="26"/>
      <c r="E80" s="27"/>
      <c r="F80" s="49"/>
      <c r="G80" s="49"/>
      <c r="H80" s="17"/>
    </row>
    <row r="81" spans="1:8" ht="97.5" hidden="1" customHeight="1" x14ac:dyDescent="0.25">
      <c r="A81" s="14" t="s">
        <v>146</v>
      </c>
      <c r="B81" s="54" t="s">
        <v>147</v>
      </c>
      <c r="C81" s="27">
        <v>0</v>
      </c>
      <c r="D81" s="26">
        <v>0</v>
      </c>
      <c r="E81" s="27">
        <v>0</v>
      </c>
      <c r="F81" s="49">
        <v>0</v>
      </c>
      <c r="G81" s="49" t="e">
        <f t="shared" si="43"/>
        <v>#DIV/0!</v>
      </c>
      <c r="H81" s="17"/>
    </row>
    <row r="82" spans="1:8" ht="34.5" customHeight="1" x14ac:dyDescent="0.25">
      <c r="A82" s="14" t="s">
        <v>148</v>
      </c>
      <c r="B82" s="54" t="s">
        <v>149</v>
      </c>
      <c r="C82" s="23">
        <f>C83+C86</f>
        <v>651106</v>
      </c>
      <c r="D82" s="23">
        <f>D83+D86</f>
        <v>100000</v>
      </c>
      <c r="E82" s="23">
        <f>E83+E86</f>
        <v>4452602.1899999995</v>
      </c>
      <c r="F82" s="49">
        <f t="shared" si="42"/>
        <v>4452.6021899999996</v>
      </c>
      <c r="G82" s="49">
        <f t="shared" si="43"/>
        <v>683.85212085282569</v>
      </c>
      <c r="H82" s="17"/>
    </row>
    <row r="83" spans="1:8" ht="34.5" customHeight="1" x14ac:dyDescent="0.25">
      <c r="A83" s="14" t="s">
        <v>150</v>
      </c>
      <c r="B83" s="54" t="s">
        <v>151</v>
      </c>
      <c r="C83" s="24">
        <f t="shared" ref="C83" si="49">C84+C85</f>
        <v>632409.98</v>
      </c>
      <c r="D83" s="23">
        <f t="shared" ref="D83:E83" si="50">D84+D85</f>
        <v>100000</v>
      </c>
      <c r="E83" s="24">
        <f t="shared" si="50"/>
        <v>4436262.8199999994</v>
      </c>
      <c r="F83" s="49">
        <f t="shared" si="42"/>
        <v>4436.2628199999999</v>
      </c>
      <c r="G83" s="49">
        <f t="shared" si="43"/>
        <v>701.48526435335498</v>
      </c>
      <c r="H83" s="17"/>
    </row>
    <row r="84" spans="1:8" ht="63" customHeight="1" x14ac:dyDescent="0.25">
      <c r="A84" s="14" t="s">
        <v>152</v>
      </c>
      <c r="B84" s="54" t="s">
        <v>153</v>
      </c>
      <c r="C84" s="27">
        <v>152769.71</v>
      </c>
      <c r="D84" s="26">
        <v>50000</v>
      </c>
      <c r="E84" s="27">
        <v>4249263.22</v>
      </c>
      <c r="F84" s="49">
        <f t="shared" si="42"/>
        <v>8498.5264399999996</v>
      </c>
      <c r="G84" s="49">
        <f t="shared" si="43"/>
        <v>2781.4828083394277</v>
      </c>
      <c r="H84" s="17"/>
    </row>
    <row r="85" spans="1:8" ht="48.75" customHeight="1" x14ac:dyDescent="0.25">
      <c r="A85" s="14" t="s">
        <v>154</v>
      </c>
      <c r="B85" s="54" t="s">
        <v>155</v>
      </c>
      <c r="C85" s="27">
        <v>479640.27</v>
      </c>
      <c r="D85" s="26">
        <v>50000</v>
      </c>
      <c r="E85" s="27">
        <f>142172.93+44826.67</f>
        <v>186999.59999999998</v>
      </c>
      <c r="F85" s="49">
        <f t="shared" si="42"/>
        <v>373.99919999999997</v>
      </c>
      <c r="G85" s="49">
        <f t="shared" si="43"/>
        <v>38.987468671052156</v>
      </c>
      <c r="H85" s="17"/>
    </row>
    <row r="86" spans="1:8" ht="48.75" customHeight="1" x14ac:dyDescent="0.25">
      <c r="A86" s="6" t="s">
        <v>5</v>
      </c>
      <c r="B86" s="35" t="s">
        <v>156</v>
      </c>
      <c r="C86" s="27">
        <f>C87</f>
        <v>18696.02</v>
      </c>
      <c r="D86" s="26">
        <f>D87</f>
        <v>0</v>
      </c>
      <c r="E86" s="26">
        <f>E87</f>
        <v>16339.37</v>
      </c>
      <c r="F86" s="49">
        <v>0</v>
      </c>
      <c r="G86" s="49">
        <v>0</v>
      </c>
      <c r="H86" s="17"/>
    </row>
    <row r="87" spans="1:8" ht="49.5" customHeight="1" x14ac:dyDescent="0.25">
      <c r="A87" s="6" t="s">
        <v>6</v>
      </c>
      <c r="B87" s="35" t="s">
        <v>157</v>
      </c>
      <c r="C87" s="27">
        <v>18696.02</v>
      </c>
      <c r="D87" s="26">
        <v>0</v>
      </c>
      <c r="E87" s="27">
        <v>16339.37</v>
      </c>
      <c r="F87" s="49">
        <v>0</v>
      </c>
      <c r="G87" s="49">
        <v>0</v>
      </c>
      <c r="H87" s="17"/>
    </row>
    <row r="88" spans="1:8" s="16" customFormat="1" ht="20.25" customHeight="1" x14ac:dyDescent="0.25">
      <c r="A88" s="14" t="s">
        <v>158</v>
      </c>
      <c r="B88" s="54" t="s">
        <v>159</v>
      </c>
      <c r="C88" s="24">
        <f t="shared" ref="C88" si="51">C89+C121+C127+C113+C115</f>
        <v>666583.56999999995</v>
      </c>
      <c r="D88" s="23">
        <f t="shared" ref="D88" si="52">D89+D121+D127+D113+D115</f>
        <v>710000</v>
      </c>
      <c r="E88" s="23">
        <f>E89+E121+E127+E113+E115</f>
        <v>414622.06999999995</v>
      </c>
      <c r="F88" s="49">
        <f t="shared" si="42"/>
        <v>58.397474647887314</v>
      </c>
      <c r="G88" s="49">
        <f t="shared" si="43"/>
        <v>62.201063551566385</v>
      </c>
      <c r="H88" s="17"/>
    </row>
    <row r="89" spans="1:8" ht="39.75" customHeight="1" x14ac:dyDescent="0.25">
      <c r="A89" s="14" t="s">
        <v>263</v>
      </c>
      <c r="B89" s="55" t="s">
        <v>264</v>
      </c>
      <c r="C89" s="27">
        <f t="shared" ref="C89:D89" si="53">C90+C92+C94+C97+C101+C103+C107+C109+C111+C105+C99</f>
        <v>550381.5</v>
      </c>
      <c r="D89" s="27">
        <f t="shared" si="53"/>
        <v>688328</v>
      </c>
      <c r="E89" s="27">
        <f>E90+E92+E94+E97+E101+E103+E107+E109+E111+E105+E99</f>
        <v>348775.97</v>
      </c>
      <c r="F89" s="49">
        <f t="shared" si="42"/>
        <v>50.670025046198894</v>
      </c>
      <c r="G89" s="49">
        <v>0</v>
      </c>
      <c r="H89" s="17"/>
    </row>
    <row r="90" spans="1:8" ht="63" x14ac:dyDescent="0.25">
      <c r="A90" s="14" t="s">
        <v>265</v>
      </c>
      <c r="B90" s="55" t="s">
        <v>266</v>
      </c>
      <c r="C90" s="27">
        <f>C91</f>
        <v>22837.4</v>
      </c>
      <c r="D90" s="43">
        <f>D91</f>
        <v>22000</v>
      </c>
      <c r="E90" s="27">
        <f>E91</f>
        <v>20092</v>
      </c>
      <c r="F90" s="49">
        <f t="shared" si="42"/>
        <v>91.327272727272728</v>
      </c>
      <c r="G90" s="49">
        <v>0</v>
      </c>
      <c r="H90" s="17"/>
    </row>
    <row r="91" spans="1:8" ht="94.5" x14ac:dyDescent="0.25">
      <c r="A91" s="14" t="s">
        <v>267</v>
      </c>
      <c r="B91" s="55" t="s">
        <v>268</v>
      </c>
      <c r="C91" s="27">
        <v>22837.4</v>
      </c>
      <c r="D91" s="43">
        <v>22000</v>
      </c>
      <c r="E91" s="27">
        <v>20092</v>
      </c>
      <c r="F91" s="49">
        <f t="shared" si="42"/>
        <v>91.327272727272728</v>
      </c>
      <c r="G91" s="49">
        <v>0</v>
      </c>
      <c r="H91" s="17"/>
    </row>
    <row r="92" spans="1:8" ht="78.75" x14ac:dyDescent="0.25">
      <c r="A92" s="14" t="s">
        <v>269</v>
      </c>
      <c r="B92" s="55" t="s">
        <v>270</v>
      </c>
      <c r="C92" s="27">
        <f>C93</f>
        <v>114338.13</v>
      </c>
      <c r="D92" s="43">
        <f>D93</f>
        <v>138328</v>
      </c>
      <c r="E92" s="27">
        <f>E93</f>
        <v>83013.37</v>
      </c>
      <c r="F92" s="49">
        <f t="shared" si="42"/>
        <v>60.011978775085304</v>
      </c>
      <c r="G92" s="49">
        <v>0</v>
      </c>
      <c r="H92" s="17"/>
    </row>
    <row r="93" spans="1:8" ht="97.5" customHeight="1" x14ac:dyDescent="0.25">
      <c r="A93" s="14" t="s">
        <v>271</v>
      </c>
      <c r="B93" s="55" t="s">
        <v>272</v>
      </c>
      <c r="C93" s="27">
        <v>114338.13</v>
      </c>
      <c r="D93" s="43">
        <v>138328</v>
      </c>
      <c r="E93" s="27">
        <v>83013.37</v>
      </c>
      <c r="F93" s="49">
        <f t="shared" si="42"/>
        <v>60.011978775085304</v>
      </c>
      <c r="G93" s="49">
        <v>0</v>
      </c>
      <c r="H93" s="17"/>
    </row>
    <row r="94" spans="1:8" ht="63" x14ac:dyDescent="0.25">
      <c r="A94" s="14" t="s">
        <v>273</v>
      </c>
      <c r="B94" s="55" t="s">
        <v>274</v>
      </c>
      <c r="C94" s="27">
        <f>C95+C96</f>
        <v>37314.28</v>
      </c>
      <c r="D94" s="43">
        <f>D95</f>
        <v>74106</v>
      </c>
      <c r="E94" s="27">
        <f>E95+E96</f>
        <v>21417.48</v>
      </c>
      <c r="F94" s="49">
        <f t="shared" si="42"/>
        <v>28.901141607966967</v>
      </c>
      <c r="G94" s="49">
        <v>0</v>
      </c>
      <c r="H94" s="17"/>
    </row>
    <row r="95" spans="1:8" ht="83.25" customHeight="1" x14ac:dyDescent="0.25">
      <c r="A95" s="14" t="s">
        <v>275</v>
      </c>
      <c r="B95" s="55" t="s">
        <v>276</v>
      </c>
      <c r="C95" s="27">
        <v>37314.28</v>
      </c>
      <c r="D95" s="43">
        <v>74106</v>
      </c>
      <c r="E95" s="27">
        <v>21417.48</v>
      </c>
      <c r="F95" s="49">
        <f t="shared" si="42"/>
        <v>28.901141607966967</v>
      </c>
      <c r="G95" s="49">
        <v>0</v>
      </c>
      <c r="H95" s="17"/>
    </row>
    <row r="96" spans="1:8" ht="78.75" hidden="1" x14ac:dyDescent="0.25">
      <c r="A96" s="14" t="s">
        <v>353</v>
      </c>
      <c r="B96" s="55" t="s">
        <v>352</v>
      </c>
      <c r="C96" s="27">
        <v>0</v>
      </c>
      <c r="D96" s="43">
        <v>0</v>
      </c>
      <c r="E96" s="27">
        <v>0</v>
      </c>
      <c r="F96" s="49" t="e">
        <f t="shared" si="42"/>
        <v>#DIV/0!</v>
      </c>
      <c r="G96" s="49">
        <v>0</v>
      </c>
      <c r="H96" s="17"/>
    </row>
    <row r="97" spans="1:8" ht="63" x14ac:dyDescent="0.25">
      <c r="A97" s="14" t="s">
        <v>277</v>
      </c>
      <c r="B97" s="55" t="s">
        <v>278</v>
      </c>
      <c r="C97" s="27">
        <f>C98</f>
        <v>2000</v>
      </c>
      <c r="D97" s="27">
        <f t="shared" ref="D97:E97" si="54">D98</f>
        <v>31533</v>
      </c>
      <c r="E97" s="27">
        <f t="shared" si="54"/>
        <v>2300</v>
      </c>
      <c r="F97" s="49">
        <f t="shared" si="42"/>
        <v>7.2939460247994168</v>
      </c>
      <c r="G97" s="49">
        <v>0</v>
      </c>
      <c r="H97" s="17"/>
    </row>
    <row r="98" spans="1:8" ht="94.5" x14ac:dyDescent="0.25">
      <c r="A98" s="14" t="s">
        <v>279</v>
      </c>
      <c r="B98" s="55" t="s">
        <v>280</v>
      </c>
      <c r="C98" s="27">
        <v>2000</v>
      </c>
      <c r="D98" s="43">
        <v>31533</v>
      </c>
      <c r="E98" s="27">
        <v>2300</v>
      </c>
      <c r="F98" s="49">
        <f t="shared" si="42"/>
        <v>7.2939460247994168</v>
      </c>
      <c r="G98" s="49">
        <v>0</v>
      </c>
      <c r="H98" s="17"/>
    </row>
    <row r="99" spans="1:8" s="41" customFormat="1" ht="84.75" customHeight="1" x14ac:dyDescent="0.25">
      <c r="A99" s="38" t="s">
        <v>402</v>
      </c>
      <c r="B99" s="60" t="s">
        <v>403</v>
      </c>
      <c r="C99" s="39">
        <v>0</v>
      </c>
      <c r="D99" s="44">
        <v>0</v>
      </c>
      <c r="E99" s="39">
        <f>E100</f>
        <v>3000</v>
      </c>
      <c r="F99" s="50" t="e">
        <f t="shared" ref="F99" si="55">E99/D99*100</f>
        <v>#DIV/0!</v>
      </c>
      <c r="G99" s="50">
        <v>0</v>
      </c>
      <c r="H99" s="40"/>
    </row>
    <row r="100" spans="1:8" s="41" customFormat="1" ht="84.75" customHeight="1" x14ac:dyDescent="0.25">
      <c r="A100" s="38" t="s">
        <v>402</v>
      </c>
      <c r="B100" s="60" t="s">
        <v>403</v>
      </c>
      <c r="C100" s="39">
        <v>0</v>
      </c>
      <c r="D100" s="44">
        <v>0</v>
      </c>
      <c r="E100" s="39">
        <v>3000</v>
      </c>
      <c r="F100" s="50" t="e">
        <f t="shared" si="42"/>
        <v>#DIV/0!</v>
      </c>
      <c r="G100" s="50">
        <v>0</v>
      </c>
      <c r="H100" s="40"/>
    </row>
    <row r="101" spans="1:8" ht="84.75" customHeight="1" x14ac:dyDescent="0.25">
      <c r="A101" s="14" t="s">
        <v>281</v>
      </c>
      <c r="B101" s="55" t="s">
        <v>282</v>
      </c>
      <c r="C101" s="27">
        <f>C102</f>
        <v>2500</v>
      </c>
      <c r="D101" s="43">
        <f>D102</f>
        <v>9500</v>
      </c>
      <c r="E101" s="27">
        <f>E102</f>
        <v>1196</v>
      </c>
      <c r="F101" s="49">
        <f t="shared" si="42"/>
        <v>12.589473684210525</v>
      </c>
      <c r="G101" s="49">
        <v>0</v>
      </c>
      <c r="H101" s="17"/>
    </row>
    <row r="102" spans="1:8" ht="110.25" x14ac:dyDescent="0.25">
      <c r="A102" s="14" t="s">
        <v>283</v>
      </c>
      <c r="B102" s="55" t="s">
        <v>284</v>
      </c>
      <c r="C102" s="27">
        <v>2500</v>
      </c>
      <c r="D102" s="43">
        <v>9500</v>
      </c>
      <c r="E102" s="27">
        <v>1196</v>
      </c>
      <c r="F102" s="49">
        <f t="shared" si="42"/>
        <v>12.589473684210525</v>
      </c>
      <c r="G102" s="49">
        <v>0</v>
      </c>
      <c r="H102" s="17"/>
    </row>
    <row r="103" spans="1:8" ht="67.5" customHeight="1" x14ac:dyDescent="0.25">
      <c r="A103" s="14" t="s">
        <v>323</v>
      </c>
      <c r="B103" s="55" t="s">
        <v>317</v>
      </c>
      <c r="C103" s="45">
        <f>C104</f>
        <v>300</v>
      </c>
      <c r="D103" s="43">
        <f>D104</f>
        <v>1000</v>
      </c>
      <c r="E103" s="45">
        <f>E104</f>
        <v>2400</v>
      </c>
      <c r="F103" s="49">
        <f t="shared" si="42"/>
        <v>240</v>
      </c>
      <c r="G103" s="49">
        <v>0</v>
      </c>
      <c r="H103" s="17"/>
    </row>
    <row r="104" spans="1:8" ht="100.5" customHeight="1" x14ac:dyDescent="0.25">
      <c r="A104" s="14" t="s">
        <v>324</v>
      </c>
      <c r="B104" s="55" t="s">
        <v>318</v>
      </c>
      <c r="C104" s="27">
        <v>300</v>
      </c>
      <c r="D104" s="43">
        <v>1000</v>
      </c>
      <c r="E104" s="27">
        <v>2400</v>
      </c>
      <c r="F104" s="49">
        <f t="shared" si="42"/>
        <v>240</v>
      </c>
      <c r="G104" s="49">
        <v>0</v>
      </c>
      <c r="H104" s="17"/>
    </row>
    <row r="105" spans="1:8" ht="59.25" customHeight="1" x14ac:dyDescent="0.25">
      <c r="A105" s="14" t="s">
        <v>354</v>
      </c>
      <c r="B105" s="58" t="s">
        <v>357</v>
      </c>
      <c r="C105" s="27">
        <f>C106</f>
        <v>4300</v>
      </c>
      <c r="D105" s="43">
        <f>D106</f>
        <v>1954</v>
      </c>
      <c r="E105" s="27">
        <f>E106</f>
        <v>1038.9000000000001</v>
      </c>
      <c r="F105" s="49">
        <f t="shared" si="42"/>
        <v>53.167860798362341</v>
      </c>
      <c r="G105" s="49">
        <v>0</v>
      </c>
      <c r="H105" s="17"/>
    </row>
    <row r="106" spans="1:8" ht="64.5" customHeight="1" x14ac:dyDescent="0.25">
      <c r="A106" s="14" t="s">
        <v>355</v>
      </c>
      <c r="B106" s="58" t="s">
        <v>356</v>
      </c>
      <c r="C106" s="27">
        <v>4300</v>
      </c>
      <c r="D106" s="43">
        <v>1954</v>
      </c>
      <c r="E106" s="27">
        <v>1038.9000000000001</v>
      </c>
      <c r="F106" s="49">
        <f t="shared" si="42"/>
        <v>53.167860798362341</v>
      </c>
      <c r="G106" s="49">
        <v>0</v>
      </c>
      <c r="H106" s="17"/>
    </row>
    <row r="107" spans="1:8" ht="69" customHeight="1" x14ac:dyDescent="0.25">
      <c r="A107" s="14" t="s">
        <v>325</v>
      </c>
      <c r="B107" s="55" t="s">
        <v>319</v>
      </c>
      <c r="C107" s="45">
        <f>C108</f>
        <v>31500</v>
      </c>
      <c r="D107" s="43">
        <f>D108</f>
        <v>24370</v>
      </c>
      <c r="E107" s="45">
        <f>E108</f>
        <v>2750.64</v>
      </c>
      <c r="F107" s="49">
        <f t="shared" si="42"/>
        <v>11.286992203528929</v>
      </c>
      <c r="G107" s="49">
        <v>0</v>
      </c>
      <c r="H107" s="17"/>
    </row>
    <row r="108" spans="1:8" ht="82.5" customHeight="1" x14ac:dyDescent="0.25">
      <c r="A108" s="14" t="s">
        <v>326</v>
      </c>
      <c r="B108" s="55" t="s">
        <v>320</v>
      </c>
      <c r="C108" s="27">
        <v>31500</v>
      </c>
      <c r="D108" s="43">
        <v>24370</v>
      </c>
      <c r="E108" s="27">
        <v>2750.64</v>
      </c>
      <c r="F108" s="49">
        <f t="shared" si="42"/>
        <v>11.286992203528929</v>
      </c>
      <c r="G108" s="49"/>
      <c r="H108" s="17"/>
    </row>
    <row r="109" spans="1:8" ht="66" customHeight="1" x14ac:dyDescent="0.25">
      <c r="A109" s="14" t="s">
        <v>285</v>
      </c>
      <c r="B109" s="55" t="s">
        <v>286</v>
      </c>
      <c r="C109" s="27">
        <f>C110</f>
        <v>258290.67</v>
      </c>
      <c r="D109" s="43">
        <f>D110</f>
        <v>254832</v>
      </c>
      <c r="E109" s="27">
        <f>E110</f>
        <v>183712.83</v>
      </c>
      <c r="F109" s="49">
        <f t="shared" si="42"/>
        <v>72.091742795253339</v>
      </c>
      <c r="G109" s="49">
        <v>0</v>
      </c>
      <c r="H109" s="17"/>
    </row>
    <row r="110" spans="1:8" ht="94.5" x14ac:dyDescent="0.25">
      <c r="A110" s="14" t="s">
        <v>287</v>
      </c>
      <c r="B110" s="55" t="s">
        <v>288</v>
      </c>
      <c r="C110" s="27">
        <v>258290.67</v>
      </c>
      <c r="D110" s="43">
        <v>254832</v>
      </c>
      <c r="E110" s="27">
        <v>183712.83</v>
      </c>
      <c r="F110" s="49">
        <f t="shared" si="42"/>
        <v>72.091742795253339</v>
      </c>
      <c r="G110" s="49">
        <v>0</v>
      </c>
      <c r="H110" s="17"/>
    </row>
    <row r="111" spans="1:8" ht="114.75" customHeight="1" x14ac:dyDescent="0.25">
      <c r="A111" s="14" t="s">
        <v>327</v>
      </c>
      <c r="B111" s="55" t="s">
        <v>328</v>
      </c>
      <c r="C111" s="27">
        <f>C112</f>
        <v>77001.02</v>
      </c>
      <c r="D111" s="27">
        <f>D112</f>
        <v>130705</v>
      </c>
      <c r="E111" s="27">
        <f>E112</f>
        <v>27854.75</v>
      </c>
      <c r="F111" s="49">
        <f t="shared" si="42"/>
        <v>21.311158716192953</v>
      </c>
      <c r="G111" s="49">
        <v>0</v>
      </c>
      <c r="H111" s="17"/>
    </row>
    <row r="112" spans="1:8" ht="144" customHeight="1" x14ac:dyDescent="0.25">
      <c r="A112" s="3" t="s">
        <v>321</v>
      </c>
      <c r="B112" s="61" t="s">
        <v>322</v>
      </c>
      <c r="C112" s="27">
        <v>77001.02</v>
      </c>
      <c r="D112" s="43">
        <v>130705</v>
      </c>
      <c r="E112" s="27">
        <v>27854.75</v>
      </c>
      <c r="F112" s="49">
        <f t="shared" si="42"/>
        <v>21.311158716192953</v>
      </c>
      <c r="G112" s="49">
        <v>0</v>
      </c>
      <c r="H112" s="17"/>
    </row>
    <row r="113" spans="1:8" ht="35.25" customHeight="1" x14ac:dyDescent="0.25">
      <c r="A113" s="14" t="s">
        <v>331</v>
      </c>
      <c r="B113" s="55" t="s">
        <v>329</v>
      </c>
      <c r="C113" s="45">
        <f>C114</f>
        <v>1000</v>
      </c>
      <c r="D113" s="43">
        <f>D114</f>
        <v>8000</v>
      </c>
      <c r="E113" s="45">
        <f>E114</f>
        <v>6000</v>
      </c>
      <c r="F113" s="49">
        <f t="shared" si="42"/>
        <v>75</v>
      </c>
      <c r="G113" s="49">
        <v>0</v>
      </c>
      <c r="H113" s="17"/>
    </row>
    <row r="114" spans="1:8" ht="63" customHeight="1" x14ac:dyDescent="0.25">
      <c r="A114" s="14" t="s">
        <v>332</v>
      </c>
      <c r="B114" s="55" t="s">
        <v>330</v>
      </c>
      <c r="C114" s="27">
        <v>1000</v>
      </c>
      <c r="D114" s="43">
        <v>8000</v>
      </c>
      <c r="E114" s="27">
        <v>6000</v>
      </c>
      <c r="F114" s="49">
        <f t="shared" si="42"/>
        <v>75</v>
      </c>
      <c r="G114" s="49">
        <v>0</v>
      </c>
      <c r="H114" s="17"/>
    </row>
    <row r="115" spans="1:8" ht="90.75" customHeight="1" x14ac:dyDescent="0.25">
      <c r="A115" s="46" t="s">
        <v>363</v>
      </c>
      <c r="B115" s="55" t="s">
        <v>358</v>
      </c>
      <c r="C115" s="27">
        <f t="shared" ref="C115" si="56">C116+C118</f>
        <v>8116.99</v>
      </c>
      <c r="D115" s="27">
        <f t="shared" ref="D115:E115" si="57">D116+D118</f>
        <v>0</v>
      </c>
      <c r="E115" s="27">
        <f t="shared" si="57"/>
        <v>0</v>
      </c>
      <c r="F115" s="49"/>
      <c r="G115" s="49">
        <v>0</v>
      </c>
      <c r="H115" s="17"/>
    </row>
    <row r="116" spans="1:8" ht="45" customHeight="1" x14ac:dyDescent="0.25">
      <c r="A116" s="46" t="s">
        <v>364</v>
      </c>
      <c r="B116" s="55" t="s">
        <v>359</v>
      </c>
      <c r="C116" s="27">
        <f t="shared" ref="C116:E116" si="58">C117</f>
        <v>8116.99</v>
      </c>
      <c r="D116" s="27">
        <f t="shared" si="58"/>
        <v>0</v>
      </c>
      <c r="E116" s="27">
        <f t="shared" si="58"/>
        <v>0</v>
      </c>
      <c r="F116" s="49"/>
      <c r="G116" s="49">
        <v>0</v>
      </c>
      <c r="H116" s="17"/>
    </row>
    <row r="117" spans="1:8" ht="75" x14ac:dyDescent="0.25">
      <c r="A117" s="46" t="s">
        <v>365</v>
      </c>
      <c r="B117" s="55" t="s">
        <v>360</v>
      </c>
      <c r="C117" s="27">
        <v>8116.99</v>
      </c>
      <c r="D117" s="43">
        <v>0</v>
      </c>
      <c r="E117" s="27">
        <v>0</v>
      </c>
      <c r="F117" s="49"/>
      <c r="G117" s="49">
        <v>0</v>
      </c>
      <c r="H117" s="17"/>
    </row>
    <row r="118" spans="1:8" ht="75" hidden="1" x14ac:dyDescent="0.25">
      <c r="A118" s="46" t="s">
        <v>366</v>
      </c>
      <c r="B118" s="55" t="s">
        <v>361</v>
      </c>
      <c r="C118" s="27">
        <f t="shared" ref="C118:E118" si="59">C119</f>
        <v>0</v>
      </c>
      <c r="D118" s="27">
        <f t="shared" si="59"/>
        <v>0</v>
      </c>
      <c r="E118" s="27">
        <f t="shared" si="59"/>
        <v>0</v>
      </c>
      <c r="F118" s="49" t="e">
        <f t="shared" si="42"/>
        <v>#DIV/0!</v>
      </c>
      <c r="G118" s="49">
        <v>0</v>
      </c>
      <c r="H118" s="17"/>
    </row>
    <row r="119" spans="1:8" ht="60" hidden="1" x14ac:dyDescent="0.25">
      <c r="A119" s="46" t="s">
        <v>367</v>
      </c>
      <c r="B119" s="55" t="s">
        <v>362</v>
      </c>
      <c r="C119" s="27">
        <v>0</v>
      </c>
      <c r="D119" s="43">
        <v>0</v>
      </c>
      <c r="E119" s="27">
        <v>0</v>
      </c>
      <c r="F119" s="49" t="e">
        <f t="shared" si="42"/>
        <v>#DIV/0!</v>
      </c>
      <c r="G119" s="49">
        <v>0</v>
      </c>
      <c r="H119" s="17"/>
    </row>
    <row r="120" spans="1:8" ht="15.75" hidden="1" x14ac:dyDescent="0.25">
      <c r="A120" s="14"/>
      <c r="B120" s="55"/>
      <c r="C120" s="27"/>
      <c r="D120" s="43"/>
      <c r="E120" s="27"/>
      <c r="F120" s="49"/>
      <c r="G120" s="49"/>
      <c r="H120" s="17"/>
    </row>
    <row r="121" spans="1:8" ht="31.5" x14ac:dyDescent="0.25">
      <c r="A121" s="14" t="s">
        <v>289</v>
      </c>
      <c r="B121" s="55" t="s">
        <v>290</v>
      </c>
      <c r="C121" s="27">
        <f>C122+C124</f>
        <v>99910.61</v>
      </c>
      <c r="D121" s="27">
        <f>D122+D124</f>
        <v>13672</v>
      </c>
      <c r="E121" s="27">
        <f>E122+E124</f>
        <v>59846.1</v>
      </c>
      <c r="F121" s="49">
        <f t="shared" si="42"/>
        <v>437.72747220596841</v>
      </c>
      <c r="G121" s="49">
        <v>0</v>
      </c>
      <c r="H121" s="17"/>
    </row>
    <row r="122" spans="1:8" ht="94.5" hidden="1" x14ac:dyDescent="0.25">
      <c r="A122" s="14" t="s">
        <v>291</v>
      </c>
      <c r="B122" s="55" t="s">
        <v>292</v>
      </c>
      <c r="C122" s="27">
        <f>C123</f>
        <v>0</v>
      </c>
      <c r="D122" s="43">
        <v>0</v>
      </c>
      <c r="E122" s="27">
        <f>E123</f>
        <v>0</v>
      </c>
      <c r="F122" s="49" t="e">
        <f t="shared" si="42"/>
        <v>#DIV/0!</v>
      </c>
      <c r="G122" s="49">
        <v>0</v>
      </c>
      <c r="H122" s="17"/>
    </row>
    <row r="123" spans="1:8" ht="47.25" hidden="1" x14ac:dyDescent="0.25">
      <c r="A123" s="14" t="s">
        <v>293</v>
      </c>
      <c r="B123" s="55" t="s">
        <v>294</v>
      </c>
      <c r="C123" s="27">
        <v>0</v>
      </c>
      <c r="D123" s="43">
        <v>0</v>
      </c>
      <c r="E123" s="27">
        <v>0</v>
      </c>
      <c r="F123" s="49" t="e">
        <f t="shared" si="42"/>
        <v>#DIV/0!</v>
      </c>
      <c r="G123" s="49">
        <v>0</v>
      </c>
      <c r="H123" s="17"/>
    </row>
    <row r="124" spans="1:8" ht="78.75" x14ac:dyDescent="0.25">
      <c r="A124" s="14" t="s">
        <v>295</v>
      </c>
      <c r="B124" s="55" t="s">
        <v>296</v>
      </c>
      <c r="C124" s="27">
        <f>C125+C126</f>
        <v>99910.61</v>
      </c>
      <c r="D124" s="27">
        <f>D125+D126</f>
        <v>13672</v>
      </c>
      <c r="E124" s="27">
        <f>E125+E126</f>
        <v>59846.1</v>
      </c>
      <c r="F124" s="49">
        <f t="shared" si="42"/>
        <v>437.72747220596841</v>
      </c>
      <c r="G124" s="49">
        <v>0</v>
      </c>
      <c r="H124" s="17"/>
    </row>
    <row r="125" spans="1:8" ht="78.75" x14ac:dyDescent="0.25">
      <c r="A125" s="14" t="s">
        <v>297</v>
      </c>
      <c r="B125" s="55" t="s">
        <v>298</v>
      </c>
      <c r="C125" s="27">
        <v>99910.61</v>
      </c>
      <c r="D125" s="43">
        <v>13672</v>
      </c>
      <c r="E125" s="27">
        <v>59846.1</v>
      </c>
      <c r="F125" s="49">
        <f t="shared" si="42"/>
        <v>437.72747220596841</v>
      </c>
      <c r="G125" s="49">
        <v>0</v>
      </c>
      <c r="H125" s="17"/>
    </row>
    <row r="126" spans="1:8" ht="78.75" hidden="1" x14ac:dyDescent="0.25">
      <c r="A126" s="14" t="s">
        <v>299</v>
      </c>
      <c r="B126" s="55" t="s">
        <v>300</v>
      </c>
      <c r="C126" s="27">
        <v>0</v>
      </c>
      <c r="D126" s="43">
        <v>0</v>
      </c>
      <c r="E126" s="27">
        <v>0</v>
      </c>
      <c r="F126" s="49" t="e">
        <f t="shared" si="42"/>
        <v>#DIV/0!</v>
      </c>
      <c r="G126" s="49">
        <v>0</v>
      </c>
      <c r="H126" s="17"/>
    </row>
    <row r="127" spans="1:8" ht="30" x14ac:dyDescent="0.25">
      <c r="A127" s="14" t="s">
        <v>301</v>
      </c>
      <c r="B127" s="55" t="s">
        <v>302</v>
      </c>
      <c r="C127" s="27">
        <f>C128</f>
        <v>7174.47</v>
      </c>
      <c r="D127" s="43">
        <v>0</v>
      </c>
      <c r="E127" s="27">
        <f>E128</f>
        <v>0</v>
      </c>
      <c r="F127" s="49">
        <v>0</v>
      </c>
      <c r="G127" s="49">
        <v>0</v>
      </c>
      <c r="H127" s="17"/>
    </row>
    <row r="128" spans="1:8" ht="95.25" customHeight="1" x14ac:dyDescent="0.25">
      <c r="A128" s="14" t="s">
        <v>303</v>
      </c>
      <c r="B128" s="55" t="s">
        <v>304</v>
      </c>
      <c r="C128" s="27">
        <v>7174.47</v>
      </c>
      <c r="D128" s="43">
        <v>0</v>
      </c>
      <c r="E128" s="27">
        <v>0</v>
      </c>
      <c r="F128" s="49">
        <v>0</v>
      </c>
      <c r="G128" s="49">
        <v>0</v>
      </c>
      <c r="H128" s="17"/>
    </row>
    <row r="129" spans="1:8" ht="30" hidden="1" x14ac:dyDescent="0.25">
      <c r="A129" s="47" t="s">
        <v>305</v>
      </c>
      <c r="B129" s="56" t="s">
        <v>306</v>
      </c>
      <c r="C129" s="27">
        <v>0</v>
      </c>
      <c r="D129" s="26">
        <v>0</v>
      </c>
      <c r="E129" s="27">
        <v>0</v>
      </c>
      <c r="F129" s="49">
        <v>0</v>
      </c>
      <c r="G129" s="49">
        <v>0</v>
      </c>
      <c r="H129" s="17"/>
    </row>
    <row r="130" spans="1:8" ht="30" hidden="1" x14ac:dyDescent="0.25">
      <c r="A130" s="47" t="s">
        <v>307</v>
      </c>
      <c r="B130" s="56" t="s">
        <v>308</v>
      </c>
      <c r="C130" s="27">
        <v>0</v>
      </c>
      <c r="D130" s="26"/>
      <c r="E130" s="27">
        <v>0</v>
      </c>
      <c r="F130" s="49" t="e">
        <f t="shared" si="42"/>
        <v>#DIV/0!</v>
      </c>
      <c r="G130" s="49" t="e">
        <f t="shared" si="43"/>
        <v>#DIV/0!</v>
      </c>
      <c r="H130" s="17"/>
    </row>
    <row r="131" spans="1:8" ht="31.5" hidden="1" x14ac:dyDescent="0.25">
      <c r="A131" s="47" t="s">
        <v>309</v>
      </c>
      <c r="B131" s="56" t="s">
        <v>310</v>
      </c>
      <c r="C131" s="27">
        <v>0</v>
      </c>
      <c r="D131" s="26"/>
      <c r="E131" s="27">
        <v>0</v>
      </c>
      <c r="F131" s="49" t="e">
        <f t="shared" si="42"/>
        <v>#DIV/0!</v>
      </c>
      <c r="G131" s="49" t="e">
        <f t="shared" si="43"/>
        <v>#DIV/0!</v>
      </c>
      <c r="H131" s="17"/>
    </row>
    <row r="132" spans="1:8" ht="15.75" hidden="1" x14ac:dyDescent="0.25">
      <c r="A132" s="14"/>
      <c r="B132" s="54"/>
      <c r="C132" s="27"/>
      <c r="D132" s="26"/>
      <c r="E132" s="27"/>
      <c r="F132" s="49" t="e">
        <f t="shared" si="42"/>
        <v>#DIV/0!</v>
      </c>
      <c r="G132" s="49" t="e">
        <f t="shared" si="43"/>
        <v>#DIV/0!</v>
      </c>
      <c r="H132" s="17"/>
    </row>
    <row r="133" spans="1:8" ht="15.75" hidden="1" x14ac:dyDescent="0.25">
      <c r="A133" s="14"/>
      <c r="B133" s="54"/>
      <c r="C133" s="27"/>
      <c r="D133" s="26"/>
      <c r="E133" s="27"/>
      <c r="F133" s="49" t="e">
        <f t="shared" si="42"/>
        <v>#DIV/0!</v>
      </c>
      <c r="G133" s="49" t="e">
        <f t="shared" si="43"/>
        <v>#DIV/0!</v>
      </c>
      <c r="H133" s="17"/>
    </row>
    <row r="134" spans="1:8" ht="15.75" hidden="1" x14ac:dyDescent="0.25">
      <c r="A134" s="14"/>
      <c r="B134" s="54"/>
      <c r="C134" s="27"/>
      <c r="D134" s="26"/>
      <c r="E134" s="27"/>
      <c r="F134" s="49" t="e">
        <f t="shared" si="42"/>
        <v>#DIV/0!</v>
      </c>
      <c r="G134" s="49" t="e">
        <f t="shared" si="43"/>
        <v>#DIV/0!</v>
      </c>
      <c r="H134" s="17"/>
    </row>
    <row r="135" spans="1:8" ht="15.75" hidden="1" x14ac:dyDescent="0.25">
      <c r="A135" s="14"/>
      <c r="B135" s="54"/>
      <c r="C135" s="27"/>
      <c r="D135" s="26"/>
      <c r="E135" s="27"/>
      <c r="F135" s="49" t="e">
        <f t="shared" si="42"/>
        <v>#DIV/0!</v>
      </c>
      <c r="G135" s="49" t="e">
        <f t="shared" si="43"/>
        <v>#DIV/0!</v>
      </c>
      <c r="H135" s="17"/>
    </row>
    <row r="136" spans="1:8" ht="15.75" hidden="1" x14ac:dyDescent="0.25">
      <c r="A136" s="14"/>
      <c r="B136" s="54"/>
      <c r="C136" s="27"/>
      <c r="D136" s="26"/>
      <c r="E136" s="27"/>
      <c r="F136" s="49" t="e">
        <f t="shared" si="42"/>
        <v>#DIV/0!</v>
      </c>
      <c r="G136" s="49" t="e">
        <f t="shared" si="43"/>
        <v>#DIV/0!</v>
      </c>
      <c r="H136" s="17"/>
    </row>
    <row r="137" spans="1:8" ht="15.75" hidden="1" x14ac:dyDescent="0.25">
      <c r="A137" s="14"/>
      <c r="B137" s="54"/>
      <c r="C137" s="27"/>
      <c r="D137" s="26"/>
      <c r="E137" s="27"/>
      <c r="F137" s="49" t="e">
        <f t="shared" si="42"/>
        <v>#DIV/0!</v>
      </c>
      <c r="G137" s="49" t="e">
        <f t="shared" si="43"/>
        <v>#DIV/0!</v>
      </c>
      <c r="H137" s="17"/>
    </row>
    <row r="138" spans="1:8" ht="15.75" hidden="1" x14ac:dyDescent="0.25">
      <c r="A138" s="14"/>
      <c r="B138" s="54"/>
      <c r="C138" s="27"/>
      <c r="D138" s="26"/>
      <c r="E138" s="27"/>
      <c r="F138" s="49" t="e">
        <f t="shared" si="42"/>
        <v>#DIV/0!</v>
      </c>
      <c r="G138" s="49" t="e">
        <f t="shared" si="43"/>
        <v>#DIV/0!</v>
      </c>
      <c r="H138" s="17"/>
    </row>
    <row r="139" spans="1:8" s="13" customFormat="1" ht="20.25" customHeight="1" x14ac:dyDescent="0.25">
      <c r="A139" s="14" t="s">
        <v>160</v>
      </c>
      <c r="B139" s="53" t="s">
        <v>161</v>
      </c>
      <c r="C139" s="24">
        <f t="shared" ref="C139" si="60">C140+C200+C211</f>
        <v>179174412.54999998</v>
      </c>
      <c r="D139" s="23">
        <f>D140+D200+D211+D205</f>
        <v>532953123.32999998</v>
      </c>
      <c r="E139" s="23">
        <f>E140+E200+E211+E205</f>
        <v>287058366.85000002</v>
      </c>
      <c r="F139" s="49">
        <f t="shared" si="42"/>
        <v>53.861841554919629</v>
      </c>
      <c r="G139" s="49">
        <f t="shared" si="43"/>
        <v>160.2116969519262</v>
      </c>
      <c r="H139" s="17"/>
    </row>
    <row r="140" spans="1:8" ht="33" customHeight="1" x14ac:dyDescent="0.25">
      <c r="A140" s="14" t="s">
        <v>162</v>
      </c>
      <c r="B140" s="54" t="s">
        <v>163</v>
      </c>
      <c r="C140" s="24">
        <f t="shared" ref="C140" si="61">C141+C148+C173+C191</f>
        <v>179529548.94999999</v>
      </c>
      <c r="D140" s="23">
        <f t="shared" ref="D140:E140" si="62">D141+D148+D173+D191</f>
        <v>532953123.32999998</v>
      </c>
      <c r="E140" s="24">
        <f t="shared" si="62"/>
        <v>287058366.85000002</v>
      </c>
      <c r="F140" s="49">
        <f t="shared" si="42"/>
        <v>53.861841554919629</v>
      </c>
      <c r="G140" s="49">
        <f t="shared" si="43"/>
        <v>159.89477416330357</v>
      </c>
      <c r="H140" s="11"/>
    </row>
    <row r="141" spans="1:8" s="16" customFormat="1" ht="32.25" customHeight="1" x14ac:dyDescent="0.25">
      <c r="A141" s="14" t="s">
        <v>164</v>
      </c>
      <c r="B141" s="54" t="s">
        <v>165</v>
      </c>
      <c r="C141" s="27">
        <f>C142+C145</f>
        <v>56646813</v>
      </c>
      <c r="D141" s="26">
        <f t="shared" ref="D141" si="63">D142+D145</f>
        <v>74782900</v>
      </c>
      <c r="E141" s="27">
        <f>E142+E145</f>
        <v>57032172</v>
      </c>
      <c r="F141" s="49">
        <f t="shared" si="42"/>
        <v>76.263653856697189</v>
      </c>
      <c r="G141" s="49">
        <f t="shared" si="43"/>
        <v>100.68028363749255</v>
      </c>
      <c r="H141" s="18"/>
    </row>
    <row r="142" spans="1:8" ht="18" customHeight="1" x14ac:dyDescent="0.25">
      <c r="A142" s="14" t="s">
        <v>166</v>
      </c>
      <c r="B142" s="54" t="s">
        <v>167</v>
      </c>
      <c r="C142" s="27">
        <f>C143</f>
        <v>52720092</v>
      </c>
      <c r="D142" s="26">
        <f>D143</f>
        <v>68793000</v>
      </c>
      <c r="E142" s="27">
        <f>E143</f>
        <v>51594750</v>
      </c>
      <c r="F142" s="49">
        <f t="shared" ref="F142:F215" si="64">E142/D142*100</f>
        <v>75</v>
      </c>
      <c r="G142" s="49">
        <f t="shared" ref="G142:G215" si="65">E142/C142*100</f>
        <v>97.865439992024292</v>
      </c>
      <c r="H142" s="11"/>
    </row>
    <row r="143" spans="1:8" ht="35.25" customHeight="1" x14ac:dyDescent="0.25">
      <c r="A143" s="14" t="s">
        <v>168</v>
      </c>
      <c r="B143" s="54" t="s">
        <v>169</v>
      </c>
      <c r="C143" s="27">
        <v>52720092</v>
      </c>
      <c r="D143" s="26">
        <v>68793000</v>
      </c>
      <c r="E143" s="27">
        <v>51594750</v>
      </c>
      <c r="F143" s="49">
        <f t="shared" si="64"/>
        <v>75</v>
      </c>
      <c r="G143" s="49">
        <f t="shared" si="65"/>
        <v>97.865439992024292</v>
      </c>
      <c r="H143" s="11"/>
    </row>
    <row r="144" spans="1:8" ht="31.5" hidden="1" x14ac:dyDescent="0.25">
      <c r="A144" s="14" t="s">
        <v>170</v>
      </c>
      <c r="B144" s="54" t="s">
        <v>171</v>
      </c>
      <c r="C144" s="27" t="s">
        <v>172</v>
      </c>
      <c r="D144" s="26" t="s">
        <v>172</v>
      </c>
      <c r="E144" s="27" t="s">
        <v>172</v>
      </c>
      <c r="F144" s="49" t="e">
        <f t="shared" si="64"/>
        <v>#VALUE!</v>
      </c>
      <c r="G144" s="49" t="e">
        <f t="shared" si="65"/>
        <v>#VALUE!</v>
      </c>
      <c r="H144" s="11"/>
    </row>
    <row r="145" spans="1:8" ht="33" customHeight="1" x14ac:dyDescent="0.25">
      <c r="A145" s="14" t="s">
        <v>173</v>
      </c>
      <c r="B145" s="54" t="s">
        <v>174</v>
      </c>
      <c r="C145" s="24">
        <f t="shared" ref="C145:E145" si="66">C146</f>
        <v>3926721</v>
      </c>
      <c r="D145" s="23">
        <f t="shared" si="66"/>
        <v>5989900</v>
      </c>
      <c r="E145" s="24">
        <f t="shared" si="66"/>
        <v>5437422</v>
      </c>
      <c r="F145" s="49">
        <f t="shared" si="64"/>
        <v>90.776507120319209</v>
      </c>
      <c r="G145" s="49">
        <f t="shared" si="65"/>
        <v>138.47232843891888</v>
      </c>
      <c r="H145" s="11"/>
    </row>
    <row r="146" spans="1:8" ht="34.5" customHeight="1" x14ac:dyDescent="0.25">
      <c r="A146" s="14" t="s">
        <v>175</v>
      </c>
      <c r="B146" s="54" t="s">
        <v>176</v>
      </c>
      <c r="C146" s="27">
        <v>3926721</v>
      </c>
      <c r="D146" s="26">
        <v>5989900</v>
      </c>
      <c r="E146" s="27">
        <v>5437422</v>
      </c>
      <c r="F146" s="49">
        <f t="shared" si="64"/>
        <v>90.776507120319209</v>
      </c>
      <c r="G146" s="49">
        <f t="shared" si="65"/>
        <v>138.47232843891888</v>
      </c>
      <c r="H146" s="11"/>
    </row>
    <row r="147" spans="1:8" ht="34.5" hidden="1" customHeight="1" x14ac:dyDescent="0.25">
      <c r="A147" s="14" t="s">
        <v>177</v>
      </c>
      <c r="B147" s="54" t="s">
        <v>178</v>
      </c>
      <c r="C147" s="27" t="s">
        <v>172</v>
      </c>
      <c r="D147" s="26" t="s">
        <v>172</v>
      </c>
      <c r="E147" s="27" t="s">
        <v>172</v>
      </c>
      <c r="F147" s="49" t="e">
        <f t="shared" si="64"/>
        <v>#VALUE!</v>
      </c>
      <c r="G147" s="49" t="e">
        <f t="shared" si="65"/>
        <v>#VALUE!</v>
      </c>
      <c r="H147" s="11"/>
    </row>
    <row r="148" spans="1:8" s="16" customFormat="1" ht="33" customHeight="1" x14ac:dyDescent="0.25">
      <c r="A148" s="14" t="s">
        <v>179</v>
      </c>
      <c r="B148" s="54" t="s">
        <v>180</v>
      </c>
      <c r="C148" s="24">
        <f>C149+C151+C159+C161+C165+C167+C171+C153+C155+C157+C169+C163</f>
        <v>16921775.620000001</v>
      </c>
      <c r="D148" s="24">
        <f>D149+D151+D159+D161+D165+D167+D171+D153+D155+D157+D169+D163</f>
        <v>281640413.88999999</v>
      </c>
      <c r="E148" s="24">
        <f>E149+E151+E159+E161+E165+E167+E171+E153+E155+E157+E169+E163</f>
        <v>118885376.43000001</v>
      </c>
      <c r="F148" s="49">
        <f t="shared" si="64"/>
        <v>42.211760303843668</v>
      </c>
      <c r="G148" s="49">
        <v>0</v>
      </c>
      <c r="H148" s="17"/>
    </row>
    <row r="149" spans="1:8" ht="48" customHeight="1" x14ac:dyDescent="0.25">
      <c r="A149" s="14" t="s">
        <v>181</v>
      </c>
      <c r="B149" s="54" t="s">
        <v>182</v>
      </c>
      <c r="C149" s="27">
        <f>C150</f>
        <v>1139999.3600000001</v>
      </c>
      <c r="D149" s="26">
        <v>0</v>
      </c>
      <c r="E149" s="27">
        <f>E150</f>
        <v>0</v>
      </c>
      <c r="F149" s="49"/>
      <c r="G149" s="49">
        <v>0</v>
      </c>
      <c r="H149" s="11"/>
    </row>
    <row r="150" spans="1:8" ht="47.25" customHeight="1" x14ac:dyDescent="0.25">
      <c r="A150" s="14" t="s">
        <v>311</v>
      </c>
      <c r="B150" s="55" t="s">
        <v>312</v>
      </c>
      <c r="C150" s="27">
        <v>1139999.3600000001</v>
      </c>
      <c r="D150" s="26">
        <v>0</v>
      </c>
      <c r="E150" s="27">
        <v>0</v>
      </c>
      <c r="F150" s="49"/>
      <c r="G150" s="49">
        <v>0</v>
      </c>
      <c r="H150" s="11"/>
    </row>
    <row r="151" spans="1:8" ht="31.5" hidden="1" x14ac:dyDescent="0.25">
      <c r="A151" s="3" t="s">
        <v>368</v>
      </c>
      <c r="B151" s="62" t="s">
        <v>182</v>
      </c>
      <c r="C151" s="27">
        <f>C152</f>
        <v>0</v>
      </c>
      <c r="D151" s="26">
        <f>D152</f>
        <v>0</v>
      </c>
      <c r="E151" s="27">
        <f>E152</f>
        <v>0</v>
      </c>
      <c r="F151" s="49" t="e">
        <f t="shared" si="64"/>
        <v>#DIV/0!</v>
      </c>
      <c r="G151" s="49" t="e">
        <f t="shared" si="65"/>
        <v>#DIV/0!</v>
      </c>
      <c r="H151" s="11"/>
    </row>
    <row r="152" spans="1:8" ht="46.5" hidden="1" customHeight="1" x14ac:dyDescent="0.25">
      <c r="A152" s="6" t="s">
        <v>369</v>
      </c>
      <c r="B152" s="62" t="s">
        <v>312</v>
      </c>
      <c r="C152" s="27">
        <v>0</v>
      </c>
      <c r="D152" s="26">
        <v>0</v>
      </c>
      <c r="E152" s="27">
        <v>0</v>
      </c>
      <c r="F152" s="49" t="e">
        <f t="shared" si="64"/>
        <v>#DIV/0!</v>
      </c>
      <c r="G152" s="49" t="e">
        <f t="shared" si="65"/>
        <v>#DIV/0!</v>
      </c>
      <c r="H152" s="11"/>
    </row>
    <row r="153" spans="1:8" ht="38.25" customHeight="1" x14ac:dyDescent="0.25">
      <c r="A153" s="14" t="s">
        <v>339</v>
      </c>
      <c r="B153" s="55" t="s">
        <v>333</v>
      </c>
      <c r="C153" s="27">
        <f>C154</f>
        <v>6069884.8700000001</v>
      </c>
      <c r="D153" s="26">
        <f>D154</f>
        <v>22077356.059999999</v>
      </c>
      <c r="E153" s="27">
        <f>E154</f>
        <v>10033294.960000001</v>
      </c>
      <c r="F153" s="49">
        <f t="shared" si="64"/>
        <v>45.446089344812613</v>
      </c>
      <c r="G153" s="49">
        <f t="shared" si="65"/>
        <v>165.29629762153957</v>
      </c>
      <c r="H153" s="11"/>
    </row>
    <row r="154" spans="1:8" ht="51" customHeight="1" x14ac:dyDescent="0.25">
      <c r="A154" s="14" t="s">
        <v>340</v>
      </c>
      <c r="B154" s="55" t="s">
        <v>334</v>
      </c>
      <c r="C154" s="27">
        <v>6069884.8700000001</v>
      </c>
      <c r="D154" s="26">
        <v>22077356.059999999</v>
      </c>
      <c r="E154" s="27">
        <v>10033294.960000001</v>
      </c>
      <c r="F154" s="49">
        <f t="shared" si="64"/>
        <v>45.446089344812613</v>
      </c>
      <c r="G154" s="49">
        <f t="shared" si="65"/>
        <v>165.29629762153957</v>
      </c>
      <c r="H154" s="11"/>
    </row>
    <row r="155" spans="1:8" ht="69" customHeight="1" x14ac:dyDescent="0.25">
      <c r="A155" s="14" t="s">
        <v>341</v>
      </c>
      <c r="B155" s="55" t="s">
        <v>335</v>
      </c>
      <c r="C155" s="27">
        <f>C156</f>
        <v>3721868.12</v>
      </c>
      <c r="D155" s="26">
        <f>D156</f>
        <v>447628.79999999999</v>
      </c>
      <c r="E155" s="27">
        <f>E156</f>
        <v>447628.79999999999</v>
      </c>
      <c r="F155" s="49">
        <f t="shared" si="64"/>
        <v>100</v>
      </c>
      <c r="G155" s="49">
        <f t="shared" si="65"/>
        <v>12.026992509342325</v>
      </c>
      <c r="H155" s="11"/>
    </row>
    <row r="156" spans="1:8" ht="81.75" customHeight="1" x14ac:dyDescent="0.25">
      <c r="A156" s="14" t="s">
        <v>342</v>
      </c>
      <c r="B156" s="55" t="s">
        <v>336</v>
      </c>
      <c r="C156" s="27">
        <v>3721868.12</v>
      </c>
      <c r="D156" s="26">
        <v>447628.79999999999</v>
      </c>
      <c r="E156" s="27">
        <v>447628.79999999999</v>
      </c>
      <c r="F156" s="49">
        <f t="shared" si="64"/>
        <v>100</v>
      </c>
      <c r="G156" s="49">
        <f t="shared" si="65"/>
        <v>12.026992509342325</v>
      </c>
      <c r="H156" s="11"/>
    </row>
    <row r="157" spans="1:8" ht="67.5" customHeight="1" x14ac:dyDescent="0.25">
      <c r="A157" s="14" t="s">
        <v>343</v>
      </c>
      <c r="B157" s="55" t="s">
        <v>337</v>
      </c>
      <c r="C157" s="27">
        <f>C158</f>
        <v>2247329.4500000002</v>
      </c>
      <c r="D157" s="26">
        <f>D158</f>
        <v>4644191.1399999997</v>
      </c>
      <c r="E157" s="27">
        <f>E158</f>
        <v>2169182.63</v>
      </c>
      <c r="F157" s="49">
        <f t="shared" si="64"/>
        <v>46.707436550512007</v>
      </c>
      <c r="G157" s="49">
        <f t="shared" si="65"/>
        <v>96.522680731122875</v>
      </c>
      <c r="H157" s="11"/>
    </row>
    <row r="158" spans="1:8" ht="64.5" customHeight="1" x14ac:dyDescent="0.25">
      <c r="A158" s="14" t="s">
        <v>344</v>
      </c>
      <c r="B158" s="55" t="s">
        <v>338</v>
      </c>
      <c r="C158" s="27">
        <v>2247329.4500000002</v>
      </c>
      <c r="D158" s="26">
        <v>4644191.1399999997</v>
      </c>
      <c r="E158" s="27">
        <v>2169182.63</v>
      </c>
      <c r="F158" s="49">
        <f t="shared" si="64"/>
        <v>46.707436550512007</v>
      </c>
      <c r="G158" s="49">
        <f t="shared" si="65"/>
        <v>96.522680731122875</v>
      </c>
      <c r="H158" s="11"/>
    </row>
    <row r="159" spans="1:8" ht="48.75" customHeight="1" x14ac:dyDescent="0.25">
      <c r="A159" s="14" t="s">
        <v>183</v>
      </c>
      <c r="B159" s="54" t="s">
        <v>184</v>
      </c>
      <c r="C159" s="27">
        <f>C160</f>
        <v>0</v>
      </c>
      <c r="D159" s="26">
        <f>D160</f>
        <v>3274136</v>
      </c>
      <c r="E159" s="27">
        <f>E160</f>
        <v>3274135.96</v>
      </c>
      <c r="F159" s="49">
        <f t="shared" si="64"/>
        <v>99.999998778303649</v>
      </c>
      <c r="G159" s="49">
        <v>0</v>
      </c>
      <c r="H159" s="11"/>
    </row>
    <row r="160" spans="1:8" ht="64.5" customHeight="1" x14ac:dyDescent="0.25">
      <c r="A160" s="14" t="s">
        <v>185</v>
      </c>
      <c r="B160" s="54" t="s">
        <v>186</v>
      </c>
      <c r="C160" s="27">
        <v>0</v>
      </c>
      <c r="D160" s="26">
        <v>3274136</v>
      </c>
      <c r="E160" s="27">
        <v>3274135.96</v>
      </c>
      <c r="F160" s="49">
        <f t="shared" si="64"/>
        <v>99.999998778303649</v>
      </c>
      <c r="G160" s="49">
        <v>0</v>
      </c>
      <c r="H160" s="11"/>
    </row>
    <row r="161" spans="1:8" ht="33.75" customHeight="1" x14ac:dyDescent="0.25">
      <c r="A161" s="14" t="s">
        <v>187</v>
      </c>
      <c r="B161" s="54" t="s">
        <v>188</v>
      </c>
      <c r="C161" s="27">
        <f>C162</f>
        <v>2815730.2</v>
      </c>
      <c r="D161" s="26">
        <f>D162</f>
        <v>5230728</v>
      </c>
      <c r="E161" s="27">
        <f>E162</f>
        <v>5230728</v>
      </c>
      <c r="F161" s="49">
        <f t="shared" si="64"/>
        <v>100</v>
      </c>
      <c r="G161" s="49">
        <v>0</v>
      </c>
      <c r="H161" s="11"/>
    </row>
    <row r="162" spans="1:8" ht="33.75" customHeight="1" x14ac:dyDescent="0.25">
      <c r="A162" s="14" t="s">
        <v>189</v>
      </c>
      <c r="B162" s="54" t="s">
        <v>190</v>
      </c>
      <c r="C162" s="27">
        <v>2815730.2</v>
      </c>
      <c r="D162" s="26">
        <v>5230728</v>
      </c>
      <c r="E162" s="27">
        <v>5230728</v>
      </c>
      <c r="F162" s="49">
        <f t="shared" si="64"/>
        <v>100</v>
      </c>
      <c r="G162" s="49">
        <v>0</v>
      </c>
      <c r="H162" s="11"/>
    </row>
    <row r="163" spans="1:8" ht="33.75" customHeight="1" x14ac:dyDescent="0.25">
      <c r="A163" s="38" t="s">
        <v>382</v>
      </c>
      <c r="B163" s="58" t="s">
        <v>384</v>
      </c>
      <c r="C163" s="39">
        <f>C164</f>
        <v>0</v>
      </c>
      <c r="D163" s="39">
        <f>D164</f>
        <v>2873831</v>
      </c>
      <c r="E163" s="26">
        <f>E164</f>
        <v>2726456.81</v>
      </c>
      <c r="F163" s="49">
        <f t="shared" si="64"/>
        <v>94.871856069476607</v>
      </c>
      <c r="G163" s="49">
        <v>0</v>
      </c>
      <c r="H163" s="11"/>
    </row>
    <row r="164" spans="1:8" ht="33.75" customHeight="1" x14ac:dyDescent="0.25">
      <c r="A164" s="38" t="s">
        <v>383</v>
      </c>
      <c r="B164" s="58" t="s">
        <v>385</v>
      </c>
      <c r="C164" s="27">
        <v>0</v>
      </c>
      <c r="D164" s="26">
        <v>2873831</v>
      </c>
      <c r="E164" s="27">
        <v>2726456.81</v>
      </c>
      <c r="F164" s="49">
        <f t="shared" si="64"/>
        <v>94.871856069476607</v>
      </c>
      <c r="G164" s="49">
        <v>0</v>
      </c>
      <c r="H164" s="11"/>
    </row>
    <row r="165" spans="1:8" ht="19.5" customHeight="1" x14ac:dyDescent="0.25">
      <c r="A165" s="14" t="s">
        <v>191</v>
      </c>
      <c r="B165" s="54" t="s">
        <v>192</v>
      </c>
      <c r="C165" s="27">
        <f>C166</f>
        <v>179605</v>
      </c>
      <c r="D165" s="26">
        <f>D166</f>
        <v>65657</v>
      </c>
      <c r="E165" s="27">
        <f>E166</f>
        <v>65657</v>
      </c>
      <c r="F165" s="49">
        <f t="shared" si="64"/>
        <v>100</v>
      </c>
      <c r="G165" s="49">
        <v>0</v>
      </c>
      <c r="H165" s="11"/>
    </row>
    <row r="166" spans="1:8" ht="36.75" customHeight="1" x14ac:dyDescent="0.25">
      <c r="A166" s="14" t="s">
        <v>193</v>
      </c>
      <c r="B166" s="54" t="s">
        <v>194</v>
      </c>
      <c r="C166" s="27">
        <v>179605</v>
      </c>
      <c r="D166" s="26">
        <v>65657</v>
      </c>
      <c r="E166" s="27">
        <v>65657</v>
      </c>
      <c r="F166" s="49">
        <f t="shared" si="64"/>
        <v>100</v>
      </c>
      <c r="G166" s="49">
        <v>0</v>
      </c>
      <c r="H166" s="11"/>
    </row>
    <row r="167" spans="1:8" ht="33.75" hidden="1" customHeight="1" x14ac:dyDescent="0.25">
      <c r="A167" s="14" t="s">
        <v>195</v>
      </c>
      <c r="B167" s="54" t="s">
        <v>196</v>
      </c>
      <c r="C167" s="27"/>
      <c r="D167" s="26"/>
      <c r="E167" s="27"/>
      <c r="F167" s="49" t="e">
        <f t="shared" si="64"/>
        <v>#DIV/0!</v>
      </c>
      <c r="G167" s="49" t="e">
        <f t="shared" si="65"/>
        <v>#DIV/0!</v>
      </c>
      <c r="H167" s="11"/>
    </row>
    <row r="168" spans="1:8" ht="35.25" hidden="1" customHeight="1" x14ac:dyDescent="0.25">
      <c r="A168" s="14" t="s">
        <v>197</v>
      </c>
      <c r="B168" s="54" t="s">
        <v>198</v>
      </c>
      <c r="C168" s="27"/>
      <c r="D168" s="26"/>
      <c r="E168" s="27"/>
      <c r="F168" s="49" t="e">
        <f t="shared" si="64"/>
        <v>#DIV/0!</v>
      </c>
      <c r="G168" s="49" t="e">
        <f t="shared" si="65"/>
        <v>#DIV/0!</v>
      </c>
      <c r="H168" s="11"/>
    </row>
    <row r="169" spans="1:8" ht="94.5" x14ac:dyDescent="0.25">
      <c r="A169" s="47" t="s">
        <v>392</v>
      </c>
      <c r="B169" s="55" t="s">
        <v>394</v>
      </c>
      <c r="C169" s="27">
        <f>C170</f>
        <v>0</v>
      </c>
      <c r="D169" s="27">
        <f t="shared" ref="D169:E169" si="67">D170</f>
        <v>130000000</v>
      </c>
      <c r="E169" s="27">
        <f t="shared" si="67"/>
        <v>12638.24</v>
      </c>
      <c r="F169" s="49">
        <f t="shared" si="64"/>
        <v>9.7217230769230771E-3</v>
      </c>
      <c r="G169" s="49"/>
      <c r="H169" s="11"/>
    </row>
    <row r="170" spans="1:8" ht="100.5" customHeight="1" x14ac:dyDescent="0.25">
      <c r="A170" s="47" t="s">
        <v>393</v>
      </c>
      <c r="B170" s="55" t="s">
        <v>395</v>
      </c>
      <c r="C170" s="27">
        <v>0</v>
      </c>
      <c r="D170" s="26">
        <v>130000000</v>
      </c>
      <c r="E170" s="27">
        <v>12638.24</v>
      </c>
      <c r="F170" s="49">
        <f t="shared" si="64"/>
        <v>9.7217230769230771E-3</v>
      </c>
      <c r="G170" s="49"/>
      <c r="H170" s="11"/>
    </row>
    <row r="171" spans="1:8" ht="21.75" customHeight="1" x14ac:dyDescent="0.25">
      <c r="A171" s="14" t="s">
        <v>199</v>
      </c>
      <c r="B171" s="54" t="s">
        <v>200</v>
      </c>
      <c r="C171" s="27">
        <f>C172</f>
        <v>747358.62</v>
      </c>
      <c r="D171" s="26">
        <f>D172</f>
        <v>113026885.89</v>
      </c>
      <c r="E171" s="27">
        <f>E172</f>
        <v>94925654.030000001</v>
      </c>
      <c r="F171" s="49">
        <f t="shared" si="64"/>
        <v>83.985021158933392</v>
      </c>
      <c r="G171" s="49">
        <v>0</v>
      </c>
      <c r="H171" s="11"/>
    </row>
    <row r="172" spans="1:8" ht="21.75" customHeight="1" x14ac:dyDescent="0.25">
      <c r="A172" s="14" t="s">
        <v>201</v>
      </c>
      <c r="B172" s="54" t="s">
        <v>202</v>
      </c>
      <c r="C172" s="27">
        <v>747358.62</v>
      </c>
      <c r="D172" s="26">
        <v>113026885.89</v>
      </c>
      <c r="E172" s="27">
        <v>94925654.030000001</v>
      </c>
      <c r="F172" s="49">
        <f t="shared" si="64"/>
        <v>83.985021158933392</v>
      </c>
      <c r="G172" s="49">
        <v>0</v>
      </c>
      <c r="H172" s="11"/>
    </row>
    <row r="173" spans="1:8" s="16" customFormat="1" ht="31.5" customHeight="1" x14ac:dyDescent="0.25">
      <c r="A173" s="14" t="s">
        <v>203</v>
      </c>
      <c r="B173" s="54" t="s">
        <v>204</v>
      </c>
      <c r="C173" s="24">
        <f>C174+C177+C179+C181+C185+C187+C189</f>
        <v>94509639.159999996</v>
      </c>
      <c r="D173" s="23">
        <f>D174+D177+D179+D181+D185+D187+D189</f>
        <v>154876851.09999999</v>
      </c>
      <c r="E173" s="24">
        <f>E174+E177+E179+E181+E185+E187+E189</f>
        <v>98535176.070000008</v>
      </c>
      <c r="F173" s="49">
        <f t="shared" si="64"/>
        <v>63.62162929460542</v>
      </c>
      <c r="G173" s="49">
        <f t="shared" si="65"/>
        <v>104.2593929526966</v>
      </c>
      <c r="H173" s="17"/>
    </row>
    <row r="174" spans="1:8" ht="33.75" customHeight="1" x14ac:dyDescent="0.25">
      <c r="A174" s="14" t="s">
        <v>205</v>
      </c>
      <c r="B174" s="54" t="s">
        <v>206</v>
      </c>
      <c r="C174" s="24">
        <f>C175+C176</f>
        <v>89266064.299999997</v>
      </c>
      <c r="D174" s="23">
        <f>D175</f>
        <v>141211849.09999999</v>
      </c>
      <c r="E174" s="24">
        <f>E175+E176</f>
        <v>98001879.560000002</v>
      </c>
      <c r="F174" s="49">
        <f t="shared" si="64"/>
        <v>69.400606382966771</v>
      </c>
      <c r="G174" s="49">
        <f t="shared" si="65"/>
        <v>109.78626685124281</v>
      </c>
      <c r="H174" s="11"/>
    </row>
    <row r="175" spans="1:8" ht="33" customHeight="1" x14ac:dyDescent="0.25">
      <c r="A175" s="14" t="s">
        <v>207</v>
      </c>
      <c r="B175" s="54" t="s">
        <v>208</v>
      </c>
      <c r="C175" s="27">
        <v>89266064.299999997</v>
      </c>
      <c r="D175" s="26">
        <v>141211849.09999999</v>
      </c>
      <c r="E175" s="27">
        <v>98001879.560000002</v>
      </c>
      <c r="F175" s="49">
        <f t="shared" si="64"/>
        <v>69.400606382966771</v>
      </c>
      <c r="G175" s="49">
        <f t="shared" si="65"/>
        <v>109.78626685124281</v>
      </c>
      <c r="H175" s="11"/>
    </row>
    <row r="176" spans="1:8" ht="31.5" hidden="1" x14ac:dyDescent="0.25">
      <c r="A176" s="14" t="s">
        <v>209</v>
      </c>
      <c r="B176" s="54" t="s">
        <v>210</v>
      </c>
      <c r="C176" s="27"/>
      <c r="D176" s="26"/>
      <c r="E176" s="27"/>
      <c r="F176" s="49" t="e">
        <f t="shared" si="64"/>
        <v>#DIV/0!</v>
      </c>
      <c r="G176" s="49" t="e">
        <f t="shared" si="65"/>
        <v>#DIV/0!</v>
      </c>
      <c r="H176" s="11"/>
    </row>
    <row r="177" spans="1:8" ht="79.5" customHeight="1" x14ac:dyDescent="0.25">
      <c r="A177" s="14" t="s">
        <v>211</v>
      </c>
      <c r="B177" s="54" t="s">
        <v>212</v>
      </c>
      <c r="C177" s="27">
        <f>C178</f>
        <v>520098.36</v>
      </c>
      <c r="D177" s="26">
        <f>D178</f>
        <v>932702</v>
      </c>
      <c r="E177" s="27">
        <f>E178</f>
        <v>529096.51</v>
      </c>
      <c r="F177" s="49">
        <f t="shared" si="64"/>
        <v>56.727283741216382</v>
      </c>
      <c r="G177" s="49">
        <f t="shared" si="65"/>
        <v>101.73008620907784</v>
      </c>
      <c r="H177" s="11"/>
    </row>
    <row r="178" spans="1:8" ht="79.5" customHeight="1" x14ac:dyDescent="0.25">
      <c r="A178" s="14" t="s">
        <v>213</v>
      </c>
      <c r="B178" s="54" t="s">
        <v>214</v>
      </c>
      <c r="C178" s="27">
        <v>520098.36</v>
      </c>
      <c r="D178" s="26">
        <v>932702</v>
      </c>
      <c r="E178" s="27">
        <v>529096.51</v>
      </c>
      <c r="F178" s="49">
        <f t="shared" si="64"/>
        <v>56.727283741216382</v>
      </c>
      <c r="G178" s="49">
        <f t="shared" si="65"/>
        <v>101.73008620907784</v>
      </c>
      <c r="H178" s="11"/>
    </row>
    <row r="179" spans="1:8" ht="64.5" customHeight="1" x14ac:dyDescent="0.25">
      <c r="A179" s="14" t="s">
        <v>215</v>
      </c>
      <c r="B179" s="54" t="s">
        <v>216</v>
      </c>
      <c r="C179" s="27">
        <f>C180</f>
        <v>3860000</v>
      </c>
      <c r="D179" s="26">
        <f>D180</f>
        <v>12728100</v>
      </c>
      <c r="E179" s="27">
        <f>E180</f>
        <v>0</v>
      </c>
      <c r="F179" s="49">
        <f t="shared" si="64"/>
        <v>0</v>
      </c>
      <c r="G179" s="49">
        <v>0</v>
      </c>
      <c r="H179" s="11"/>
    </row>
    <row r="180" spans="1:8" ht="64.5" customHeight="1" x14ac:dyDescent="0.25">
      <c r="A180" s="14" t="s">
        <v>217</v>
      </c>
      <c r="B180" s="54" t="s">
        <v>218</v>
      </c>
      <c r="C180" s="27">
        <v>3860000</v>
      </c>
      <c r="D180" s="26">
        <v>12728100</v>
      </c>
      <c r="E180" s="27">
        <v>0</v>
      </c>
      <c r="F180" s="49">
        <f t="shared" si="64"/>
        <v>0</v>
      </c>
      <c r="G180" s="49">
        <v>0</v>
      </c>
      <c r="H180" s="11"/>
    </row>
    <row r="181" spans="1:8" ht="33.75" customHeight="1" x14ac:dyDescent="0.25">
      <c r="A181" s="14" t="s">
        <v>219</v>
      </c>
      <c r="B181" s="54" t="s">
        <v>220</v>
      </c>
      <c r="C181" s="27">
        <f>C182</f>
        <v>862117.5</v>
      </c>
      <c r="D181" s="26">
        <f>D182</f>
        <v>0</v>
      </c>
      <c r="E181" s="27">
        <f>E182</f>
        <v>0</v>
      </c>
      <c r="F181" s="49"/>
      <c r="G181" s="49">
        <f t="shared" si="65"/>
        <v>0</v>
      </c>
      <c r="H181" s="11"/>
    </row>
    <row r="182" spans="1:8" ht="50.25" customHeight="1" x14ac:dyDescent="0.25">
      <c r="A182" s="14" t="s">
        <v>221</v>
      </c>
      <c r="B182" s="54" t="s">
        <v>222</v>
      </c>
      <c r="C182" s="27">
        <v>862117.5</v>
      </c>
      <c r="D182" s="26">
        <v>0</v>
      </c>
      <c r="E182" s="27">
        <v>0</v>
      </c>
      <c r="F182" s="49"/>
      <c r="G182" s="49">
        <f t="shared" si="65"/>
        <v>0</v>
      </c>
      <c r="H182" s="11"/>
    </row>
    <row r="183" spans="1:8" ht="45.75" hidden="1" customHeight="1" x14ac:dyDescent="0.25">
      <c r="A183" s="14" t="s">
        <v>223</v>
      </c>
      <c r="B183" s="54" t="s">
        <v>224</v>
      </c>
      <c r="C183" s="27"/>
      <c r="D183" s="26"/>
      <c r="E183" s="27"/>
      <c r="F183" s="49" t="e">
        <f t="shared" si="64"/>
        <v>#DIV/0!</v>
      </c>
      <c r="G183" s="49" t="e">
        <f t="shared" si="65"/>
        <v>#DIV/0!</v>
      </c>
      <c r="H183" s="11"/>
    </row>
    <row r="184" spans="1:8" ht="45.75" hidden="1" customHeight="1" x14ac:dyDescent="0.25">
      <c r="A184" s="14" t="s">
        <v>225</v>
      </c>
      <c r="B184" s="54" t="s">
        <v>226</v>
      </c>
      <c r="C184" s="27"/>
      <c r="D184" s="26"/>
      <c r="E184" s="27"/>
      <c r="F184" s="49" t="e">
        <f t="shared" si="64"/>
        <v>#DIV/0!</v>
      </c>
      <c r="G184" s="49" t="e">
        <f t="shared" si="65"/>
        <v>#DIV/0!</v>
      </c>
      <c r="H184" s="11"/>
    </row>
    <row r="185" spans="1:8" ht="63" customHeight="1" x14ac:dyDescent="0.25">
      <c r="A185" s="14" t="s">
        <v>227</v>
      </c>
      <c r="B185" s="54" t="s">
        <v>228</v>
      </c>
      <c r="C185" s="27">
        <f>C186</f>
        <v>1359</v>
      </c>
      <c r="D185" s="26">
        <f>D186</f>
        <v>4200</v>
      </c>
      <c r="E185" s="27">
        <f>E186</f>
        <v>4200</v>
      </c>
      <c r="F185" s="49">
        <f t="shared" si="64"/>
        <v>100</v>
      </c>
      <c r="G185" s="49">
        <v>0</v>
      </c>
      <c r="H185" s="11"/>
    </row>
    <row r="186" spans="1:8" ht="63" customHeight="1" x14ac:dyDescent="0.25">
      <c r="A186" s="14" t="s">
        <v>229</v>
      </c>
      <c r="B186" s="54" t="s">
        <v>230</v>
      </c>
      <c r="C186" s="27">
        <v>1359</v>
      </c>
      <c r="D186" s="26">
        <v>4200</v>
      </c>
      <c r="E186" s="27">
        <v>4200</v>
      </c>
      <c r="F186" s="49">
        <f t="shared" si="64"/>
        <v>100</v>
      </c>
      <c r="G186" s="49">
        <v>0</v>
      </c>
      <c r="H186" s="11"/>
    </row>
    <row r="187" spans="1:8" ht="48.75" hidden="1" customHeight="1" x14ac:dyDescent="0.25">
      <c r="A187" s="14" t="s">
        <v>231</v>
      </c>
      <c r="B187" s="54" t="s">
        <v>232</v>
      </c>
      <c r="C187" s="27">
        <f>C188</f>
        <v>0</v>
      </c>
      <c r="D187" s="26">
        <f>D188</f>
        <v>0</v>
      </c>
      <c r="E187" s="27">
        <f>E188</f>
        <v>0</v>
      </c>
      <c r="F187" s="49" t="e">
        <f t="shared" si="64"/>
        <v>#DIV/0!</v>
      </c>
      <c r="G187" s="49">
        <v>0</v>
      </c>
      <c r="H187" s="11"/>
    </row>
    <row r="188" spans="1:8" ht="48.75" hidden="1" customHeight="1" x14ac:dyDescent="0.25">
      <c r="A188" s="14" t="s">
        <v>233</v>
      </c>
      <c r="B188" s="54" t="s">
        <v>234</v>
      </c>
      <c r="C188" s="27">
        <v>0</v>
      </c>
      <c r="D188" s="26">
        <v>0</v>
      </c>
      <c r="E188" s="27">
        <v>0</v>
      </c>
      <c r="F188" s="49" t="e">
        <f t="shared" si="64"/>
        <v>#DIV/0!</v>
      </c>
      <c r="G188" s="49">
        <v>0</v>
      </c>
      <c r="H188" s="11"/>
    </row>
    <row r="189" spans="1:8" ht="31.5" hidden="1" x14ac:dyDescent="0.25">
      <c r="A189" s="14" t="s">
        <v>313</v>
      </c>
      <c r="B189" s="55" t="s">
        <v>314</v>
      </c>
      <c r="C189" s="27">
        <f>C190</f>
        <v>0</v>
      </c>
      <c r="D189" s="26">
        <f>D190</f>
        <v>0</v>
      </c>
      <c r="E189" s="27">
        <f>E190</f>
        <v>0</v>
      </c>
      <c r="F189" s="49" t="e">
        <f t="shared" si="64"/>
        <v>#DIV/0!</v>
      </c>
      <c r="G189" s="49">
        <v>0</v>
      </c>
      <c r="H189" s="11"/>
    </row>
    <row r="190" spans="1:8" ht="31.5" hidden="1" x14ac:dyDescent="0.25">
      <c r="A190" s="14" t="s">
        <v>315</v>
      </c>
      <c r="B190" s="55" t="s">
        <v>316</v>
      </c>
      <c r="C190" s="27">
        <v>0</v>
      </c>
      <c r="D190" s="26">
        <v>0</v>
      </c>
      <c r="E190" s="27">
        <v>0</v>
      </c>
      <c r="F190" s="49" t="e">
        <f t="shared" si="64"/>
        <v>#DIV/0!</v>
      </c>
      <c r="G190" s="49">
        <v>0</v>
      </c>
      <c r="H190" s="11"/>
    </row>
    <row r="191" spans="1:8" s="16" customFormat="1" ht="18.75" customHeight="1" x14ac:dyDescent="0.25">
      <c r="A191" s="14" t="s">
        <v>235</v>
      </c>
      <c r="B191" s="54" t="s">
        <v>236</v>
      </c>
      <c r="C191" s="23">
        <f>C192+C198+C194</f>
        <v>11451321.17</v>
      </c>
      <c r="D191" s="23">
        <f>D192+D198+D194</f>
        <v>21652958.34</v>
      </c>
      <c r="E191" s="23">
        <f>E192+E198+E194</f>
        <v>12605642.35</v>
      </c>
      <c r="F191" s="49">
        <f t="shared" si="64"/>
        <v>58.216721022888187</v>
      </c>
      <c r="G191" s="49">
        <f t="shared" si="65"/>
        <v>110.0802445662259</v>
      </c>
      <c r="H191" s="18"/>
    </row>
    <row r="192" spans="1:8" ht="67.5" customHeight="1" x14ac:dyDescent="0.25">
      <c r="A192" s="14" t="s">
        <v>237</v>
      </c>
      <c r="B192" s="54" t="s">
        <v>238</v>
      </c>
      <c r="C192" s="24">
        <f t="shared" ref="C192" si="68">C193+C197</f>
        <v>9690479.75</v>
      </c>
      <c r="D192" s="23">
        <f t="shared" ref="D192:E192" si="69">D193+D197</f>
        <v>19357480</v>
      </c>
      <c r="E192" s="24">
        <f t="shared" si="69"/>
        <v>10965956.58</v>
      </c>
      <c r="F192" s="49">
        <f t="shared" si="64"/>
        <v>56.649711532699513</v>
      </c>
      <c r="G192" s="49">
        <f t="shared" si="65"/>
        <v>113.16216392692013</v>
      </c>
      <c r="H192" s="11"/>
    </row>
    <row r="193" spans="1:8" ht="78.75" x14ac:dyDescent="0.25">
      <c r="A193" s="14" t="s">
        <v>239</v>
      </c>
      <c r="B193" s="54" t="s">
        <v>240</v>
      </c>
      <c r="C193" s="27">
        <v>4289883.47</v>
      </c>
      <c r="D193" s="26">
        <v>5894800</v>
      </c>
      <c r="E193" s="27">
        <v>3335859.75</v>
      </c>
      <c r="F193" s="49">
        <f t="shared" si="64"/>
        <v>56.58987158173305</v>
      </c>
      <c r="G193" s="49">
        <f t="shared" si="65"/>
        <v>77.761080768937532</v>
      </c>
      <c r="H193" s="11"/>
    </row>
    <row r="194" spans="1:8" ht="78.75" x14ac:dyDescent="0.25">
      <c r="A194" s="33" t="s">
        <v>371</v>
      </c>
      <c r="B194" s="35" t="s">
        <v>374</v>
      </c>
      <c r="C194" s="26">
        <f>C195</f>
        <v>665311.88</v>
      </c>
      <c r="D194" s="26">
        <f>D195</f>
        <v>1043866.34</v>
      </c>
      <c r="E194" s="26">
        <f>E195</f>
        <v>619855.53</v>
      </c>
      <c r="F194" s="49">
        <f t="shared" si="64"/>
        <v>59.380737384443307</v>
      </c>
      <c r="G194" s="49">
        <f t="shared" si="65"/>
        <v>93.167662961316736</v>
      </c>
      <c r="H194" s="11"/>
    </row>
    <row r="195" spans="1:8" ht="78.75" x14ac:dyDescent="0.25">
      <c r="A195" s="34" t="s">
        <v>372</v>
      </c>
      <c r="B195" s="35" t="s">
        <v>373</v>
      </c>
      <c r="C195" s="27">
        <v>665311.88</v>
      </c>
      <c r="D195" s="26">
        <v>1043866.34</v>
      </c>
      <c r="E195" s="27">
        <v>619855.53</v>
      </c>
      <c r="F195" s="49">
        <f t="shared" si="64"/>
        <v>59.380737384443307</v>
      </c>
      <c r="G195" s="49">
        <f t="shared" si="65"/>
        <v>93.167662961316736</v>
      </c>
      <c r="H195" s="11"/>
    </row>
    <row r="196" spans="1:8" ht="63" customHeight="1" x14ac:dyDescent="0.25">
      <c r="A196" s="14" t="s">
        <v>349</v>
      </c>
      <c r="B196" s="55" t="s">
        <v>345</v>
      </c>
      <c r="C196" s="27">
        <f>C197</f>
        <v>5400596.2800000003</v>
      </c>
      <c r="D196" s="26">
        <f>D197</f>
        <v>13462680</v>
      </c>
      <c r="E196" s="27">
        <f>E197</f>
        <v>7630096.8300000001</v>
      </c>
      <c r="F196" s="49">
        <f t="shared" si="64"/>
        <v>56.675913191132821</v>
      </c>
      <c r="G196" s="49">
        <f t="shared" si="65"/>
        <v>141.28248871807912</v>
      </c>
      <c r="H196" s="11"/>
    </row>
    <row r="197" spans="1:8" ht="80.25" customHeight="1" x14ac:dyDescent="0.25">
      <c r="A197" s="14" t="s">
        <v>350</v>
      </c>
      <c r="B197" s="55" t="s">
        <v>346</v>
      </c>
      <c r="C197" s="27">
        <v>5400596.2800000003</v>
      </c>
      <c r="D197" s="26">
        <v>13462680</v>
      </c>
      <c r="E197" s="27">
        <v>7630096.8300000001</v>
      </c>
      <c r="F197" s="49">
        <f t="shared" si="64"/>
        <v>56.675913191132821</v>
      </c>
      <c r="G197" s="49">
        <f t="shared" si="65"/>
        <v>141.28248871807912</v>
      </c>
      <c r="H197" s="11"/>
    </row>
    <row r="198" spans="1:8" ht="17.25" customHeight="1" x14ac:dyDescent="0.25">
      <c r="A198" s="14" t="s">
        <v>241</v>
      </c>
      <c r="B198" s="54" t="s">
        <v>242</v>
      </c>
      <c r="C198" s="24">
        <f t="shared" ref="C198:E198" si="70">C199</f>
        <v>1095529.54</v>
      </c>
      <c r="D198" s="23">
        <f t="shared" si="70"/>
        <v>1251612</v>
      </c>
      <c r="E198" s="24">
        <f t="shared" si="70"/>
        <v>1019830.24</v>
      </c>
      <c r="F198" s="49">
        <f t="shared" si="64"/>
        <v>81.481340862823302</v>
      </c>
      <c r="G198" s="49">
        <f t="shared" si="65"/>
        <v>93.090163502117889</v>
      </c>
      <c r="H198" s="11"/>
    </row>
    <row r="199" spans="1:8" ht="32.25" customHeight="1" x14ac:dyDescent="0.25">
      <c r="A199" s="14" t="s">
        <v>243</v>
      </c>
      <c r="B199" s="54" t="s">
        <v>244</v>
      </c>
      <c r="C199" s="27">
        <v>1095529.54</v>
      </c>
      <c r="D199" s="26">
        <v>1251612</v>
      </c>
      <c r="E199" s="27">
        <v>1019830.24</v>
      </c>
      <c r="F199" s="49">
        <f t="shared" si="64"/>
        <v>81.481340862823302</v>
      </c>
      <c r="G199" s="49">
        <f t="shared" si="65"/>
        <v>93.090163502117889</v>
      </c>
      <c r="H199" s="11"/>
    </row>
    <row r="200" spans="1:8" s="16" customFormat="1" ht="18" hidden="1" customHeight="1" x14ac:dyDescent="0.25">
      <c r="A200" s="14" t="s">
        <v>245</v>
      </c>
      <c r="B200" s="54" t="s">
        <v>246</v>
      </c>
      <c r="C200" s="27">
        <v>0</v>
      </c>
      <c r="D200" s="26">
        <f>D201</f>
        <v>0</v>
      </c>
      <c r="E200" s="27">
        <v>0</v>
      </c>
      <c r="F200" s="49" t="e">
        <f t="shared" si="64"/>
        <v>#DIV/0!</v>
      </c>
      <c r="G200" s="49">
        <v>0</v>
      </c>
      <c r="H200" s="18"/>
    </row>
    <row r="201" spans="1:8" ht="34.5" hidden="1" customHeight="1" x14ac:dyDescent="0.25">
      <c r="A201" s="14" t="s">
        <v>247</v>
      </c>
      <c r="B201" s="54" t="s">
        <v>248</v>
      </c>
      <c r="C201" s="27"/>
      <c r="D201" s="26">
        <v>0</v>
      </c>
      <c r="E201" s="27"/>
      <c r="F201" s="49" t="e">
        <f t="shared" si="64"/>
        <v>#DIV/0!</v>
      </c>
      <c r="G201" s="49">
        <v>0</v>
      </c>
      <c r="H201" s="11"/>
    </row>
    <row r="202" spans="1:8" ht="34.5" hidden="1" customHeight="1" x14ac:dyDescent="0.25">
      <c r="A202" s="14" t="s">
        <v>249</v>
      </c>
      <c r="B202" s="54" t="s">
        <v>250</v>
      </c>
      <c r="C202" s="27"/>
      <c r="D202" s="26"/>
      <c r="E202" s="27"/>
      <c r="F202" s="49" t="e">
        <f t="shared" si="64"/>
        <v>#DIV/0!</v>
      </c>
      <c r="G202" s="49" t="e">
        <f t="shared" si="65"/>
        <v>#DIV/0!</v>
      </c>
      <c r="H202" s="11"/>
    </row>
    <row r="203" spans="1:8" ht="34.5" hidden="1" customHeight="1" x14ac:dyDescent="0.25">
      <c r="A203" s="14" t="s">
        <v>247</v>
      </c>
      <c r="B203" s="54" t="s">
        <v>251</v>
      </c>
      <c r="C203" s="27"/>
      <c r="D203" s="26">
        <v>0</v>
      </c>
      <c r="E203" s="27"/>
      <c r="F203" s="49" t="e">
        <f t="shared" si="64"/>
        <v>#DIV/0!</v>
      </c>
      <c r="G203" s="49">
        <v>0</v>
      </c>
      <c r="H203" s="11"/>
    </row>
    <row r="204" spans="1:8" ht="34.5" hidden="1" customHeight="1" x14ac:dyDescent="0.25">
      <c r="A204" s="14" t="s">
        <v>249</v>
      </c>
      <c r="B204" s="54" t="s">
        <v>252</v>
      </c>
      <c r="C204" s="27"/>
      <c r="D204" s="26"/>
      <c r="E204" s="27"/>
      <c r="F204" s="49" t="e">
        <f t="shared" si="64"/>
        <v>#DIV/0!</v>
      </c>
      <c r="G204" s="49" t="e">
        <f t="shared" si="65"/>
        <v>#DIV/0!</v>
      </c>
      <c r="H204" s="11"/>
    </row>
    <row r="205" spans="1:8" ht="78.75" hidden="1" x14ac:dyDescent="0.25">
      <c r="A205" s="48" t="s">
        <v>386</v>
      </c>
      <c r="B205" s="57" t="s">
        <v>388</v>
      </c>
      <c r="C205" s="27">
        <f>C206</f>
        <v>0</v>
      </c>
      <c r="D205" s="26">
        <f>D206</f>
        <v>0</v>
      </c>
      <c r="E205" s="26">
        <f>E206</f>
        <v>0</v>
      </c>
      <c r="F205" s="49" t="e">
        <f t="shared" si="64"/>
        <v>#DIV/0!</v>
      </c>
      <c r="G205" s="49" t="e">
        <f t="shared" si="65"/>
        <v>#DIV/0!</v>
      </c>
      <c r="H205" s="11"/>
    </row>
    <row r="206" spans="1:8" ht="34.5" hidden="1" customHeight="1" x14ac:dyDescent="0.25">
      <c r="A206" s="3" t="s">
        <v>387</v>
      </c>
      <c r="B206" s="58" t="s">
        <v>389</v>
      </c>
      <c r="C206" s="27">
        <v>0</v>
      </c>
      <c r="D206" s="26">
        <v>0</v>
      </c>
      <c r="E206" s="39">
        <v>0</v>
      </c>
      <c r="F206" s="49" t="e">
        <f t="shared" si="64"/>
        <v>#DIV/0!</v>
      </c>
      <c r="G206" s="49" t="e">
        <f t="shared" si="65"/>
        <v>#DIV/0!</v>
      </c>
      <c r="H206" s="11"/>
    </row>
    <row r="207" spans="1:8" ht="34.5" customHeight="1" x14ac:dyDescent="0.25">
      <c r="A207" s="14" t="s">
        <v>400</v>
      </c>
      <c r="B207" s="55" t="s">
        <v>401</v>
      </c>
      <c r="C207" s="27">
        <f>C208</f>
        <v>0</v>
      </c>
      <c r="D207" s="27">
        <f t="shared" ref="D207:E209" si="71">D208</f>
        <v>0</v>
      </c>
      <c r="E207" s="27">
        <f t="shared" si="71"/>
        <v>129610.21</v>
      </c>
      <c r="F207" s="49"/>
      <c r="G207" s="49"/>
      <c r="H207" s="11"/>
    </row>
    <row r="208" spans="1:8" ht="34.5" customHeight="1" x14ac:dyDescent="0.25">
      <c r="A208" s="14" t="s">
        <v>404</v>
      </c>
      <c r="B208" s="55" t="s">
        <v>407</v>
      </c>
      <c r="C208" s="39">
        <f t="shared" ref="C208:C209" si="72">C209</f>
        <v>0</v>
      </c>
      <c r="D208" s="39">
        <f t="shared" si="71"/>
        <v>0</v>
      </c>
      <c r="E208" s="39">
        <f>E209</f>
        <v>129610.21</v>
      </c>
      <c r="F208" s="49"/>
      <c r="G208" s="49"/>
      <c r="H208" s="11"/>
    </row>
    <row r="209" spans="1:9" ht="34.5" customHeight="1" x14ac:dyDescent="0.25">
      <c r="A209" s="14" t="s">
        <v>405</v>
      </c>
      <c r="B209" s="55" t="s">
        <v>408</v>
      </c>
      <c r="C209" s="39">
        <f t="shared" si="72"/>
        <v>0</v>
      </c>
      <c r="D209" s="39">
        <f t="shared" si="71"/>
        <v>0</v>
      </c>
      <c r="E209" s="39">
        <f>E210</f>
        <v>129610.21</v>
      </c>
      <c r="F209" s="49"/>
      <c r="G209" s="49"/>
      <c r="H209" s="11"/>
    </row>
    <row r="210" spans="1:9" ht="34.5" customHeight="1" x14ac:dyDescent="0.25">
      <c r="A210" s="14" t="s">
        <v>406</v>
      </c>
      <c r="B210" s="55" t="s">
        <v>409</v>
      </c>
      <c r="C210" s="27">
        <v>0</v>
      </c>
      <c r="D210" s="26">
        <v>0</v>
      </c>
      <c r="E210" s="39">
        <v>129610.21</v>
      </c>
      <c r="F210" s="49"/>
      <c r="G210" s="49"/>
      <c r="H210" s="11"/>
    </row>
    <row r="211" spans="1:9" s="16" customFormat="1" ht="48" customHeight="1" x14ac:dyDescent="0.25">
      <c r="A211" s="14" t="s">
        <v>253</v>
      </c>
      <c r="B211" s="54" t="s">
        <v>254</v>
      </c>
      <c r="C211" s="27">
        <f>C212</f>
        <v>-355136.4</v>
      </c>
      <c r="D211" s="26">
        <f t="shared" ref="D211" si="73">D212</f>
        <v>0</v>
      </c>
      <c r="E211" s="27">
        <f>E212</f>
        <v>0</v>
      </c>
      <c r="F211" s="49">
        <v>0</v>
      </c>
      <c r="G211" s="49">
        <f t="shared" si="65"/>
        <v>0</v>
      </c>
      <c r="H211" s="18"/>
    </row>
    <row r="212" spans="1:9" ht="48.75" customHeight="1" x14ac:dyDescent="0.25">
      <c r="A212" s="14" t="s">
        <v>255</v>
      </c>
      <c r="B212" s="54" t="s">
        <v>256</v>
      </c>
      <c r="C212" s="27">
        <f>C213+C214</f>
        <v>-355136.4</v>
      </c>
      <c r="D212" s="26">
        <f t="shared" ref="D212" si="74">D213+D214</f>
        <v>0</v>
      </c>
      <c r="E212" s="27">
        <f>E213+E214</f>
        <v>0</v>
      </c>
      <c r="F212" s="49">
        <v>0</v>
      </c>
      <c r="G212" s="49">
        <f t="shared" si="65"/>
        <v>0</v>
      </c>
      <c r="H212" s="11"/>
    </row>
    <row r="213" spans="1:9" ht="45" customHeight="1" x14ac:dyDescent="0.25">
      <c r="A213" s="14" t="s">
        <v>257</v>
      </c>
      <c r="B213" s="54" t="s">
        <v>258</v>
      </c>
      <c r="C213" s="27">
        <v>-355136.4</v>
      </c>
      <c r="D213" s="26">
        <v>0</v>
      </c>
      <c r="E213" s="27">
        <v>0</v>
      </c>
      <c r="F213" s="49">
        <v>0</v>
      </c>
      <c r="G213" s="49">
        <f t="shared" si="65"/>
        <v>0</v>
      </c>
      <c r="H213" s="11"/>
    </row>
    <row r="214" spans="1:9" ht="48.75" hidden="1" customHeight="1" x14ac:dyDescent="0.25">
      <c r="A214" s="14" t="s">
        <v>347</v>
      </c>
      <c r="B214" s="55" t="s">
        <v>348</v>
      </c>
      <c r="C214" s="27">
        <v>0</v>
      </c>
      <c r="D214" s="26">
        <v>0</v>
      </c>
      <c r="E214" s="27">
        <v>0</v>
      </c>
      <c r="F214" s="49">
        <v>0</v>
      </c>
      <c r="G214" s="49" t="e">
        <f t="shared" si="65"/>
        <v>#DIV/0!</v>
      </c>
      <c r="H214" s="11"/>
    </row>
    <row r="215" spans="1:9" s="4" customFormat="1" ht="21.75" customHeight="1" x14ac:dyDescent="0.25">
      <c r="A215" s="1" t="s">
        <v>3</v>
      </c>
      <c r="B215" s="1"/>
      <c r="C215" s="51">
        <f>C4+C139</f>
        <v>246245807.23999998</v>
      </c>
      <c r="D215" s="51">
        <f>D4+D139</f>
        <v>629590523.32999992</v>
      </c>
      <c r="E215" s="51">
        <f>E4+E139+E207</f>
        <v>368077350.30000001</v>
      </c>
      <c r="F215" s="49">
        <f t="shared" si="64"/>
        <v>58.462975006863672</v>
      </c>
      <c r="G215" s="49">
        <f t="shared" si="65"/>
        <v>149.4755806913125</v>
      </c>
      <c r="H215" s="2"/>
      <c r="I215" s="2"/>
    </row>
    <row r="216" spans="1:9" hidden="1" x14ac:dyDescent="0.25">
      <c r="A216" s="19"/>
      <c r="B216" s="63"/>
      <c r="C216" s="29"/>
      <c r="D216" s="20"/>
      <c r="E216" s="29"/>
    </row>
    <row r="218" spans="1:9" s="21" customFormat="1" ht="47.25" x14ac:dyDescent="0.25">
      <c r="A218" s="52" t="s">
        <v>410</v>
      </c>
      <c r="B218" s="64"/>
      <c r="C218" s="30"/>
      <c r="E218" s="30"/>
      <c r="F218" s="21" t="s">
        <v>4</v>
      </c>
    </row>
    <row r="219" spans="1:9" s="10" customFormat="1" x14ac:dyDescent="0.25">
      <c r="B219" s="65"/>
      <c r="C219" s="31"/>
      <c r="E219" s="31"/>
    </row>
    <row r="220" spans="1:9" s="10" customFormat="1" x14ac:dyDescent="0.25">
      <c r="A220" s="10" t="s">
        <v>390</v>
      </c>
      <c r="B220" s="65"/>
      <c r="C220" s="31"/>
      <c r="E220" s="31"/>
    </row>
    <row r="221" spans="1:9" s="10" customFormat="1" x14ac:dyDescent="0.25">
      <c r="A221" s="10" t="s">
        <v>391</v>
      </c>
      <c r="B221" s="65"/>
      <c r="C221" s="31"/>
      <c r="E221" s="31"/>
    </row>
    <row r="222" spans="1:9" s="10" customFormat="1" x14ac:dyDescent="0.25">
      <c r="B222" s="65"/>
      <c r="C222" s="31"/>
      <c r="E222" s="31"/>
    </row>
  </sheetData>
  <mergeCells count="1">
    <mergeCell ref="A1:G1"/>
  </mergeCells>
  <pageMargins left="0.51181102362204722" right="0.31496062992125984" top="0.55118110236220474" bottom="0.35433070866141736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2024-10-11T09:32:12Z</dcterms:modified>
</cp:coreProperties>
</file>